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pita/Desktop/"/>
    </mc:Choice>
  </mc:AlternateContent>
  <xr:revisionPtr revIDLastSave="0" documentId="13_ncr:1_{0361F3F1-CC8E-FD4A-816A-4DB72F7C7D17}" xr6:coauthVersionLast="47" xr6:coauthVersionMax="47" xr10:uidLastSave="{00000000-0000-0000-0000-000000000000}"/>
  <bookViews>
    <workbookView xWindow="60" yWindow="500" windowWidth="28740" windowHeight="16260" xr2:uid="{CF9380CB-A603-4860-92FE-2A563B635DC0}"/>
  </bookViews>
  <sheets>
    <sheet name="ppm calc from GC" sheetId="1" r:id="rId1"/>
    <sheet name="Concentration calc" sheetId="4" r:id="rId2"/>
    <sheet name="Rolling Air" sheetId="2" r:id="rId3"/>
    <sheet name="Rolling Air+100" sheetId="3" r:id="rId4"/>
    <sheet name="Ebullition calc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26" i="3" l="1"/>
  <c r="AW26" i="3"/>
  <c r="AU26" i="3"/>
  <c r="AT26" i="3"/>
  <c r="AX25" i="3"/>
  <c r="AW25" i="3"/>
  <c r="AU25" i="3"/>
  <c r="AT25" i="3"/>
  <c r="AX24" i="3"/>
  <c r="AW24" i="3"/>
  <c r="AU24" i="3"/>
  <c r="AT24" i="3"/>
  <c r="AX22" i="3"/>
  <c r="AW22" i="3"/>
  <c r="AU22" i="3"/>
  <c r="AT22" i="3"/>
  <c r="AX23" i="3"/>
  <c r="AW23" i="3"/>
  <c r="AU23" i="3"/>
  <c r="AT23" i="3"/>
  <c r="AX27" i="2"/>
  <c r="AW27" i="2"/>
  <c r="AU27" i="2"/>
  <c r="AT27" i="2"/>
  <c r="AX26" i="2"/>
  <c r="AW26" i="2"/>
  <c r="AU26" i="2"/>
  <c r="AT26" i="2"/>
  <c r="AX25" i="2"/>
  <c r="AW25" i="2"/>
  <c r="AU25" i="2"/>
  <c r="AT25" i="2"/>
  <c r="AX24" i="2"/>
  <c r="AW24" i="2"/>
  <c r="AU24" i="2"/>
  <c r="AT24" i="2"/>
  <c r="AX23" i="2"/>
  <c r="AW23" i="2"/>
  <c r="AU23" i="2"/>
  <c r="AT23" i="2"/>
  <c r="AX534" i="1"/>
  <c r="AW534" i="1"/>
  <c r="AU534" i="1"/>
  <c r="AT534" i="1"/>
  <c r="AX533" i="1"/>
  <c r="AW533" i="1"/>
  <c r="AU533" i="1"/>
  <c r="AT533" i="1"/>
  <c r="AX532" i="1"/>
  <c r="AW532" i="1"/>
  <c r="AU532" i="1"/>
  <c r="AT532" i="1"/>
  <c r="AX531" i="1"/>
  <c r="AW531" i="1"/>
  <c r="AU531" i="1"/>
  <c r="AT531" i="1"/>
  <c r="AX530" i="1"/>
  <c r="AW530" i="1"/>
  <c r="AU530" i="1"/>
  <c r="AT530" i="1"/>
  <c r="AX529" i="1"/>
  <c r="AW529" i="1"/>
  <c r="AU529" i="1"/>
  <c r="AT529" i="1"/>
  <c r="AX528" i="1"/>
  <c r="AW528" i="1"/>
  <c r="AU528" i="1"/>
  <c r="AT528" i="1"/>
  <c r="AX527" i="1"/>
  <c r="AW527" i="1"/>
  <c r="AU527" i="1"/>
  <c r="AT527" i="1"/>
  <c r="AX526" i="1"/>
  <c r="AW526" i="1"/>
  <c r="AU526" i="1"/>
  <c r="AT526" i="1"/>
  <c r="AX525" i="1"/>
  <c r="AW525" i="1"/>
  <c r="AU525" i="1"/>
  <c r="AT525" i="1"/>
  <c r="AX524" i="1"/>
  <c r="AW524" i="1"/>
  <c r="AU524" i="1"/>
  <c r="AT524" i="1"/>
  <c r="AX523" i="1"/>
  <c r="AW523" i="1"/>
  <c r="AU523" i="1"/>
  <c r="AT523" i="1"/>
  <c r="AX522" i="1"/>
  <c r="AW522" i="1"/>
  <c r="AU522" i="1"/>
  <c r="AT522" i="1"/>
  <c r="AX521" i="1"/>
  <c r="AW521" i="1"/>
  <c r="AU521" i="1"/>
  <c r="AT521" i="1"/>
  <c r="AX520" i="1"/>
  <c r="AW520" i="1"/>
  <c r="AU520" i="1"/>
  <c r="AT520" i="1"/>
  <c r="AX519" i="1"/>
  <c r="AW519" i="1"/>
  <c r="AU519" i="1"/>
  <c r="AT519" i="1"/>
  <c r="AX518" i="1"/>
  <c r="AW518" i="1"/>
  <c r="AU518" i="1"/>
  <c r="AT518" i="1"/>
  <c r="AX517" i="1"/>
  <c r="AW517" i="1"/>
  <c r="AU517" i="1"/>
  <c r="AT517" i="1"/>
  <c r="AX516" i="1"/>
  <c r="AW516" i="1"/>
  <c r="AU516" i="1"/>
  <c r="AT516" i="1"/>
  <c r="AX515" i="1"/>
  <c r="AW515" i="1"/>
  <c r="AU515" i="1"/>
  <c r="AT515" i="1"/>
  <c r="AX514" i="1" l="1"/>
  <c r="AW514" i="1"/>
  <c r="AU514" i="1"/>
  <c r="AT514" i="1"/>
  <c r="AX513" i="1"/>
  <c r="AW513" i="1"/>
  <c r="AU513" i="1"/>
  <c r="AT513" i="1"/>
  <c r="AX512" i="1"/>
  <c r="AW512" i="1"/>
  <c r="AU512" i="1"/>
  <c r="AT512" i="1"/>
  <c r="AX511" i="1"/>
  <c r="AW511" i="1"/>
  <c r="AU511" i="1"/>
  <c r="AT511" i="1"/>
  <c r="AX510" i="1"/>
  <c r="AW510" i="1"/>
  <c r="AU510" i="1"/>
  <c r="AT510" i="1"/>
  <c r="AX509" i="1"/>
  <c r="AW509" i="1"/>
  <c r="AU509" i="1"/>
  <c r="AT509" i="1"/>
  <c r="AX508" i="1"/>
  <c r="AW508" i="1"/>
  <c r="AU508" i="1"/>
  <c r="AT508" i="1"/>
  <c r="AX507" i="1"/>
  <c r="AW507" i="1"/>
  <c r="AU507" i="1"/>
  <c r="AT507" i="1"/>
  <c r="AX506" i="1"/>
  <c r="AW506" i="1"/>
  <c r="AU506" i="1"/>
  <c r="AT506" i="1"/>
  <c r="AX505" i="1"/>
  <c r="AW505" i="1"/>
  <c r="AU505" i="1"/>
  <c r="AT505" i="1"/>
  <c r="AX504" i="1"/>
  <c r="AW504" i="1"/>
  <c r="AU504" i="1"/>
  <c r="AT504" i="1"/>
  <c r="AX503" i="1"/>
  <c r="AW503" i="1"/>
  <c r="AU503" i="1"/>
  <c r="AT503" i="1"/>
  <c r="AX502" i="1"/>
  <c r="AW502" i="1"/>
  <c r="AU502" i="1"/>
  <c r="AT502" i="1"/>
  <c r="AX501" i="1"/>
  <c r="AW501" i="1"/>
  <c r="AU501" i="1"/>
  <c r="AT501" i="1"/>
  <c r="AX500" i="1"/>
  <c r="AW500" i="1"/>
  <c r="AU500" i="1"/>
  <c r="AT500" i="1"/>
  <c r="AX499" i="1"/>
  <c r="AW499" i="1"/>
  <c r="AU499" i="1"/>
  <c r="AT499" i="1"/>
  <c r="AX498" i="1"/>
  <c r="AW498" i="1"/>
  <c r="AU498" i="1"/>
  <c r="AT498" i="1"/>
  <c r="AX497" i="1"/>
  <c r="AW497" i="1"/>
  <c r="AU497" i="1"/>
  <c r="AT497" i="1"/>
  <c r="AX496" i="1"/>
  <c r="AW496" i="1"/>
  <c r="AU496" i="1"/>
  <c r="AT496" i="1"/>
  <c r="AX495" i="1"/>
  <c r="AW495" i="1"/>
  <c r="AU495" i="1"/>
  <c r="AT495" i="1"/>
  <c r="AX494" i="1"/>
  <c r="AW494" i="1"/>
  <c r="AU494" i="1"/>
  <c r="AT494" i="1"/>
  <c r="AX493" i="1"/>
  <c r="AW493" i="1"/>
  <c r="AU493" i="1"/>
  <c r="AT493" i="1"/>
  <c r="AX492" i="1"/>
  <c r="AW492" i="1"/>
  <c r="AU492" i="1"/>
  <c r="AT492" i="1"/>
  <c r="AX491" i="1"/>
  <c r="AW491" i="1"/>
  <c r="AU491" i="1"/>
  <c r="AT491" i="1"/>
  <c r="AX490" i="1"/>
  <c r="AW490" i="1"/>
  <c r="AU490" i="1"/>
  <c r="AT490" i="1"/>
  <c r="AX489" i="1"/>
  <c r="AW489" i="1"/>
  <c r="AU489" i="1"/>
  <c r="AT489" i="1"/>
  <c r="AX488" i="1" l="1"/>
  <c r="AW488" i="1"/>
  <c r="AU488" i="1"/>
  <c r="AT488" i="1"/>
  <c r="AX487" i="1"/>
  <c r="AW487" i="1"/>
  <c r="AU487" i="1"/>
  <c r="AT487" i="1"/>
  <c r="AX486" i="1"/>
  <c r="AW486" i="1"/>
  <c r="AU486" i="1"/>
  <c r="AT486" i="1"/>
  <c r="AX485" i="1"/>
  <c r="AW485" i="1"/>
  <c r="AU485" i="1"/>
  <c r="AT485" i="1"/>
  <c r="AX484" i="1"/>
  <c r="AW484" i="1"/>
  <c r="AU484" i="1"/>
  <c r="AT484" i="1"/>
  <c r="AX483" i="1"/>
  <c r="AW483" i="1"/>
  <c r="AU483" i="1"/>
  <c r="AT483" i="1"/>
  <c r="AX482" i="1"/>
  <c r="AW482" i="1"/>
  <c r="AU482" i="1"/>
  <c r="AT482" i="1"/>
  <c r="AX481" i="1"/>
  <c r="AW481" i="1"/>
  <c r="AU481" i="1"/>
  <c r="AT481" i="1"/>
  <c r="AX480" i="1"/>
  <c r="AW480" i="1"/>
  <c r="AU480" i="1"/>
  <c r="AT480" i="1"/>
  <c r="AX479" i="1"/>
  <c r="AW479" i="1"/>
  <c r="AU479" i="1"/>
  <c r="AT479" i="1"/>
  <c r="AX478" i="1"/>
  <c r="AW478" i="1"/>
  <c r="AU478" i="1"/>
  <c r="AT478" i="1"/>
  <c r="AX477" i="1"/>
  <c r="AW477" i="1"/>
  <c r="AU477" i="1"/>
  <c r="AT477" i="1"/>
  <c r="AX476" i="1"/>
  <c r="AW476" i="1"/>
  <c r="AU476" i="1"/>
  <c r="AT476" i="1"/>
  <c r="AX475" i="1"/>
  <c r="AW475" i="1"/>
  <c r="AU475" i="1"/>
  <c r="AT475" i="1"/>
  <c r="AX474" i="1"/>
  <c r="AW474" i="1"/>
  <c r="AU474" i="1"/>
  <c r="AT474" i="1"/>
  <c r="AX473" i="1"/>
  <c r="AW473" i="1"/>
  <c r="AU473" i="1"/>
  <c r="AT473" i="1"/>
  <c r="AX472" i="1"/>
  <c r="AW472" i="1"/>
  <c r="AU472" i="1"/>
  <c r="AT472" i="1"/>
  <c r="AX471" i="1"/>
  <c r="AW471" i="1"/>
  <c r="AU471" i="1"/>
  <c r="AT471" i="1"/>
  <c r="AX470" i="1"/>
  <c r="AW470" i="1"/>
  <c r="AU470" i="1"/>
  <c r="AT470" i="1"/>
  <c r="AX469" i="1"/>
  <c r="AW469" i="1"/>
  <c r="AU469" i="1"/>
  <c r="AT469" i="1"/>
  <c r="AX468" i="1" l="1"/>
  <c r="AW468" i="1"/>
  <c r="AU468" i="1"/>
  <c r="AT468" i="1"/>
  <c r="AX467" i="1"/>
  <c r="AW467" i="1"/>
  <c r="AU467" i="1"/>
  <c r="AT467" i="1"/>
  <c r="AX466" i="1"/>
  <c r="AW466" i="1"/>
  <c r="AU466" i="1"/>
  <c r="AT466" i="1"/>
  <c r="AX465" i="1"/>
  <c r="AW465" i="1"/>
  <c r="AU465" i="1"/>
  <c r="AT465" i="1"/>
  <c r="AX464" i="1"/>
  <c r="AW464" i="1"/>
  <c r="AU464" i="1"/>
  <c r="AT464" i="1"/>
  <c r="AX463" i="1"/>
  <c r="AW463" i="1"/>
  <c r="AU463" i="1"/>
  <c r="AT463" i="1"/>
  <c r="AX462" i="1"/>
  <c r="AW462" i="1"/>
  <c r="AU462" i="1"/>
  <c r="AT462" i="1"/>
  <c r="AX461" i="1"/>
  <c r="AW461" i="1"/>
  <c r="AU461" i="1"/>
  <c r="AT461" i="1"/>
  <c r="AX460" i="1"/>
  <c r="AW460" i="1"/>
  <c r="AU460" i="1"/>
  <c r="AT460" i="1"/>
  <c r="AX459" i="1"/>
  <c r="AW459" i="1"/>
  <c r="AU459" i="1"/>
  <c r="AT459" i="1"/>
  <c r="AX458" i="1"/>
  <c r="AW458" i="1"/>
  <c r="AU458" i="1"/>
  <c r="AT458" i="1"/>
  <c r="AX457" i="1"/>
  <c r="AW457" i="1"/>
  <c r="AU457" i="1"/>
  <c r="AT457" i="1"/>
  <c r="AX456" i="1"/>
  <c r="AW456" i="1"/>
  <c r="AU456" i="1"/>
  <c r="AT456" i="1"/>
  <c r="AX455" i="1"/>
  <c r="AW455" i="1"/>
  <c r="AU455" i="1"/>
  <c r="AT455" i="1"/>
  <c r="AX454" i="1"/>
  <c r="AW454" i="1"/>
  <c r="AU454" i="1"/>
  <c r="AT454" i="1"/>
  <c r="AX453" i="1"/>
  <c r="AW453" i="1"/>
  <c r="AU453" i="1"/>
  <c r="AT453" i="1"/>
  <c r="AX452" i="1"/>
  <c r="AW452" i="1"/>
  <c r="AU452" i="1"/>
  <c r="AT452" i="1"/>
  <c r="AX451" i="1"/>
  <c r="AW451" i="1"/>
  <c r="AU451" i="1"/>
  <c r="AT451" i="1"/>
  <c r="AX450" i="1"/>
  <c r="AW450" i="1"/>
  <c r="AU450" i="1"/>
  <c r="AT450" i="1"/>
  <c r="AX449" i="1"/>
  <c r="AW449" i="1"/>
  <c r="AU449" i="1"/>
  <c r="AT449" i="1"/>
  <c r="AX448" i="1"/>
  <c r="AW448" i="1"/>
  <c r="AU448" i="1"/>
  <c r="AT448" i="1"/>
  <c r="AX447" i="1"/>
  <c r="AW447" i="1"/>
  <c r="AU447" i="1"/>
  <c r="AT447" i="1"/>
  <c r="AX446" i="1"/>
  <c r="AW446" i="1"/>
  <c r="AU446" i="1"/>
  <c r="AT446" i="1"/>
  <c r="AX445" i="1"/>
  <c r="AW445" i="1"/>
  <c r="AU445" i="1"/>
  <c r="AT445" i="1"/>
  <c r="AX444" i="1"/>
  <c r="AW444" i="1"/>
  <c r="AU444" i="1"/>
  <c r="AT444" i="1"/>
  <c r="AX443" i="1"/>
  <c r="AW443" i="1"/>
  <c r="AU443" i="1"/>
  <c r="AT443" i="1"/>
  <c r="AX442" i="1"/>
  <c r="AW442" i="1"/>
  <c r="AU442" i="1"/>
  <c r="AT442" i="1"/>
  <c r="AX441" i="1"/>
  <c r="AW441" i="1"/>
  <c r="AU441" i="1"/>
  <c r="AT441" i="1"/>
  <c r="AX440" i="1"/>
  <c r="AW440" i="1"/>
  <c r="AU440" i="1"/>
  <c r="AT440" i="1"/>
  <c r="AX439" i="1"/>
  <c r="AW439" i="1"/>
  <c r="AU439" i="1"/>
  <c r="AT439" i="1"/>
  <c r="AX438" i="1"/>
  <c r="AW438" i="1"/>
  <c r="AU438" i="1"/>
  <c r="AT438" i="1"/>
  <c r="AX437" i="1"/>
  <c r="AW437" i="1"/>
  <c r="AU437" i="1"/>
  <c r="AT437" i="1"/>
  <c r="AX436" i="1"/>
  <c r="AW436" i="1"/>
  <c r="AU436" i="1"/>
  <c r="AT436" i="1"/>
  <c r="AX435" i="1"/>
  <c r="AW435" i="1"/>
  <c r="AU435" i="1"/>
  <c r="AT435" i="1"/>
  <c r="AX434" i="1"/>
  <c r="AW434" i="1"/>
  <c r="AU434" i="1"/>
  <c r="AT434" i="1"/>
  <c r="AX433" i="1"/>
  <c r="AW433" i="1"/>
  <c r="AU433" i="1"/>
  <c r="AT433" i="1"/>
  <c r="AX432" i="1" l="1"/>
  <c r="AW432" i="1"/>
  <c r="AU432" i="1"/>
  <c r="AT432" i="1"/>
  <c r="AX431" i="1"/>
  <c r="AW431" i="1"/>
  <c r="AU431" i="1"/>
  <c r="AT431" i="1"/>
  <c r="AX430" i="1"/>
  <c r="AW430" i="1"/>
  <c r="AU430" i="1"/>
  <c r="AT430" i="1"/>
  <c r="AX429" i="1"/>
  <c r="AW429" i="1"/>
  <c r="AU429" i="1"/>
  <c r="AT429" i="1"/>
  <c r="AX428" i="1"/>
  <c r="AW428" i="1"/>
  <c r="AU428" i="1"/>
  <c r="AT428" i="1"/>
  <c r="AX427" i="1"/>
  <c r="AW427" i="1"/>
  <c r="AU427" i="1"/>
  <c r="AT427" i="1"/>
  <c r="AX426" i="1"/>
  <c r="AW426" i="1"/>
  <c r="AU426" i="1"/>
  <c r="AT426" i="1"/>
  <c r="AX425" i="1"/>
  <c r="AW425" i="1"/>
  <c r="AU425" i="1"/>
  <c r="AT425" i="1"/>
  <c r="AX424" i="1"/>
  <c r="AW424" i="1"/>
  <c r="AU424" i="1"/>
  <c r="AT424" i="1"/>
  <c r="AX423" i="1"/>
  <c r="AW423" i="1"/>
  <c r="AU423" i="1"/>
  <c r="AT423" i="1"/>
  <c r="AX422" i="1"/>
  <c r="AW422" i="1"/>
  <c r="AU422" i="1"/>
  <c r="AT422" i="1"/>
  <c r="AX421" i="1"/>
  <c r="AW421" i="1"/>
  <c r="AU421" i="1"/>
  <c r="AT421" i="1"/>
  <c r="AX420" i="1"/>
  <c r="AW420" i="1"/>
  <c r="AU420" i="1"/>
  <c r="AT420" i="1"/>
  <c r="AX419" i="1"/>
  <c r="AW419" i="1"/>
  <c r="AU419" i="1"/>
  <c r="AT419" i="1"/>
  <c r="AX418" i="1"/>
  <c r="AW418" i="1"/>
  <c r="AU418" i="1"/>
  <c r="AT418" i="1"/>
  <c r="AX417" i="1"/>
  <c r="AW417" i="1"/>
  <c r="AU417" i="1"/>
  <c r="AT417" i="1"/>
  <c r="AX416" i="1"/>
  <c r="AW416" i="1"/>
  <c r="AU416" i="1"/>
  <c r="AT416" i="1"/>
  <c r="AX415" i="1"/>
  <c r="AW415" i="1"/>
  <c r="AU415" i="1"/>
  <c r="AT415" i="1"/>
  <c r="AX414" i="1"/>
  <c r="AW414" i="1"/>
  <c r="AU414" i="1"/>
  <c r="AT414" i="1"/>
  <c r="AX413" i="1"/>
  <c r="AW413" i="1"/>
  <c r="AU413" i="1"/>
  <c r="AT413" i="1"/>
  <c r="AX412" i="1"/>
  <c r="AW412" i="1"/>
  <c r="AU412" i="1"/>
  <c r="AT412" i="1"/>
  <c r="AX411" i="1"/>
  <c r="AW411" i="1"/>
  <c r="AU411" i="1"/>
  <c r="AT411" i="1"/>
  <c r="AX21" i="3" l="1"/>
  <c r="AW21" i="3"/>
  <c r="AU21" i="3"/>
  <c r="AT21" i="3"/>
  <c r="AX20" i="3"/>
  <c r="AW20" i="3"/>
  <c r="AU20" i="3"/>
  <c r="AT20" i="3"/>
  <c r="AX19" i="3"/>
  <c r="AW19" i="3"/>
  <c r="AU19" i="3"/>
  <c r="AT19" i="3"/>
  <c r="AX18" i="3"/>
  <c r="AW18" i="3"/>
  <c r="AU18" i="3"/>
  <c r="AT18" i="3"/>
  <c r="AX17" i="3"/>
  <c r="AW17" i="3"/>
  <c r="AU17" i="3"/>
  <c r="AT17" i="3"/>
  <c r="AX16" i="3"/>
  <c r="AW16" i="3"/>
  <c r="AU16" i="3"/>
  <c r="AT16" i="3"/>
  <c r="AX15" i="3"/>
  <c r="AW15" i="3"/>
  <c r="AU15" i="3"/>
  <c r="AT15" i="3"/>
  <c r="AX14" i="3"/>
  <c r="AW14" i="3"/>
  <c r="AU14" i="3"/>
  <c r="AT14" i="3"/>
  <c r="AX13" i="3"/>
  <c r="AW13" i="3"/>
  <c r="AU13" i="3"/>
  <c r="AT13" i="3"/>
  <c r="AX12" i="3"/>
  <c r="AW12" i="3"/>
  <c r="AU12" i="3"/>
  <c r="AT12" i="3"/>
  <c r="AX22" i="2"/>
  <c r="AW22" i="2"/>
  <c r="AU22" i="2"/>
  <c r="AT22" i="2"/>
  <c r="AX21" i="2"/>
  <c r="AW21" i="2"/>
  <c r="AU21" i="2"/>
  <c r="AT21" i="2"/>
  <c r="AX20" i="2"/>
  <c r="AW20" i="2"/>
  <c r="AU20" i="2"/>
  <c r="AT20" i="2"/>
  <c r="AX19" i="2"/>
  <c r="AW19" i="2"/>
  <c r="AU19" i="2"/>
  <c r="AT19" i="2"/>
  <c r="AX18" i="2"/>
  <c r="AW18" i="2"/>
  <c r="AU18" i="2"/>
  <c r="AT18" i="2"/>
  <c r="AX17" i="2"/>
  <c r="AW17" i="2"/>
  <c r="AU17" i="2"/>
  <c r="AT17" i="2"/>
  <c r="AX16" i="2"/>
  <c r="AW16" i="2"/>
  <c r="AU16" i="2"/>
  <c r="AT16" i="2"/>
  <c r="AX15" i="2"/>
  <c r="AW15" i="2"/>
  <c r="AU15" i="2"/>
  <c r="AT15" i="2"/>
  <c r="AX14" i="2"/>
  <c r="AW14" i="2"/>
  <c r="AU14" i="2"/>
  <c r="AT14" i="2"/>
  <c r="AX13" i="2"/>
  <c r="AW13" i="2"/>
  <c r="AU13" i="2"/>
  <c r="AT13" i="2"/>
  <c r="AX12" i="2"/>
  <c r="AW12" i="2"/>
  <c r="AU12" i="2"/>
  <c r="AT12" i="2"/>
  <c r="AX410" i="1"/>
  <c r="AW410" i="1"/>
  <c r="AU410" i="1"/>
  <c r="AT410" i="1"/>
  <c r="AX409" i="1"/>
  <c r="AW409" i="1"/>
  <c r="AU409" i="1"/>
  <c r="AT409" i="1"/>
  <c r="AX408" i="1"/>
  <c r="AW408" i="1"/>
  <c r="AU408" i="1"/>
  <c r="AT408" i="1"/>
  <c r="AX407" i="1"/>
  <c r="AW407" i="1"/>
  <c r="AU407" i="1"/>
  <c r="AT407" i="1"/>
  <c r="AX406" i="1"/>
  <c r="AW406" i="1"/>
  <c r="AU406" i="1"/>
  <c r="AT406" i="1"/>
  <c r="AX405" i="1"/>
  <c r="AW405" i="1"/>
  <c r="AU405" i="1"/>
  <c r="AT405" i="1"/>
  <c r="AX404" i="1"/>
  <c r="AW404" i="1"/>
  <c r="AU404" i="1"/>
  <c r="AT404" i="1"/>
  <c r="AX403" i="1"/>
  <c r="AW403" i="1"/>
  <c r="AU403" i="1"/>
  <c r="AT403" i="1"/>
  <c r="AX402" i="1"/>
  <c r="AW402" i="1"/>
  <c r="AU402" i="1"/>
  <c r="AT402" i="1"/>
  <c r="AX401" i="1"/>
  <c r="AW401" i="1"/>
  <c r="AU401" i="1"/>
  <c r="AT401" i="1"/>
  <c r="AX400" i="1"/>
  <c r="AW400" i="1"/>
  <c r="AU400" i="1"/>
  <c r="AT400" i="1"/>
  <c r="AX399" i="1"/>
  <c r="AW399" i="1"/>
  <c r="AU399" i="1"/>
  <c r="AT399" i="1"/>
  <c r="AX398" i="1"/>
  <c r="AW398" i="1"/>
  <c r="AU398" i="1"/>
  <c r="AT398" i="1"/>
  <c r="AX397" i="1"/>
  <c r="AW397" i="1"/>
  <c r="AU397" i="1"/>
  <c r="AT397" i="1"/>
  <c r="AX396" i="1"/>
  <c r="AW396" i="1"/>
  <c r="AU396" i="1"/>
  <c r="AT396" i="1"/>
  <c r="AX395" i="1"/>
  <c r="AW395" i="1"/>
  <c r="AU395" i="1"/>
  <c r="AT395" i="1"/>
  <c r="AX394" i="1"/>
  <c r="AW394" i="1"/>
  <c r="AU394" i="1"/>
  <c r="AT394" i="1"/>
  <c r="AX393" i="1"/>
  <c r="AW393" i="1"/>
  <c r="AU393" i="1"/>
  <c r="AT393" i="1"/>
  <c r="AX392" i="1"/>
  <c r="AW392" i="1"/>
  <c r="AU392" i="1"/>
  <c r="AT392" i="1"/>
  <c r="AX391" i="1"/>
  <c r="AW391" i="1"/>
  <c r="AU391" i="1"/>
  <c r="AT391" i="1"/>
  <c r="AX390" i="1" l="1"/>
  <c r="AW390" i="1"/>
  <c r="AU390" i="1"/>
  <c r="AT390" i="1"/>
  <c r="AX389" i="1"/>
  <c r="AW389" i="1"/>
  <c r="AU389" i="1"/>
  <c r="AT389" i="1"/>
  <c r="AX388" i="1"/>
  <c r="AW388" i="1"/>
  <c r="AU388" i="1"/>
  <c r="AT388" i="1"/>
  <c r="AX387" i="1"/>
  <c r="AW387" i="1"/>
  <c r="AU387" i="1"/>
  <c r="AT387" i="1"/>
  <c r="AX386" i="1"/>
  <c r="AW386" i="1"/>
  <c r="AU386" i="1"/>
  <c r="AT386" i="1"/>
  <c r="AX385" i="1"/>
  <c r="AW385" i="1"/>
  <c r="AU385" i="1"/>
  <c r="AT385" i="1"/>
  <c r="AX384" i="1"/>
  <c r="AW384" i="1"/>
  <c r="AU384" i="1"/>
  <c r="AT384" i="1"/>
  <c r="AX383" i="1"/>
  <c r="AW383" i="1"/>
  <c r="AU383" i="1"/>
  <c r="AT383" i="1"/>
  <c r="AX382" i="1"/>
  <c r="AW382" i="1"/>
  <c r="AU382" i="1"/>
  <c r="AT382" i="1"/>
  <c r="AX381" i="1"/>
  <c r="AW381" i="1"/>
  <c r="AU381" i="1"/>
  <c r="AT381" i="1"/>
  <c r="AX380" i="1"/>
  <c r="AW380" i="1"/>
  <c r="AU380" i="1"/>
  <c r="AT380" i="1"/>
  <c r="AX379" i="1"/>
  <c r="AW379" i="1"/>
  <c r="AU379" i="1"/>
  <c r="AT379" i="1"/>
  <c r="AX378" i="1"/>
  <c r="AW378" i="1"/>
  <c r="AU378" i="1"/>
  <c r="AT378" i="1"/>
  <c r="AX377" i="1"/>
  <c r="AW377" i="1"/>
  <c r="AU377" i="1"/>
  <c r="AT377" i="1"/>
  <c r="AX376" i="1"/>
  <c r="AW376" i="1"/>
  <c r="AU376" i="1"/>
  <c r="AT376" i="1"/>
  <c r="AX375" i="1"/>
  <c r="AW375" i="1"/>
  <c r="AU375" i="1"/>
  <c r="AT375" i="1"/>
  <c r="AX374" i="1"/>
  <c r="AW374" i="1"/>
  <c r="AU374" i="1"/>
  <c r="AT374" i="1"/>
  <c r="AX373" i="1"/>
  <c r="AW373" i="1"/>
  <c r="AU373" i="1"/>
  <c r="AT373" i="1"/>
  <c r="AX372" i="1"/>
  <c r="AW372" i="1"/>
  <c r="AU372" i="1"/>
  <c r="AT372" i="1"/>
  <c r="AX371" i="1"/>
  <c r="AW371" i="1"/>
  <c r="AU371" i="1"/>
  <c r="AT371" i="1"/>
  <c r="AX370" i="1"/>
  <c r="AW370" i="1"/>
  <c r="AU370" i="1"/>
  <c r="AT370" i="1"/>
  <c r="AX369" i="1"/>
  <c r="AW369" i="1"/>
  <c r="AU369" i="1"/>
  <c r="AT369" i="1"/>
  <c r="AX368" i="1"/>
  <c r="AW368" i="1"/>
  <c r="AU368" i="1"/>
  <c r="AT368" i="1"/>
  <c r="AX367" i="1"/>
  <c r="AW367" i="1"/>
  <c r="AU367" i="1"/>
  <c r="AT367" i="1"/>
  <c r="AX366" i="1"/>
  <c r="AW366" i="1"/>
  <c r="AU366" i="1"/>
  <c r="AT366" i="1"/>
  <c r="AX365" i="1"/>
  <c r="AW365" i="1"/>
  <c r="AU365" i="1"/>
  <c r="AT365" i="1"/>
  <c r="AX364" i="1" l="1"/>
  <c r="AW364" i="1"/>
  <c r="AU364" i="1"/>
  <c r="AT364" i="1"/>
  <c r="AX363" i="1"/>
  <c r="AW363" i="1"/>
  <c r="AU363" i="1"/>
  <c r="AT363" i="1"/>
  <c r="AX362" i="1"/>
  <c r="AW362" i="1"/>
  <c r="AU362" i="1"/>
  <c r="AT362" i="1"/>
  <c r="AX361" i="1"/>
  <c r="AW361" i="1"/>
  <c r="AU361" i="1"/>
  <c r="AT361" i="1"/>
  <c r="AX360" i="1"/>
  <c r="AW360" i="1"/>
  <c r="AU360" i="1"/>
  <c r="AT360" i="1"/>
  <c r="AX359" i="1"/>
  <c r="AW359" i="1"/>
  <c r="AU359" i="1"/>
  <c r="AT359" i="1"/>
  <c r="AX358" i="1"/>
  <c r="AW358" i="1"/>
  <c r="AU358" i="1"/>
  <c r="AT358" i="1"/>
  <c r="AX357" i="1"/>
  <c r="AW357" i="1"/>
  <c r="AU357" i="1"/>
  <c r="AT357" i="1"/>
  <c r="AX356" i="1"/>
  <c r="AW356" i="1"/>
  <c r="AU356" i="1"/>
  <c r="AT356" i="1"/>
  <c r="AX355" i="1"/>
  <c r="AW355" i="1"/>
  <c r="AU355" i="1"/>
  <c r="AT355" i="1"/>
  <c r="AX354" i="1"/>
  <c r="AW354" i="1"/>
  <c r="AU354" i="1"/>
  <c r="AT354" i="1"/>
  <c r="AX353" i="1"/>
  <c r="AW353" i="1"/>
  <c r="AU353" i="1"/>
  <c r="AT353" i="1"/>
  <c r="AX352" i="1"/>
  <c r="AW352" i="1"/>
  <c r="AU352" i="1"/>
  <c r="AT352" i="1"/>
  <c r="AX351" i="1"/>
  <c r="AW351" i="1"/>
  <c r="AU351" i="1"/>
  <c r="AT351" i="1"/>
  <c r="AX350" i="1"/>
  <c r="AW350" i="1"/>
  <c r="AU350" i="1"/>
  <c r="AT350" i="1"/>
  <c r="AX349" i="1"/>
  <c r="AW349" i="1"/>
  <c r="AU349" i="1"/>
  <c r="AT349" i="1"/>
  <c r="AX348" i="1"/>
  <c r="AW348" i="1"/>
  <c r="AU348" i="1"/>
  <c r="AT348" i="1"/>
  <c r="AX347" i="1"/>
  <c r="AW347" i="1"/>
  <c r="AU347" i="1"/>
  <c r="AT347" i="1"/>
  <c r="AX346" i="1"/>
  <c r="AW346" i="1"/>
  <c r="AU346" i="1"/>
  <c r="AT346" i="1"/>
  <c r="AX345" i="1"/>
  <c r="AW345" i="1"/>
  <c r="AU345" i="1"/>
  <c r="AT345" i="1"/>
  <c r="AX344" i="1"/>
  <c r="AW344" i="1"/>
  <c r="AU344" i="1"/>
  <c r="AT344" i="1"/>
  <c r="AX343" i="1" l="1"/>
  <c r="AW343" i="1"/>
  <c r="AU343" i="1"/>
  <c r="AT343" i="1"/>
  <c r="AX342" i="1"/>
  <c r="AW342" i="1"/>
  <c r="AU342" i="1"/>
  <c r="AT342" i="1"/>
  <c r="AX341" i="1"/>
  <c r="AW341" i="1"/>
  <c r="AU341" i="1"/>
  <c r="AT341" i="1"/>
  <c r="AX340" i="1"/>
  <c r="AW340" i="1"/>
  <c r="AU340" i="1"/>
  <c r="AT340" i="1"/>
  <c r="AX339" i="1"/>
  <c r="AW339" i="1"/>
  <c r="AU339" i="1"/>
  <c r="AT339" i="1"/>
  <c r="AX338" i="1"/>
  <c r="AW338" i="1"/>
  <c r="AU338" i="1"/>
  <c r="AT338" i="1"/>
  <c r="AX337" i="1"/>
  <c r="AW337" i="1"/>
  <c r="AU337" i="1"/>
  <c r="AT337" i="1"/>
  <c r="AX336" i="1"/>
  <c r="AW336" i="1"/>
  <c r="AU336" i="1"/>
  <c r="AT336" i="1"/>
  <c r="AX335" i="1"/>
  <c r="AW335" i="1"/>
  <c r="AU335" i="1"/>
  <c r="AT335" i="1"/>
  <c r="AX334" i="1"/>
  <c r="AW334" i="1"/>
  <c r="AU334" i="1"/>
  <c r="AT334" i="1"/>
  <c r="AX333" i="1"/>
  <c r="AW333" i="1"/>
  <c r="AU333" i="1"/>
  <c r="AT333" i="1"/>
  <c r="AX332" i="1"/>
  <c r="AW332" i="1"/>
  <c r="AU332" i="1"/>
  <c r="AT332" i="1"/>
  <c r="AX331" i="1"/>
  <c r="AW331" i="1"/>
  <c r="AU331" i="1"/>
  <c r="AT331" i="1"/>
  <c r="AX330" i="1"/>
  <c r="AW330" i="1"/>
  <c r="AU330" i="1"/>
  <c r="AT330" i="1"/>
  <c r="AX329" i="1"/>
  <c r="AW329" i="1"/>
  <c r="AU329" i="1"/>
  <c r="AT329" i="1"/>
  <c r="AX328" i="1"/>
  <c r="AW328" i="1"/>
  <c r="AU328" i="1"/>
  <c r="AT328" i="1"/>
  <c r="AX327" i="1"/>
  <c r="AW327" i="1"/>
  <c r="AU327" i="1"/>
  <c r="AT327" i="1"/>
  <c r="AX326" i="1"/>
  <c r="AW326" i="1"/>
  <c r="AU326" i="1"/>
  <c r="AT326" i="1"/>
  <c r="AX325" i="1"/>
  <c r="AW325" i="1"/>
  <c r="AU325" i="1"/>
  <c r="AT325" i="1"/>
  <c r="AX324" i="1"/>
  <c r="AW324" i="1"/>
  <c r="AU324" i="1"/>
  <c r="AT324" i="1"/>
  <c r="AX323" i="1"/>
  <c r="AW323" i="1"/>
  <c r="AU323" i="1"/>
  <c r="AT323" i="1"/>
  <c r="AX322" i="1"/>
  <c r="AW322" i="1"/>
  <c r="AU322" i="1"/>
  <c r="AT322" i="1"/>
  <c r="AX321" i="1"/>
  <c r="AW321" i="1"/>
  <c r="AU321" i="1"/>
  <c r="AT321" i="1"/>
  <c r="AX320" i="1"/>
  <c r="AW320" i="1"/>
  <c r="AU320" i="1"/>
  <c r="AT320" i="1"/>
  <c r="AX319" i="1"/>
  <c r="AW319" i="1"/>
  <c r="AU319" i="1"/>
  <c r="AT319" i="1"/>
  <c r="AX318" i="1"/>
  <c r="AW318" i="1"/>
  <c r="AU318" i="1"/>
  <c r="AT318" i="1"/>
  <c r="AX317" i="1" l="1"/>
  <c r="AW317" i="1"/>
  <c r="AU317" i="1"/>
  <c r="AT317" i="1"/>
  <c r="AX316" i="1"/>
  <c r="AW316" i="1"/>
  <c r="AU316" i="1"/>
  <c r="AT316" i="1"/>
  <c r="AX315" i="1"/>
  <c r="AW315" i="1"/>
  <c r="AU315" i="1"/>
  <c r="AT315" i="1"/>
  <c r="AX314" i="1"/>
  <c r="AW314" i="1"/>
  <c r="AU314" i="1"/>
  <c r="AT314" i="1"/>
  <c r="AX313" i="1"/>
  <c r="AW313" i="1"/>
  <c r="AU313" i="1"/>
  <c r="AT313" i="1"/>
  <c r="AX312" i="1"/>
  <c r="AW312" i="1"/>
  <c r="AU312" i="1"/>
  <c r="AT312" i="1"/>
  <c r="AX311" i="1"/>
  <c r="AW311" i="1"/>
  <c r="AU311" i="1"/>
  <c r="AT311" i="1"/>
  <c r="AX310" i="1"/>
  <c r="AW310" i="1"/>
  <c r="AU310" i="1"/>
  <c r="AT310" i="1"/>
  <c r="AX309" i="1"/>
  <c r="AW309" i="1"/>
  <c r="AU309" i="1"/>
  <c r="AT309" i="1"/>
  <c r="AX308" i="1"/>
  <c r="AW308" i="1"/>
  <c r="AU308" i="1"/>
  <c r="AT308" i="1"/>
  <c r="AX307" i="1"/>
  <c r="AW307" i="1"/>
  <c r="AU307" i="1"/>
  <c r="AT307" i="1"/>
  <c r="AX306" i="1"/>
  <c r="AW306" i="1"/>
  <c r="AU306" i="1"/>
  <c r="AT306" i="1"/>
  <c r="AX305" i="1"/>
  <c r="AW305" i="1"/>
  <c r="AU305" i="1"/>
  <c r="AT305" i="1"/>
  <c r="AX304" i="1"/>
  <c r="AW304" i="1"/>
  <c r="AU304" i="1"/>
  <c r="AT304" i="1"/>
  <c r="AX303" i="1"/>
  <c r="AW303" i="1"/>
  <c r="AU303" i="1"/>
  <c r="AT303" i="1"/>
  <c r="AX302" i="1"/>
  <c r="AW302" i="1"/>
  <c r="AU302" i="1"/>
  <c r="AT302" i="1"/>
  <c r="AX301" i="1"/>
  <c r="AW301" i="1"/>
  <c r="AU301" i="1"/>
  <c r="AT301" i="1"/>
  <c r="AX300" i="1"/>
  <c r="AW300" i="1"/>
  <c r="AU300" i="1"/>
  <c r="AT300" i="1"/>
  <c r="AX299" i="1"/>
  <c r="AW299" i="1"/>
  <c r="AU299" i="1"/>
  <c r="AT299" i="1"/>
  <c r="AX298" i="1"/>
  <c r="AW298" i="1"/>
  <c r="AU298" i="1"/>
  <c r="AT298" i="1"/>
  <c r="AX297" i="1"/>
  <c r="AW297" i="1"/>
  <c r="AU297" i="1"/>
  <c r="AT297" i="1"/>
  <c r="AX296" i="1"/>
  <c r="AW296" i="1"/>
  <c r="AU296" i="1"/>
  <c r="AT296" i="1"/>
  <c r="AX295" i="1"/>
  <c r="AW295" i="1"/>
  <c r="AU295" i="1"/>
  <c r="AT295" i="1"/>
  <c r="AX294" i="1"/>
  <c r="AW294" i="1"/>
  <c r="AU294" i="1"/>
  <c r="AT294" i="1"/>
  <c r="AX293" i="1"/>
  <c r="AW293" i="1"/>
  <c r="AU293" i="1"/>
  <c r="AT293" i="1"/>
  <c r="AX292" i="1"/>
  <c r="AW292" i="1"/>
  <c r="AU292" i="1"/>
  <c r="AT292" i="1"/>
  <c r="AX291" i="1"/>
  <c r="AW291" i="1"/>
  <c r="AU291" i="1"/>
  <c r="AT291" i="1"/>
  <c r="AX290" i="1"/>
  <c r="AW290" i="1"/>
  <c r="AU290" i="1"/>
  <c r="AT290" i="1"/>
  <c r="AX289" i="1"/>
  <c r="AW289" i="1"/>
  <c r="AU289" i="1"/>
  <c r="AT289" i="1"/>
  <c r="AX288" i="1"/>
  <c r="AW288" i="1"/>
  <c r="AU288" i="1"/>
  <c r="AT288" i="1"/>
  <c r="AX287" i="1"/>
  <c r="AW287" i="1"/>
  <c r="AU287" i="1"/>
  <c r="AT287" i="1"/>
  <c r="AX286" i="1"/>
  <c r="AW286" i="1"/>
  <c r="AU286" i="1"/>
  <c r="AT286" i="1"/>
  <c r="AX285" i="1"/>
  <c r="AW285" i="1"/>
  <c r="AU285" i="1"/>
  <c r="AT285" i="1"/>
  <c r="AX284" i="1"/>
  <c r="AW284" i="1"/>
  <c r="AU284" i="1"/>
  <c r="AT284" i="1"/>
  <c r="AX283" i="1"/>
  <c r="AW283" i="1"/>
  <c r="AU283" i="1"/>
  <c r="AT283" i="1"/>
  <c r="AX282" i="1"/>
  <c r="AW282" i="1"/>
  <c r="AU282" i="1"/>
  <c r="AT282" i="1"/>
  <c r="AX281" i="1"/>
  <c r="AW281" i="1"/>
  <c r="AU281" i="1"/>
  <c r="AT281" i="1"/>
  <c r="AX280" i="1"/>
  <c r="AW280" i="1"/>
  <c r="AU280" i="1"/>
  <c r="AT280" i="1"/>
  <c r="AX279" i="1"/>
  <c r="AW279" i="1"/>
  <c r="AU279" i="1"/>
  <c r="AT279" i="1"/>
  <c r="AX278" i="1"/>
  <c r="AW278" i="1"/>
  <c r="AU278" i="1"/>
  <c r="AT278" i="1"/>
  <c r="AX277" i="1"/>
  <c r="AW277" i="1"/>
  <c r="AU277" i="1"/>
  <c r="AT277" i="1"/>
  <c r="AX276" i="1"/>
  <c r="AW276" i="1"/>
  <c r="AU276" i="1"/>
  <c r="AT276" i="1"/>
  <c r="AX275" i="1"/>
  <c r="AW275" i="1"/>
  <c r="AU275" i="1"/>
  <c r="AT275" i="1"/>
  <c r="AX274" i="1"/>
  <c r="AW274" i="1"/>
  <c r="AU274" i="1"/>
  <c r="AT274" i="1"/>
  <c r="AX273" i="1"/>
  <c r="AW273" i="1"/>
  <c r="AU273" i="1"/>
  <c r="AT273" i="1"/>
  <c r="AX272" i="1"/>
  <c r="AW272" i="1"/>
  <c r="AU272" i="1"/>
  <c r="AT272" i="1"/>
  <c r="AX271" i="1" l="1"/>
  <c r="AW271" i="1"/>
  <c r="AU271" i="1"/>
  <c r="AT271" i="1"/>
  <c r="AX270" i="1"/>
  <c r="AW270" i="1"/>
  <c r="AU270" i="1"/>
  <c r="AT270" i="1"/>
  <c r="AX269" i="1"/>
  <c r="AW269" i="1"/>
  <c r="AU269" i="1"/>
  <c r="AT269" i="1"/>
  <c r="AX268" i="1"/>
  <c r="AW268" i="1"/>
  <c r="AU268" i="1"/>
  <c r="AT268" i="1"/>
  <c r="AX267" i="1"/>
  <c r="AW267" i="1"/>
  <c r="AU267" i="1"/>
  <c r="AT267" i="1"/>
  <c r="AX266" i="1"/>
  <c r="AW266" i="1"/>
  <c r="AU266" i="1"/>
  <c r="AT266" i="1"/>
  <c r="AX265" i="1"/>
  <c r="AW265" i="1"/>
  <c r="AU265" i="1"/>
  <c r="AT265" i="1"/>
  <c r="AX264" i="1"/>
  <c r="AW264" i="1"/>
  <c r="AU264" i="1"/>
  <c r="AT264" i="1"/>
  <c r="AX263" i="1"/>
  <c r="AW263" i="1"/>
  <c r="AU263" i="1"/>
  <c r="AT263" i="1"/>
  <c r="AX262" i="1"/>
  <c r="AW262" i="1"/>
  <c r="AU262" i="1"/>
  <c r="AT262" i="1"/>
  <c r="AX261" i="1"/>
  <c r="AW261" i="1"/>
  <c r="AU261" i="1"/>
  <c r="AT261" i="1"/>
  <c r="AX260" i="1"/>
  <c r="AW260" i="1"/>
  <c r="AU260" i="1"/>
  <c r="AT260" i="1"/>
  <c r="AX259" i="1"/>
  <c r="AW259" i="1"/>
  <c r="AU259" i="1"/>
  <c r="AT259" i="1"/>
  <c r="AX258" i="1"/>
  <c r="AW258" i="1"/>
  <c r="AU258" i="1"/>
  <c r="AT258" i="1"/>
  <c r="AX257" i="1"/>
  <c r="AW257" i="1"/>
  <c r="AU257" i="1"/>
  <c r="AT257" i="1"/>
  <c r="AX256" i="1"/>
  <c r="AW256" i="1"/>
  <c r="AU256" i="1"/>
  <c r="AT256" i="1"/>
  <c r="AX255" i="1"/>
  <c r="AW255" i="1"/>
  <c r="AU255" i="1"/>
  <c r="AT255" i="1"/>
  <c r="AX254" i="1"/>
  <c r="AW254" i="1"/>
  <c r="AU254" i="1"/>
  <c r="AT254" i="1"/>
  <c r="AX253" i="1"/>
  <c r="AW253" i="1"/>
  <c r="AU253" i="1"/>
  <c r="AT253" i="1"/>
  <c r="AX252" i="1"/>
  <c r="AW252" i="1"/>
  <c r="AU252" i="1"/>
  <c r="AT252" i="1"/>
  <c r="AX251" i="1"/>
  <c r="AW251" i="1"/>
  <c r="AU251" i="1"/>
  <c r="AT251" i="1"/>
  <c r="AX250" i="1"/>
  <c r="AW250" i="1"/>
  <c r="AU250" i="1"/>
  <c r="AT250" i="1"/>
  <c r="AX249" i="1"/>
  <c r="AW249" i="1"/>
  <c r="AU249" i="1"/>
  <c r="AT249" i="1"/>
  <c r="AX248" i="1"/>
  <c r="AW248" i="1"/>
  <c r="AU248" i="1"/>
  <c r="AT248" i="1"/>
  <c r="AX247" i="1"/>
  <c r="AW247" i="1"/>
  <c r="AU247" i="1"/>
  <c r="AT247" i="1"/>
  <c r="AX246" i="1"/>
  <c r="AW246" i="1"/>
  <c r="AU246" i="1"/>
  <c r="AT246" i="1"/>
  <c r="AX245" i="1"/>
  <c r="AW245" i="1"/>
  <c r="AU245" i="1"/>
  <c r="AT245" i="1"/>
  <c r="AX244" i="1"/>
  <c r="AW244" i="1"/>
  <c r="AU244" i="1"/>
  <c r="AT244" i="1"/>
  <c r="AX243" i="1"/>
  <c r="AW243" i="1"/>
  <c r="AU243" i="1"/>
  <c r="AT243" i="1"/>
  <c r="AX242" i="1"/>
  <c r="AW242" i="1"/>
  <c r="AU242" i="1"/>
  <c r="AT242" i="1"/>
  <c r="AX241" i="1"/>
  <c r="AW241" i="1"/>
  <c r="AU241" i="1"/>
  <c r="AT241" i="1"/>
  <c r="AX240" i="1"/>
  <c r="AW240" i="1"/>
  <c r="AU240" i="1"/>
  <c r="AT240" i="1"/>
  <c r="AX239" i="1"/>
  <c r="AW239" i="1"/>
  <c r="AU239" i="1"/>
  <c r="AT239" i="1"/>
  <c r="AX238" i="1"/>
  <c r="AW238" i="1"/>
  <c r="AU238" i="1"/>
  <c r="AT238" i="1"/>
  <c r="AX237" i="1"/>
  <c r="AW237" i="1"/>
  <c r="AU237" i="1"/>
  <c r="AT237" i="1"/>
  <c r="AX236" i="1"/>
  <c r="AW236" i="1"/>
  <c r="AU236" i="1"/>
  <c r="AT236" i="1"/>
  <c r="AX235" i="1"/>
  <c r="AW235" i="1"/>
  <c r="AU235" i="1"/>
  <c r="AT235" i="1"/>
  <c r="AX234" i="1"/>
  <c r="AW234" i="1"/>
  <c r="AU234" i="1"/>
  <c r="AT234" i="1"/>
  <c r="AX233" i="1"/>
  <c r="AW233" i="1"/>
  <c r="AU233" i="1"/>
  <c r="AT233" i="1"/>
  <c r="AX232" i="1"/>
  <c r="AW232" i="1"/>
  <c r="AU232" i="1"/>
  <c r="AT232" i="1"/>
  <c r="AX231" i="1"/>
  <c r="AW231" i="1"/>
  <c r="AU231" i="1"/>
  <c r="AT231" i="1"/>
  <c r="AX230" i="1"/>
  <c r="AW230" i="1"/>
  <c r="AU230" i="1"/>
  <c r="AT230" i="1"/>
  <c r="AX229" i="1"/>
  <c r="AW229" i="1"/>
  <c r="AU229" i="1"/>
  <c r="AT229" i="1"/>
  <c r="AX228" i="1"/>
  <c r="AW228" i="1"/>
  <c r="AU228" i="1"/>
  <c r="AT228" i="1"/>
  <c r="AX227" i="1"/>
  <c r="AW227" i="1"/>
  <c r="AU227" i="1"/>
  <c r="AT227" i="1"/>
  <c r="AX226" i="1"/>
  <c r="AW226" i="1"/>
  <c r="AU226" i="1"/>
  <c r="AT226" i="1"/>
  <c r="AX225" i="1"/>
  <c r="AW225" i="1"/>
  <c r="AU225" i="1"/>
  <c r="AT225" i="1"/>
  <c r="AX224" i="1"/>
  <c r="AW224" i="1"/>
  <c r="AU224" i="1"/>
  <c r="AT224" i="1"/>
  <c r="AX223" i="1"/>
  <c r="AW223" i="1"/>
  <c r="AU223" i="1"/>
  <c r="AT223" i="1"/>
  <c r="AX222" i="1"/>
  <c r="AW222" i="1"/>
  <c r="AU222" i="1"/>
  <c r="AT222" i="1"/>
  <c r="AX221" i="1"/>
  <c r="AW221" i="1"/>
  <c r="AU221" i="1"/>
  <c r="AT221" i="1"/>
  <c r="AX220" i="1"/>
  <c r="AW220" i="1"/>
  <c r="AU220" i="1"/>
  <c r="AT220" i="1"/>
  <c r="AX219" i="1"/>
  <c r="AW219" i="1"/>
  <c r="AU219" i="1"/>
  <c r="AT219" i="1"/>
  <c r="AX218" i="1"/>
  <c r="AW218" i="1"/>
  <c r="AU218" i="1"/>
  <c r="AT218" i="1"/>
  <c r="AX217" i="1"/>
  <c r="AW217" i="1"/>
  <c r="AU217" i="1"/>
  <c r="AT217" i="1"/>
  <c r="AX216" i="1"/>
  <c r="AW216" i="1"/>
  <c r="AU216" i="1"/>
  <c r="AT216" i="1"/>
  <c r="AX215" i="1"/>
  <c r="AW215" i="1"/>
  <c r="AU215" i="1"/>
  <c r="AT215" i="1"/>
  <c r="AX214" i="1"/>
  <c r="AW214" i="1"/>
  <c r="AU214" i="1"/>
  <c r="AT214" i="1"/>
  <c r="AX213" i="1"/>
  <c r="AW213" i="1"/>
  <c r="AU213" i="1"/>
  <c r="AT213" i="1"/>
  <c r="AX212" i="1"/>
  <c r="AW212" i="1"/>
  <c r="AU212" i="1"/>
  <c r="AT212" i="1"/>
  <c r="AX211" i="1"/>
  <c r="AW211" i="1"/>
  <c r="AU211" i="1"/>
  <c r="AT211" i="1"/>
  <c r="AX210" i="1"/>
  <c r="AW210" i="1"/>
  <c r="AU210" i="1"/>
  <c r="AT210" i="1"/>
  <c r="AX209" i="1"/>
  <c r="AW209" i="1"/>
  <c r="AU209" i="1"/>
  <c r="AT209" i="1"/>
  <c r="AX208" i="1"/>
  <c r="AW208" i="1"/>
  <c r="AU208" i="1"/>
  <c r="AT208" i="1"/>
  <c r="AX207" i="1"/>
  <c r="AW207" i="1"/>
  <c r="AU207" i="1"/>
  <c r="AT207" i="1"/>
  <c r="AX206" i="1"/>
  <c r="AW206" i="1"/>
  <c r="AU206" i="1"/>
  <c r="AT206" i="1"/>
  <c r="AX205" i="1"/>
  <c r="AW205" i="1"/>
  <c r="AU205" i="1"/>
  <c r="AT205" i="1"/>
  <c r="AX204" i="1"/>
  <c r="AW204" i="1"/>
  <c r="AU204" i="1"/>
  <c r="AT204" i="1"/>
  <c r="AX203" i="1"/>
  <c r="AW203" i="1"/>
  <c r="AU203" i="1"/>
  <c r="AT203" i="1"/>
  <c r="AX202" i="1"/>
  <c r="AW202" i="1"/>
  <c r="AU202" i="1"/>
  <c r="AT202" i="1"/>
  <c r="AX201" i="1"/>
  <c r="AW201" i="1"/>
  <c r="AU201" i="1"/>
  <c r="AT201" i="1"/>
  <c r="AX200" i="1"/>
  <c r="AW200" i="1"/>
  <c r="AU200" i="1"/>
  <c r="AT200" i="1"/>
  <c r="AX199" i="1"/>
  <c r="AW199" i="1"/>
  <c r="AU199" i="1"/>
  <c r="AT199" i="1"/>
  <c r="AX198" i="1"/>
  <c r="AW198" i="1"/>
  <c r="AU198" i="1"/>
  <c r="AT198" i="1"/>
  <c r="AX197" i="1" l="1"/>
  <c r="AW197" i="1"/>
  <c r="AU197" i="1"/>
  <c r="AT197" i="1"/>
  <c r="AX196" i="1"/>
  <c r="AW196" i="1"/>
  <c r="AU196" i="1"/>
  <c r="AT196" i="1"/>
  <c r="AX195" i="1"/>
  <c r="AW195" i="1"/>
  <c r="AU195" i="1"/>
  <c r="AT195" i="1"/>
  <c r="AX194" i="1"/>
  <c r="AW194" i="1"/>
  <c r="AU194" i="1"/>
  <c r="AT194" i="1"/>
  <c r="AX193" i="1"/>
  <c r="AW193" i="1"/>
  <c r="AU193" i="1"/>
  <c r="AT193" i="1"/>
  <c r="AX192" i="1"/>
  <c r="AW192" i="1"/>
  <c r="AU192" i="1"/>
  <c r="AT192" i="1"/>
  <c r="AX191" i="1"/>
  <c r="AW191" i="1"/>
  <c r="AU191" i="1"/>
  <c r="AT191" i="1"/>
  <c r="AX190" i="1"/>
  <c r="AW190" i="1"/>
  <c r="AU190" i="1"/>
  <c r="AT190" i="1"/>
  <c r="AX189" i="1"/>
  <c r="AW189" i="1"/>
  <c r="AU189" i="1"/>
  <c r="AT189" i="1"/>
  <c r="AX188" i="1"/>
  <c r="AW188" i="1"/>
  <c r="AU188" i="1"/>
  <c r="AT188" i="1"/>
  <c r="AX187" i="1"/>
  <c r="AW187" i="1"/>
  <c r="AU187" i="1"/>
  <c r="AT187" i="1"/>
  <c r="AX186" i="1"/>
  <c r="AW186" i="1"/>
  <c r="AU186" i="1"/>
  <c r="AT186" i="1"/>
  <c r="AX185" i="1"/>
  <c r="AW185" i="1"/>
  <c r="AU185" i="1"/>
  <c r="AT185" i="1"/>
  <c r="AX184" i="1"/>
  <c r="AW184" i="1"/>
  <c r="AU184" i="1"/>
  <c r="AT184" i="1"/>
  <c r="AX183" i="1"/>
  <c r="AW183" i="1"/>
  <c r="AU183" i="1"/>
  <c r="AT183" i="1"/>
  <c r="AX182" i="1"/>
  <c r="AW182" i="1"/>
  <c r="AU182" i="1"/>
  <c r="AT182" i="1"/>
  <c r="AX181" i="1"/>
  <c r="AW181" i="1"/>
  <c r="AU181" i="1"/>
  <c r="AT181" i="1"/>
  <c r="AX180" i="1"/>
  <c r="AW180" i="1"/>
  <c r="AU180" i="1"/>
  <c r="AT180" i="1"/>
  <c r="AX179" i="1"/>
  <c r="AW179" i="1"/>
  <c r="AU179" i="1"/>
  <c r="AT179" i="1"/>
  <c r="AX178" i="1"/>
  <c r="AW178" i="1"/>
  <c r="AU178" i="1"/>
  <c r="AT178" i="1"/>
  <c r="AX177" i="1"/>
  <c r="AW177" i="1"/>
  <c r="AU177" i="1"/>
  <c r="AT177" i="1"/>
  <c r="AX176" i="1"/>
  <c r="AW176" i="1"/>
  <c r="AU176" i="1"/>
  <c r="AT176" i="1"/>
  <c r="AX175" i="1"/>
  <c r="AW175" i="1"/>
  <c r="AU175" i="1"/>
  <c r="AT175" i="1"/>
  <c r="AX174" i="1"/>
  <c r="AW174" i="1"/>
  <c r="AU174" i="1"/>
  <c r="AT174" i="1"/>
  <c r="AX173" i="1"/>
  <c r="AW173" i="1"/>
  <c r="AU173" i="1"/>
  <c r="AT173" i="1"/>
  <c r="AX172" i="1"/>
  <c r="AW172" i="1"/>
  <c r="AU172" i="1"/>
  <c r="AT172" i="1"/>
  <c r="AX171" i="1" l="1"/>
  <c r="AW171" i="1"/>
  <c r="AU171" i="1"/>
  <c r="AT171" i="1"/>
  <c r="AX170" i="1"/>
  <c r="AW170" i="1"/>
  <c r="AU170" i="1"/>
  <c r="AT170" i="1"/>
  <c r="AX169" i="1"/>
  <c r="AW169" i="1"/>
  <c r="AU169" i="1"/>
  <c r="AT169" i="1"/>
  <c r="AX168" i="1"/>
  <c r="AW168" i="1"/>
  <c r="AU168" i="1"/>
  <c r="AT168" i="1"/>
  <c r="AX167" i="1"/>
  <c r="AW167" i="1"/>
  <c r="AU167" i="1"/>
  <c r="AT167" i="1"/>
  <c r="AX166" i="1"/>
  <c r="AW166" i="1"/>
  <c r="AU166" i="1"/>
  <c r="AT166" i="1"/>
  <c r="AX165" i="1"/>
  <c r="AW165" i="1"/>
  <c r="AU165" i="1"/>
  <c r="AT165" i="1"/>
  <c r="AX164" i="1"/>
  <c r="AW164" i="1"/>
  <c r="AU164" i="1"/>
  <c r="AT164" i="1"/>
  <c r="AX163" i="1"/>
  <c r="AW163" i="1"/>
  <c r="AU163" i="1"/>
  <c r="AT163" i="1"/>
  <c r="AX162" i="1"/>
  <c r="AW162" i="1"/>
  <c r="AU162" i="1"/>
  <c r="AT162" i="1"/>
  <c r="AX161" i="1"/>
  <c r="AW161" i="1"/>
  <c r="AU161" i="1"/>
  <c r="AT161" i="1"/>
  <c r="AX160" i="1"/>
  <c r="AW160" i="1"/>
  <c r="AU160" i="1"/>
  <c r="AT160" i="1"/>
  <c r="AX159" i="1"/>
  <c r="AW159" i="1"/>
  <c r="AU159" i="1"/>
  <c r="AT159" i="1"/>
  <c r="AX158" i="1"/>
  <c r="AW158" i="1"/>
  <c r="AU158" i="1"/>
  <c r="AT158" i="1"/>
  <c r="AX157" i="1"/>
  <c r="AW157" i="1"/>
  <c r="AU157" i="1"/>
  <c r="AT157" i="1"/>
  <c r="AX156" i="1"/>
  <c r="AW156" i="1"/>
  <c r="AU156" i="1"/>
  <c r="AT156" i="1"/>
  <c r="AX155" i="1"/>
  <c r="AW155" i="1"/>
  <c r="AU155" i="1"/>
  <c r="AT155" i="1"/>
  <c r="AX154" i="1"/>
  <c r="AW154" i="1"/>
  <c r="AU154" i="1"/>
  <c r="AT154" i="1"/>
  <c r="AX153" i="1"/>
  <c r="AW153" i="1"/>
  <c r="AU153" i="1"/>
  <c r="AT153" i="1"/>
  <c r="AX152" i="1"/>
  <c r="AW152" i="1"/>
  <c r="AU152" i="1"/>
  <c r="AT152" i="1"/>
  <c r="V27" i="4" l="1"/>
  <c r="AB27" i="4" s="1"/>
  <c r="X27" i="4"/>
  <c r="Z27" i="4"/>
  <c r="AG27" i="4"/>
  <c r="AN27" i="4"/>
  <c r="AU27" i="4"/>
  <c r="AX11" i="3"/>
  <c r="AW11" i="3"/>
  <c r="AU11" i="3"/>
  <c r="AT11" i="3"/>
  <c r="AX10" i="3"/>
  <c r="AW10" i="3"/>
  <c r="AU10" i="3"/>
  <c r="AT10" i="3"/>
  <c r="AX9" i="3"/>
  <c r="AW9" i="3"/>
  <c r="AU9" i="3"/>
  <c r="AT9" i="3"/>
  <c r="AX8" i="3"/>
  <c r="AW8" i="3"/>
  <c r="AU8" i="3"/>
  <c r="AT8" i="3"/>
  <c r="AX7" i="3"/>
  <c r="AW7" i="3"/>
  <c r="AU7" i="3"/>
  <c r="AT7" i="3"/>
  <c r="AX6" i="3"/>
  <c r="AW6" i="3"/>
  <c r="AU6" i="3"/>
  <c r="AT6" i="3"/>
  <c r="AX5" i="3"/>
  <c r="AW5" i="3"/>
  <c r="AU5" i="3"/>
  <c r="AT5" i="3"/>
  <c r="AU4" i="3"/>
  <c r="AT4" i="3"/>
  <c r="AX3" i="3"/>
  <c r="AW3" i="3"/>
  <c r="AU3" i="3"/>
  <c r="AT3" i="3"/>
  <c r="AX11" i="2"/>
  <c r="AW11" i="2"/>
  <c r="AU11" i="2"/>
  <c r="AT11" i="2"/>
  <c r="AU10" i="2"/>
  <c r="AT10" i="2"/>
  <c r="AX9" i="2"/>
  <c r="AW9" i="2"/>
  <c r="AU9" i="2"/>
  <c r="AT9" i="2"/>
  <c r="AX8" i="2"/>
  <c r="AW8" i="2"/>
  <c r="AU8" i="2"/>
  <c r="AT8" i="2"/>
  <c r="AX7" i="2"/>
  <c r="AW7" i="2"/>
  <c r="AU7" i="2"/>
  <c r="AT7" i="2"/>
  <c r="AX6" i="2"/>
  <c r="AW6" i="2"/>
  <c r="AU6" i="2"/>
  <c r="AT6" i="2"/>
  <c r="AX5" i="2"/>
  <c r="AW5" i="2"/>
  <c r="AU5" i="2"/>
  <c r="AT5" i="2"/>
  <c r="AU4" i="2"/>
  <c r="AT4" i="2"/>
  <c r="AX3" i="2"/>
  <c r="AW3" i="2"/>
  <c r="AU3" i="2"/>
  <c r="AT3" i="2"/>
  <c r="AC27" i="4" l="1"/>
  <c r="AE27" i="4"/>
  <c r="AI27" i="4"/>
  <c r="AP27" i="4"/>
  <c r="AX151" i="1"/>
  <c r="AW151" i="1"/>
  <c r="AU151" i="1"/>
  <c r="AT151" i="1"/>
  <c r="AX150" i="1"/>
  <c r="AW150" i="1"/>
  <c r="AU150" i="1"/>
  <c r="AT150" i="1"/>
  <c r="AX149" i="1"/>
  <c r="AW149" i="1"/>
  <c r="AU149" i="1"/>
  <c r="AT149" i="1"/>
  <c r="AX148" i="1"/>
  <c r="AW148" i="1"/>
  <c r="AU148" i="1"/>
  <c r="AT148" i="1"/>
  <c r="AX147" i="1"/>
  <c r="AW147" i="1"/>
  <c r="AU147" i="1"/>
  <c r="AT147" i="1"/>
  <c r="AX146" i="1"/>
  <c r="AW146" i="1"/>
  <c r="AU146" i="1"/>
  <c r="AT146" i="1"/>
  <c r="AX145" i="1"/>
  <c r="AW145" i="1"/>
  <c r="AU145" i="1"/>
  <c r="AT145" i="1"/>
  <c r="AX144" i="1"/>
  <c r="AW144" i="1"/>
  <c r="AU144" i="1"/>
  <c r="AT144" i="1"/>
  <c r="AX143" i="1"/>
  <c r="AW143" i="1"/>
  <c r="AU143" i="1"/>
  <c r="AT143" i="1"/>
  <c r="AX142" i="1"/>
  <c r="AW142" i="1"/>
  <c r="AU142" i="1"/>
  <c r="AT142" i="1"/>
  <c r="AX141" i="1"/>
  <c r="AW141" i="1"/>
  <c r="AU141" i="1"/>
  <c r="AT141" i="1"/>
  <c r="AX140" i="1"/>
  <c r="AW140" i="1"/>
  <c r="AU140" i="1"/>
  <c r="AT140" i="1"/>
  <c r="AX139" i="1"/>
  <c r="AW139" i="1"/>
  <c r="AU139" i="1"/>
  <c r="AT139" i="1"/>
  <c r="AX138" i="1"/>
  <c r="AW138" i="1"/>
  <c r="AU138" i="1"/>
  <c r="AT138" i="1"/>
  <c r="AX137" i="1"/>
  <c r="AW137" i="1"/>
  <c r="AU137" i="1"/>
  <c r="AT137" i="1"/>
  <c r="AX136" i="1"/>
  <c r="AW136" i="1"/>
  <c r="AU136" i="1"/>
  <c r="AT136" i="1"/>
  <c r="AX135" i="1"/>
  <c r="AW135" i="1"/>
  <c r="AU135" i="1"/>
  <c r="AT135" i="1"/>
  <c r="AX134" i="1"/>
  <c r="AW134" i="1"/>
  <c r="AU134" i="1"/>
  <c r="AT134" i="1"/>
  <c r="AX133" i="1"/>
  <c r="AW133" i="1"/>
  <c r="AU133" i="1"/>
  <c r="AT133" i="1"/>
  <c r="AX132" i="1"/>
  <c r="AW132" i="1"/>
  <c r="AU132" i="1"/>
  <c r="AT132" i="1"/>
  <c r="AQ27" i="4" l="1"/>
  <c r="AT27" i="4" s="1"/>
  <c r="AS27" i="4"/>
  <c r="AJ27" i="4"/>
  <c r="AL27" i="4"/>
  <c r="AF27" i="4"/>
  <c r="AX131" i="1"/>
  <c r="AW131" i="1"/>
  <c r="AU131" i="1"/>
  <c r="AT131" i="1"/>
  <c r="AX130" i="1"/>
  <c r="AW130" i="1"/>
  <c r="AU130" i="1"/>
  <c r="AT130" i="1"/>
  <c r="AX129" i="1"/>
  <c r="AW129" i="1"/>
  <c r="AU129" i="1"/>
  <c r="AT129" i="1"/>
  <c r="AX128" i="1"/>
  <c r="AW128" i="1"/>
  <c r="AU128" i="1"/>
  <c r="AT128" i="1"/>
  <c r="AX127" i="1"/>
  <c r="AW127" i="1"/>
  <c r="AU127" i="1"/>
  <c r="AT127" i="1"/>
  <c r="AX126" i="1"/>
  <c r="AW126" i="1"/>
  <c r="AU126" i="1"/>
  <c r="AT126" i="1"/>
  <c r="AX125" i="1"/>
  <c r="AW125" i="1"/>
  <c r="AU125" i="1"/>
  <c r="AT125" i="1"/>
  <c r="AX124" i="1"/>
  <c r="AW124" i="1"/>
  <c r="AU124" i="1"/>
  <c r="AT124" i="1"/>
  <c r="AX123" i="1"/>
  <c r="AW123" i="1"/>
  <c r="AU123" i="1"/>
  <c r="AT123" i="1"/>
  <c r="AX122" i="1"/>
  <c r="AW122" i="1"/>
  <c r="AU122" i="1"/>
  <c r="AT122" i="1"/>
  <c r="AX121" i="1"/>
  <c r="AW121" i="1"/>
  <c r="AU121" i="1"/>
  <c r="AT121" i="1"/>
  <c r="AX120" i="1"/>
  <c r="AW120" i="1"/>
  <c r="AU120" i="1"/>
  <c r="AT120" i="1"/>
  <c r="AX119" i="1"/>
  <c r="AW119" i="1"/>
  <c r="AU119" i="1"/>
  <c r="AT119" i="1"/>
  <c r="AX118" i="1"/>
  <c r="AW118" i="1"/>
  <c r="AU118" i="1"/>
  <c r="AT118" i="1"/>
  <c r="AX117" i="1"/>
  <c r="AW117" i="1"/>
  <c r="AU117" i="1"/>
  <c r="AT117" i="1"/>
  <c r="AX116" i="1"/>
  <c r="AW116" i="1"/>
  <c r="AU116" i="1"/>
  <c r="AT116" i="1"/>
  <c r="AX115" i="1"/>
  <c r="AW115" i="1"/>
  <c r="AU115" i="1"/>
  <c r="AT115" i="1"/>
  <c r="AX114" i="1"/>
  <c r="AW114" i="1"/>
  <c r="AU114" i="1"/>
  <c r="AT114" i="1"/>
  <c r="AX113" i="1"/>
  <c r="AW113" i="1"/>
  <c r="AU113" i="1"/>
  <c r="AT113" i="1"/>
  <c r="AX112" i="1"/>
  <c r="AW112" i="1"/>
  <c r="AU112" i="1"/>
  <c r="AT112" i="1"/>
  <c r="AX111" i="1"/>
  <c r="AW111" i="1"/>
  <c r="AU111" i="1"/>
  <c r="AT111" i="1"/>
  <c r="AX110" i="1"/>
  <c r="AW110" i="1"/>
  <c r="AU110" i="1"/>
  <c r="AT110" i="1"/>
  <c r="AX109" i="1"/>
  <c r="AW109" i="1"/>
  <c r="AU109" i="1"/>
  <c r="AT109" i="1"/>
  <c r="AX108" i="1"/>
  <c r="AW108" i="1"/>
  <c r="AU108" i="1"/>
  <c r="AT108" i="1"/>
  <c r="AX107" i="1"/>
  <c r="AW107" i="1"/>
  <c r="AU107" i="1"/>
  <c r="AT107" i="1"/>
  <c r="AX106" i="1"/>
  <c r="AW106" i="1"/>
  <c r="AU106" i="1"/>
  <c r="AT106" i="1"/>
  <c r="M27" i="4" l="1"/>
  <c r="P27" i="4" s="1"/>
  <c r="AW27" i="4"/>
  <c r="R27" i="4"/>
  <c r="AM27" i="4"/>
  <c r="O27" i="4"/>
  <c r="AY27" i="4"/>
  <c r="AX105" i="1"/>
  <c r="AW105" i="1"/>
  <c r="AU105" i="1"/>
  <c r="AT105" i="1"/>
  <c r="AX104" i="1"/>
  <c r="AW104" i="1"/>
  <c r="AU104" i="1"/>
  <c r="AT104" i="1"/>
  <c r="AX103" i="1"/>
  <c r="AW103" i="1"/>
  <c r="AU103" i="1"/>
  <c r="AT103" i="1"/>
  <c r="AX102" i="1"/>
  <c r="AW102" i="1"/>
  <c r="AU102" i="1"/>
  <c r="AT102" i="1"/>
  <c r="AX101" i="1"/>
  <c r="AW101" i="1"/>
  <c r="AU101" i="1"/>
  <c r="AT101" i="1"/>
  <c r="AX100" i="1"/>
  <c r="AW100" i="1"/>
  <c r="AU100" i="1"/>
  <c r="AT100" i="1"/>
  <c r="AX99" i="1"/>
  <c r="AW99" i="1"/>
  <c r="AU99" i="1"/>
  <c r="AT99" i="1"/>
  <c r="AX98" i="1"/>
  <c r="AW98" i="1"/>
  <c r="AU98" i="1"/>
  <c r="AT98" i="1"/>
  <c r="AX97" i="1"/>
  <c r="AW97" i="1"/>
  <c r="AU97" i="1"/>
  <c r="AT97" i="1"/>
  <c r="AX96" i="1"/>
  <c r="AW96" i="1"/>
  <c r="AU96" i="1"/>
  <c r="AT96" i="1"/>
  <c r="AX95" i="1"/>
  <c r="AW95" i="1"/>
  <c r="AU95" i="1"/>
  <c r="AT95" i="1"/>
  <c r="AX94" i="1"/>
  <c r="AW94" i="1"/>
  <c r="AU94" i="1"/>
  <c r="AT94" i="1"/>
  <c r="AX93" i="1"/>
  <c r="AW93" i="1"/>
  <c r="AU93" i="1"/>
  <c r="AT93" i="1"/>
  <c r="AX92" i="1"/>
  <c r="AW92" i="1"/>
  <c r="AU92" i="1"/>
  <c r="AT92" i="1"/>
  <c r="AX91" i="1"/>
  <c r="AW91" i="1"/>
  <c r="AU91" i="1"/>
  <c r="AT91" i="1"/>
  <c r="AX90" i="1"/>
  <c r="AW90" i="1"/>
  <c r="AU90" i="1"/>
  <c r="AT90" i="1"/>
  <c r="AX89" i="1"/>
  <c r="AW89" i="1"/>
  <c r="AU89" i="1"/>
  <c r="AT89" i="1"/>
  <c r="AX88" i="1"/>
  <c r="AW88" i="1"/>
  <c r="AU88" i="1"/>
  <c r="AT88" i="1"/>
  <c r="N27" i="4" l="1"/>
  <c r="AX27" i="4"/>
  <c r="S27" i="4"/>
  <c r="AX87" i="1"/>
  <c r="AW87" i="1"/>
  <c r="AU87" i="1"/>
  <c r="AT87" i="1"/>
  <c r="AX86" i="1"/>
  <c r="AW86" i="1"/>
  <c r="AU86" i="1"/>
  <c r="AT86" i="1"/>
  <c r="AX85" i="1"/>
  <c r="AW85" i="1"/>
  <c r="AU85" i="1"/>
  <c r="AT85" i="1"/>
  <c r="AX84" i="1"/>
  <c r="AW84" i="1"/>
  <c r="AU84" i="1"/>
  <c r="AT84" i="1"/>
  <c r="AX83" i="1"/>
  <c r="AW83" i="1"/>
  <c r="AU83" i="1"/>
  <c r="AT83" i="1"/>
  <c r="AX82" i="1"/>
  <c r="AW82" i="1"/>
  <c r="AU82" i="1"/>
  <c r="AT82" i="1"/>
  <c r="AX81" i="1"/>
  <c r="AW81" i="1"/>
  <c r="AU81" i="1"/>
  <c r="AT81" i="1"/>
  <c r="AX80" i="1"/>
  <c r="AW80" i="1"/>
  <c r="AU80" i="1"/>
  <c r="AT80" i="1"/>
  <c r="AX79" i="1"/>
  <c r="AW79" i="1"/>
  <c r="AU79" i="1"/>
  <c r="AT79" i="1"/>
  <c r="AX78" i="1"/>
  <c r="AW78" i="1"/>
  <c r="AU78" i="1"/>
  <c r="AT78" i="1"/>
  <c r="AX77" i="1"/>
  <c r="AW77" i="1"/>
  <c r="AU77" i="1"/>
  <c r="AT77" i="1"/>
  <c r="AX76" i="1"/>
  <c r="AW76" i="1"/>
  <c r="AU76" i="1"/>
  <c r="AT76" i="1"/>
  <c r="Q27" i="4" l="1"/>
  <c r="T27" i="4"/>
  <c r="AX75" i="1"/>
  <c r="AW75" i="1"/>
  <c r="AU75" i="1"/>
  <c r="AT75" i="1"/>
  <c r="AX74" i="1"/>
  <c r="AW74" i="1"/>
  <c r="AU74" i="1"/>
  <c r="AT74" i="1"/>
  <c r="AX73" i="1"/>
  <c r="AW73" i="1"/>
  <c r="AU73" i="1"/>
  <c r="AT73" i="1"/>
  <c r="AX72" i="1"/>
  <c r="AW72" i="1"/>
  <c r="AU72" i="1"/>
  <c r="AT72" i="1"/>
  <c r="AX71" i="1"/>
  <c r="AW71" i="1"/>
  <c r="AU71" i="1"/>
  <c r="AT71" i="1"/>
  <c r="AX70" i="1"/>
  <c r="AW70" i="1"/>
  <c r="AU70" i="1"/>
  <c r="AT70" i="1"/>
  <c r="AX69" i="1"/>
  <c r="AW69" i="1"/>
  <c r="AU69" i="1"/>
  <c r="AT69" i="1"/>
  <c r="AX68" i="1"/>
  <c r="AW68" i="1"/>
  <c r="AU68" i="1"/>
  <c r="AT68" i="1"/>
  <c r="AX67" i="1"/>
  <c r="AW67" i="1"/>
  <c r="AU67" i="1"/>
  <c r="AT67" i="1"/>
  <c r="AX66" i="1"/>
  <c r="AW66" i="1"/>
  <c r="AU66" i="1"/>
  <c r="AT66" i="1"/>
  <c r="AX65" i="1"/>
  <c r="AW65" i="1"/>
  <c r="AU65" i="1"/>
  <c r="AT65" i="1"/>
  <c r="AX64" i="1"/>
  <c r="AW64" i="1"/>
  <c r="AU64" i="1"/>
  <c r="AT64" i="1"/>
  <c r="AX63" i="1"/>
  <c r="AW63" i="1"/>
  <c r="AU63" i="1"/>
  <c r="AT63" i="1"/>
  <c r="AX62" i="1"/>
  <c r="AW62" i="1"/>
  <c r="AU62" i="1"/>
  <c r="AT62" i="1"/>
  <c r="AX61" i="1"/>
  <c r="AW61" i="1"/>
  <c r="AU61" i="1"/>
  <c r="AT61" i="1"/>
  <c r="AX60" i="1"/>
  <c r="AW60" i="1"/>
  <c r="AU60" i="1"/>
  <c r="AT60" i="1"/>
  <c r="AX59" i="1" l="1"/>
  <c r="AW59" i="1"/>
  <c r="AU59" i="1"/>
  <c r="AT59" i="1"/>
  <c r="AX58" i="1"/>
  <c r="AW58" i="1"/>
  <c r="AU58" i="1"/>
  <c r="AT58" i="1"/>
  <c r="AX57" i="1"/>
  <c r="AW57" i="1"/>
  <c r="AU57" i="1"/>
  <c r="AT57" i="1"/>
  <c r="AX56" i="1"/>
  <c r="AW56" i="1"/>
  <c r="AU56" i="1"/>
  <c r="AT56" i="1"/>
  <c r="AX55" i="1"/>
  <c r="AW55" i="1"/>
  <c r="AU55" i="1"/>
  <c r="AT55" i="1"/>
  <c r="AX54" i="1"/>
  <c r="AW54" i="1"/>
  <c r="AU54" i="1"/>
  <c r="AT54" i="1"/>
  <c r="AX53" i="1"/>
  <c r="AW53" i="1"/>
  <c r="AU53" i="1"/>
  <c r="AT53" i="1"/>
  <c r="AX52" i="1"/>
  <c r="AW52" i="1"/>
  <c r="AU52" i="1"/>
  <c r="AT52" i="1"/>
  <c r="AX51" i="1"/>
  <c r="AW51" i="1"/>
  <c r="AU51" i="1"/>
  <c r="AT51" i="1"/>
  <c r="AX50" i="1"/>
  <c r="AW50" i="1"/>
  <c r="AU50" i="1"/>
  <c r="AT50" i="1"/>
  <c r="AX49" i="1"/>
  <c r="AW49" i="1"/>
  <c r="AU49" i="1"/>
  <c r="AT49" i="1"/>
  <c r="AX48" i="1"/>
  <c r="AW48" i="1"/>
  <c r="AU48" i="1"/>
  <c r="AT48" i="1"/>
  <c r="AX47" i="1"/>
  <c r="AW47" i="1"/>
  <c r="AU47" i="1"/>
  <c r="AT47" i="1"/>
  <c r="AX46" i="1"/>
  <c r="AW46" i="1"/>
  <c r="AU46" i="1"/>
  <c r="AT46" i="1"/>
  <c r="AX45" i="1"/>
  <c r="AW45" i="1"/>
  <c r="AU45" i="1"/>
  <c r="AT45" i="1"/>
  <c r="AX44" i="1"/>
  <c r="AW44" i="1"/>
  <c r="AU44" i="1"/>
  <c r="AT44" i="1"/>
  <c r="AX43" i="1"/>
  <c r="AW43" i="1"/>
  <c r="AU43" i="1"/>
  <c r="AT43" i="1"/>
  <c r="AX42" i="1"/>
  <c r="AW42" i="1"/>
  <c r="AU42" i="1"/>
  <c r="AT42" i="1"/>
  <c r="AX41" i="1"/>
  <c r="AW41" i="1"/>
  <c r="AU41" i="1"/>
  <c r="AT41" i="1"/>
  <c r="AX40" i="1"/>
  <c r="AW40" i="1"/>
  <c r="AU40" i="1"/>
  <c r="AT40" i="1"/>
  <c r="AX39" i="1"/>
  <c r="AW39" i="1"/>
  <c r="AU39" i="1"/>
  <c r="AT39" i="1"/>
  <c r="AX38" i="1"/>
  <c r="AW38" i="1"/>
  <c r="AU38" i="1"/>
  <c r="AT38" i="1"/>
  <c r="AX37" i="1"/>
  <c r="AW37" i="1"/>
  <c r="AU37" i="1"/>
  <c r="AT37" i="1"/>
  <c r="AX36" i="1"/>
  <c r="AW36" i="1"/>
  <c r="AU36" i="1"/>
  <c r="AT36" i="1"/>
  <c r="AX35" i="1"/>
  <c r="AW35" i="1"/>
  <c r="AU35" i="1"/>
  <c r="AT35" i="1"/>
  <c r="AX34" i="1"/>
  <c r="AW34" i="1"/>
  <c r="AU34" i="1"/>
  <c r="AT34" i="1"/>
  <c r="AX33" i="1"/>
  <c r="AW33" i="1"/>
  <c r="AU33" i="1"/>
  <c r="AT33" i="1"/>
  <c r="AU32" i="1" l="1"/>
  <c r="AT32" i="1"/>
  <c r="AU31" i="1"/>
  <c r="AT31" i="1"/>
  <c r="AU30" i="1"/>
  <c r="AT30" i="1"/>
  <c r="AU29" i="1"/>
  <c r="AT29" i="1"/>
  <c r="AU28" i="1"/>
  <c r="AT28" i="1"/>
  <c r="AU27" i="1"/>
  <c r="AT27" i="1"/>
  <c r="AU26" i="1"/>
  <c r="AT26" i="1"/>
  <c r="AU25" i="1"/>
  <c r="AT25" i="1"/>
  <c r="AU24" i="1"/>
  <c r="AT24" i="1"/>
  <c r="AU23" i="1"/>
  <c r="AT23" i="1"/>
  <c r="AU22" i="1"/>
  <c r="AT22" i="1"/>
  <c r="AU21" i="1"/>
  <c r="AT21" i="1"/>
  <c r="AX20" i="1" l="1"/>
  <c r="AW20" i="1"/>
  <c r="AU20" i="1"/>
  <c r="AT20" i="1"/>
  <c r="AX19" i="1"/>
  <c r="AW19" i="1"/>
  <c r="AU19" i="1"/>
  <c r="AT19" i="1"/>
  <c r="AX18" i="1"/>
  <c r="AW18" i="1"/>
  <c r="AU18" i="1"/>
  <c r="AT18" i="1"/>
  <c r="AX17" i="1"/>
  <c r="AW17" i="1"/>
  <c r="AU17" i="1"/>
  <c r="AT17" i="1"/>
  <c r="AX16" i="1"/>
  <c r="AW16" i="1"/>
  <c r="AU16" i="1"/>
  <c r="AT16" i="1"/>
  <c r="AX15" i="1"/>
  <c r="AW15" i="1"/>
  <c r="AU15" i="1"/>
  <c r="AT15" i="1"/>
  <c r="AX14" i="1"/>
  <c r="AW14" i="1"/>
  <c r="AU14" i="1"/>
  <c r="AT14" i="1"/>
  <c r="AX13" i="1"/>
  <c r="AW13" i="1"/>
  <c r="AU13" i="1"/>
  <c r="AT13" i="1"/>
  <c r="AX12" i="1"/>
  <c r="AW12" i="1"/>
  <c r="AU12" i="1"/>
  <c r="AT12" i="1"/>
  <c r="AX11" i="1"/>
  <c r="AW11" i="1"/>
  <c r="AU11" i="1"/>
  <c r="AT11" i="1"/>
  <c r="AX10" i="1"/>
  <c r="AW10" i="1"/>
  <c r="AU10" i="1"/>
  <c r="AT10" i="1"/>
  <c r="AX9" i="1"/>
  <c r="AW9" i="1"/>
  <c r="AU9" i="1"/>
  <c r="AT9" i="1"/>
  <c r="AX8" i="1"/>
  <c r="AW8" i="1"/>
  <c r="AU8" i="1"/>
  <c r="AT8" i="1"/>
  <c r="AX7" i="1"/>
  <c r="AW7" i="1"/>
  <c r="AU7" i="1"/>
  <c r="AT7" i="1"/>
  <c r="AX6" i="1"/>
  <c r="AW6" i="1"/>
  <c r="AU6" i="1"/>
  <c r="AT6" i="1"/>
  <c r="AX5" i="1"/>
  <c r="AW5" i="1"/>
  <c r="AU5" i="1"/>
  <c r="AT5" i="1"/>
  <c r="AX4" i="1"/>
  <c r="AW4" i="1"/>
  <c r="AU4" i="1"/>
  <c r="AT4" i="1"/>
  <c r="AX3" i="1"/>
  <c r="AW3" i="1"/>
  <c r="AU3" i="1"/>
  <c r="AT3" i="1"/>
  <c r="AU82" i="4" l="1"/>
  <c r="AN82" i="4"/>
  <c r="AG82" i="4"/>
  <c r="Z82" i="4"/>
  <c r="X82" i="4"/>
  <c r="V82" i="4"/>
  <c r="AI82" i="4" l="1"/>
  <c r="AL82" i="4" s="1"/>
  <c r="AP82" i="4"/>
  <c r="AB82" i="4"/>
  <c r="AJ82" i="4" l="1"/>
  <c r="AM82" i="4" s="1"/>
  <c r="AX82" i="4" s="1"/>
  <c r="AS82" i="4"/>
  <c r="AQ82" i="4"/>
  <c r="AC82" i="4"/>
  <c r="AE82" i="4"/>
  <c r="S82" i="4" l="1"/>
  <c r="N82" i="4"/>
  <c r="Q82" i="4" s="1"/>
  <c r="AF82" i="4"/>
  <c r="AT82" i="4"/>
  <c r="T82" i="4" l="1"/>
  <c r="AY82" i="4"/>
  <c r="O82" i="4"/>
  <c r="M82" i="4"/>
  <c r="P82" i="4" s="1"/>
  <c r="R82" i="4"/>
  <c r="AW82" i="4"/>
  <c r="E201" i="7" l="1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N186" i="7"/>
  <c r="N187" i="7"/>
  <c r="N188" i="7"/>
  <c r="N189" i="7"/>
  <c r="N190" i="7"/>
  <c r="N191" i="7"/>
  <c r="N192" i="7"/>
  <c r="N193" i="7"/>
  <c r="N178" i="7"/>
  <c r="N179" i="7"/>
  <c r="N180" i="7"/>
  <c r="N181" i="7"/>
  <c r="N182" i="7"/>
  <c r="N183" i="7"/>
  <c r="N184" i="7"/>
  <c r="J184" i="7" s="1"/>
  <c r="N185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N170" i="7"/>
  <c r="N171" i="7"/>
  <c r="N172" i="7"/>
  <c r="N173" i="7"/>
  <c r="N174" i="7"/>
  <c r="J174" i="7" s="1"/>
  <c r="N175" i="7"/>
  <c r="N176" i="7"/>
  <c r="J176" i="7" s="1"/>
  <c r="N177" i="7"/>
  <c r="J186" i="7" l="1"/>
  <c r="J187" i="7"/>
  <c r="J183" i="7"/>
  <c r="J182" i="7"/>
  <c r="J177" i="7"/>
  <c r="J185" i="7"/>
  <c r="J188" i="7"/>
  <c r="J189" i="7"/>
  <c r="J181" i="7"/>
  <c r="J190" i="7"/>
  <c r="J191" i="7"/>
  <c r="J172" i="7"/>
  <c r="J180" i="7"/>
  <c r="J171" i="7"/>
  <c r="J179" i="7"/>
  <c r="J192" i="7"/>
  <c r="J178" i="7"/>
  <c r="J193" i="7"/>
  <c r="J170" i="7"/>
  <c r="K179" i="7"/>
  <c r="L179" i="7" s="1"/>
  <c r="K178" i="7"/>
  <c r="L178" i="7" s="1"/>
  <c r="J175" i="7"/>
  <c r="J173" i="7"/>
  <c r="N162" i="7"/>
  <c r="N163" i="7"/>
  <c r="N164" i="7"/>
  <c r="N165" i="7"/>
  <c r="N166" i="7"/>
  <c r="J166" i="7" s="1"/>
  <c r="N167" i="7"/>
  <c r="J167" i="7" s="1"/>
  <c r="N168" i="7"/>
  <c r="N169" i="7"/>
  <c r="E169" i="7"/>
  <c r="E168" i="7"/>
  <c r="E167" i="7"/>
  <c r="E166" i="7"/>
  <c r="E165" i="7"/>
  <c r="E164" i="7"/>
  <c r="E163" i="7"/>
  <c r="E162" i="7"/>
  <c r="N155" i="7"/>
  <c r="N156" i="7"/>
  <c r="N157" i="7"/>
  <c r="N158" i="7"/>
  <c r="N159" i="7"/>
  <c r="J159" i="7" s="1"/>
  <c r="N160" i="7"/>
  <c r="N161" i="7"/>
  <c r="N154" i="7"/>
  <c r="E161" i="7"/>
  <c r="E160" i="7"/>
  <c r="E159" i="7"/>
  <c r="E158" i="7"/>
  <c r="E157" i="7"/>
  <c r="E156" i="7"/>
  <c r="E155" i="7"/>
  <c r="E154" i="7"/>
  <c r="J154" i="7" s="1"/>
  <c r="J168" i="7" l="1"/>
  <c r="J160" i="7"/>
  <c r="J156" i="7"/>
  <c r="J155" i="7"/>
  <c r="J162" i="7"/>
  <c r="J165" i="7"/>
  <c r="J164" i="7"/>
  <c r="J163" i="7"/>
  <c r="K162" i="7" s="1"/>
  <c r="L162" i="7" s="1"/>
  <c r="J161" i="7"/>
  <c r="J158" i="7"/>
  <c r="J157" i="7"/>
  <c r="J169" i="7"/>
  <c r="K187" i="7"/>
  <c r="L187" i="7" s="1"/>
  <c r="K186" i="7"/>
  <c r="L186" i="7" s="1"/>
  <c r="K170" i="7"/>
  <c r="L170" i="7" s="1"/>
  <c r="K171" i="7"/>
  <c r="L171" i="7" s="1"/>
  <c r="E153" i="7"/>
  <c r="J153" i="7" s="1"/>
  <c r="E152" i="7"/>
  <c r="J152" i="7" s="1"/>
  <c r="E151" i="7"/>
  <c r="J151" i="7" s="1"/>
  <c r="E150" i="7"/>
  <c r="J150" i="7" s="1"/>
  <c r="E149" i="7"/>
  <c r="J149" i="7" s="1"/>
  <c r="E147" i="7"/>
  <c r="J147" i="7" s="1"/>
  <c r="E146" i="7"/>
  <c r="J146" i="7" s="1"/>
  <c r="E148" i="7"/>
  <c r="J148" i="7" s="1"/>
  <c r="K163" i="7" l="1"/>
  <c r="L163" i="7" s="1"/>
  <c r="K155" i="7"/>
  <c r="L155" i="7" s="1"/>
  <c r="K154" i="7"/>
  <c r="L154" i="7" s="1"/>
  <c r="K146" i="7"/>
  <c r="L146" i="7" s="1"/>
  <c r="K147" i="7"/>
  <c r="L147" i="7" s="1"/>
  <c r="E2" i="7"/>
  <c r="J2" i="7" s="1"/>
  <c r="G2" i="7"/>
  <c r="G3" i="7"/>
  <c r="G4" i="7"/>
  <c r="G5" i="7"/>
  <c r="G6" i="7"/>
  <c r="G7" i="7"/>
  <c r="G8" i="7"/>
  <c r="G9" i="7"/>
  <c r="G16" i="7"/>
  <c r="G17" i="7"/>
  <c r="G14" i="7"/>
  <c r="G15" i="7"/>
  <c r="G12" i="7"/>
  <c r="G13" i="7"/>
  <c r="G10" i="7"/>
  <c r="G11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40" i="7"/>
  <c r="G41" i="7"/>
  <c r="G38" i="7"/>
  <c r="G39" i="7"/>
  <c r="G36" i="7"/>
  <c r="G37" i="7"/>
  <c r="G34" i="7"/>
  <c r="G35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E3" i="7"/>
  <c r="J3" i="7" s="1"/>
  <c r="E4" i="7"/>
  <c r="J4" i="7" s="1"/>
  <c r="E5" i="7"/>
  <c r="J5" i="7" s="1"/>
  <c r="E6" i="7"/>
  <c r="J6" i="7" s="1"/>
  <c r="E7" i="7"/>
  <c r="J7" i="7" s="1"/>
  <c r="E8" i="7"/>
  <c r="J8" i="7" s="1"/>
  <c r="E9" i="7"/>
  <c r="J9" i="7" s="1"/>
  <c r="E16" i="7"/>
  <c r="J16" i="7" s="1"/>
  <c r="E17" i="7"/>
  <c r="J17" i="7" s="1"/>
  <c r="E14" i="7"/>
  <c r="J14" i="7" s="1"/>
  <c r="E15" i="7"/>
  <c r="J15" i="7" s="1"/>
  <c r="E12" i="7"/>
  <c r="J12" i="7" s="1"/>
  <c r="E13" i="7"/>
  <c r="J13" i="7" s="1"/>
  <c r="E10" i="7"/>
  <c r="J10" i="7" s="1"/>
  <c r="E11" i="7"/>
  <c r="J11" i="7" s="1"/>
  <c r="E18" i="7"/>
  <c r="J18" i="7" s="1"/>
  <c r="E19" i="7"/>
  <c r="J19" i="7" s="1"/>
  <c r="E20" i="7"/>
  <c r="J20" i="7" s="1"/>
  <c r="E21" i="7"/>
  <c r="J21" i="7" s="1"/>
  <c r="E22" i="7"/>
  <c r="J22" i="7" s="1"/>
  <c r="E23" i="7"/>
  <c r="J23" i="7" s="1"/>
  <c r="E24" i="7"/>
  <c r="J24" i="7" s="1"/>
  <c r="E25" i="7"/>
  <c r="J25" i="7" s="1"/>
  <c r="E26" i="7"/>
  <c r="J26" i="7" s="1"/>
  <c r="E27" i="7"/>
  <c r="J27" i="7" s="1"/>
  <c r="E28" i="7"/>
  <c r="J28" i="7" s="1"/>
  <c r="E29" i="7"/>
  <c r="J29" i="7" s="1"/>
  <c r="E30" i="7"/>
  <c r="J30" i="7" s="1"/>
  <c r="E31" i="7"/>
  <c r="J31" i="7" s="1"/>
  <c r="E32" i="7"/>
  <c r="J32" i="7" s="1"/>
  <c r="E33" i="7"/>
  <c r="J33" i="7" s="1"/>
  <c r="E40" i="7"/>
  <c r="J40" i="7" s="1"/>
  <c r="E41" i="7"/>
  <c r="J41" i="7" s="1"/>
  <c r="E38" i="7"/>
  <c r="J38" i="7" s="1"/>
  <c r="E39" i="7"/>
  <c r="J39" i="7" s="1"/>
  <c r="E36" i="7"/>
  <c r="J36" i="7" s="1"/>
  <c r="E37" i="7"/>
  <c r="J37" i="7" s="1"/>
  <c r="E34" i="7"/>
  <c r="J34" i="7" s="1"/>
  <c r="E35" i="7"/>
  <c r="J35" i="7" s="1"/>
  <c r="E42" i="7"/>
  <c r="J42" i="7" s="1"/>
  <c r="E43" i="7"/>
  <c r="J43" i="7" s="1"/>
  <c r="E44" i="7"/>
  <c r="J44" i="7" s="1"/>
  <c r="E45" i="7"/>
  <c r="J45" i="7" s="1"/>
  <c r="E46" i="7"/>
  <c r="J46" i="7" s="1"/>
  <c r="E47" i="7"/>
  <c r="J47" i="7" s="1"/>
  <c r="E48" i="7"/>
  <c r="J48" i="7" s="1"/>
  <c r="E49" i="7"/>
  <c r="J49" i="7" s="1"/>
  <c r="E50" i="7"/>
  <c r="J50" i="7" s="1"/>
  <c r="E51" i="7"/>
  <c r="J51" i="7" s="1"/>
  <c r="E52" i="7"/>
  <c r="J52" i="7" s="1"/>
  <c r="E53" i="7"/>
  <c r="J53" i="7" s="1"/>
  <c r="E54" i="7"/>
  <c r="J54" i="7" s="1"/>
  <c r="E55" i="7"/>
  <c r="J55" i="7" s="1"/>
  <c r="E56" i="7"/>
  <c r="J56" i="7" s="1"/>
  <c r="E57" i="7"/>
  <c r="J57" i="7" s="1"/>
  <c r="E58" i="7"/>
  <c r="J58" i="7" s="1"/>
  <c r="E59" i="7"/>
  <c r="J59" i="7" s="1"/>
  <c r="E60" i="7"/>
  <c r="J60" i="7" s="1"/>
  <c r="E61" i="7"/>
  <c r="J61" i="7" s="1"/>
  <c r="E62" i="7"/>
  <c r="J62" i="7" s="1"/>
  <c r="E63" i="7"/>
  <c r="J63" i="7" s="1"/>
  <c r="E64" i="7"/>
  <c r="J64" i="7" s="1"/>
  <c r="E65" i="7"/>
  <c r="J65" i="7" s="1"/>
  <c r="E66" i="7"/>
  <c r="J66" i="7" s="1"/>
  <c r="E67" i="7"/>
  <c r="J67" i="7" s="1"/>
  <c r="E68" i="7"/>
  <c r="J68" i="7" s="1"/>
  <c r="E69" i="7"/>
  <c r="J69" i="7" s="1"/>
  <c r="E70" i="7"/>
  <c r="J70" i="7" s="1"/>
  <c r="E71" i="7"/>
  <c r="J71" i="7" s="1"/>
  <c r="E72" i="7"/>
  <c r="J72" i="7" s="1"/>
  <c r="E73" i="7"/>
  <c r="J73" i="7" s="1"/>
  <c r="E74" i="7"/>
  <c r="J74" i="7" s="1"/>
  <c r="E75" i="7"/>
  <c r="J75" i="7" s="1"/>
  <c r="E76" i="7"/>
  <c r="J76" i="7" s="1"/>
  <c r="E77" i="7"/>
  <c r="J77" i="7" s="1"/>
  <c r="E78" i="7"/>
  <c r="J78" i="7" s="1"/>
  <c r="E79" i="7"/>
  <c r="J79" i="7" s="1"/>
  <c r="E80" i="7"/>
  <c r="J80" i="7" s="1"/>
  <c r="E81" i="7"/>
  <c r="J81" i="7" s="1"/>
  <c r="E82" i="7"/>
  <c r="J82" i="7" s="1"/>
  <c r="E83" i="7"/>
  <c r="J83" i="7" s="1"/>
  <c r="E84" i="7"/>
  <c r="J84" i="7" s="1"/>
  <c r="E85" i="7"/>
  <c r="J85" i="7" s="1"/>
  <c r="E86" i="7"/>
  <c r="J86" i="7" s="1"/>
  <c r="E87" i="7"/>
  <c r="J87" i="7" s="1"/>
  <c r="E88" i="7"/>
  <c r="J88" i="7" s="1"/>
  <c r="E89" i="7"/>
  <c r="J89" i="7" s="1"/>
  <c r="E90" i="7"/>
  <c r="J90" i="7" s="1"/>
  <c r="E91" i="7"/>
  <c r="J91" i="7" s="1"/>
  <c r="E92" i="7"/>
  <c r="J92" i="7" s="1"/>
  <c r="E93" i="7"/>
  <c r="J93" i="7" s="1"/>
  <c r="E94" i="7"/>
  <c r="J94" i="7" s="1"/>
  <c r="E95" i="7"/>
  <c r="J95" i="7" s="1"/>
  <c r="E96" i="7"/>
  <c r="J96" i="7" s="1"/>
  <c r="E97" i="7"/>
  <c r="J97" i="7" s="1"/>
  <c r="E98" i="7"/>
  <c r="J98" i="7" s="1"/>
  <c r="E99" i="7"/>
  <c r="J99" i="7" s="1"/>
  <c r="E100" i="7"/>
  <c r="J100" i="7" s="1"/>
  <c r="E101" i="7"/>
  <c r="J101" i="7" s="1"/>
  <c r="E102" i="7"/>
  <c r="J102" i="7" s="1"/>
  <c r="E103" i="7"/>
  <c r="J103" i="7" s="1"/>
  <c r="E104" i="7"/>
  <c r="J104" i="7" s="1"/>
  <c r="E105" i="7"/>
  <c r="J105" i="7" s="1"/>
  <c r="E106" i="7"/>
  <c r="J106" i="7" s="1"/>
  <c r="E107" i="7"/>
  <c r="J107" i="7" s="1"/>
  <c r="E108" i="7"/>
  <c r="J108" i="7" s="1"/>
  <c r="E109" i="7"/>
  <c r="J109" i="7" s="1"/>
  <c r="E110" i="7"/>
  <c r="J110" i="7" s="1"/>
  <c r="E111" i="7"/>
  <c r="J111" i="7" s="1"/>
  <c r="E112" i="7"/>
  <c r="J112" i="7" s="1"/>
  <c r="E113" i="7"/>
  <c r="J113" i="7" s="1"/>
  <c r="E114" i="7"/>
  <c r="J114" i="7" s="1"/>
  <c r="E115" i="7"/>
  <c r="J115" i="7" s="1"/>
  <c r="E116" i="7"/>
  <c r="J116" i="7" s="1"/>
  <c r="E117" i="7"/>
  <c r="J117" i="7" s="1"/>
  <c r="E118" i="7"/>
  <c r="J118" i="7" s="1"/>
  <c r="E119" i="7"/>
  <c r="J119" i="7" s="1"/>
  <c r="E120" i="7"/>
  <c r="J120" i="7" s="1"/>
  <c r="E121" i="7"/>
  <c r="J121" i="7" s="1"/>
  <c r="E122" i="7"/>
  <c r="J122" i="7" s="1"/>
  <c r="E123" i="7"/>
  <c r="J123" i="7" s="1"/>
  <c r="E124" i="7"/>
  <c r="J124" i="7" s="1"/>
  <c r="E125" i="7"/>
  <c r="J125" i="7" s="1"/>
  <c r="E126" i="7"/>
  <c r="J126" i="7" s="1"/>
  <c r="E127" i="7"/>
  <c r="J127" i="7" s="1"/>
  <c r="E128" i="7"/>
  <c r="J128" i="7" s="1"/>
  <c r="E129" i="7"/>
  <c r="J129" i="7" s="1"/>
  <c r="E130" i="7"/>
  <c r="J130" i="7" s="1"/>
  <c r="E131" i="7"/>
  <c r="J131" i="7" s="1"/>
  <c r="E132" i="7"/>
  <c r="J132" i="7" s="1"/>
  <c r="E133" i="7"/>
  <c r="J133" i="7" s="1"/>
  <c r="E134" i="7"/>
  <c r="J134" i="7" s="1"/>
  <c r="E135" i="7"/>
  <c r="J135" i="7" s="1"/>
  <c r="E136" i="7"/>
  <c r="J136" i="7" s="1"/>
  <c r="E137" i="7"/>
  <c r="J137" i="7" s="1"/>
  <c r="E138" i="7"/>
  <c r="J138" i="7" s="1"/>
  <c r="E139" i="7"/>
  <c r="J139" i="7" s="1"/>
  <c r="E140" i="7"/>
  <c r="J140" i="7" s="1"/>
  <c r="E141" i="7"/>
  <c r="J141" i="7" s="1"/>
  <c r="E142" i="7"/>
  <c r="J142" i="7" s="1"/>
  <c r="E143" i="7"/>
  <c r="J143" i="7" s="1"/>
  <c r="E144" i="7"/>
  <c r="J144" i="7" s="1"/>
  <c r="E145" i="7"/>
  <c r="J145" i="7" s="1"/>
  <c r="AU579" i="4"/>
  <c r="AN579" i="4"/>
  <c r="AG579" i="4"/>
  <c r="Z579" i="4"/>
  <c r="X579" i="4"/>
  <c r="V579" i="4"/>
  <c r="AI579" i="4" s="1"/>
  <c r="AJ579" i="4" s="1"/>
  <c r="AU578" i="4"/>
  <c r="AN578" i="4"/>
  <c r="AG578" i="4"/>
  <c r="Z578" i="4"/>
  <c r="X578" i="4"/>
  <c r="V578" i="4"/>
  <c r="AU577" i="4"/>
  <c r="AN577" i="4"/>
  <c r="AG577" i="4"/>
  <c r="Z577" i="4"/>
  <c r="X577" i="4"/>
  <c r="V577" i="4"/>
  <c r="AI577" i="4" s="1"/>
  <c r="AU576" i="4"/>
  <c r="AN576" i="4"/>
  <c r="AG576" i="4"/>
  <c r="Z576" i="4"/>
  <c r="X576" i="4"/>
  <c r="V576" i="4"/>
  <c r="AU575" i="4"/>
  <c r="AN575" i="4"/>
  <c r="AG575" i="4"/>
  <c r="Z575" i="4"/>
  <c r="X575" i="4"/>
  <c r="V575" i="4"/>
  <c r="AI575" i="4" s="1"/>
  <c r="AJ575" i="4" s="1"/>
  <c r="AU574" i="4"/>
  <c r="AN574" i="4"/>
  <c r="AG574" i="4"/>
  <c r="Z574" i="4"/>
  <c r="X574" i="4"/>
  <c r="V574" i="4"/>
  <c r="AU573" i="4"/>
  <c r="AN573" i="4"/>
  <c r="AG573" i="4"/>
  <c r="Z573" i="4"/>
  <c r="X573" i="4"/>
  <c r="V573" i="4"/>
  <c r="AU572" i="4"/>
  <c r="AN572" i="4"/>
  <c r="AG572" i="4"/>
  <c r="Z572" i="4"/>
  <c r="X572" i="4"/>
  <c r="V572" i="4"/>
  <c r="AU571" i="4"/>
  <c r="AN571" i="4"/>
  <c r="AG571" i="4"/>
  <c r="Z571" i="4"/>
  <c r="X571" i="4"/>
  <c r="V571" i="4"/>
  <c r="AI571" i="4" s="1"/>
  <c r="AU570" i="4"/>
  <c r="AN570" i="4"/>
  <c r="AG570" i="4"/>
  <c r="Z570" i="4"/>
  <c r="X570" i="4"/>
  <c r="V570" i="4"/>
  <c r="AI570" i="4" s="1"/>
  <c r="AU569" i="4"/>
  <c r="AN569" i="4"/>
  <c r="AG569" i="4"/>
  <c r="Z569" i="4"/>
  <c r="X569" i="4"/>
  <c r="V569" i="4"/>
  <c r="AU568" i="4"/>
  <c r="AN568" i="4"/>
  <c r="AG568" i="4"/>
  <c r="Z568" i="4"/>
  <c r="X568" i="4"/>
  <c r="V568" i="4"/>
  <c r="AU567" i="4"/>
  <c r="AN567" i="4"/>
  <c r="AG567" i="4"/>
  <c r="Z567" i="4"/>
  <c r="X567" i="4"/>
  <c r="V567" i="4"/>
  <c r="AI567" i="4" s="1"/>
  <c r="AU566" i="4"/>
  <c r="AN566" i="4"/>
  <c r="AG566" i="4"/>
  <c r="Z566" i="4"/>
  <c r="X566" i="4"/>
  <c r="V566" i="4"/>
  <c r="AU565" i="4"/>
  <c r="AN565" i="4"/>
  <c r="AG565" i="4"/>
  <c r="Z565" i="4"/>
  <c r="X565" i="4"/>
  <c r="V565" i="4"/>
  <c r="AI565" i="4" s="1"/>
  <c r="AU564" i="4"/>
  <c r="AN564" i="4"/>
  <c r="AG564" i="4"/>
  <c r="Z564" i="4"/>
  <c r="X564" i="4"/>
  <c r="V564" i="4"/>
  <c r="AP564" i="4" s="1"/>
  <c r="AQ564" i="4" s="1"/>
  <c r="AU563" i="4"/>
  <c r="AN563" i="4"/>
  <c r="AG563" i="4"/>
  <c r="Z563" i="4"/>
  <c r="X563" i="4"/>
  <c r="V563" i="4"/>
  <c r="AU562" i="4"/>
  <c r="AN562" i="4"/>
  <c r="AG562" i="4"/>
  <c r="Z562" i="4"/>
  <c r="X562" i="4"/>
  <c r="V562" i="4"/>
  <c r="AU561" i="4"/>
  <c r="AN561" i="4"/>
  <c r="AG561" i="4"/>
  <c r="Z561" i="4"/>
  <c r="X561" i="4"/>
  <c r="V561" i="4"/>
  <c r="AI561" i="4" s="1"/>
  <c r="AJ561" i="4" s="1"/>
  <c r="AU560" i="4"/>
  <c r="AN560" i="4"/>
  <c r="AG560" i="4"/>
  <c r="Z560" i="4"/>
  <c r="X560" i="4"/>
  <c r="V560" i="4"/>
  <c r="AU559" i="4"/>
  <c r="AN559" i="4"/>
  <c r="AG559" i="4"/>
  <c r="Z559" i="4"/>
  <c r="X559" i="4"/>
  <c r="V559" i="4"/>
  <c r="AP559" i="4" s="1"/>
  <c r="AU558" i="4"/>
  <c r="AN558" i="4"/>
  <c r="AG558" i="4"/>
  <c r="Z558" i="4"/>
  <c r="X558" i="4"/>
  <c r="V558" i="4"/>
  <c r="AU557" i="4"/>
  <c r="AN557" i="4"/>
  <c r="AG557" i="4"/>
  <c r="Z557" i="4"/>
  <c r="X557" i="4"/>
  <c r="V557" i="4"/>
  <c r="AP557" i="4" s="1"/>
  <c r="AQ557" i="4" s="1"/>
  <c r="AU556" i="4"/>
  <c r="AN556" i="4"/>
  <c r="AG556" i="4"/>
  <c r="Z556" i="4"/>
  <c r="X556" i="4"/>
  <c r="V556" i="4"/>
  <c r="AU555" i="4"/>
  <c r="AN555" i="4"/>
  <c r="AG555" i="4"/>
  <c r="Z555" i="4"/>
  <c r="X555" i="4"/>
  <c r="V555" i="4"/>
  <c r="AU554" i="4"/>
  <c r="AN554" i="4"/>
  <c r="AG554" i="4"/>
  <c r="Z554" i="4"/>
  <c r="X554" i="4"/>
  <c r="V554" i="4"/>
  <c r="AU553" i="4"/>
  <c r="AN553" i="4"/>
  <c r="AG553" i="4"/>
  <c r="Z553" i="4"/>
  <c r="X553" i="4"/>
  <c r="V553" i="4"/>
  <c r="AP553" i="4" s="1"/>
  <c r="AU552" i="4"/>
  <c r="AN552" i="4"/>
  <c r="AG552" i="4"/>
  <c r="Z552" i="4"/>
  <c r="X552" i="4"/>
  <c r="V552" i="4"/>
  <c r="AP552" i="4" s="1"/>
  <c r="AU551" i="4"/>
  <c r="AN551" i="4"/>
  <c r="AG551" i="4"/>
  <c r="Z551" i="4"/>
  <c r="X551" i="4"/>
  <c r="V551" i="4"/>
  <c r="AU550" i="4"/>
  <c r="AN550" i="4"/>
  <c r="AG550" i="4"/>
  <c r="Z550" i="4"/>
  <c r="X550" i="4"/>
  <c r="V550" i="4"/>
  <c r="AI550" i="4" s="1"/>
  <c r="AJ550" i="4" s="1"/>
  <c r="AU549" i="4"/>
  <c r="AN549" i="4"/>
  <c r="AG549" i="4"/>
  <c r="Z549" i="4"/>
  <c r="X549" i="4"/>
  <c r="V549" i="4"/>
  <c r="AU548" i="4"/>
  <c r="AN548" i="4"/>
  <c r="AG548" i="4"/>
  <c r="Z548" i="4"/>
  <c r="X548" i="4"/>
  <c r="V548" i="4"/>
  <c r="AU547" i="4"/>
  <c r="AN547" i="4"/>
  <c r="AG547" i="4"/>
  <c r="Z547" i="4"/>
  <c r="X547" i="4"/>
  <c r="V547" i="4"/>
  <c r="AU546" i="4"/>
  <c r="AN546" i="4"/>
  <c r="AG546" i="4"/>
  <c r="Z546" i="4"/>
  <c r="X546" i="4"/>
  <c r="V546" i="4"/>
  <c r="AI546" i="4" s="1"/>
  <c r="AJ546" i="4" s="1"/>
  <c r="AU545" i="4"/>
  <c r="AN545" i="4"/>
  <c r="AG545" i="4"/>
  <c r="Z545" i="4"/>
  <c r="X545" i="4"/>
  <c r="V545" i="4"/>
  <c r="AU544" i="4"/>
  <c r="AN544" i="4"/>
  <c r="AG544" i="4"/>
  <c r="Z544" i="4"/>
  <c r="X544" i="4"/>
  <c r="V544" i="4"/>
  <c r="AU543" i="4"/>
  <c r="AN543" i="4"/>
  <c r="AG543" i="4"/>
  <c r="Z543" i="4"/>
  <c r="X543" i="4"/>
  <c r="V543" i="4"/>
  <c r="AU542" i="4"/>
  <c r="AN542" i="4"/>
  <c r="AG542" i="4"/>
  <c r="Z542" i="4"/>
  <c r="X542" i="4"/>
  <c r="V542" i="4"/>
  <c r="AI542" i="4" s="1"/>
  <c r="AJ542" i="4" s="1"/>
  <c r="AU541" i="4"/>
  <c r="AN541" i="4"/>
  <c r="AG541" i="4"/>
  <c r="Z541" i="4"/>
  <c r="X541" i="4"/>
  <c r="V541" i="4"/>
  <c r="AU540" i="4"/>
  <c r="AN540" i="4"/>
  <c r="AG540" i="4"/>
  <c r="Z540" i="4"/>
  <c r="X540" i="4"/>
  <c r="V540" i="4"/>
  <c r="AU539" i="4"/>
  <c r="AN539" i="4"/>
  <c r="AG539" i="4"/>
  <c r="Z539" i="4"/>
  <c r="X539" i="4"/>
  <c r="V539" i="4"/>
  <c r="AU538" i="4"/>
  <c r="AN538" i="4"/>
  <c r="AG538" i="4"/>
  <c r="Z538" i="4"/>
  <c r="X538" i="4"/>
  <c r="V538" i="4"/>
  <c r="AI538" i="4" s="1"/>
  <c r="AJ538" i="4" s="1"/>
  <c r="AU537" i="4"/>
  <c r="AN537" i="4"/>
  <c r="AG537" i="4"/>
  <c r="Z537" i="4"/>
  <c r="X537" i="4"/>
  <c r="V537" i="4"/>
  <c r="AU536" i="4"/>
  <c r="AN536" i="4"/>
  <c r="AG536" i="4"/>
  <c r="Z536" i="4"/>
  <c r="X536" i="4"/>
  <c r="V536" i="4"/>
  <c r="AI536" i="4" s="1"/>
  <c r="AU535" i="4"/>
  <c r="AN535" i="4"/>
  <c r="AG535" i="4"/>
  <c r="Z535" i="4"/>
  <c r="X535" i="4"/>
  <c r="V535" i="4"/>
  <c r="AU534" i="4"/>
  <c r="AN534" i="4"/>
  <c r="AG534" i="4"/>
  <c r="Z534" i="4"/>
  <c r="X534" i="4"/>
  <c r="V534" i="4"/>
  <c r="AI534" i="4" s="1"/>
  <c r="AJ534" i="4" s="1"/>
  <c r="AU533" i="4"/>
  <c r="AN533" i="4"/>
  <c r="AG533" i="4"/>
  <c r="Z533" i="4"/>
  <c r="X533" i="4"/>
  <c r="V533" i="4"/>
  <c r="AU532" i="4"/>
  <c r="AN532" i="4"/>
  <c r="AG532" i="4"/>
  <c r="Z532" i="4"/>
  <c r="X532" i="4"/>
  <c r="V532" i="4"/>
  <c r="AU531" i="4"/>
  <c r="AN531" i="4"/>
  <c r="AG531" i="4"/>
  <c r="Z531" i="4"/>
  <c r="X531" i="4"/>
  <c r="V531" i="4"/>
  <c r="AU530" i="4"/>
  <c r="AN530" i="4"/>
  <c r="AG530" i="4"/>
  <c r="Z530" i="4"/>
  <c r="X530" i="4"/>
  <c r="V530" i="4"/>
  <c r="AI530" i="4" s="1"/>
  <c r="AU529" i="4"/>
  <c r="AN529" i="4"/>
  <c r="AG529" i="4"/>
  <c r="Z529" i="4"/>
  <c r="X529" i="4"/>
  <c r="V529" i="4"/>
  <c r="AP529" i="4" s="1"/>
  <c r="AU528" i="4"/>
  <c r="AN528" i="4"/>
  <c r="AG528" i="4"/>
  <c r="Z528" i="4"/>
  <c r="X528" i="4"/>
  <c r="V528" i="4"/>
  <c r="AU527" i="4"/>
  <c r="AN527" i="4"/>
  <c r="AG527" i="4"/>
  <c r="Z527" i="4"/>
  <c r="X527" i="4"/>
  <c r="V527" i="4"/>
  <c r="AU526" i="4"/>
  <c r="AN526" i="4"/>
  <c r="AG526" i="4"/>
  <c r="Z526" i="4"/>
  <c r="X526" i="4"/>
  <c r="V526" i="4"/>
  <c r="AI526" i="4" s="1"/>
  <c r="AJ526" i="4" s="1"/>
  <c r="AU525" i="4"/>
  <c r="AN525" i="4"/>
  <c r="AG525" i="4"/>
  <c r="Z525" i="4"/>
  <c r="X525" i="4"/>
  <c r="V525" i="4"/>
  <c r="AU524" i="4"/>
  <c r="AN524" i="4"/>
  <c r="AG524" i="4"/>
  <c r="Z524" i="4"/>
  <c r="X524" i="4"/>
  <c r="V524" i="4"/>
  <c r="AU523" i="4"/>
  <c r="AN523" i="4"/>
  <c r="AG523" i="4"/>
  <c r="Z523" i="4"/>
  <c r="X523" i="4"/>
  <c r="V523" i="4"/>
  <c r="AU13" i="4"/>
  <c r="AN13" i="4"/>
  <c r="AG13" i="4"/>
  <c r="Z13" i="4"/>
  <c r="X13" i="4"/>
  <c r="V13" i="4"/>
  <c r="AI13" i="4" s="1"/>
  <c r="AJ13" i="4" s="1"/>
  <c r="AU28" i="4"/>
  <c r="AN28" i="4"/>
  <c r="AG28" i="4"/>
  <c r="Z28" i="4"/>
  <c r="X28" i="4"/>
  <c r="V28" i="4"/>
  <c r="AU12" i="4"/>
  <c r="AN12" i="4"/>
  <c r="AG12" i="4"/>
  <c r="Z12" i="4"/>
  <c r="X12" i="4"/>
  <c r="V12" i="4"/>
  <c r="AU24" i="4"/>
  <c r="AN24" i="4"/>
  <c r="AG24" i="4"/>
  <c r="Z24" i="4"/>
  <c r="X24" i="4"/>
  <c r="V24" i="4"/>
  <c r="AU19" i="4"/>
  <c r="AN19" i="4"/>
  <c r="AG19" i="4"/>
  <c r="Z19" i="4"/>
  <c r="X19" i="4"/>
  <c r="V19" i="4"/>
  <c r="AU21" i="4"/>
  <c r="AN21" i="4"/>
  <c r="AG21" i="4"/>
  <c r="Z21" i="4"/>
  <c r="X21" i="4"/>
  <c r="V21" i="4"/>
  <c r="AU18" i="4"/>
  <c r="AN18" i="4"/>
  <c r="AG18" i="4"/>
  <c r="Z18" i="4"/>
  <c r="X18" i="4"/>
  <c r="V18" i="4"/>
  <c r="AU14" i="4"/>
  <c r="AN14" i="4"/>
  <c r="AG14" i="4"/>
  <c r="Z14" i="4"/>
  <c r="X14" i="4"/>
  <c r="V14" i="4"/>
  <c r="AP14" i="4" s="1"/>
  <c r="AU25" i="4"/>
  <c r="AN25" i="4"/>
  <c r="AG25" i="4"/>
  <c r="Z25" i="4"/>
  <c r="X25" i="4"/>
  <c r="V25" i="4"/>
  <c r="AU26" i="4"/>
  <c r="AN26" i="4"/>
  <c r="AG26" i="4"/>
  <c r="Z26" i="4"/>
  <c r="X26" i="4"/>
  <c r="V26" i="4"/>
  <c r="AI26" i="4" s="1"/>
  <c r="AU11" i="4"/>
  <c r="AN11" i="4"/>
  <c r="AG11" i="4"/>
  <c r="Z11" i="4"/>
  <c r="X11" i="4"/>
  <c r="V11" i="4"/>
  <c r="AU20" i="4"/>
  <c r="AN20" i="4"/>
  <c r="AG20" i="4"/>
  <c r="Z20" i="4"/>
  <c r="X20" i="4"/>
  <c r="V20" i="4"/>
  <c r="AP20" i="4" s="1"/>
  <c r="AU23" i="4"/>
  <c r="AN23" i="4"/>
  <c r="AG23" i="4"/>
  <c r="Z23" i="4"/>
  <c r="X23" i="4"/>
  <c r="V23" i="4"/>
  <c r="AP23" i="4" s="1"/>
  <c r="AQ23" i="4" s="1"/>
  <c r="AU22" i="4"/>
  <c r="AN22" i="4"/>
  <c r="AG22" i="4"/>
  <c r="Z22" i="4"/>
  <c r="X22" i="4"/>
  <c r="V22" i="4"/>
  <c r="AI22" i="4" s="1"/>
  <c r="AU15" i="4"/>
  <c r="AN15" i="4"/>
  <c r="AG15" i="4"/>
  <c r="Z15" i="4"/>
  <c r="X15" i="4"/>
  <c r="V15" i="4"/>
  <c r="AI15" i="4" s="1"/>
  <c r="AJ15" i="4" s="1"/>
  <c r="AU16" i="4"/>
  <c r="AN16" i="4"/>
  <c r="AG16" i="4"/>
  <c r="Z16" i="4"/>
  <c r="X16" i="4"/>
  <c r="V16" i="4"/>
  <c r="AU17" i="4"/>
  <c r="AN17" i="4"/>
  <c r="AG17" i="4"/>
  <c r="Z17" i="4"/>
  <c r="X17" i="4"/>
  <c r="V17" i="4"/>
  <c r="AP17" i="4" s="1"/>
  <c r="AQ17" i="4" s="1"/>
  <c r="AU497" i="4"/>
  <c r="AN497" i="4"/>
  <c r="AG497" i="4"/>
  <c r="Z497" i="4"/>
  <c r="X497" i="4"/>
  <c r="V497" i="4"/>
  <c r="AI497" i="4" s="1"/>
  <c r="AU501" i="4"/>
  <c r="AN501" i="4"/>
  <c r="AG501" i="4"/>
  <c r="Z501" i="4"/>
  <c r="X501" i="4"/>
  <c r="V501" i="4"/>
  <c r="AU499" i="4"/>
  <c r="AN499" i="4"/>
  <c r="AG499" i="4"/>
  <c r="Z499" i="4"/>
  <c r="X499" i="4"/>
  <c r="V499" i="4"/>
  <c r="AU505" i="4"/>
  <c r="AN505" i="4"/>
  <c r="AG505" i="4"/>
  <c r="Z505" i="4"/>
  <c r="X505" i="4"/>
  <c r="V505" i="4"/>
  <c r="AU509" i="4"/>
  <c r="AN509" i="4"/>
  <c r="AG509" i="4"/>
  <c r="Z509" i="4"/>
  <c r="X509" i="4"/>
  <c r="V509" i="4"/>
  <c r="AI509" i="4" s="1"/>
  <c r="AU517" i="4"/>
  <c r="AN517" i="4"/>
  <c r="AG517" i="4"/>
  <c r="Z517" i="4"/>
  <c r="X517" i="4"/>
  <c r="V517" i="4"/>
  <c r="AU519" i="4"/>
  <c r="AN519" i="4"/>
  <c r="AG519" i="4"/>
  <c r="Z519" i="4"/>
  <c r="X519" i="4"/>
  <c r="V519" i="4"/>
  <c r="AU498" i="4"/>
  <c r="AN498" i="4"/>
  <c r="AG498" i="4"/>
  <c r="Z498" i="4"/>
  <c r="X498" i="4"/>
  <c r="V498" i="4"/>
  <c r="AU515" i="4"/>
  <c r="AN515" i="4"/>
  <c r="AG515" i="4"/>
  <c r="Z515" i="4"/>
  <c r="X515" i="4"/>
  <c r="V515" i="4"/>
  <c r="AB515" i="4" s="1"/>
  <c r="AU503" i="4"/>
  <c r="AN503" i="4"/>
  <c r="AG503" i="4"/>
  <c r="Z503" i="4"/>
  <c r="X503" i="4"/>
  <c r="V503" i="4"/>
  <c r="AI503" i="4" s="1"/>
  <c r="AJ503" i="4" s="1"/>
  <c r="AU516" i="4"/>
  <c r="AN516" i="4"/>
  <c r="AG516" i="4"/>
  <c r="Z516" i="4"/>
  <c r="X516" i="4"/>
  <c r="V516" i="4"/>
  <c r="AU513" i="4"/>
  <c r="AN513" i="4"/>
  <c r="AG513" i="4"/>
  <c r="Z513" i="4"/>
  <c r="X513" i="4"/>
  <c r="V513" i="4"/>
  <c r="AU520" i="4"/>
  <c r="AN520" i="4"/>
  <c r="AG520" i="4"/>
  <c r="Z520" i="4"/>
  <c r="X520" i="4"/>
  <c r="V520" i="4"/>
  <c r="AB520" i="4" s="1"/>
  <c r="AC520" i="4" s="1"/>
  <c r="AU512" i="4"/>
  <c r="AN512" i="4"/>
  <c r="AG512" i="4"/>
  <c r="Z512" i="4"/>
  <c r="X512" i="4"/>
  <c r="V512" i="4"/>
  <c r="AP512" i="4" s="1"/>
  <c r="AQ512" i="4" s="1"/>
  <c r="AU511" i="4"/>
  <c r="AN511" i="4"/>
  <c r="AG511" i="4"/>
  <c r="Z511" i="4"/>
  <c r="X511" i="4"/>
  <c r="V511" i="4"/>
  <c r="AP511" i="4" s="1"/>
  <c r="AU510" i="4"/>
  <c r="AN510" i="4"/>
  <c r="AG510" i="4"/>
  <c r="Z510" i="4"/>
  <c r="X510" i="4"/>
  <c r="V510" i="4"/>
  <c r="AU514" i="4"/>
  <c r="AN514" i="4"/>
  <c r="AG514" i="4"/>
  <c r="Z514" i="4"/>
  <c r="X514" i="4"/>
  <c r="V514" i="4"/>
  <c r="AB514" i="4" s="1"/>
  <c r="AC514" i="4" s="1"/>
  <c r="AU504" i="4"/>
  <c r="AN504" i="4"/>
  <c r="AG504" i="4"/>
  <c r="Z504" i="4"/>
  <c r="X504" i="4"/>
  <c r="V504" i="4"/>
  <c r="AU500" i="4"/>
  <c r="AN500" i="4"/>
  <c r="AG500" i="4"/>
  <c r="Z500" i="4"/>
  <c r="X500" i="4"/>
  <c r="V500" i="4"/>
  <c r="AU507" i="4"/>
  <c r="AN507" i="4"/>
  <c r="AG507" i="4"/>
  <c r="Z507" i="4"/>
  <c r="X507" i="4"/>
  <c r="V507" i="4"/>
  <c r="AU522" i="4"/>
  <c r="AN522" i="4"/>
  <c r="AG522" i="4"/>
  <c r="Z522" i="4"/>
  <c r="X522" i="4"/>
  <c r="V522" i="4"/>
  <c r="AU506" i="4"/>
  <c r="AN506" i="4"/>
  <c r="AG506" i="4"/>
  <c r="Z506" i="4"/>
  <c r="X506" i="4"/>
  <c r="V506" i="4"/>
  <c r="AP506" i="4" s="1"/>
  <c r="AU496" i="4"/>
  <c r="AN496" i="4"/>
  <c r="AG496" i="4"/>
  <c r="Z496" i="4"/>
  <c r="X496" i="4"/>
  <c r="V496" i="4"/>
  <c r="AI496" i="4" s="1"/>
  <c r="AU521" i="4"/>
  <c r="AN521" i="4"/>
  <c r="AG521" i="4"/>
  <c r="Z521" i="4"/>
  <c r="X521" i="4"/>
  <c r="V521" i="4"/>
  <c r="AU518" i="4"/>
  <c r="AN518" i="4"/>
  <c r="AG518" i="4"/>
  <c r="Z518" i="4"/>
  <c r="X518" i="4"/>
  <c r="V518" i="4"/>
  <c r="AU508" i="4"/>
  <c r="AN508" i="4"/>
  <c r="AG508" i="4"/>
  <c r="Z508" i="4"/>
  <c r="X508" i="4"/>
  <c r="V508" i="4"/>
  <c r="AU502" i="4"/>
  <c r="AN502" i="4"/>
  <c r="AG502" i="4"/>
  <c r="Z502" i="4"/>
  <c r="X502" i="4"/>
  <c r="V502" i="4"/>
  <c r="AI502" i="4" s="1"/>
  <c r="AJ502" i="4" s="1"/>
  <c r="AU495" i="4"/>
  <c r="AN495" i="4"/>
  <c r="AG495" i="4"/>
  <c r="Z495" i="4"/>
  <c r="X495" i="4"/>
  <c r="V495" i="4"/>
  <c r="AU487" i="4"/>
  <c r="AN487" i="4"/>
  <c r="AG487" i="4"/>
  <c r="Z487" i="4"/>
  <c r="X487" i="4"/>
  <c r="V487" i="4"/>
  <c r="AU488" i="4"/>
  <c r="AN488" i="4"/>
  <c r="AG488" i="4"/>
  <c r="Z488" i="4"/>
  <c r="X488" i="4"/>
  <c r="V488" i="4"/>
  <c r="AU489" i="4"/>
  <c r="AN489" i="4"/>
  <c r="AG489" i="4"/>
  <c r="Z489" i="4"/>
  <c r="X489" i="4"/>
  <c r="V489" i="4"/>
  <c r="AI489" i="4" s="1"/>
  <c r="AU491" i="4"/>
  <c r="AN491" i="4"/>
  <c r="AG491" i="4"/>
  <c r="Z491" i="4"/>
  <c r="X491" i="4"/>
  <c r="V491" i="4"/>
  <c r="AU486" i="4"/>
  <c r="AN486" i="4"/>
  <c r="AG486" i="4"/>
  <c r="Z486" i="4"/>
  <c r="X486" i="4"/>
  <c r="V486" i="4"/>
  <c r="AU490" i="4"/>
  <c r="AN490" i="4"/>
  <c r="AG490" i="4"/>
  <c r="Z490" i="4"/>
  <c r="X490" i="4"/>
  <c r="V490" i="4"/>
  <c r="AU493" i="4"/>
  <c r="AN493" i="4"/>
  <c r="AG493" i="4"/>
  <c r="Z493" i="4"/>
  <c r="X493" i="4"/>
  <c r="V493" i="4"/>
  <c r="AU494" i="4"/>
  <c r="AN494" i="4"/>
  <c r="AG494" i="4"/>
  <c r="Z494" i="4"/>
  <c r="X494" i="4"/>
  <c r="V494" i="4"/>
  <c r="AP494" i="4" s="1"/>
  <c r="AU492" i="4"/>
  <c r="AN492" i="4"/>
  <c r="AG492" i="4"/>
  <c r="Z492" i="4"/>
  <c r="X492" i="4"/>
  <c r="V492" i="4"/>
  <c r="AU471" i="4"/>
  <c r="AN471" i="4"/>
  <c r="AG471" i="4"/>
  <c r="Z471" i="4"/>
  <c r="X471" i="4"/>
  <c r="V471" i="4"/>
  <c r="AU473" i="4"/>
  <c r="AN473" i="4"/>
  <c r="AG473" i="4"/>
  <c r="Z473" i="4"/>
  <c r="X473" i="4"/>
  <c r="V473" i="4"/>
  <c r="AU470" i="4"/>
  <c r="AN470" i="4"/>
  <c r="AG470" i="4"/>
  <c r="Z470" i="4"/>
  <c r="X470" i="4"/>
  <c r="V470" i="4"/>
  <c r="AU481" i="4"/>
  <c r="AN481" i="4"/>
  <c r="AG481" i="4"/>
  <c r="Z481" i="4"/>
  <c r="X481" i="4"/>
  <c r="V481" i="4"/>
  <c r="AU484" i="4"/>
  <c r="AN484" i="4"/>
  <c r="AG484" i="4"/>
  <c r="Z484" i="4"/>
  <c r="X484" i="4"/>
  <c r="V484" i="4"/>
  <c r="AU479" i="4"/>
  <c r="AN479" i="4"/>
  <c r="AG479" i="4"/>
  <c r="Z479" i="4"/>
  <c r="X479" i="4"/>
  <c r="V479" i="4"/>
  <c r="AU476" i="4"/>
  <c r="AN476" i="4"/>
  <c r="AG476" i="4"/>
  <c r="Z476" i="4"/>
  <c r="X476" i="4"/>
  <c r="V476" i="4"/>
  <c r="AU477" i="4"/>
  <c r="AN477" i="4"/>
  <c r="AG477" i="4"/>
  <c r="Z477" i="4"/>
  <c r="X477" i="4"/>
  <c r="V477" i="4"/>
  <c r="AU475" i="4"/>
  <c r="AN475" i="4"/>
  <c r="AG475" i="4"/>
  <c r="Z475" i="4"/>
  <c r="X475" i="4"/>
  <c r="V475" i="4"/>
  <c r="AU485" i="4"/>
  <c r="AN485" i="4"/>
  <c r="AG485" i="4"/>
  <c r="Z485" i="4"/>
  <c r="X485" i="4"/>
  <c r="V485" i="4"/>
  <c r="AU483" i="4"/>
  <c r="AN483" i="4"/>
  <c r="AG483" i="4"/>
  <c r="Z483" i="4"/>
  <c r="X483" i="4"/>
  <c r="V483" i="4"/>
  <c r="AU472" i="4"/>
  <c r="AN472" i="4"/>
  <c r="AG472" i="4"/>
  <c r="Z472" i="4"/>
  <c r="X472" i="4"/>
  <c r="V472" i="4"/>
  <c r="AU474" i="4"/>
  <c r="AN474" i="4"/>
  <c r="AG474" i="4"/>
  <c r="Z474" i="4"/>
  <c r="X474" i="4"/>
  <c r="V474" i="4"/>
  <c r="AU480" i="4"/>
  <c r="AN480" i="4"/>
  <c r="AG480" i="4"/>
  <c r="Z480" i="4"/>
  <c r="X480" i="4"/>
  <c r="V480" i="4"/>
  <c r="AI480" i="4" s="1"/>
  <c r="AJ480" i="4" s="1"/>
  <c r="AU482" i="4"/>
  <c r="AN482" i="4"/>
  <c r="AG482" i="4"/>
  <c r="Z482" i="4"/>
  <c r="X482" i="4"/>
  <c r="V482" i="4"/>
  <c r="AU478" i="4"/>
  <c r="AN478" i="4"/>
  <c r="AG478" i="4"/>
  <c r="Z478" i="4"/>
  <c r="X478" i="4"/>
  <c r="V478" i="4"/>
  <c r="AU466" i="4"/>
  <c r="AN466" i="4"/>
  <c r="AG466" i="4"/>
  <c r="Z466" i="4"/>
  <c r="X466" i="4"/>
  <c r="V466" i="4"/>
  <c r="AI466" i="4" s="1"/>
  <c r="AL466" i="4" s="1"/>
  <c r="AU465" i="4"/>
  <c r="AN465" i="4"/>
  <c r="AG465" i="4"/>
  <c r="Z465" i="4"/>
  <c r="X465" i="4"/>
  <c r="V465" i="4"/>
  <c r="AU468" i="4"/>
  <c r="AN468" i="4"/>
  <c r="AG468" i="4"/>
  <c r="Z468" i="4"/>
  <c r="X468" i="4"/>
  <c r="V468" i="4"/>
  <c r="AB468" i="4" s="1"/>
  <c r="AU463" i="4"/>
  <c r="AN463" i="4"/>
  <c r="AG463" i="4"/>
  <c r="Z463" i="4"/>
  <c r="X463" i="4"/>
  <c r="V463" i="4"/>
  <c r="AU464" i="4"/>
  <c r="AN464" i="4"/>
  <c r="AG464" i="4"/>
  <c r="Z464" i="4"/>
  <c r="X464" i="4"/>
  <c r="V464" i="4"/>
  <c r="AU467" i="4"/>
  <c r="AN467" i="4"/>
  <c r="AG467" i="4"/>
  <c r="Z467" i="4"/>
  <c r="X467" i="4"/>
  <c r="V467" i="4"/>
  <c r="AI467" i="4" s="1"/>
  <c r="AU462" i="4"/>
  <c r="AN462" i="4"/>
  <c r="AG462" i="4"/>
  <c r="Z462" i="4"/>
  <c r="X462" i="4"/>
  <c r="V462" i="4"/>
  <c r="AU469" i="4"/>
  <c r="AN469" i="4"/>
  <c r="AG469" i="4"/>
  <c r="Z469" i="4"/>
  <c r="X469" i="4"/>
  <c r="V469" i="4"/>
  <c r="AU451" i="4"/>
  <c r="AN451" i="4"/>
  <c r="AG451" i="4"/>
  <c r="Z451" i="4"/>
  <c r="X451" i="4"/>
  <c r="V451" i="4"/>
  <c r="AP451" i="4" s="1"/>
  <c r="AQ451" i="4" s="1"/>
  <c r="AU459" i="4"/>
  <c r="AN459" i="4"/>
  <c r="AG459" i="4"/>
  <c r="Z459" i="4"/>
  <c r="X459" i="4"/>
  <c r="V459" i="4"/>
  <c r="AU449" i="4"/>
  <c r="AN449" i="4"/>
  <c r="AG449" i="4"/>
  <c r="Z449" i="4"/>
  <c r="X449" i="4"/>
  <c r="V449" i="4"/>
  <c r="AU445" i="4"/>
  <c r="AN445" i="4"/>
  <c r="AG445" i="4"/>
  <c r="Z445" i="4"/>
  <c r="X445" i="4"/>
  <c r="V445" i="4"/>
  <c r="AI445" i="4" s="1"/>
  <c r="AU447" i="4"/>
  <c r="AN447" i="4"/>
  <c r="AG447" i="4"/>
  <c r="Z447" i="4"/>
  <c r="X447" i="4"/>
  <c r="V447" i="4"/>
  <c r="AU455" i="4"/>
  <c r="AN455" i="4"/>
  <c r="AG455" i="4"/>
  <c r="Z455" i="4"/>
  <c r="X455" i="4"/>
  <c r="V455" i="4"/>
  <c r="AU461" i="4"/>
  <c r="AN461" i="4"/>
  <c r="AG461" i="4"/>
  <c r="Z461" i="4"/>
  <c r="X461" i="4"/>
  <c r="V461" i="4"/>
  <c r="AU457" i="4"/>
  <c r="AN457" i="4"/>
  <c r="AG457" i="4"/>
  <c r="Z457" i="4"/>
  <c r="X457" i="4"/>
  <c r="V457" i="4"/>
  <c r="AI457" i="4" s="1"/>
  <c r="AJ457" i="4" s="1"/>
  <c r="AU460" i="4"/>
  <c r="AN460" i="4"/>
  <c r="AG460" i="4"/>
  <c r="Z460" i="4"/>
  <c r="X460" i="4"/>
  <c r="V460" i="4"/>
  <c r="AU453" i="4"/>
  <c r="AN453" i="4"/>
  <c r="AG453" i="4"/>
  <c r="Z453" i="4"/>
  <c r="X453" i="4"/>
  <c r="V453" i="4"/>
  <c r="AU446" i="4"/>
  <c r="AN446" i="4"/>
  <c r="AG446" i="4"/>
  <c r="Z446" i="4"/>
  <c r="X446" i="4"/>
  <c r="V446" i="4"/>
  <c r="AU454" i="4"/>
  <c r="AN454" i="4"/>
  <c r="AG454" i="4"/>
  <c r="Z454" i="4"/>
  <c r="X454" i="4"/>
  <c r="V454" i="4"/>
  <c r="AI454" i="4" s="1"/>
  <c r="AU444" i="4"/>
  <c r="AN444" i="4"/>
  <c r="AG444" i="4"/>
  <c r="Z444" i="4"/>
  <c r="X444" i="4"/>
  <c r="V444" i="4"/>
  <c r="AU458" i="4"/>
  <c r="AN458" i="4"/>
  <c r="AG458" i="4"/>
  <c r="Z458" i="4"/>
  <c r="X458" i="4"/>
  <c r="V458" i="4"/>
  <c r="AP458" i="4" s="1"/>
  <c r="AQ458" i="4" s="1"/>
  <c r="AU450" i="4"/>
  <c r="AN450" i="4"/>
  <c r="AG450" i="4"/>
  <c r="Z450" i="4"/>
  <c r="X450" i="4"/>
  <c r="V450" i="4"/>
  <c r="AB450" i="4" s="1"/>
  <c r="AE450" i="4" s="1"/>
  <c r="AU452" i="4"/>
  <c r="AN452" i="4"/>
  <c r="AG452" i="4"/>
  <c r="Z452" i="4"/>
  <c r="X452" i="4"/>
  <c r="V452" i="4"/>
  <c r="AU448" i="4"/>
  <c r="AN448" i="4"/>
  <c r="AG448" i="4"/>
  <c r="Z448" i="4"/>
  <c r="X448" i="4"/>
  <c r="V448" i="4"/>
  <c r="AU456" i="4"/>
  <c r="AN456" i="4"/>
  <c r="AG456" i="4"/>
  <c r="Z456" i="4"/>
  <c r="X456" i="4"/>
  <c r="V456" i="4"/>
  <c r="AB456" i="4" s="1"/>
  <c r="AU436" i="4"/>
  <c r="AN436" i="4"/>
  <c r="AG436" i="4"/>
  <c r="Z436" i="4"/>
  <c r="X436" i="4"/>
  <c r="V436" i="4"/>
  <c r="AI436" i="4" s="1"/>
  <c r="AL436" i="4" s="1"/>
  <c r="AU431" i="4"/>
  <c r="AN431" i="4"/>
  <c r="AG431" i="4"/>
  <c r="Z431" i="4"/>
  <c r="X431" i="4"/>
  <c r="V431" i="4"/>
  <c r="AU433" i="4"/>
  <c r="AN433" i="4"/>
  <c r="AG433" i="4"/>
  <c r="Z433" i="4"/>
  <c r="X433" i="4"/>
  <c r="V433" i="4"/>
  <c r="AU441" i="4"/>
  <c r="AN441" i="4"/>
  <c r="AG441" i="4"/>
  <c r="Z441" i="4"/>
  <c r="X441" i="4"/>
  <c r="V441" i="4"/>
  <c r="AU432" i="4"/>
  <c r="AN432" i="4"/>
  <c r="AG432" i="4"/>
  <c r="Z432" i="4"/>
  <c r="X432" i="4"/>
  <c r="V432" i="4"/>
  <c r="AP432" i="4" s="1"/>
  <c r="AQ432" i="4" s="1"/>
  <c r="AU437" i="4"/>
  <c r="AN437" i="4"/>
  <c r="AG437" i="4"/>
  <c r="Z437" i="4"/>
  <c r="X437" i="4"/>
  <c r="V437" i="4"/>
  <c r="AU439" i="4"/>
  <c r="AN439" i="4"/>
  <c r="AG439" i="4"/>
  <c r="Z439" i="4"/>
  <c r="X439" i="4"/>
  <c r="V439" i="4"/>
  <c r="AU443" i="4"/>
  <c r="AN443" i="4"/>
  <c r="AG443" i="4"/>
  <c r="Z443" i="4"/>
  <c r="X443" i="4"/>
  <c r="V443" i="4"/>
  <c r="AU442" i="4"/>
  <c r="AN442" i="4"/>
  <c r="AG442" i="4"/>
  <c r="Z442" i="4"/>
  <c r="X442" i="4"/>
  <c r="V442" i="4"/>
  <c r="AU435" i="4"/>
  <c r="AN435" i="4"/>
  <c r="AG435" i="4"/>
  <c r="Z435" i="4"/>
  <c r="X435" i="4"/>
  <c r="V435" i="4"/>
  <c r="AU438" i="4"/>
  <c r="AN438" i="4"/>
  <c r="AG438" i="4"/>
  <c r="Z438" i="4"/>
  <c r="X438" i="4"/>
  <c r="V438" i="4"/>
  <c r="AU430" i="4"/>
  <c r="AN430" i="4"/>
  <c r="AG430" i="4"/>
  <c r="Z430" i="4"/>
  <c r="X430" i="4"/>
  <c r="V430" i="4"/>
  <c r="AU434" i="4"/>
  <c r="AN434" i="4"/>
  <c r="AG434" i="4"/>
  <c r="Z434" i="4"/>
  <c r="X434" i="4"/>
  <c r="V434" i="4"/>
  <c r="AB434" i="4" s="1"/>
  <c r="AU440" i="4"/>
  <c r="AN440" i="4"/>
  <c r="AG440" i="4"/>
  <c r="Z440" i="4"/>
  <c r="X440" i="4"/>
  <c r="V440" i="4"/>
  <c r="AU425" i="4"/>
  <c r="AN425" i="4"/>
  <c r="AG425" i="4"/>
  <c r="Z425" i="4"/>
  <c r="X425" i="4"/>
  <c r="V425" i="4"/>
  <c r="AU429" i="4"/>
  <c r="AN429" i="4"/>
  <c r="AG429" i="4"/>
  <c r="Z429" i="4"/>
  <c r="X429" i="4"/>
  <c r="V429" i="4"/>
  <c r="AU428" i="4"/>
  <c r="AN428" i="4"/>
  <c r="AG428" i="4"/>
  <c r="Z428" i="4"/>
  <c r="X428" i="4"/>
  <c r="V428" i="4"/>
  <c r="AU427" i="4"/>
  <c r="AN427" i="4"/>
  <c r="AG427" i="4"/>
  <c r="Z427" i="4"/>
  <c r="X427" i="4"/>
  <c r="V427" i="4"/>
  <c r="AU424" i="4"/>
  <c r="AN424" i="4"/>
  <c r="AG424" i="4"/>
  <c r="Z424" i="4"/>
  <c r="X424" i="4"/>
  <c r="V424" i="4"/>
  <c r="AU421" i="4"/>
  <c r="AN421" i="4"/>
  <c r="AG421" i="4"/>
  <c r="Z421" i="4"/>
  <c r="X421" i="4"/>
  <c r="V421" i="4"/>
  <c r="AU420" i="4"/>
  <c r="AN420" i="4"/>
  <c r="AG420" i="4"/>
  <c r="Z420" i="4"/>
  <c r="X420" i="4"/>
  <c r="V420" i="4"/>
  <c r="AU423" i="4"/>
  <c r="AN423" i="4"/>
  <c r="AG423" i="4"/>
  <c r="Z423" i="4"/>
  <c r="X423" i="4"/>
  <c r="V423" i="4"/>
  <c r="AB423" i="4" s="1"/>
  <c r="AU422" i="4"/>
  <c r="AN422" i="4"/>
  <c r="AG422" i="4"/>
  <c r="Z422" i="4"/>
  <c r="X422" i="4"/>
  <c r="V422" i="4"/>
  <c r="AU426" i="4"/>
  <c r="AN426" i="4"/>
  <c r="AG426" i="4"/>
  <c r="Z426" i="4"/>
  <c r="X426" i="4"/>
  <c r="V426" i="4"/>
  <c r="AU416" i="4"/>
  <c r="AN416" i="4"/>
  <c r="AG416" i="4"/>
  <c r="Z416" i="4"/>
  <c r="X416" i="4"/>
  <c r="V416" i="4"/>
  <c r="AB416" i="4" s="1"/>
  <c r="AU417" i="4"/>
  <c r="AN417" i="4"/>
  <c r="AG417" i="4"/>
  <c r="Z417" i="4"/>
  <c r="X417" i="4"/>
  <c r="V417" i="4"/>
  <c r="AU409" i="4"/>
  <c r="AN409" i="4"/>
  <c r="AG409" i="4"/>
  <c r="Z409" i="4"/>
  <c r="X409" i="4"/>
  <c r="V409" i="4"/>
  <c r="AU411" i="4"/>
  <c r="AN411" i="4"/>
  <c r="AG411" i="4"/>
  <c r="Z411" i="4"/>
  <c r="X411" i="4"/>
  <c r="V411" i="4"/>
  <c r="AU404" i="4"/>
  <c r="AN404" i="4"/>
  <c r="AG404" i="4"/>
  <c r="Z404" i="4"/>
  <c r="X404" i="4"/>
  <c r="V404" i="4"/>
  <c r="AU405" i="4"/>
  <c r="AN405" i="4"/>
  <c r="AG405" i="4"/>
  <c r="Z405" i="4"/>
  <c r="X405" i="4"/>
  <c r="V405" i="4"/>
  <c r="AI405" i="4" s="1"/>
  <c r="AU414" i="4"/>
  <c r="AN414" i="4"/>
  <c r="AG414" i="4"/>
  <c r="Z414" i="4"/>
  <c r="X414" i="4"/>
  <c r="V414" i="4"/>
  <c r="AU410" i="4"/>
  <c r="AN410" i="4"/>
  <c r="AG410" i="4"/>
  <c r="Z410" i="4"/>
  <c r="X410" i="4"/>
  <c r="V410" i="4"/>
  <c r="AU412" i="4"/>
  <c r="AN412" i="4"/>
  <c r="AG412" i="4"/>
  <c r="Z412" i="4"/>
  <c r="X412" i="4"/>
  <c r="V412" i="4"/>
  <c r="AU415" i="4"/>
  <c r="AN415" i="4"/>
  <c r="AG415" i="4"/>
  <c r="Z415" i="4"/>
  <c r="X415" i="4"/>
  <c r="V415" i="4"/>
  <c r="AU406" i="4"/>
  <c r="AN406" i="4"/>
  <c r="AG406" i="4"/>
  <c r="Z406" i="4"/>
  <c r="X406" i="4"/>
  <c r="V406" i="4"/>
  <c r="AB406" i="4" s="1"/>
  <c r="AE406" i="4" s="1"/>
  <c r="AU413" i="4"/>
  <c r="AN413" i="4"/>
  <c r="AG413" i="4"/>
  <c r="Z413" i="4"/>
  <c r="X413" i="4"/>
  <c r="V413" i="4"/>
  <c r="AU408" i="4"/>
  <c r="AN408" i="4"/>
  <c r="AG408" i="4"/>
  <c r="Z408" i="4"/>
  <c r="X408" i="4"/>
  <c r="V408" i="4"/>
  <c r="AP408" i="4" s="1"/>
  <c r="AQ408" i="4" s="1"/>
  <c r="AU419" i="4"/>
  <c r="AN419" i="4"/>
  <c r="AG419" i="4"/>
  <c r="Z419" i="4"/>
  <c r="X419" i="4"/>
  <c r="V419" i="4"/>
  <c r="AU418" i="4"/>
  <c r="AN418" i="4"/>
  <c r="AG418" i="4"/>
  <c r="Z418" i="4"/>
  <c r="X418" i="4"/>
  <c r="V418" i="4"/>
  <c r="AU407" i="4"/>
  <c r="AN407" i="4"/>
  <c r="AG407" i="4"/>
  <c r="Z407" i="4"/>
  <c r="X407" i="4"/>
  <c r="V407" i="4"/>
  <c r="AU401" i="4"/>
  <c r="AN401" i="4"/>
  <c r="AG401" i="4"/>
  <c r="Z401" i="4"/>
  <c r="X401" i="4"/>
  <c r="V401" i="4"/>
  <c r="AI401" i="4" s="1"/>
  <c r="AU395" i="4"/>
  <c r="AN395" i="4"/>
  <c r="AG395" i="4"/>
  <c r="Z395" i="4"/>
  <c r="X395" i="4"/>
  <c r="V395" i="4"/>
  <c r="AU400" i="4"/>
  <c r="AN400" i="4"/>
  <c r="AG400" i="4"/>
  <c r="Z400" i="4"/>
  <c r="X400" i="4"/>
  <c r="V400" i="4"/>
  <c r="AU397" i="4"/>
  <c r="AN397" i="4"/>
  <c r="AG397" i="4"/>
  <c r="Z397" i="4"/>
  <c r="X397" i="4"/>
  <c r="V397" i="4"/>
  <c r="AU403" i="4"/>
  <c r="AN403" i="4"/>
  <c r="AG403" i="4"/>
  <c r="Z403" i="4"/>
  <c r="X403" i="4"/>
  <c r="V403" i="4"/>
  <c r="AU399" i="4"/>
  <c r="AN399" i="4"/>
  <c r="AG399" i="4"/>
  <c r="Z399" i="4"/>
  <c r="X399" i="4"/>
  <c r="V399" i="4"/>
  <c r="AU402" i="4"/>
  <c r="AN402" i="4"/>
  <c r="AG402" i="4"/>
  <c r="Z402" i="4"/>
  <c r="X402" i="4"/>
  <c r="V402" i="4"/>
  <c r="AP402" i="4" s="1"/>
  <c r="AU398" i="4"/>
  <c r="AN398" i="4"/>
  <c r="AG398" i="4"/>
  <c r="Z398" i="4"/>
  <c r="X398" i="4"/>
  <c r="V398" i="4"/>
  <c r="AI398" i="4" s="1"/>
  <c r="AJ398" i="4" s="1"/>
  <c r="AU394" i="4"/>
  <c r="AN394" i="4"/>
  <c r="AG394" i="4"/>
  <c r="Z394" i="4"/>
  <c r="X394" i="4"/>
  <c r="V394" i="4"/>
  <c r="AU396" i="4"/>
  <c r="AN396" i="4"/>
  <c r="AG396" i="4"/>
  <c r="Z396" i="4"/>
  <c r="X396" i="4"/>
  <c r="V396" i="4"/>
  <c r="AP396" i="4" s="1"/>
  <c r="AQ396" i="4" s="1"/>
  <c r="AU380" i="4"/>
  <c r="AN380" i="4"/>
  <c r="AG380" i="4"/>
  <c r="Z380" i="4"/>
  <c r="X380" i="4"/>
  <c r="V380" i="4"/>
  <c r="AU383" i="4"/>
  <c r="AN383" i="4"/>
  <c r="AG383" i="4"/>
  <c r="Z383" i="4"/>
  <c r="X383" i="4"/>
  <c r="V383" i="4"/>
  <c r="AI383" i="4" s="1"/>
  <c r="AU385" i="4"/>
  <c r="AN385" i="4"/>
  <c r="AG385" i="4"/>
  <c r="Z385" i="4"/>
  <c r="X385" i="4"/>
  <c r="V385" i="4"/>
  <c r="AB385" i="4" s="1"/>
  <c r="AU387" i="4"/>
  <c r="AN387" i="4"/>
  <c r="AG387" i="4"/>
  <c r="Z387" i="4"/>
  <c r="X387" i="4"/>
  <c r="V387" i="4"/>
  <c r="AP387" i="4" s="1"/>
  <c r="AU384" i="4"/>
  <c r="AN384" i="4"/>
  <c r="AG384" i="4"/>
  <c r="Z384" i="4"/>
  <c r="X384" i="4"/>
  <c r="V384" i="4"/>
  <c r="AU391" i="4"/>
  <c r="AN391" i="4"/>
  <c r="AG391" i="4"/>
  <c r="Z391" i="4"/>
  <c r="X391" i="4"/>
  <c r="V391" i="4"/>
  <c r="AB391" i="4" s="1"/>
  <c r="AC391" i="4" s="1"/>
  <c r="AU392" i="4"/>
  <c r="AN392" i="4"/>
  <c r="AG392" i="4"/>
  <c r="Z392" i="4"/>
  <c r="X392" i="4"/>
  <c r="V392" i="4"/>
  <c r="AI392" i="4" s="1"/>
  <c r="AU386" i="4"/>
  <c r="AN386" i="4"/>
  <c r="AG386" i="4"/>
  <c r="Z386" i="4"/>
  <c r="X386" i="4"/>
  <c r="V386" i="4"/>
  <c r="AP386" i="4" s="1"/>
  <c r="AS386" i="4" s="1"/>
  <c r="AU382" i="4"/>
  <c r="AN382" i="4"/>
  <c r="AG382" i="4"/>
  <c r="Z382" i="4"/>
  <c r="X382" i="4"/>
  <c r="V382" i="4"/>
  <c r="AU393" i="4"/>
  <c r="AN393" i="4"/>
  <c r="AG393" i="4"/>
  <c r="Z393" i="4"/>
  <c r="X393" i="4"/>
  <c r="V393" i="4"/>
  <c r="AU389" i="4"/>
  <c r="AN389" i="4"/>
  <c r="AG389" i="4"/>
  <c r="Z389" i="4"/>
  <c r="X389" i="4"/>
  <c r="V389" i="4"/>
  <c r="AB389" i="4" s="1"/>
  <c r="AU381" i="4"/>
  <c r="AN381" i="4"/>
  <c r="AG381" i="4"/>
  <c r="Z381" i="4"/>
  <c r="X381" i="4"/>
  <c r="V381" i="4"/>
  <c r="AB381" i="4" s="1"/>
  <c r="AU388" i="4"/>
  <c r="AN388" i="4"/>
  <c r="AG388" i="4"/>
  <c r="Z388" i="4"/>
  <c r="X388" i="4"/>
  <c r="V388" i="4"/>
  <c r="AU390" i="4"/>
  <c r="AN390" i="4"/>
  <c r="AG390" i="4"/>
  <c r="Z390" i="4"/>
  <c r="X390" i="4"/>
  <c r="V390" i="4"/>
  <c r="AI390" i="4" s="1"/>
  <c r="AJ390" i="4" s="1"/>
  <c r="AU374" i="4"/>
  <c r="AN374" i="4"/>
  <c r="AG374" i="4"/>
  <c r="Z374" i="4"/>
  <c r="X374" i="4"/>
  <c r="V374" i="4"/>
  <c r="AU371" i="4"/>
  <c r="AN371" i="4"/>
  <c r="AG371" i="4"/>
  <c r="Z371" i="4"/>
  <c r="X371" i="4"/>
  <c r="V371" i="4"/>
  <c r="AU373" i="4"/>
  <c r="AN373" i="4"/>
  <c r="AG373" i="4"/>
  <c r="Z373" i="4"/>
  <c r="X373" i="4"/>
  <c r="V373" i="4"/>
  <c r="AU370" i="4"/>
  <c r="AN370" i="4"/>
  <c r="AG370" i="4"/>
  <c r="Z370" i="4"/>
  <c r="X370" i="4"/>
  <c r="V370" i="4"/>
  <c r="AB370" i="4" s="1"/>
  <c r="AU368" i="4"/>
  <c r="AN368" i="4"/>
  <c r="AG368" i="4"/>
  <c r="Z368" i="4"/>
  <c r="X368" i="4"/>
  <c r="V368" i="4"/>
  <c r="AU367" i="4"/>
  <c r="AN367" i="4"/>
  <c r="AG367" i="4"/>
  <c r="Z367" i="4"/>
  <c r="X367" i="4"/>
  <c r="V367" i="4"/>
  <c r="AU379" i="4"/>
  <c r="AN379" i="4"/>
  <c r="AG379" i="4"/>
  <c r="Z379" i="4"/>
  <c r="X379" i="4"/>
  <c r="V379" i="4"/>
  <c r="AU375" i="4"/>
  <c r="AN375" i="4"/>
  <c r="AG375" i="4"/>
  <c r="Z375" i="4"/>
  <c r="X375" i="4"/>
  <c r="V375" i="4"/>
  <c r="AB375" i="4" s="1"/>
  <c r="AU366" i="4"/>
  <c r="AN366" i="4"/>
  <c r="AG366" i="4"/>
  <c r="Z366" i="4"/>
  <c r="X366" i="4"/>
  <c r="V366" i="4"/>
  <c r="AU377" i="4"/>
  <c r="AN377" i="4"/>
  <c r="AG377" i="4"/>
  <c r="Z377" i="4"/>
  <c r="X377" i="4"/>
  <c r="V377" i="4"/>
  <c r="AP377" i="4" s="1"/>
  <c r="AU378" i="4"/>
  <c r="AN378" i="4"/>
  <c r="AG378" i="4"/>
  <c r="Z378" i="4"/>
  <c r="X378" i="4"/>
  <c r="V378" i="4"/>
  <c r="AU376" i="4"/>
  <c r="AN376" i="4"/>
  <c r="AG376" i="4"/>
  <c r="Z376" i="4"/>
  <c r="X376" i="4"/>
  <c r="V376" i="4"/>
  <c r="AB376" i="4" s="1"/>
  <c r="AU372" i="4"/>
  <c r="AN372" i="4"/>
  <c r="AG372" i="4"/>
  <c r="Z372" i="4"/>
  <c r="X372" i="4"/>
  <c r="V372" i="4"/>
  <c r="AU369" i="4"/>
  <c r="AN369" i="4"/>
  <c r="AG369" i="4"/>
  <c r="Z369" i="4"/>
  <c r="X369" i="4"/>
  <c r="V369" i="4"/>
  <c r="AU363" i="4"/>
  <c r="AN363" i="4"/>
  <c r="AG363" i="4"/>
  <c r="Z363" i="4"/>
  <c r="X363" i="4"/>
  <c r="V363" i="4"/>
  <c r="AU357" i="4"/>
  <c r="AN357" i="4"/>
  <c r="AG357" i="4"/>
  <c r="Z357" i="4"/>
  <c r="X357" i="4"/>
  <c r="V357" i="4"/>
  <c r="AI357" i="4" s="1"/>
  <c r="AU361" i="4"/>
  <c r="AN361" i="4"/>
  <c r="AG361" i="4"/>
  <c r="Z361" i="4"/>
  <c r="X361" i="4"/>
  <c r="V361" i="4"/>
  <c r="AU355" i="4"/>
  <c r="AN355" i="4"/>
  <c r="AG355" i="4"/>
  <c r="Z355" i="4"/>
  <c r="X355" i="4"/>
  <c r="V355" i="4"/>
  <c r="AB355" i="4" s="1"/>
  <c r="AC355" i="4" s="1"/>
  <c r="AU358" i="4"/>
  <c r="AN358" i="4"/>
  <c r="AG358" i="4"/>
  <c r="Z358" i="4"/>
  <c r="X358" i="4"/>
  <c r="V358" i="4"/>
  <c r="AP358" i="4" s="1"/>
  <c r="AU356" i="4"/>
  <c r="AN356" i="4"/>
  <c r="AG356" i="4"/>
  <c r="Z356" i="4"/>
  <c r="X356" i="4"/>
  <c r="V356" i="4"/>
  <c r="AI356" i="4" s="1"/>
  <c r="AJ356" i="4" s="1"/>
  <c r="AU364" i="4"/>
  <c r="AN364" i="4"/>
  <c r="AG364" i="4"/>
  <c r="Z364" i="4"/>
  <c r="X364" i="4"/>
  <c r="V364" i="4"/>
  <c r="AU359" i="4"/>
  <c r="AN359" i="4"/>
  <c r="AG359" i="4"/>
  <c r="Z359" i="4"/>
  <c r="X359" i="4"/>
  <c r="V359" i="4"/>
  <c r="AB359" i="4" s="1"/>
  <c r="AC359" i="4" s="1"/>
  <c r="AU362" i="4"/>
  <c r="AN362" i="4"/>
  <c r="AG362" i="4"/>
  <c r="Z362" i="4"/>
  <c r="X362" i="4"/>
  <c r="V362" i="4"/>
  <c r="AU354" i="4"/>
  <c r="AN354" i="4"/>
  <c r="AG354" i="4"/>
  <c r="Z354" i="4"/>
  <c r="X354" i="4"/>
  <c r="V354" i="4"/>
  <c r="AU360" i="4"/>
  <c r="AN360" i="4"/>
  <c r="AG360" i="4"/>
  <c r="Z360" i="4"/>
  <c r="X360" i="4"/>
  <c r="V360" i="4"/>
  <c r="AU365" i="4"/>
  <c r="AN365" i="4"/>
  <c r="AG365" i="4"/>
  <c r="Z365" i="4"/>
  <c r="X365" i="4"/>
  <c r="V365" i="4"/>
  <c r="AP365" i="4" s="1"/>
  <c r="AU344" i="4"/>
  <c r="AN344" i="4"/>
  <c r="AG344" i="4"/>
  <c r="Z344" i="4"/>
  <c r="X344" i="4"/>
  <c r="V344" i="4"/>
  <c r="AU351" i="4"/>
  <c r="AN351" i="4"/>
  <c r="AG351" i="4"/>
  <c r="Z351" i="4"/>
  <c r="X351" i="4"/>
  <c r="V351" i="4"/>
  <c r="AI351" i="4" s="1"/>
  <c r="AJ351" i="4" s="1"/>
  <c r="AU352" i="4"/>
  <c r="AN352" i="4"/>
  <c r="AG352" i="4"/>
  <c r="Z352" i="4"/>
  <c r="X352" i="4"/>
  <c r="V352" i="4"/>
  <c r="AP352" i="4" s="1"/>
  <c r="AU345" i="4"/>
  <c r="AN345" i="4"/>
  <c r="AG345" i="4"/>
  <c r="Z345" i="4"/>
  <c r="X345" i="4"/>
  <c r="V345" i="4"/>
  <c r="AU350" i="4"/>
  <c r="AN350" i="4"/>
  <c r="AG350" i="4"/>
  <c r="Z350" i="4"/>
  <c r="X350" i="4"/>
  <c r="V350" i="4"/>
  <c r="AB350" i="4" s="1"/>
  <c r="AC350" i="4" s="1"/>
  <c r="AU349" i="4"/>
  <c r="AN349" i="4"/>
  <c r="AG349" i="4"/>
  <c r="Z349" i="4"/>
  <c r="X349" i="4"/>
  <c r="V349" i="4"/>
  <c r="AU346" i="4"/>
  <c r="AN346" i="4"/>
  <c r="AG346" i="4"/>
  <c r="Z346" i="4"/>
  <c r="X346" i="4"/>
  <c r="V346" i="4"/>
  <c r="AU353" i="4"/>
  <c r="AN353" i="4"/>
  <c r="AG353" i="4"/>
  <c r="Z353" i="4"/>
  <c r="X353" i="4"/>
  <c r="V353" i="4"/>
  <c r="AU348" i="4"/>
  <c r="AN348" i="4"/>
  <c r="AG348" i="4"/>
  <c r="Z348" i="4"/>
  <c r="X348" i="4"/>
  <c r="V348" i="4"/>
  <c r="AU347" i="4"/>
  <c r="AN347" i="4"/>
  <c r="AG347" i="4"/>
  <c r="Z347" i="4"/>
  <c r="X347" i="4"/>
  <c r="V347" i="4"/>
  <c r="AU334" i="4"/>
  <c r="AN334" i="4"/>
  <c r="AG334" i="4"/>
  <c r="Z334" i="4"/>
  <c r="X334" i="4"/>
  <c r="V334" i="4"/>
  <c r="AP334" i="4" s="1"/>
  <c r="AQ334" i="4" s="1"/>
  <c r="AU331" i="4"/>
  <c r="AN331" i="4"/>
  <c r="AG331" i="4"/>
  <c r="Z331" i="4"/>
  <c r="X331" i="4"/>
  <c r="V331" i="4"/>
  <c r="AI331" i="4" s="1"/>
  <c r="AU338" i="4"/>
  <c r="AN338" i="4"/>
  <c r="AG338" i="4"/>
  <c r="Z338" i="4"/>
  <c r="X338" i="4"/>
  <c r="V338" i="4"/>
  <c r="AU339" i="4"/>
  <c r="AN339" i="4"/>
  <c r="AG339" i="4"/>
  <c r="Z339" i="4"/>
  <c r="X339" i="4"/>
  <c r="V339" i="4"/>
  <c r="AP339" i="4" s="1"/>
  <c r="AQ339" i="4" s="1"/>
  <c r="AU328" i="4"/>
  <c r="AN328" i="4"/>
  <c r="AG328" i="4"/>
  <c r="Z328" i="4"/>
  <c r="X328" i="4"/>
  <c r="V328" i="4"/>
  <c r="AI328" i="4" s="1"/>
  <c r="AU329" i="4"/>
  <c r="AN329" i="4"/>
  <c r="AG329" i="4"/>
  <c r="Z329" i="4"/>
  <c r="X329" i="4"/>
  <c r="V329" i="4"/>
  <c r="AP329" i="4" s="1"/>
  <c r="AU332" i="4"/>
  <c r="AN332" i="4"/>
  <c r="AG332" i="4"/>
  <c r="Z332" i="4"/>
  <c r="X332" i="4"/>
  <c r="V332" i="4"/>
  <c r="AU330" i="4"/>
  <c r="AN330" i="4"/>
  <c r="AG330" i="4"/>
  <c r="Z330" i="4"/>
  <c r="X330" i="4"/>
  <c r="V330" i="4"/>
  <c r="AU343" i="4"/>
  <c r="AN343" i="4"/>
  <c r="AG343" i="4"/>
  <c r="Z343" i="4"/>
  <c r="X343" i="4"/>
  <c r="V343" i="4"/>
  <c r="AU333" i="4"/>
  <c r="AN333" i="4"/>
  <c r="AG333" i="4"/>
  <c r="Z333" i="4"/>
  <c r="X333" i="4"/>
  <c r="V333" i="4"/>
  <c r="AP333" i="4" s="1"/>
  <c r="AQ333" i="4" s="1"/>
  <c r="AU337" i="4"/>
  <c r="AN337" i="4"/>
  <c r="AG337" i="4"/>
  <c r="Z337" i="4"/>
  <c r="X337" i="4"/>
  <c r="V337" i="4"/>
  <c r="AU341" i="4"/>
  <c r="AN341" i="4"/>
  <c r="AG341" i="4"/>
  <c r="Z341" i="4"/>
  <c r="X341" i="4"/>
  <c r="V341" i="4"/>
  <c r="AU342" i="4"/>
  <c r="AN342" i="4"/>
  <c r="AG342" i="4"/>
  <c r="Z342" i="4"/>
  <c r="X342" i="4"/>
  <c r="V342" i="4"/>
  <c r="AU335" i="4"/>
  <c r="AN335" i="4"/>
  <c r="AG335" i="4"/>
  <c r="Z335" i="4"/>
  <c r="X335" i="4"/>
  <c r="V335" i="4"/>
  <c r="AU336" i="4"/>
  <c r="AN336" i="4"/>
  <c r="AG336" i="4"/>
  <c r="Z336" i="4"/>
  <c r="X336" i="4"/>
  <c r="V336" i="4"/>
  <c r="AI336" i="4" s="1"/>
  <c r="AU340" i="4"/>
  <c r="AN340" i="4"/>
  <c r="AG340" i="4"/>
  <c r="Z340" i="4"/>
  <c r="X340" i="4"/>
  <c r="V340" i="4"/>
  <c r="AU311" i="4"/>
  <c r="AN311" i="4"/>
  <c r="AG311" i="4"/>
  <c r="Z311" i="4"/>
  <c r="X311" i="4"/>
  <c r="V311" i="4"/>
  <c r="AU307" i="4"/>
  <c r="AN307" i="4"/>
  <c r="AG307" i="4"/>
  <c r="Z307" i="4"/>
  <c r="X307" i="4"/>
  <c r="V307" i="4"/>
  <c r="AU309" i="4"/>
  <c r="AN309" i="4"/>
  <c r="AG309" i="4"/>
  <c r="Z309" i="4"/>
  <c r="X309" i="4"/>
  <c r="V309" i="4"/>
  <c r="AI309" i="4" s="1"/>
  <c r="AL309" i="4" s="1"/>
  <c r="AU303" i="4"/>
  <c r="AN303" i="4"/>
  <c r="AG303" i="4"/>
  <c r="Z303" i="4"/>
  <c r="X303" i="4"/>
  <c r="V303" i="4"/>
  <c r="AB303" i="4" s="1"/>
  <c r="AU304" i="4"/>
  <c r="AN304" i="4"/>
  <c r="AG304" i="4"/>
  <c r="Z304" i="4"/>
  <c r="X304" i="4"/>
  <c r="V304" i="4"/>
  <c r="AI304" i="4" s="1"/>
  <c r="AU302" i="4"/>
  <c r="AN302" i="4"/>
  <c r="AG302" i="4"/>
  <c r="Z302" i="4"/>
  <c r="X302" i="4"/>
  <c r="V302" i="4"/>
  <c r="AU312" i="4"/>
  <c r="AN312" i="4"/>
  <c r="AG312" i="4"/>
  <c r="Z312" i="4"/>
  <c r="X312" i="4"/>
  <c r="V312" i="4"/>
  <c r="AU306" i="4"/>
  <c r="AN306" i="4"/>
  <c r="AG306" i="4"/>
  <c r="Z306" i="4"/>
  <c r="X306" i="4"/>
  <c r="V306" i="4"/>
  <c r="AI306" i="4" s="1"/>
  <c r="AJ306" i="4" s="1"/>
  <c r="AU308" i="4"/>
  <c r="AN308" i="4"/>
  <c r="AG308" i="4"/>
  <c r="Z308" i="4"/>
  <c r="X308" i="4"/>
  <c r="V308" i="4"/>
  <c r="AU305" i="4"/>
  <c r="AN305" i="4"/>
  <c r="AG305" i="4"/>
  <c r="Z305" i="4"/>
  <c r="X305" i="4"/>
  <c r="V305" i="4"/>
  <c r="AU310" i="4"/>
  <c r="AN310" i="4"/>
  <c r="AG310" i="4"/>
  <c r="Z310" i="4"/>
  <c r="X310" i="4"/>
  <c r="V310" i="4"/>
  <c r="AB310" i="4" s="1"/>
  <c r="AU301" i="4"/>
  <c r="AN301" i="4"/>
  <c r="AG301" i="4"/>
  <c r="Z301" i="4"/>
  <c r="X301" i="4"/>
  <c r="V301" i="4"/>
  <c r="AI301" i="4" s="1"/>
  <c r="AU300" i="4"/>
  <c r="AN300" i="4"/>
  <c r="AG300" i="4"/>
  <c r="Z300" i="4"/>
  <c r="X300" i="4"/>
  <c r="V300" i="4"/>
  <c r="AU313" i="4"/>
  <c r="AN313" i="4"/>
  <c r="AG313" i="4"/>
  <c r="Z313" i="4"/>
  <c r="X313" i="4"/>
  <c r="V313" i="4"/>
  <c r="AU297" i="4"/>
  <c r="AN297" i="4"/>
  <c r="AG297" i="4"/>
  <c r="Z297" i="4"/>
  <c r="X297" i="4"/>
  <c r="V297" i="4"/>
  <c r="AU291" i="4"/>
  <c r="AN291" i="4"/>
  <c r="AG291" i="4"/>
  <c r="Z291" i="4"/>
  <c r="X291" i="4"/>
  <c r="V291" i="4"/>
  <c r="AU296" i="4"/>
  <c r="AN296" i="4"/>
  <c r="AG296" i="4"/>
  <c r="Z296" i="4"/>
  <c r="X296" i="4"/>
  <c r="V296" i="4"/>
  <c r="AU293" i="4"/>
  <c r="AN293" i="4"/>
  <c r="AG293" i="4"/>
  <c r="Z293" i="4"/>
  <c r="X293" i="4"/>
  <c r="V293" i="4"/>
  <c r="AP293" i="4" s="1"/>
  <c r="AU299" i="4"/>
  <c r="AN299" i="4"/>
  <c r="AG299" i="4"/>
  <c r="Z299" i="4"/>
  <c r="X299" i="4"/>
  <c r="V299" i="4"/>
  <c r="AP299" i="4" s="1"/>
  <c r="AU292" i="4"/>
  <c r="AN292" i="4"/>
  <c r="AG292" i="4"/>
  <c r="Z292" i="4"/>
  <c r="X292" i="4"/>
  <c r="V292" i="4"/>
  <c r="AB292" i="4" s="1"/>
  <c r="AC292" i="4" s="1"/>
  <c r="AU290" i="4"/>
  <c r="AN290" i="4"/>
  <c r="AG290" i="4"/>
  <c r="Z290" i="4"/>
  <c r="X290" i="4"/>
  <c r="V290" i="4"/>
  <c r="AU295" i="4"/>
  <c r="AN295" i="4"/>
  <c r="AG295" i="4"/>
  <c r="Z295" i="4"/>
  <c r="X295" i="4"/>
  <c r="V295" i="4"/>
  <c r="AU298" i="4"/>
  <c r="AN298" i="4"/>
  <c r="AG298" i="4"/>
  <c r="Z298" i="4"/>
  <c r="X298" i="4"/>
  <c r="V298" i="4"/>
  <c r="AU294" i="4"/>
  <c r="AN294" i="4"/>
  <c r="AG294" i="4"/>
  <c r="Z294" i="4"/>
  <c r="X294" i="4"/>
  <c r="V294" i="4"/>
  <c r="AU274" i="4"/>
  <c r="AN274" i="4"/>
  <c r="AG274" i="4"/>
  <c r="Z274" i="4"/>
  <c r="X274" i="4"/>
  <c r="V274" i="4"/>
  <c r="AU279" i="4"/>
  <c r="AN279" i="4"/>
  <c r="AG279" i="4"/>
  <c r="Z279" i="4"/>
  <c r="X279" i="4"/>
  <c r="V279" i="4"/>
  <c r="AI279" i="4" s="1"/>
  <c r="AU288" i="4"/>
  <c r="AN288" i="4"/>
  <c r="AG288" i="4"/>
  <c r="Z288" i="4"/>
  <c r="X288" i="4"/>
  <c r="V288" i="4"/>
  <c r="AB288" i="4" s="1"/>
  <c r="AU275" i="4"/>
  <c r="AN275" i="4"/>
  <c r="AG275" i="4"/>
  <c r="Z275" i="4"/>
  <c r="X275" i="4"/>
  <c r="V275" i="4"/>
  <c r="AB275" i="4" s="1"/>
  <c r="AU280" i="4"/>
  <c r="AN280" i="4"/>
  <c r="AG280" i="4"/>
  <c r="Z280" i="4"/>
  <c r="X280" i="4"/>
  <c r="V280" i="4"/>
  <c r="AU285" i="4"/>
  <c r="AN285" i="4"/>
  <c r="AG285" i="4"/>
  <c r="Z285" i="4"/>
  <c r="X285" i="4"/>
  <c r="V285" i="4"/>
  <c r="AU278" i="4"/>
  <c r="AN278" i="4"/>
  <c r="AG278" i="4"/>
  <c r="Z278" i="4"/>
  <c r="X278" i="4"/>
  <c r="V278" i="4"/>
  <c r="AP278" i="4" s="1"/>
  <c r="AU284" i="4"/>
  <c r="AN284" i="4"/>
  <c r="AG284" i="4"/>
  <c r="Z284" i="4"/>
  <c r="X284" i="4"/>
  <c r="V284" i="4"/>
  <c r="AU287" i="4"/>
  <c r="AN287" i="4"/>
  <c r="AG287" i="4"/>
  <c r="Z287" i="4"/>
  <c r="X287" i="4"/>
  <c r="V287" i="4"/>
  <c r="AI287" i="4" s="1"/>
  <c r="AJ287" i="4" s="1"/>
  <c r="AU277" i="4"/>
  <c r="AN277" i="4"/>
  <c r="AG277" i="4"/>
  <c r="Z277" i="4"/>
  <c r="X277" i="4"/>
  <c r="V277" i="4"/>
  <c r="AU283" i="4"/>
  <c r="AN283" i="4"/>
  <c r="AG283" i="4"/>
  <c r="Z283" i="4"/>
  <c r="X283" i="4"/>
  <c r="V283" i="4"/>
  <c r="AU281" i="4"/>
  <c r="AN281" i="4"/>
  <c r="AG281" i="4"/>
  <c r="Z281" i="4"/>
  <c r="X281" i="4"/>
  <c r="V281" i="4"/>
  <c r="AU282" i="4"/>
  <c r="AN282" i="4"/>
  <c r="AG282" i="4"/>
  <c r="Z282" i="4"/>
  <c r="X282" i="4"/>
  <c r="V282" i="4"/>
  <c r="AU276" i="4"/>
  <c r="AN276" i="4"/>
  <c r="AG276" i="4"/>
  <c r="Z276" i="4"/>
  <c r="X276" i="4"/>
  <c r="V276" i="4"/>
  <c r="AP276" i="4" s="1"/>
  <c r="AU286" i="4"/>
  <c r="AN286" i="4"/>
  <c r="AG286" i="4"/>
  <c r="Z286" i="4"/>
  <c r="X286" i="4"/>
  <c r="V286" i="4"/>
  <c r="AI286" i="4" s="1"/>
  <c r="AU289" i="4"/>
  <c r="AN289" i="4"/>
  <c r="AG289" i="4"/>
  <c r="Z289" i="4"/>
  <c r="X289" i="4"/>
  <c r="V289" i="4"/>
  <c r="AP289" i="4" s="1"/>
  <c r="AU273" i="4"/>
  <c r="AN273" i="4"/>
  <c r="AG273" i="4"/>
  <c r="Z273" i="4"/>
  <c r="X273" i="4"/>
  <c r="V273" i="4"/>
  <c r="AI273" i="4" s="1"/>
  <c r="AJ273" i="4" s="1"/>
  <c r="AU271" i="4"/>
  <c r="AN271" i="4"/>
  <c r="AG271" i="4"/>
  <c r="Z271" i="4"/>
  <c r="X271" i="4"/>
  <c r="V271" i="4"/>
  <c r="AU266" i="4"/>
  <c r="AN266" i="4"/>
  <c r="AG266" i="4"/>
  <c r="Z266" i="4"/>
  <c r="X266" i="4"/>
  <c r="V266" i="4"/>
  <c r="AI266" i="4" s="1"/>
  <c r="AJ266" i="4" s="1"/>
  <c r="AU265" i="4"/>
  <c r="AN265" i="4"/>
  <c r="AG265" i="4"/>
  <c r="Z265" i="4"/>
  <c r="X265" i="4"/>
  <c r="V265" i="4"/>
  <c r="AB265" i="4" s="1"/>
  <c r="AU263" i="4"/>
  <c r="AN263" i="4"/>
  <c r="AG263" i="4"/>
  <c r="Z263" i="4"/>
  <c r="X263" i="4"/>
  <c r="V263" i="4"/>
  <c r="AB263" i="4" s="1"/>
  <c r="AU264" i="4"/>
  <c r="AN264" i="4"/>
  <c r="AG264" i="4"/>
  <c r="Z264" i="4"/>
  <c r="X264" i="4"/>
  <c r="V264" i="4"/>
  <c r="AU268" i="4"/>
  <c r="AN268" i="4"/>
  <c r="AG268" i="4"/>
  <c r="Z268" i="4"/>
  <c r="X268" i="4"/>
  <c r="V268" i="4"/>
  <c r="AI268" i="4" s="1"/>
  <c r="AL268" i="4" s="1"/>
  <c r="AU261" i="4"/>
  <c r="AN261" i="4"/>
  <c r="AG261" i="4"/>
  <c r="Z261" i="4"/>
  <c r="X261" i="4"/>
  <c r="V261" i="4"/>
  <c r="AB261" i="4" s="1"/>
  <c r="AC261" i="4" s="1"/>
  <c r="AU262" i="4"/>
  <c r="AN262" i="4"/>
  <c r="AG262" i="4"/>
  <c r="Z262" i="4"/>
  <c r="X262" i="4"/>
  <c r="V262" i="4"/>
  <c r="AB262" i="4" s="1"/>
  <c r="AC262" i="4" s="1"/>
  <c r="AU260" i="4"/>
  <c r="AN260" i="4"/>
  <c r="AG260" i="4"/>
  <c r="Z260" i="4"/>
  <c r="X260" i="4"/>
  <c r="V260" i="4"/>
  <c r="AU270" i="4"/>
  <c r="AN270" i="4"/>
  <c r="AG270" i="4"/>
  <c r="Z270" i="4"/>
  <c r="X270" i="4"/>
  <c r="V270" i="4"/>
  <c r="AB270" i="4" s="1"/>
  <c r="AU267" i="4"/>
  <c r="AN267" i="4"/>
  <c r="AG267" i="4"/>
  <c r="Z267" i="4"/>
  <c r="X267" i="4"/>
  <c r="V267" i="4"/>
  <c r="AI267" i="4" s="1"/>
  <c r="AU272" i="4"/>
  <c r="AN272" i="4"/>
  <c r="AG272" i="4"/>
  <c r="Z272" i="4"/>
  <c r="X272" i="4"/>
  <c r="V272" i="4"/>
  <c r="AB272" i="4" s="1"/>
  <c r="AU269" i="4"/>
  <c r="AN269" i="4"/>
  <c r="AG269" i="4"/>
  <c r="Z269" i="4"/>
  <c r="X269" i="4"/>
  <c r="V269" i="4"/>
  <c r="AB269" i="4" s="1"/>
  <c r="AC269" i="4" s="1"/>
  <c r="AU251" i="4"/>
  <c r="AN251" i="4"/>
  <c r="AG251" i="4"/>
  <c r="Z251" i="4"/>
  <c r="X251" i="4"/>
  <c r="V251" i="4"/>
  <c r="AU255" i="4"/>
  <c r="AN255" i="4"/>
  <c r="AG255" i="4"/>
  <c r="Z255" i="4"/>
  <c r="X255" i="4"/>
  <c r="V255" i="4"/>
  <c r="AI255" i="4" s="1"/>
  <c r="AU259" i="4"/>
  <c r="AN259" i="4"/>
  <c r="AG259" i="4"/>
  <c r="Z259" i="4"/>
  <c r="X259" i="4"/>
  <c r="V259" i="4"/>
  <c r="AU253" i="4"/>
  <c r="AN253" i="4"/>
  <c r="AG253" i="4"/>
  <c r="Z253" i="4"/>
  <c r="X253" i="4"/>
  <c r="V253" i="4"/>
  <c r="AI253" i="4" s="1"/>
  <c r="AJ253" i="4" s="1"/>
  <c r="AU256" i="4"/>
  <c r="AN256" i="4"/>
  <c r="AG256" i="4"/>
  <c r="Z256" i="4"/>
  <c r="X256" i="4"/>
  <c r="V256" i="4"/>
  <c r="AI256" i="4" s="1"/>
  <c r="AU257" i="4"/>
  <c r="AN257" i="4"/>
  <c r="AG257" i="4"/>
  <c r="Z257" i="4"/>
  <c r="X257" i="4"/>
  <c r="V257" i="4"/>
  <c r="AI257" i="4" s="1"/>
  <c r="AJ257" i="4" s="1"/>
  <c r="AU250" i="4"/>
  <c r="AN250" i="4"/>
  <c r="AG250" i="4"/>
  <c r="Z250" i="4"/>
  <c r="X250" i="4"/>
  <c r="V250" i="4"/>
  <c r="AU254" i="4"/>
  <c r="AN254" i="4"/>
  <c r="AG254" i="4"/>
  <c r="Z254" i="4"/>
  <c r="X254" i="4"/>
  <c r="V254" i="4"/>
  <c r="AI254" i="4" s="1"/>
  <c r="AJ254" i="4" s="1"/>
  <c r="AU258" i="4"/>
  <c r="AN258" i="4"/>
  <c r="AG258" i="4"/>
  <c r="Z258" i="4"/>
  <c r="X258" i="4"/>
  <c r="V258" i="4"/>
  <c r="AP258" i="4" s="1"/>
  <c r="AU252" i="4"/>
  <c r="AN252" i="4"/>
  <c r="AG252" i="4"/>
  <c r="Z252" i="4"/>
  <c r="X252" i="4"/>
  <c r="V252" i="4"/>
  <c r="AU241" i="4"/>
  <c r="AN241" i="4"/>
  <c r="AG241" i="4"/>
  <c r="Z241" i="4"/>
  <c r="X241" i="4"/>
  <c r="V241" i="4"/>
  <c r="AB241" i="4" s="1"/>
  <c r="AU233" i="4"/>
  <c r="AN233" i="4"/>
  <c r="AG233" i="4"/>
  <c r="Z233" i="4"/>
  <c r="X233" i="4"/>
  <c r="V233" i="4"/>
  <c r="AU243" i="4"/>
  <c r="AN243" i="4"/>
  <c r="AG243" i="4"/>
  <c r="Z243" i="4"/>
  <c r="X243" i="4"/>
  <c r="V243" i="4"/>
  <c r="AU238" i="4"/>
  <c r="AN238" i="4"/>
  <c r="AG238" i="4"/>
  <c r="Z238" i="4"/>
  <c r="X238" i="4"/>
  <c r="V238" i="4"/>
  <c r="AU240" i="4"/>
  <c r="AN240" i="4"/>
  <c r="AG240" i="4"/>
  <c r="Z240" i="4"/>
  <c r="X240" i="4"/>
  <c r="V240" i="4"/>
  <c r="AU237" i="4"/>
  <c r="AN237" i="4"/>
  <c r="AG237" i="4"/>
  <c r="Z237" i="4"/>
  <c r="X237" i="4"/>
  <c r="V237" i="4"/>
  <c r="AU236" i="4"/>
  <c r="AN236" i="4"/>
  <c r="AG236" i="4"/>
  <c r="Z236" i="4"/>
  <c r="X236" i="4"/>
  <c r="V236" i="4"/>
  <c r="AU246" i="4"/>
  <c r="AN246" i="4"/>
  <c r="AG246" i="4"/>
  <c r="Z246" i="4"/>
  <c r="X246" i="4"/>
  <c r="V246" i="4"/>
  <c r="AU239" i="4"/>
  <c r="AN239" i="4"/>
  <c r="AG239" i="4"/>
  <c r="Z239" i="4"/>
  <c r="X239" i="4"/>
  <c r="V239" i="4"/>
  <c r="AP239" i="4" s="1"/>
  <c r="AU248" i="4"/>
  <c r="AN248" i="4"/>
  <c r="AG248" i="4"/>
  <c r="Z248" i="4"/>
  <c r="X248" i="4"/>
  <c r="V248" i="4"/>
  <c r="AU245" i="4"/>
  <c r="AN245" i="4"/>
  <c r="AG245" i="4"/>
  <c r="Z245" i="4"/>
  <c r="X245" i="4"/>
  <c r="V245" i="4"/>
  <c r="AU242" i="4"/>
  <c r="AN242" i="4"/>
  <c r="AG242" i="4"/>
  <c r="Z242" i="4"/>
  <c r="X242" i="4"/>
  <c r="V242" i="4"/>
  <c r="AI242" i="4" s="1"/>
  <c r="AJ242" i="4" s="1"/>
  <c r="AU234" i="4"/>
  <c r="AN234" i="4"/>
  <c r="AG234" i="4"/>
  <c r="Z234" i="4"/>
  <c r="X234" i="4"/>
  <c r="V234" i="4"/>
  <c r="AB234" i="4" s="1"/>
  <c r="AC234" i="4" s="1"/>
  <c r="AU244" i="4"/>
  <c r="AN244" i="4"/>
  <c r="AG244" i="4"/>
  <c r="Z244" i="4"/>
  <c r="X244" i="4"/>
  <c r="V244" i="4"/>
  <c r="AI244" i="4" s="1"/>
  <c r="AJ244" i="4" s="1"/>
  <c r="AU249" i="4"/>
  <c r="AN249" i="4"/>
  <c r="AG249" i="4"/>
  <c r="Z249" i="4"/>
  <c r="X249" i="4"/>
  <c r="V249" i="4"/>
  <c r="AU235" i="4"/>
  <c r="AN235" i="4"/>
  <c r="AG235" i="4"/>
  <c r="Z235" i="4"/>
  <c r="X235" i="4"/>
  <c r="V235" i="4"/>
  <c r="AU232" i="4"/>
  <c r="AN232" i="4"/>
  <c r="AG232" i="4"/>
  <c r="Z232" i="4"/>
  <c r="X232" i="4"/>
  <c r="V232" i="4"/>
  <c r="AP232" i="4" s="1"/>
  <c r="AQ232" i="4" s="1"/>
  <c r="AU247" i="4"/>
  <c r="AN247" i="4"/>
  <c r="AG247" i="4"/>
  <c r="Z247" i="4"/>
  <c r="X247" i="4"/>
  <c r="V247" i="4"/>
  <c r="AU221" i="4"/>
  <c r="AN221" i="4"/>
  <c r="AG221" i="4"/>
  <c r="Z221" i="4"/>
  <c r="X221" i="4"/>
  <c r="V221" i="4"/>
  <c r="AU229" i="4"/>
  <c r="AN229" i="4"/>
  <c r="AG229" i="4"/>
  <c r="Z229" i="4"/>
  <c r="X229" i="4"/>
  <c r="V229" i="4"/>
  <c r="AI229" i="4" s="1"/>
  <c r="AU225" i="4"/>
  <c r="AN225" i="4"/>
  <c r="AG225" i="4"/>
  <c r="Z225" i="4"/>
  <c r="X225" i="4"/>
  <c r="V225" i="4"/>
  <c r="AP225" i="4" s="1"/>
  <c r="AQ225" i="4" s="1"/>
  <c r="AU217" i="4"/>
  <c r="AN217" i="4"/>
  <c r="AG217" i="4"/>
  <c r="Z217" i="4"/>
  <c r="X217" i="4"/>
  <c r="V217" i="4"/>
  <c r="AP217" i="4" s="1"/>
  <c r="AQ217" i="4" s="1"/>
  <c r="AU224" i="4"/>
  <c r="AN224" i="4"/>
  <c r="AG224" i="4"/>
  <c r="Z224" i="4"/>
  <c r="X224" i="4"/>
  <c r="V224" i="4"/>
  <c r="AP224" i="4" s="1"/>
  <c r="AU227" i="4"/>
  <c r="AN227" i="4"/>
  <c r="AG227" i="4"/>
  <c r="Z227" i="4"/>
  <c r="X227" i="4"/>
  <c r="V227" i="4"/>
  <c r="AB227" i="4" s="1"/>
  <c r="AU222" i="4"/>
  <c r="AN222" i="4"/>
  <c r="AG222" i="4"/>
  <c r="Z222" i="4"/>
  <c r="X222" i="4"/>
  <c r="V222" i="4"/>
  <c r="AI222" i="4" s="1"/>
  <c r="AU223" i="4"/>
  <c r="AN223" i="4"/>
  <c r="AG223" i="4"/>
  <c r="Z223" i="4"/>
  <c r="X223" i="4"/>
  <c r="V223" i="4"/>
  <c r="AI223" i="4" s="1"/>
  <c r="AU216" i="4"/>
  <c r="AN216" i="4"/>
  <c r="AG216" i="4"/>
  <c r="Z216" i="4"/>
  <c r="X216" i="4"/>
  <c r="V216" i="4"/>
  <c r="AB216" i="4" s="1"/>
  <c r="AC216" i="4" s="1"/>
  <c r="AU228" i="4"/>
  <c r="AN228" i="4"/>
  <c r="AG228" i="4"/>
  <c r="Z228" i="4"/>
  <c r="X228" i="4"/>
  <c r="V228" i="4"/>
  <c r="AB228" i="4" s="1"/>
  <c r="AU220" i="4"/>
  <c r="AN220" i="4"/>
  <c r="AG220" i="4"/>
  <c r="Z220" i="4"/>
  <c r="X220" i="4"/>
  <c r="V220" i="4"/>
  <c r="AU219" i="4"/>
  <c r="AN219" i="4"/>
  <c r="AG219" i="4"/>
  <c r="Z219" i="4"/>
  <c r="X219" i="4"/>
  <c r="V219" i="4"/>
  <c r="AI219" i="4" s="1"/>
  <c r="AU226" i="4"/>
  <c r="AN226" i="4"/>
  <c r="AG226" i="4"/>
  <c r="Z226" i="4"/>
  <c r="X226" i="4"/>
  <c r="V226" i="4"/>
  <c r="AB226" i="4" s="1"/>
  <c r="AC226" i="4" s="1"/>
  <c r="AU218" i="4"/>
  <c r="AN218" i="4"/>
  <c r="AG218" i="4"/>
  <c r="Z218" i="4"/>
  <c r="X218" i="4"/>
  <c r="V218" i="4"/>
  <c r="AP218" i="4" s="1"/>
  <c r="AU230" i="4"/>
  <c r="AN230" i="4"/>
  <c r="AG230" i="4"/>
  <c r="Z230" i="4"/>
  <c r="X230" i="4"/>
  <c r="V230" i="4"/>
  <c r="AU231" i="4"/>
  <c r="AN231" i="4"/>
  <c r="AG231" i="4"/>
  <c r="Z231" i="4"/>
  <c r="X231" i="4"/>
  <c r="V231" i="4"/>
  <c r="AI231" i="4" s="1"/>
  <c r="AU213" i="4"/>
  <c r="AN213" i="4"/>
  <c r="AG213" i="4"/>
  <c r="Z213" i="4"/>
  <c r="X213" i="4"/>
  <c r="V213" i="4"/>
  <c r="AU211" i="4"/>
  <c r="AN211" i="4"/>
  <c r="AG211" i="4"/>
  <c r="Z211" i="4"/>
  <c r="X211" i="4"/>
  <c r="V211" i="4"/>
  <c r="AP211" i="4" s="1"/>
  <c r="AS211" i="4" s="1"/>
  <c r="AU212" i="4"/>
  <c r="AN212" i="4"/>
  <c r="AG212" i="4"/>
  <c r="Z212" i="4"/>
  <c r="X212" i="4"/>
  <c r="V212" i="4"/>
  <c r="AU210" i="4"/>
  <c r="AN210" i="4"/>
  <c r="AG210" i="4"/>
  <c r="Z210" i="4"/>
  <c r="X210" i="4"/>
  <c r="V210" i="4"/>
  <c r="AP210" i="4" s="1"/>
  <c r="AU208" i="4"/>
  <c r="AN208" i="4"/>
  <c r="AG208" i="4"/>
  <c r="Z208" i="4"/>
  <c r="X208" i="4"/>
  <c r="V208" i="4"/>
  <c r="AU207" i="4"/>
  <c r="AN207" i="4"/>
  <c r="AG207" i="4"/>
  <c r="Z207" i="4"/>
  <c r="X207" i="4"/>
  <c r="V207" i="4"/>
  <c r="AU215" i="4"/>
  <c r="AN215" i="4"/>
  <c r="AG215" i="4"/>
  <c r="Z215" i="4"/>
  <c r="X215" i="4"/>
  <c r="V215" i="4"/>
  <c r="AB215" i="4" s="1"/>
  <c r="AC215" i="4" s="1"/>
  <c r="AU209" i="4"/>
  <c r="AN209" i="4"/>
  <c r="AG209" i="4"/>
  <c r="Z209" i="4"/>
  <c r="X209" i="4"/>
  <c r="V209" i="4"/>
  <c r="AU214" i="4"/>
  <c r="AN214" i="4"/>
  <c r="AG214" i="4"/>
  <c r="Z214" i="4"/>
  <c r="X214" i="4"/>
  <c r="V214" i="4"/>
  <c r="AU206" i="4"/>
  <c r="AN206" i="4"/>
  <c r="AG206" i="4"/>
  <c r="Z206" i="4"/>
  <c r="X206" i="4"/>
  <c r="V206" i="4"/>
  <c r="AU194" i="4"/>
  <c r="AN194" i="4"/>
  <c r="AG194" i="4"/>
  <c r="Z194" i="4"/>
  <c r="X194" i="4"/>
  <c r="V194" i="4"/>
  <c r="AU202" i="4"/>
  <c r="AN202" i="4"/>
  <c r="AG202" i="4"/>
  <c r="Z202" i="4"/>
  <c r="X202" i="4"/>
  <c r="V202" i="4"/>
  <c r="AB202" i="4" s="1"/>
  <c r="AU201" i="4"/>
  <c r="AN201" i="4"/>
  <c r="AG201" i="4"/>
  <c r="Z201" i="4"/>
  <c r="X201" i="4"/>
  <c r="V201" i="4"/>
  <c r="AB201" i="4" s="1"/>
  <c r="AU195" i="4"/>
  <c r="AN195" i="4"/>
  <c r="AG195" i="4"/>
  <c r="Z195" i="4"/>
  <c r="X195" i="4"/>
  <c r="V195" i="4"/>
  <c r="AU204" i="4"/>
  <c r="AN204" i="4"/>
  <c r="AG204" i="4"/>
  <c r="Z204" i="4"/>
  <c r="X204" i="4"/>
  <c r="V204" i="4"/>
  <c r="AB204" i="4" s="1"/>
  <c r="AU198" i="4"/>
  <c r="AN198" i="4"/>
  <c r="AG198" i="4"/>
  <c r="Z198" i="4"/>
  <c r="X198" i="4"/>
  <c r="V198" i="4"/>
  <c r="AP198" i="4" s="1"/>
  <c r="AU203" i="4"/>
  <c r="AN203" i="4"/>
  <c r="AG203" i="4"/>
  <c r="Z203" i="4"/>
  <c r="X203" i="4"/>
  <c r="V203" i="4"/>
  <c r="AU205" i="4"/>
  <c r="AN205" i="4"/>
  <c r="AG205" i="4"/>
  <c r="Z205" i="4"/>
  <c r="X205" i="4"/>
  <c r="V205" i="4"/>
  <c r="AU199" i="4"/>
  <c r="AN199" i="4"/>
  <c r="AG199" i="4"/>
  <c r="Z199" i="4"/>
  <c r="X199" i="4"/>
  <c r="V199" i="4"/>
  <c r="AU193" i="4"/>
  <c r="AN193" i="4"/>
  <c r="AG193" i="4"/>
  <c r="Z193" i="4"/>
  <c r="X193" i="4"/>
  <c r="V193" i="4"/>
  <c r="AI193" i="4" s="1"/>
  <c r="AU197" i="4"/>
  <c r="AN197" i="4"/>
  <c r="AG197" i="4"/>
  <c r="Z197" i="4"/>
  <c r="X197" i="4"/>
  <c r="V197" i="4"/>
  <c r="AU192" i="4"/>
  <c r="AN192" i="4"/>
  <c r="AG192" i="4"/>
  <c r="Z192" i="4"/>
  <c r="X192" i="4"/>
  <c r="V192" i="4"/>
  <c r="AU196" i="4"/>
  <c r="AN196" i="4"/>
  <c r="AG196" i="4"/>
  <c r="Z196" i="4"/>
  <c r="X196" i="4"/>
  <c r="V196" i="4"/>
  <c r="AU200" i="4"/>
  <c r="AN200" i="4"/>
  <c r="AG200" i="4"/>
  <c r="Z200" i="4"/>
  <c r="X200" i="4"/>
  <c r="V200" i="4"/>
  <c r="AU181" i="4"/>
  <c r="AN181" i="4"/>
  <c r="AG181" i="4"/>
  <c r="Z181" i="4"/>
  <c r="X181" i="4"/>
  <c r="V181" i="4"/>
  <c r="AU183" i="4"/>
  <c r="AN183" i="4"/>
  <c r="AG183" i="4"/>
  <c r="Z183" i="4"/>
  <c r="X183" i="4"/>
  <c r="V183" i="4"/>
  <c r="AU189" i="4"/>
  <c r="AN189" i="4"/>
  <c r="AG189" i="4"/>
  <c r="Z189" i="4"/>
  <c r="X189" i="4"/>
  <c r="V189" i="4"/>
  <c r="AU179" i="4"/>
  <c r="AN179" i="4"/>
  <c r="AG179" i="4"/>
  <c r="Z179" i="4"/>
  <c r="X179" i="4"/>
  <c r="V179" i="4"/>
  <c r="AU190" i="4"/>
  <c r="AN190" i="4"/>
  <c r="AG190" i="4"/>
  <c r="Z190" i="4"/>
  <c r="X190" i="4"/>
  <c r="V190" i="4"/>
  <c r="AB190" i="4" s="1"/>
  <c r="AU187" i="4"/>
  <c r="AN187" i="4"/>
  <c r="AG187" i="4"/>
  <c r="Z187" i="4"/>
  <c r="X187" i="4"/>
  <c r="V187" i="4"/>
  <c r="AU188" i="4"/>
  <c r="AN188" i="4"/>
  <c r="AG188" i="4"/>
  <c r="Z188" i="4"/>
  <c r="X188" i="4"/>
  <c r="V188" i="4"/>
  <c r="AU186" i="4"/>
  <c r="AN186" i="4"/>
  <c r="AG186" i="4"/>
  <c r="Z186" i="4"/>
  <c r="X186" i="4"/>
  <c r="V186" i="4"/>
  <c r="AU185" i="4"/>
  <c r="AN185" i="4"/>
  <c r="AG185" i="4"/>
  <c r="Z185" i="4"/>
  <c r="X185" i="4"/>
  <c r="V185" i="4"/>
  <c r="AU182" i="4"/>
  <c r="AN182" i="4"/>
  <c r="AG182" i="4"/>
  <c r="Z182" i="4"/>
  <c r="X182" i="4"/>
  <c r="V182" i="4"/>
  <c r="AU184" i="4"/>
  <c r="AN184" i="4"/>
  <c r="AG184" i="4"/>
  <c r="Z184" i="4"/>
  <c r="X184" i="4"/>
  <c r="V184" i="4"/>
  <c r="AU191" i="4"/>
  <c r="AN191" i="4"/>
  <c r="AG191" i="4"/>
  <c r="Z191" i="4"/>
  <c r="X191" i="4"/>
  <c r="V191" i="4"/>
  <c r="AU180" i="4"/>
  <c r="AN180" i="4"/>
  <c r="AG180" i="4"/>
  <c r="Z180" i="4"/>
  <c r="X180" i="4"/>
  <c r="V180" i="4"/>
  <c r="AU178" i="4"/>
  <c r="AN178" i="4"/>
  <c r="AG178" i="4"/>
  <c r="Z178" i="4"/>
  <c r="X178" i="4"/>
  <c r="V178" i="4"/>
  <c r="AU169" i="4"/>
  <c r="AN169" i="4"/>
  <c r="AG169" i="4"/>
  <c r="Z169" i="4"/>
  <c r="X169" i="4"/>
  <c r="V169" i="4"/>
  <c r="AU171" i="4"/>
  <c r="AN171" i="4"/>
  <c r="AG171" i="4"/>
  <c r="Z171" i="4"/>
  <c r="X171" i="4"/>
  <c r="V171" i="4"/>
  <c r="AU174" i="4"/>
  <c r="AN174" i="4"/>
  <c r="AG174" i="4"/>
  <c r="Z174" i="4"/>
  <c r="X174" i="4"/>
  <c r="V174" i="4"/>
  <c r="AI174" i="4" s="1"/>
  <c r="AU173" i="4"/>
  <c r="AN173" i="4"/>
  <c r="AG173" i="4"/>
  <c r="Z173" i="4"/>
  <c r="X173" i="4"/>
  <c r="V173" i="4"/>
  <c r="AI173" i="4" s="1"/>
  <c r="AU170" i="4"/>
  <c r="AN170" i="4"/>
  <c r="AG170" i="4"/>
  <c r="Z170" i="4"/>
  <c r="X170" i="4"/>
  <c r="V170" i="4"/>
  <c r="AP170" i="4" s="1"/>
  <c r="AQ170" i="4" s="1"/>
  <c r="AU175" i="4"/>
  <c r="AN175" i="4"/>
  <c r="AG175" i="4"/>
  <c r="Z175" i="4"/>
  <c r="X175" i="4"/>
  <c r="V175" i="4"/>
  <c r="AU168" i="4"/>
  <c r="AN168" i="4"/>
  <c r="AG168" i="4"/>
  <c r="Z168" i="4"/>
  <c r="X168" i="4"/>
  <c r="V168" i="4"/>
  <c r="AI168" i="4" s="1"/>
  <c r="AJ168" i="4" s="1"/>
  <c r="AU177" i="4"/>
  <c r="AN177" i="4"/>
  <c r="AG177" i="4"/>
  <c r="Z177" i="4"/>
  <c r="X177" i="4"/>
  <c r="V177" i="4"/>
  <c r="AI177" i="4" s="1"/>
  <c r="AJ177" i="4" s="1"/>
  <c r="AU172" i="4"/>
  <c r="AN172" i="4"/>
  <c r="AG172" i="4"/>
  <c r="Z172" i="4"/>
  <c r="X172" i="4"/>
  <c r="V172" i="4"/>
  <c r="AP172" i="4" s="1"/>
  <c r="AS172" i="4" s="1"/>
  <c r="AU176" i="4"/>
  <c r="AN176" i="4"/>
  <c r="AG176" i="4"/>
  <c r="Z176" i="4"/>
  <c r="X176" i="4"/>
  <c r="V176" i="4"/>
  <c r="AP176" i="4" s="1"/>
  <c r="AQ176" i="4" s="1"/>
  <c r="AU163" i="4"/>
  <c r="AN163" i="4"/>
  <c r="AG163" i="4"/>
  <c r="Z163" i="4"/>
  <c r="X163" i="4"/>
  <c r="V163" i="4"/>
  <c r="AU167" i="4"/>
  <c r="AN167" i="4"/>
  <c r="AG167" i="4"/>
  <c r="Z167" i="4"/>
  <c r="X167" i="4"/>
  <c r="V167" i="4"/>
  <c r="AU164" i="4"/>
  <c r="AN164" i="4"/>
  <c r="AG164" i="4"/>
  <c r="Z164" i="4"/>
  <c r="X164" i="4"/>
  <c r="V164" i="4"/>
  <c r="AI164" i="4" s="1"/>
  <c r="AJ164" i="4" s="1"/>
  <c r="AU159" i="4"/>
  <c r="AN159" i="4"/>
  <c r="AG159" i="4"/>
  <c r="Z159" i="4"/>
  <c r="X159" i="4"/>
  <c r="V159" i="4"/>
  <c r="AU161" i="4"/>
  <c r="AN161" i="4"/>
  <c r="AG161" i="4"/>
  <c r="Z161" i="4"/>
  <c r="X161" i="4"/>
  <c r="V161" i="4"/>
  <c r="AU166" i="4"/>
  <c r="AN166" i="4"/>
  <c r="AG166" i="4"/>
  <c r="Z166" i="4"/>
  <c r="X166" i="4"/>
  <c r="V166" i="4"/>
  <c r="AI166" i="4" s="1"/>
  <c r="AJ166" i="4" s="1"/>
  <c r="AU162" i="4"/>
  <c r="AN162" i="4"/>
  <c r="AG162" i="4"/>
  <c r="Z162" i="4"/>
  <c r="X162" i="4"/>
  <c r="V162" i="4"/>
  <c r="AU165" i="4"/>
  <c r="AN165" i="4"/>
  <c r="AG165" i="4"/>
  <c r="Z165" i="4"/>
  <c r="X165" i="4"/>
  <c r="V165" i="4"/>
  <c r="AI165" i="4" s="1"/>
  <c r="AU160" i="4"/>
  <c r="AN160" i="4"/>
  <c r="AG160" i="4"/>
  <c r="Z160" i="4"/>
  <c r="X160" i="4"/>
  <c r="V160" i="4"/>
  <c r="AU158" i="4"/>
  <c r="AN158" i="4"/>
  <c r="AG158" i="4"/>
  <c r="Z158" i="4"/>
  <c r="X158" i="4"/>
  <c r="V158" i="4"/>
  <c r="AB158" i="4" s="1"/>
  <c r="AC158" i="4" s="1"/>
  <c r="AU49" i="4"/>
  <c r="AN49" i="4"/>
  <c r="AG49" i="4"/>
  <c r="Z49" i="4"/>
  <c r="X49" i="4"/>
  <c r="V49" i="4"/>
  <c r="AB49" i="4" s="1"/>
  <c r="AU52" i="4"/>
  <c r="AN52" i="4"/>
  <c r="AG52" i="4"/>
  <c r="Z52" i="4"/>
  <c r="X52" i="4"/>
  <c r="V52" i="4"/>
  <c r="AI52" i="4" s="1"/>
  <c r="AU55" i="4"/>
  <c r="AN55" i="4"/>
  <c r="AG55" i="4"/>
  <c r="Z55" i="4"/>
  <c r="X55" i="4"/>
  <c r="V55" i="4"/>
  <c r="AB55" i="4" s="1"/>
  <c r="AC55" i="4" s="1"/>
  <c r="AU48" i="4"/>
  <c r="AN48" i="4"/>
  <c r="AG48" i="4"/>
  <c r="Z48" i="4"/>
  <c r="X48" i="4"/>
  <c r="V48" i="4"/>
  <c r="AU53" i="4"/>
  <c r="AN53" i="4"/>
  <c r="AG53" i="4"/>
  <c r="Z53" i="4"/>
  <c r="X53" i="4"/>
  <c r="V53" i="4"/>
  <c r="AI53" i="4" s="1"/>
  <c r="AU50" i="4"/>
  <c r="AN50" i="4"/>
  <c r="AG50" i="4"/>
  <c r="Z50" i="4"/>
  <c r="X50" i="4"/>
  <c r="V50" i="4"/>
  <c r="AI50" i="4" s="1"/>
  <c r="AJ50" i="4" s="1"/>
  <c r="AU47" i="4"/>
  <c r="AN47" i="4"/>
  <c r="AG47" i="4"/>
  <c r="Z47" i="4"/>
  <c r="X47" i="4"/>
  <c r="V47" i="4"/>
  <c r="AU54" i="4"/>
  <c r="AN54" i="4"/>
  <c r="AG54" i="4"/>
  <c r="Z54" i="4"/>
  <c r="X54" i="4"/>
  <c r="V54" i="4"/>
  <c r="AI54" i="4" s="1"/>
  <c r="AU51" i="4"/>
  <c r="AN51" i="4"/>
  <c r="AG51" i="4"/>
  <c r="Z51" i="4"/>
  <c r="X51" i="4"/>
  <c r="V51" i="4"/>
  <c r="AU56" i="4"/>
  <c r="AN56" i="4"/>
  <c r="AG56" i="4"/>
  <c r="Z56" i="4"/>
  <c r="X56" i="4"/>
  <c r="V56" i="4"/>
  <c r="AP56" i="4" s="1"/>
  <c r="AQ56" i="4" s="1"/>
  <c r="AU44" i="4"/>
  <c r="AN44" i="4"/>
  <c r="AG44" i="4"/>
  <c r="Z44" i="4"/>
  <c r="X44" i="4"/>
  <c r="V44" i="4"/>
  <c r="AB44" i="4" s="1"/>
  <c r="AC44" i="4" s="1"/>
  <c r="AU42" i="4"/>
  <c r="AN42" i="4"/>
  <c r="AG42" i="4"/>
  <c r="Z42" i="4"/>
  <c r="X42" i="4"/>
  <c r="V42" i="4"/>
  <c r="AU40" i="4"/>
  <c r="AN40" i="4"/>
  <c r="AG40" i="4"/>
  <c r="Z40" i="4"/>
  <c r="X40" i="4"/>
  <c r="V40" i="4"/>
  <c r="AB40" i="4" s="1"/>
  <c r="AU30" i="4"/>
  <c r="AN30" i="4"/>
  <c r="AG30" i="4"/>
  <c r="Z30" i="4"/>
  <c r="X30" i="4"/>
  <c r="V30" i="4"/>
  <c r="AI30" i="4" s="1"/>
  <c r="AU35" i="4"/>
  <c r="AN35" i="4"/>
  <c r="AG35" i="4"/>
  <c r="Z35" i="4"/>
  <c r="X35" i="4"/>
  <c r="V35" i="4"/>
  <c r="AU34" i="4"/>
  <c r="AN34" i="4"/>
  <c r="AG34" i="4"/>
  <c r="Z34" i="4"/>
  <c r="X34" i="4"/>
  <c r="V34" i="4"/>
  <c r="AI34" i="4" s="1"/>
  <c r="AU41" i="4"/>
  <c r="AN41" i="4"/>
  <c r="AG41" i="4"/>
  <c r="Z41" i="4"/>
  <c r="X41" i="4"/>
  <c r="V41" i="4"/>
  <c r="AU33" i="4"/>
  <c r="AN33" i="4"/>
  <c r="AG33" i="4"/>
  <c r="Z33" i="4"/>
  <c r="X33" i="4"/>
  <c r="V33" i="4"/>
  <c r="AP33" i="4" s="1"/>
  <c r="AU46" i="4"/>
  <c r="AN46" i="4"/>
  <c r="AG46" i="4"/>
  <c r="Z46" i="4"/>
  <c r="X46" i="4"/>
  <c r="V46" i="4"/>
  <c r="AU36" i="4"/>
  <c r="AN36" i="4"/>
  <c r="AG36" i="4"/>
  <c r="Z36" i="4"/>
  <c r="X36" i="4"/>
  <c r="V36" i="4"/>
  <c r="AI36" i="4" s="1"/>
  <c r="AJ36" i="4" s="1"/>
  <c r="AU43" i="4"/>
  <c r="AN43" i="4"/>
  <c r="AG43" i="4"/>
  <c r="Z43" i="4"/>
  <c r="X43" i="4"/>
  <c r="V43" i="4"/>
  <c r="AU32" i="4"/>
  <c r="AN32" i="4"/>
  <c r="AG32" i="4"/>
  <c r="Z32" i="4"/>
  <c r="X32" i="4"/>
  <c r="V32" i="4"/>
  <c r="AU37" i="4"/>
  <c r="AN37" i="4"/>
  <c r="AG37" i="4"/>
  <c r="Z37" i="4"/>
  <c r="X37" i="4"/>
  <c r="V37" i="4"/>
  <c r="AP37" i="4" s="1"/>
  <c r="AQ37" i="4" s="1"/>
  <c r="AU38" i="4"/>
  <c r="AN38" i="4"/>
  <c r="AG38" i="4"/>
  <c r="Z38" i="4"/>
  <c r="X38" i="4"/>
  <c r="V38" i="4"/>
  <c r="AU39" i="4"/>
  <c r="AN39" i="4"/>
  <c r="AG39" i="4"/>
  <c r="Z39" i="4"/>
  <c r="X39" i="4"/>
  <c r="V39" i="4"/>
  <c r="AI39" i="4" s="1"/>
  <c r="AJ39" i="4" s="1"/>
  <c r="AU29" i="4"/>
  <c r="AN29" i="4"/>
  <c r="AG29" i="4"/>
  <c r="Z29" i="4"/>
  <c r="X29" i="4"/>
  <c r="V29" i="4"/>
  <c r="AI29" i="4" s="1"/>
  <c r="AJ29" i="4" s="1"/>
  <c r="AU45" i="4"/>
  <c r="AN45" i="4"/>
  <c r="AG45" i="4"/>
  <c r="Z45" i="4"/>
  <c r="X45" i="4"/>
  <c r="V45" i="4"/>
  <c r="AU31" i="4"/>
  <c r="AN31" i="4"/>
  <c r="AG31" i="4"/>
  <c r="Z31" i="4"/>
  <c r="X31" i="4"/>
  <c r="V31" i="4"/>
  <c r="AU149" i="4"/>
  <c r="AN149" i="4"/>
  <c r="AG149" i="4"/>
  <c r="Z149" i="4"/>
  <c r="X149" i="4"/>
  <c r="V149" i="4"/>
  <c r="AU155" i="4"/>
  <c r="AN155" i="4"/>
  <c r="AG155" i="4"/>
  <c r="Z155" i="4"/>
  <c r="X155" i="4"/>
  <c r="V155" i="4"/>
  <c r="AI155" i="4" s="1"/>
  <c r="AU156" i="4"/>
  <c r="AN156" i="4"/>
  <c r="AG156" i="4"/>
  <c r="Z156" i="4"/>
  <c r="X156" i="4"/>
  <c r="V156" i="4"/>
  <c r="AB156" i="4" s="1"/>
  <c r="AU153" i="4"/>
  <c r="AN153" i="4"/>
  <c r="AG153" i="4"/>
  <c r="Z153" i="4"/>
  <c r="X153" i="4"/>
  <c r="V153" i="4"/>
  <c r="AU150" i="4"/>
  <c r="AN150" i="4"/>
  <c r="AG150" i="4"/>
  <c r="Z150" i="4"/>
  <c r="X150" i="4"/>
  <c r="V150" i="4"/>
  <c r="AI150" i="4" s="1"/>
  <c r="AU154" i="4"/>
  <c r="AN154" i="4"/>
  <c r="AG154" i="4"/>
  <c r="Z154" i="4"/>
  <c r="X154" i="4"/>
  <c r="V154" i="4"/>
  <c r="AU152" i="4"/>
  <c r="AN152" i="4"/>
  <c r="AG152" i="4"/>
  <c r="Z152" i="4"/>
  <c r="X152" i="4"/>
  <c r="V152" i="4"/>
  <c r="AU151" i="4"/>
  <c r="AN151" i="4"/>
  <c r="AG151" i="4"/>
  <c r="Z151" i="4"/>
  <c r="X151" i="4"/>
  <c r="V151" i="4"/>
  <c r="AI151" i="4" s="1"/>
  <c r="AJ151" i="4" s="1"/>
  <c r="AU148" i="4"/>
  <c r="AN148" i="4"/>
  <c r="AG148" i="4"/>
  <c r="Z148" i="4"/>
  <c r="X148" i="4"/>
  <c r="V148" i="4"/>
  <c r="AI148" i="4" s="1"/>
  <c r="AJ148" i="4" s="1"/>
  <c r="AU157" i="4"/>
  <c r="AN157" i="4"/>
  <c r="AG157" i="4"/>
  <c r="Z157" i="4"/>
  <c r="X157" i="4"/>
  <c r="V157" i="4"/>
  <c r="AU137" i="4"/>
  <c r="AN137" i="4"/>
  <c r="AG137" i="4"/>
  <c r="Z137" i="4"/>
  <c r="X137" i="4"/>
  <c r="V137" i="4"/>
  <c r="AI137" i="4" s="1"/>
  <c r="AJ137" i="4" s="1"/>
  <c r="AU133" i="4"/>
  <c r="AN133" i="4"/>
  <c r="AG133" i="4"/>
  <c r="Z133" i="4"/>
  <c r="X133" i="4"/>
  <c r="V133" i="4"/>
  <c r="AB133" i="4" s="1"/>
  <c r="AC133" i="4" s="1"/>
  <c r="AU141" i="4"/>
  <c r="AN141" i="4"/>
  <c r="AG141" i="4"/>
  <c r="Z141" i="4"/>
  <c r="X141" i="4"/>
  <c r="V141" i="4"/>
  <c r="AP141" i="4" s="1"/>
  <c r="AU139" i="4"/>
  <c r="AN139" i="4"/>
  <c r="AG139" i="4"/>
  <c r="Z139" i="4"/>
  <c r="X139" i="4"/>
  <c r="V139" i="4"/>
  <c r="AB139" i="4" s="1"/>
  <c r="AC139" i="4" s="1"/>
  <c r="AU135" i="4"/>
  <c r="AN135" i="4"/>
  <c r="AG135" i="4"/>
  <c r="Z135" i="4"/>
  <c r="X135" i="4"/>
  <c r="V135" i="4"/>
  <c r="AB135" i="4" s="1"/>
  <c r="AC135" i="4" s="1"/>
  <c r="AU140" i="4"/>
  <c r="AN140" i="4"/>
  <c r="AG140" i="4"/>
  <c r="Z140" i="4"/>
  <c r="X140" i="4"/>
  <c r="V140" i="4"/>
  <c r="AB140" i="4" s="1"/>
  <c r="AC140" i="4" s="1"/>
  <c r="AU134" i="4"/>
  <c r="AN134" i="4"/>
  <c r="AG134" i="4"/>
  <c r="Z134" i="4"/>
  <c r="X134" i="4"/>
  <c r="V134" i="4"/>
  <c r="AB134" i="4" s="1"/>
  <c r="AC134" i="4" s="1"/>
  <c r="AU142" i="4"/>
  <c r="AN142" i="4"/>
  <c r="AG142" i="4"/>
  <c r="Z142" i="4"/>
  <c r="X142" i="4"/>
  <c r="V142" i="4"/>
  <c r="AU147" i="4"/>
  <c r="AN147" i="4"/>
  <c r="AG147" i="4"/>
  <c r="Z147" i="4"/>
  <c r="X147" i="4"/>
  <c r="V147" i="4"/>
  <c r="AU136" i="4"/>
  <c r="AN136" i="4"/>
  <c r="AG136" i="4"/>
  <c r="Z136" i="4"/>
  <c r="X136" i="4"/>
  <c r="V136" i="4"/>
  <c r="AI136" i="4" s="1"/>
  <c r="AU145" i="4"/>
  <c r="AN145" i="4"/>
  <c r="AG145" i="4"/>
  <c r="Z145" i="4"/>
  <c r="X145" i="4"/>
  <c r="V145" i="4"/>
  <c r="AI145" i="4" s="1"/>
  <c r="AJ145" i="4" s="1"/>
  <c r="AU138" i="4"/>
  <c r="AN138" i="4"/>
  <c r="AG138" i="4"/>
  <c r="Z138" i="4"/>
  <c r="X138" i="4"/>
  <c r="V138" i="4"/>
  <c r="AU146" i="4"/>
  <c r="AN146" i="4"/>
  <c r="AG146" i="4"/>
  <c r="Z146" i="4"/>
  <c r="X146" i="4"/>
  <c r="V146" i="4"/>
  <c r="AU144" i="4"/>
  <c r="AN144" i="4"/>
  <c r="AG144" i="4"/>
  <c r="Z144" i="4"/>
  <c r="X144" i="4"/>
  <c r="V144" i="4"/>
  <c r="AP144" i="4" s="1"/>
  <c r="AQ144" i="4" s="1"/>
  <c r="AU143" i="4"/>
  <c r="AN143" i="4"/>
  <c r="AG143" i="4"/>
  <c r="Z143" i="4"/>
  <c r="X143" i="4"/>
  <c r="V143" i="4"/>
  <c r="AU123" i="4"/>
  <c r="AN123" i="4"/>
  <c r="AG123" i="4"/>
  <c r="Z123" i="4"/>
  <c r="X123" i="4"/>
  <c r="V123" i="4"/>
  <c r="AU126" i="4"/>
  <c r="AN126" i="4"/>
  <c r="AG126" i="4"/>
  <c r="Z126" i="4"/>
  <c r="X126" i="4"/>
  <c r="V126" i="4"/>
  <c r="AP126" i="4" s="1"/>
  <c r="AQ126" i="4" s="1"/>
  <c r="AU129" i="4"/>
  <c r="AN129" i="4"/>
  <c r="AG129" i="4"/>
  <c r="Z129" i="4"/>
  <c r="X129" i="4"/>
  <c r="V129" i="4"/>
  <c r="AU124" i="4"/>
  <c r="AN124" i="4"/>
  <c r="AG124" i="4"/>
  <c r="Z124" i="4"/>
  <c r="X124" i="4"/>
  <c r="V124" i="4"/>
  <c r="AU125" i="4"/>
  <c r="AN125" i="4"/>
  <c r="AG125" i="4"/>
  <c r="Z125" i="4"/>
  <c r="X125" i="4"/>
  <c r="V125" i="4"/>
  <c r="AU132" i="4"/>
  <c r="AN132" i="4"/>
  <c r="AG132" i="4"/>
  <c r="Z132" i="4"/>
  <c r="X132" i="4"/>
  <c r="V132" i="4"/>
  <c r="AU127" i="4"/>
  <c r="AN127" i="4"/>
  <c r="AG127" i="4"/>
  <c r="Z127" i="4"/>
  <c r="X127" i="4"/>
  <c r="V127" i="4"/>
  <c r="AU130" i="4"/>
  <c r="AN130" i="4"/>
  <c r="AG130" i="4"/>
  <c r="Z130" i="4"/>
  <c r="X130" i="4"/>
  <c r="V130" i="4"/>
  <c r="AU131" i="4"/>
  <c r="AN131" i="4"/>
  <c r="AG131" i="4"/>
  <c r="Z131" i="4"/>
  <c r="X131" i="4"/>
  <c r="V131" i="4"/>
  <c r="AB131" i="4" s="1"/>
  <c r="AC131" i="4" s="1"/>
  <c r="AU128" i="4"/>
  <c r="AN128" i="4"/>
  <c r="AG128" i="4"/>
  <c r="Z128" i="4"/>
  <c r="X128" i="4"/>
  <c r="V128" i="4"/>
  <c r="AB128" i="4" s="1"/>
  <c r="AC128" i="4" s="1"/>
  <c r="AU110" i="4"/>
  <c r="AN110" i="4"/>
  <c r="AG110" i="4"/>
  <c r="Z110" i="4"/>
  <c r="X110" i="4"/>
  <c r="V110" i="4"/>
  <c r="AB110" i="4" s="1"/>
  <c r="AU108" i="4"/>
  <c r="AN108" i="4"/>
  <c r="AG108" i="4"/>
  <c r="Z108" i="4"/>
  <c r="X108" i="4"/>
  <c r="V108" i="4"/>
  <c r="AU120" i="4"/>
  <c r="AN120" i="4"/>
  <c r="AG120" i="4"/>
  <c r="Z120" i="4"/>
  <c r="X120" i="4"/>
  <c r="V120" i="4"/>
  <c r="AI120" i="4" s="1"/>
  <c r="AJ120" i="4" s="1"/>
  <c r="AU107" i="4"/>
  <c r="AN107" i="4"/>
  <c r="AG107" i="4"/>
  <c r="Z107" i="4"/>
  <c r="X107" i="4"/>
  <c r="V107" i="4"/>
  <c r="AU112" i="4"/>
  <c r="AN112" i="4"/>
  <c r="AG112" i="4"/>
  <c r="Z112" i="4"/>
  <c r="X112" i="4"/>
  <c r="V112" i="4"/>
  <c r="AP112" i="4" s="1"/>
  <c r="AU122" i="4"/>
  <c r="AN122" i="4"/>
  <c r="AG122" i="4"/>
  <c r="Z122" i="4"/>
  <c r="X122" i="4"/>
  <c r="V122" i="4"/>
  <c r="AP122" i="4" s="1"/>
  <c r="AS122" i="4" s="1"/>
  <c r="AU115" i="4"/>
  <c r="AN115" i="4"/>
  <c r="AG115" i="4"/>
  <c r="Z115" i="4"/>
  <c r="X115" i="4"/>
  <c r="V115" i="4"/>
  <c r="AU116" i="4"/>
  <c r="AN116" i="4"/>
  <c r="AG116" i="4"/>
  <c r="Z116" i="4"/>
  <c r="X116" i="4"/>
  <c r="V116" i="4"/>
  <c r="AU117" i="4"/>
  <c r="AN117" i="4"/>
  <c r="AG117" i="4"/>
  <c r="Z117" i="4"/>
  <c r="X117" i="4"/>
  <c r="V117" i="4"/>
  <c r="AP117" i="4" s="1"/>
  <c r="AQ117" i="4" s="1"/>
  <c r="AU121" i="4"/>
  <c r="AN121" i="4"/>
  <c r="AG121" i="4"/>
  <c r="Z121" i="4"/>
  <c r="X121" i="4"/>
  <c r="V121" i="4"/>
  <c r="AI121" i="4" s="1"/>
  <c r="AL121" i="4" s="1"/>
  <c r="AU111" i="4"/>
  <c r="AN111" i="4"/>
  <c r="AG111" i="4"/>
  <c r="Z111" i="4"/>
  <c r="X111" i="4"/>
  <c r="V111" i="4"/>
  <c r="AI111" i="4" s="1"/>
  <c r="AU118" i="4"/>
  <c r="AN118" i="4"/>
  <c r="AG118" i="4"/>
  <c r="Z118" i="4"/>
  <c r="X118" i="4"/>
  <c r="V118" i="4"/>
  <c r="AU109" i="4"/>
  <c r="AN109" i="4"/>
  <c r="AG109" i="4"/>
  <c r="Z109" i="4"/>
  <c r="X109" i="4"/>
  <c r="V109" i="4"/>
  <c r="AP109" i="4" s="1"/>
  <c r="AQ109" i="4" s="1"/>
  <c r="AU106" i="4"/>
  <c r="AN106" i="4"/>
  <c r="AG106" i="4"/>
  <c r="Z106" i="4"/>
  <c r="X106" i="4"/>
  <c r="V106" i="4"/>
  <c r="AU105" i="4"/>
  <c r="AN105" i="4"/>
  <c r="AG105" i="4"/>
  <c r="Z105" i="4"/>
  <c r="X105" i="4"/>
  <c r="V105" i="4"/>
  <c r="AB105" i="4" s="1"/>
  <c r="AU114" i="4"/>
  <c r="AN114" i="4"/>
  <c r="AG114" i="4"/>
  <c r="Z114" i="4"/>
  <c r="X114" i="4"/>
  <c r="V114" i="4"/>
  <c r="AU119" i="4"/>
  <c r="AN119" i="4"/>
  <c r="AG119" i="4"/>
  <c r="Z119" i="4"/>
  <c r="X119" i="4"/>
  <c r="V119" i="4"/>
  <c r="AI119" i="4" s="1"/>
  <c r="AU113" i="4"/>
  <c r="AN113" i="4"/>
  <c r="AG113" i="4"/>
  <c r="Z113" i="4"/>
  <c r="X113" i="4"/>
  <c r="V113" i="4"/>
  <c r="AU97" i="4"/>
  <c r="AN97" i="4"/>
  <c r="AG97" i="4"/>
  <c r="Z97" i="4"/>
  <c r="X97" i="4"/>
  <c r="V97" i="4"/>
  <c r="AI97" i="4" s="1"/>
  <c r="AJ97" i="4" s="1"/>
  <c r="AU102" i="4"/>
  <c r="AN102" i="4"/>
  <c r="AG102" i="4"/>
  <c r="Z102" i="4"/>
  <c r="X102" i="4"/>
  <c r="V102" i="4"/>
  <c r="AU99" i="4"/>
  <c r="AN99" i="4"/>
  <c r="AG99" i="4"/>
  <c r="Z99" i="4"/>
  <c r="X99" i="4"/>
  <c r="V99" i="4"/>
  <c r="AP99" i="4" s="1"/>
  <c r="AU101" i="4"/>
  <c r="AN101" i="4"/>
  <c r="AG101" i="4"/>
  <c r="Z101" i="4"/>
  <c r="X101" i="4"/>
  <c r="V101" i="4"/>
  <c r="AP101" i="4" s="1"/>
  <c r="AU103" i="4"/>
  <c r="AN103" i="4"/>
  <c r="AG103" i="4"/>
  <c r="Z103" i="4"/>
  <c r="X103" i="4"/>
  <c r="V103" i="4"/>
  <c r="AI103" i="4" s="1"/>
  <c r="AJ103" i="4" s="1"/>
  <c r="AU100" i="4"/>
  <c r="AN100" i="4"/>
  <c r="AG100" i="4"/>
  <c r="Z100" i="4"/>
  <c r="X100" i="4"/>
  <c r="V100" i="4"/>
  <c r="AU96" i="4"/>
  <c r="AN96" i="4"/>
  <c r="AG96" i="4"/>
  <c r="Z96" i="4"/>
  <c r="X96" i="4"/>
  <c r="V96" i="4"/>
  <c r="AI96" i="4" s="1"/>
  <c r="AU98" i="4"/>
  <c r="AN98" i="4"/>
  <c r="AG98" i="4"/>
  <c r="Z98" i="4"/>
  <c r="X98" i="4"/>
  <c r="V98" i="4"/>
  <c r="AU95" i="4"/>
  <c r="AN95" i="4"/>
  <c r="AG95" i="4"/>
  <c r="Z95" i="4"/>
  <c r="X95" i="4"/>
  <c r="V95" i="4"/>
  <c r="AI95" i="4" s="1"/>
  <c r="AJ95" i="4" s="1"/>
  <c r="AU104" i="4"/>
  <c r="AN104" i="4"/>
  <c r="AG104" i="4"/>
  <c r="Z104" i="4"/>
  <c r="X104" i="4"/>
  <c r="V104" i="4"/>
  <c r="AU93" i="4"/>
  <c r="AN93" i="4"/>
  <c r="AG93" i="4"/>
  <c r="Z93" i="4"/>
  <c r="X93" i="4"/>
  <c r="V93" i="4"/>
  <c r="AB93" i="4" s="1"/>
  <c r="AC93" i="4" s="1"/>
  <c r="AU86" i="4"/>
  <c r="AN86" i="4"/>
  <c r="AG86" i="4"/>
  <c r="Z86" i="4"/>
  <c r="X86" i="4"/>
  <c r="V86" i="4"/>
  <c r="AB86" i="4" s="1"/>
  <c r="AU89" i="4"/>
  <c r="AN89" i="4"/>
  <c r="AG89" i="4"/>
  <c r="Z89" i="4"/>
  <c r="X89" i="4"/>
  <c r="V89" i="4"/>
  <c r="AI89" i="4" s="1"/>
  <c r="AJ89" i="4" s="1"/>
  <c r="AU94" i="4"/>
  <c r="AN94" i="4"/>
  <c r="AG94" i="4"/>
  <c r="Z94" i="4"/>
  <c r="X94" i="4"/>
  <c r="V94" i="4"/>
  <c r="AU85" i="4"/>
  <c r="AN85" i="4"/>
  <c r="AG85" i="4"/>
  <c r="Z85" i="4"/>
  <c r="X85" i="4"/>
  <c r="V85" i="4"/>
  <c r="AI85" i="4" s="1"/>
  <c r="AU92" i="4"/>
  <c r="AN92" i="4"/>
  <c r="AG92" i="4"/>
  <c r="Z92" i="4"/>
  <c r="X92" i="4"/>
  <c r="V92" i="4"/>
  <c r="AU88" i="4"/>
  <c r="AN88" i="4"/>
  <c r="AG88" i="4"/>
  <c r="Z88" i="4"/>
  <c r="X88" i="4"/>
  <c r="V88" i="4"/>
  <c r="AI88" i="4" s="1"/>
  <c r="AU90" i="4"/>
  <c r="AN90" i="4"/>
  <c r="AG90" i="4"/>
  <c r="Z90" i="4"/>
  <c r="X90" i="4"/>
  <c r="V90" i="4"/>
  <c r="AU87" i="4"/>
  <c r="AN87" i="4"/>
  <c r="AG87" i="4"/>
  <c r="Z87" i="4"/>
  <c r="X87" i="4"/>
  <c r="V87" i="4"/>
  <c r="AU91" i="4"/>
  <c r="AN91" i="4"/>
  <c r="AG91" i="4"/>
  <c r="Z91" i="4"/>
  <c r="X91" i="4"/>
  <c r="V91" i="4"/>
  <c r="AU67" i="4"/>
  <c r="AN67" i="4"/>
  <c r="AG67" i="4"/>
  <c r="Z67" i="4"/>
  <c r="X67" i="4"/>
  <c r="V67" i="4"/>
  <c r="AU74" i="4"/>
  <c r="AN74" i="4"/>
  <c r="AG74" i="4"/>
  <c r="Z74" i="4"/>
  <c r="X74" i="4"/>
  <c r="V74" i="4"/>
  <c r="AU79" i="4"/>
  <c r="AN79" i="4"/>
  <c r="AG79" i="4"/>
  <c r="Z79" i="4"/>
  <c r="X79" i="4"/>
  <c r="V79" i="4"/>
  <c r="AP79" i="4" s="1"/>
  <c r="AU68" i="4"/>
  <c r="AN68" i="4"/>
  <c r="AG68" i="4"/>
  <c r="Z68" i="4"/>
  <c r="X68" i="4"/>
  <c r="V68" i="4"/>
  <c r="AU84" i="4"/>
  <c r="AN84" i="4"/>
  <c r="AG84" i="4"/>
  <c r="Z84" i="4"/>
  <c r="X84" i="4"/>
  <c r="V84" i="4"/>
  <c r="AU76" i="4"/>
  <c r="AN76" i="4"/>
  <c r="AG76" i="4"/>
  <c r="Z76" i="4"/>
  <c r="X76" i="4"/>
  <c r="V76" i="4"/>
  <c r="AU69" i="4"/>
  <c r="AN69" i="4"/>
  <c r="AG69" i="4"/>
  <c r="Z69" i="4"/>
  <c r="X69" i="4"/>
  <c r="V69" i="4"/>
  <c r="AU80" i="4"/>
  <c r="AN80" i="4"/>
  <c r="AG80" i="4"/>
  <c r="Z80" i="4"/>
  <c r="X80" i="4"/>
  <c r="V80" i="4"/>
  <c r="AP80" i="4" s="1"/>
  <c r="AU83" i="4"/>
  <c r="AN83" i="4"/>
  <c r="AG83" i="4"/>
  <c r="Z83" i="4"/>
  <c r="X83" i="4"/>
  <c r="V83" i="4"/>
  <c r="AI83" i="4" s="1"/>
  <c r="AU75" i="4"/>
  <c r="AN75" i="4"/>
  <c r="AG75" i="4"/>
  <c r="Z75" i="4"/>
  <c r="X75" i="4"/>
  <c r="V75" i="4"/>
  <c r="AU73" i="4"/>
  <c r="AN73" i="4"/>
  <c r="AG73" i="4"/>
  <c r="Z73" i="4"/>
  <c r="X73" i="4"/>
  <c r="V73" i="4"/>
  <c r="AU70" i="4"/>
  <c r="AN70" i="4"/>
  <c r="AG70" i="4"/>
  <c r="Z70" i="4"/>
  <c r="X70" i="4"/>
  <c r="V70" i="4"/>
  <c r="AU77" i="4"/>
  <c r="AN77" i="4"/>
  <c r="AG77" i="4"/>
  <c r="Z77" i="4"/>
  <c r="X77" i="4"/>
  <c r="V77" i="4"/>
  <c r="AI77" i="4" s="1"/>
  <c r="AU78" i="4"/>
  <c r="AN78" i="4"/>
  <c r="AG78" i="4"/>
  <c r="Z78" i="4"/>
  <c r="X78" i="4"/>
  <c r="V78" i="4"/>
  <c r="AU81" i="4"/>
  <c r="AN81" i="4"/>
  <c r="AG81" i="4"/>
  <c r="Z81" i="4"/>
  <c r="X81" i="4"/>
  <c r="V81" i="4"/>
  <c r="AU72" i="4"/>
  <c r="AN72" i="4"/>
  <c r="AG72" i="4"/>
  <c r="Z72" i="4"/>
  <c r="X72" i="4"/>
  <c r="V72" i="4"/>
  <c r="AI72" i="4" s="1"/>
  <c r="AJ72" i="4" s="1"/>
  <c r="AU71" i="4"/>
  <c r="AN71" i="4"/>
  <c r="AG71" i="4"/>
  <c r="Z71" i="4"/>
  <c r="X71" i="4"/>
  <c r="V71" i="4"/>
  <c r="AU60" i="4"/>
  <c r="AN60" i="4"/>
  <c r="AG60" i="4"/>
  <c r="Z60" i="4"/>
  <c r="X60" i="4"/>
  <c r="V60" i="4"/>
  <c r="AU66" i="4"/>
  <c r="AN66" i="4"/>
  <c r="AG66" i="4"/>
  <c r="Z66" i="4"/>
  <c r="X66" i="4"/>
  <c r="V66" i="4"/>
  <c r="AU62" i="4"/>
  <c r="AN62" i="4"/>
  <c r="AG62" i="4"/>
  <c r="Z62" i="4"/>
  <c r="X62" i="4"/>
  <c r="V62" i="4"/>
  <c r="AP62" i="4" s="1"/>
  <c r="AU63" i="4"/>
  <c r="AN63" i="4"/>
  <c r="AG63" i="4"/>
  <c r="Z63" i="4"/>
  <c r="X63" i="4"/>
  <c r="V63" i="4"/>
  <c r="AU61" i="4"/>
  <c r="AN61" i="4"/>
  <c r="AG61" i="4"/>
  <c r="Z61" i="4"/>
  <c r="X61" i="4"/>
  <c r="V61" i="4"/>
  <c r="AU59" i="4"/>
  <c r="AN59" i="4"/>
  <c r="AG59" i="4"/>
  <c r="Z59" i="4"/>
  <c r="X59" i="4"/>
  <c r="V59" i="4"/>
  <c r="AU58" i="4"/>
  <c r="AN58" i="4"/>
  <c r="AG58" i="4"/>
  <c r="Z58" i="4"/>
  <c r="X58" i="4"/>
  <c r="V58" i="4"/>
  <c r="AU57" i="4"/>
  <c r="AN57" i="4"/>
  <c r="AG57" i="4"/>
  <c r="Z57" i="4"/>
  <c r="X57" i="4"/>
  <c r="V57" i="4"/>
  <c r="AU64" i="4"/>
  <c r="AN64" i="4"/>
  <c r="AG64" i="4"/>
  <c r="Z64" i="4"/>
  <c r="X64" i="4"/>
  <c r="V64" i="4"/>
  <c r="AU65" i="4"/>
  <c r="AN65" i="4"/>
  <c r="AG65" i="4"/>
  <c r="Z65" i="4"/>
  <c r="X65" i="4"/>
  <c r="V65" i="4"/>
  <c r="AU317" i="4"/>
  <c r="AN317" i="4"/>
  <c r="AG317" i="4"/>
  <c r="Z317" i="4"/>
  <c r="X317" i="4"/>
  <c r="V317" i="4"/>
  <c r="AB317" i="4" s="1"/>
  <c r="AC317" i="4" s="1"/>
  <c r="AU315" i="4"/>
  <c r="AN315" i="4"/>
  <c r="AG315" i="4"/>
  <c r="Z315" i="4"/>
  <c r="X315" i="4"/>
  <c r="V315" i="4"/>
  <c r="AB315" i="4" s="1"/>
  <c r="AU325" i="4"/>
  <c r="AN325" i="4"/>
  <c r="AG325" i="4"/>
  <c r="Z325" i="4"/>
  <c r="X325" i="4"/>
  <c r="V325" i="4"/>
  <c r="AB325" i="4" s="1"/>
  <c r="AC325" i="4" s="1"/>
  <c r="AU319" i="4"/>
  <c r="AN319" i="4"/>
  <c r="AG319" i="4"/>
  <c r="Z319" i="4"/>
  <c r="X319" i="4"/>
  <c r="V319" i="4"/>
  <c r="AU318" i="4"/>
  <c r="AN318" i="4"/>
  <c r="AG318" i="4"/>
  <c r="Z318" i="4"/>
  <c r="X318" i="4"/>
  <c r="V318" i="4"/>
  <c r="AP318" i="4" s="1"/>
  <c r="AQ318" i="4" s="1"/>
  <c r="AU327" i="4"/>
  <c r="AN327" i="4"/>
  <c r="AG327" i="4"/>
  <c r="Z327" i="4"/>
  <c r="X327" i="4"/>
  <c r="V327" i="4"/>
  <c r="AB327" i="4" s="1"/>
  <c r="AC327" i="4" s="1"/>
  <c r="AU324" i="4"/>
  <c r="AN324" i="4"/>
  <c r="AG324" i="4"/>
  <c r="Z324" i="4"/>
  <c r="X324" i="4"/>
  <c r="V324" i="4"/>
  <c r="AU323" i="4"/>
  <c r="AN323" i="4"/>
  <c r="AG323" i="4"/>
  <c r="Z323" i="4"/>
  <c r="X323" i="4"/>
  <c r="V323" i="4"/>
  <c r="AB323" i="4" s="1"/>
  <c r="AU314" i="4"/>
  <c r="AN314" i="4"/>
  <c r="AG314" i="4"/>
  <c r="Z314" i="4"/>
  <c r="X314" i="4"/>
  <c r="V314" i="4"/>
  <c r="AU316" i="4"/>
  <c r="AN316" i="4"/>
  <c r="AG316" i="4"/>
  <c r="Z316" i="4"/>
  <c r="X316" i="4"/>
  <c r="V316" i="4"/>
  <c r="AU322" i="4"/>
  <c r="AN322" i="4"/>
  <c r="AG322" i="4"/>
  <c r="Z322" i="4"/>
  <c r="X322" i="4"/>
  <c r="V322" i="4"/>
  <c r="AB322" i="4" s="1"/>
  <c r="AC322" i="4" s="1"/>
  <c r="AU326" i="4"/>
  <c r="AN326" i="4"/>
  <c r="AG326" i="4"/>
  <c r="Z326" i="4"/>
  <c r="X326" i="4"/>
  <c r="V326" i="4"/>
  <c r="AP326" i="4" s="1"/>
  <c r="AU321" i="4"/>
  <c r="AN321" i="4"/>
  <c r="AG321" i="4"/>
  <c r="Z321" i="4"/>
  <c r="X321" i="4"/>
  <c r="V321" i="4"/>
  <c r="AI321" i="4" s="1"/>
  <c r="AJ321" i="4" s="1"/>
  <c r="AU320" i="4"/>
  <c r="AN320" i="4"/>
  <c r="AG320" i="4"/>
  <c r="Z320" i="4"/>
  <c r="X320" i="4"/>
  <c r="V320" i="4"/>
  <c r="AP320" i="4" s="1"/>
  <c r="K3" i="4"/>
  <c r="J3" i="4"/>
  <c r="K2" i="4"/>
  <c r="J2" i="4"/>
  <c r="K1" i="4"/>
  <c r="J1" i="4"/>
  <c r="AB20" i="4"/>
  <c r="AP267" i="4"/>
  <c r="AP530" i="4"/>
  <c r="AQ530" i="4" s="1"/>
  <c r="AP306" i="4"/>
  <c r="AS306" i="4" s="1"/>
  <c r="AB357" i="4"/>
  <c r="AC357" i="4" s="1"/>
  <c r="AB567" i="4"/>
  <c r="AB333" i="4"/>
  <c r="AC333" i="4" s="1"/>
  <c r="AB331" i="4"/>
  <c r="AP567" i="4"/>
  <c r="AS567" i="4" s="1"/>
  <c r="AB329" i="4"/>
  <c r="AC329" i="4" s="1"/>
  <c r="AB458" i="4"/>
  <c r="AC458" i="4" s="1"/>
  <c r="AB534" i="4"/>
  <c r="AI548" i="4"/>
  <c r="AJ548" i="4" s="1"/>
  <c r="AP302" i="4"/>
  <c r="AB302" i="4"/>
  <c r="AI218" i="4"/>
  <c r="AJ218" i="4" s="1"/>
  <c r="AP165" i="4"/>
  <c r="AI354" i="4"/>
  <c r="AB354" i="4"/>
  <c r="AC354" i="4" s="1"/>
  <c r="AP550" i="4"/>
  <c r="AP279" i="4"/>
  <c r="AB293" i="4"/>
  <c r="AE293" i="4" s="1"/>
  <c r="AB356" i="4"/>
  <c r="AC356" i="4" s="1"/>
  <c r="AI514" i="4"/>
  <c r="AP13" i="4"/>
  <c r="AB530" i="4"/>
  <c r="AC530" i="4" s="1"/>
  <c r="AB561" i="4"/>
  <c r="AC561" i="4" s="1"/>
  <c r="AP561" i="4"/>
  <c r="AP303" i="4"/>
  <c r="AQ303" i="4" s="1"/>
  <c r="AP331" i="4"/>
  <c r="AQ331" i="4" s="1"/>
  <c r="AC375" i="4"/>
  <c r="AB396" i="4"/>
  <c r="AC396" i="4" s="1"/>
  <c r="AP480" i="4"/>
  <c r="AS480" i="4" s="1"/>
  <c r="AB502" i="4"/>
  <c r="AC502" i="4" s="1"/>
  <c r="AP18" i="4"/>
  <c r="AB542" i="4"/>
  <c r="AS553" i="4"/>
  <c r="AB577" i="4"/>
  <c r="AC577" i="4" s="1"/>
  <c r="AP307" i="4"/>
  <c r="AQ307" i="4" s="1"/>
  <c r="AB307" i="4"/>
  <c r="AI554" i="4"/>
  <c r="AJ554" i="4" s="1"/>
  <c r="AB554" i="4"/>
  <c r="AE554" i="4" s="1"/>
  <c r="AP554" i="4"/>
  <c r="AQ554" i="4" s="1"/>
  <c r="AI291" i="4"/>
  <c r="AP291" i="4"/>
  <c r="AP16" i="4"/>
  <c r="AS16" i="4" s="1"/>
  <c r="AB16" i="4"/>
  <c r="AE16" i="4" s="1"/>
  <c r="AI211" i="4"/>
  <c r="AI260" i="4"/>
  <c r="AP260" i="4"/>
  <c r="AQ260" i="4" s="1"/>
  <c r="AB260" i="4"/>
  <c r="AI295" i="4"/>
  <c r="AP295" i="4"/>
  <c r="AB295" i="4"/>
  <c r="AI365" i="4"/>
  <c r="AP264" i="4"/>
  <c r="AQ264" i="4" s="1"/>
  <c r="AB264" i="4"/>
  <c r="AI264" i="4"/>
  <c r="AI158" i="4"/>
  <c r="AJ158" i="4" s="1"/>
  <c r="AI228" i="4"/>
  <c r="AI269" i="4"/>
  <c r="AP269" i="4"/>
  <c r="AQ269" i="4" s="1"/>
  <c r="AI275" i="4"/>
  <c r="AJ275" i="4" s="1"/>
  <c r="AP275" i="4"/>
  <c r="AQ275" i="4" s="1"/>
  <c r="AQ293" i="4"/>
  <c r="AB413" i="4"/>
  <c r="AC413" i="4" s="1"/>
  <c r="AP301" i="4"/>
  <c r="AQ301" i="4" s="1"/>
  <c r="AP25" i="4"/>
  <c r="AQ25" i="4" s="1"/>
  <c r="AB25" i="4"/>
  <c r="AC25" i="4" s="1"/>
  <c r="AI532" i="4"/>
  <c r="AJ532" i="4" s="1"/>
  <c r="AB532" i="4"/>
  <c r="AC532" i="4" s="1"/>
  <c r="AI569" i="4"/>
  <c r="AJ569" i="4" s="1"/>
  <c r="AP569" i="4"/>
  <c r="AB569" i="4"/>
  <c r="AC569" i="4" s="1"/>
  <c r="AE515" i="4"/>
  <c r="AP571" i="4"/>
  <c r="AQ571" i="4" s="1"/>
  <c r="AB48" i="4"/>
  <c r="AB253" i="4"/>
  <c r="AC253" i="4" s="1"/>
  <c r="AB267" i="4"/>
  <c r="AC267" i="4" s="1"/>
  <c r="AB279" i="4"/>
  <c r="AP390" i="4"/>
  <c r="AQ390" i="4" s="1"/>
  <c r="AP445" i="4"/>
  <c r="AS445" i="4" s="1"/>
  <c r="AB489" i="4"/>
  <c r="AE489" i="4" s="1"/>
  <c r="AP515" i="4"/>
  <c r="AS515" i="4" s="1"/>
  <c r="AP526" i="4"/>
  <c r="AQ526" i="4" s="1"/>
  <c r="AL542" i="4"/>
  <c r="AM542" i="4" s="1"/>
  <c r="AB571" i="4"/>
  <c r="AI261" i="4"/>
  <c r="AP354" i="4"/>
  <c r="AP357" i="4"/>
  <c r="AQ357" i="4" s="1"/>
  <c r="AP375" i="4"/>
  <c r="AI396" i="4"/>
  <c r="AJ396" i="4" s="1"/>
  <c r="AP398" i="4"/>
  <c r="AQ398" i="4" s="1"/>
  <c r="AS458" i="4"/>
  <c r="AP502" i="4"/>
  <c r="AQ502" i="4" s="1"/>
  <c r="AP542" i="4"/>
  <c r="AQ542" i="4" s="1"/>
  <c r="AP545" i="4"/>
  <c r="AP546" i="4"/>
  <c r="AQ546" i="4" s="1"/>
  <c r="AP577" i="4"/>
  <c r="AQ577" i="4" s="1"/>
  <c r="AB173" i="4"/>
  <c r="AC173" i="4" s="1"/>
  <c r="AB231" i="4"/>
  <c r="AB219" i="4"/>
  <c r="AC219" i="4" s="1"/>
  <c r="AP223" i="4"/>
  <c r="AP254" i="4"/>
  <c r="AB255" i="4"/>
  <c r="AC255" i="4" s="1"/>
  <c r="AP261" i="4"/>
  <c r="AB289" i="4"/>
  <c r="AC289" i="4" s="1"/>
  <c r="AI289" i="4"/>
  <c r="AJ289" i="4" s="1"/>
  <c r="AB330" i="4"/>
  <c r="AE330" i="4" s="1"/>
  <c r="AP330" i="4"/>
  <c r="AI330" i="4"/>
  <c r="AB254" i="4"/>
  <c r="AE261" i="4"/>
  <c r="AF261" i="4" s="1"/>
  <c r="AW261" i="4" s="1"/>
  <c r="AP195" i="4"/>
  <c r="AP345" i="4"/>
  <c r="AB345" i="4"/>
  <c r="AC345" i="4" s="1"/>
  <c r="AI345" i="4"/>
  <c r="AL345" i="4" s="1"/>
  <c r="AP139" i="4"/>
  <c r="AB210" i="4"/>
  <c r="AP231" i="4"/>
  <c r="AQ231" i="4" s="1"/>
  <c r="AB257" i="4"/>
  <c r="AC257" i="4" s="1"/>
  <c r="AP257" i="4"/>
  <c r="AP253" i="4"/>
  <c r="AQ253" i="4" s="1"/>
  <c r="AP255" i="4"/>
  <c r="AQ255" i="4" s="1"/>
  <c r="AI294" i="4"/>
  <c r="AP294" i="4"/>
  <c r="AB294" i="4"/>
  <c r="AC294" i="4" s="1"/>
  <c r="AB438" i="4"/>
  <c r="AB465" i="4"/>
  <c r="AP465" i="4"/>
  <c r="AP478" i="4"/>
  <c r="AB478" i="4"/>
  <c r="AC478" i="4" s="1"/>
  <c r="AI486" i="4"/>
  <c r="AP486" i="4"/>
  <c r="AQ486" i="4" s="1"/>
  <c r="AP519" i="4"/>
  <c r="AB519" i="4"/>
  <c r="AC519" i="4" s="1"/>
  <c r="AP524" i="4"/>
  <c r="AQ524" i="4" s="1"/>
  <c r="AB524" i="4"/>
  <c r="AL351" i="4"/>
  <c r="AM351" i="4" s="1"/>
  <c r="AX351" i="4" s="1"/>
  <c r="AI376" i="4"/>
  <c r="AJ376" i="4" s="1"/>
  <c r="AP454" i="4"/>
  <c r="AP457" i="4"/>
  <c r="AQ457" i="4" s="1"/>
  <c r="AP472" i="4"/>
  <c r="AQ472" i="4" s="1"/>
  <c r="AB472" i="4"/>
  <c r="AE472" i="4" s="1"/>
  <c r="AI492" i="4"/>
  <c r="AJ492" i="4" s="1"/>
  <c r="AP492" i="4"/>
  <c r="AS492" i="4" s="1"/>
  <c r="AP493" i="4"/>
  <c r="AB493" i="4"/>
  <c r="AC493" i="4" s="1"/>
  <c r="AB19" i="4"/>
  <c r="AP19" i="4"/>
  <c r="AS19" i="4" s="1"/>
  <c r="AI19" i="4"/>
  <c r="AL19" i="4" s="1"/>
  <c r="AI555" i="4"/>
  <c r="AJ555" i="4" s="1"/>
  <c r="AP555" i="4"/>
  <c r="AI573" i="4"/>
  <c r="AB573" i="4"/>
  <c r="AC573" i="4" s="1"/>
  <c r="AP573" i="4"/>
  <c r="AI293" i="4"/>
  <c r="AJ293" i="4" s="1"/>
  <c r="AP351" i="4"/>
  <c r="AQ351" i="4" s="1"/>
  <c r="AB365" i="4"/>
  <c r="AC365" i="4" s="1"/>
  <c r="AI359" i="4"/>
  <c r="AL359" i="4" s="1"/>
  <c r="AI375" i="4"/>
  <c r="AP383" i="4"/>
  <c r="AS383" i="4" s="1"/>
  <c r="AI458" i="4"/>
  <c r="AL458" i="4" s="1"/>
  <c r="AI463" i="4"/>
  <c r="AJ463" i="4" s="1"/>
  <c r="AP463" i="4"/>
  <c r="AP487" i="4"/>
  <c r="AI487" i="4"/>
  <c r="AJ487" i="4" s="1"/>
  <c r="AB487" i="4"/>
  <c r="AC487" i="4" s="1"/>
  <c r="AP516" i="4"/>
  <c r="AB516" i="4"/>
  <c r="AP499" i="4"/>
  <c r="AS499" i="4" s="1"/>
  <c r="AB499" i="4"/>
  <c r="AP12" i="4"/>
  <c r="AQ12" i="4" s="1"/>
  <c r="AB12" i="4"/>
  <c r="AC12" i="4" s="1"/>
  <c r="AI12" i="4"/>
  <c r="AJ12" i="4" s="1"/>
  <c r="AL534" i="4"/>
  <c r="AM534" i="4" s="1"/>
  <c r="AX534" i="4" s="1"/>
  <c r="AI303" i="4"/>
  <c r="AB351" i="4"/>
  <c r="AC351" i="4" s="1"/>
  <c r="AP356" i="4"/>
  <c r="AC376" i="4"/>
  <c r="AQ386" i="4"/>
  <c r="AP442" i="4"/>
  <c r="AQ442" i="4" s="1"/>
  <c r="AI451" i="4"/>
  <c r="AJ451" i="4" s="1"/>
  <c r="AI469" i="4"/>
  <c r="AP469" i="4"/>
  <c r="AQ469" i="4" s="1"/>
  <c r="AI485" i="4"/>
  <c r="AP485" i="4"/>
  <c r="AQ485" i="4" s="1"/>
  <c r="AB477" i="4"/>
  <c r="AI477" i="4"/>
  <c r="AJ477" i="4" s="1"/>
  <c r="AP477" i="4"/>
  <c r="AP473" i="4"/>
  <c r="AB473" i="4"/>
  <c r="AC473" i="4" s="1"/>
  <c r="AI500" i="4"/>
  <c r="AB500" i="4"/>
  <c r="AC500" i="4" s="1"/>
  <c r="AP500" i="4"/>
  <c r="AI11" i="4"/>
  <c r="AJ11" i="4" s="1"/>
  <c r="AB11" i="4"/>
  <c r="AC11" i="4" s="1"/>
  <c r="AP11" i="4"/>
  <c r="AQ11" i="4" s="1"/>
  <c r="AB556" i="4"/>
  <c r="AP556" i="4"/>
  <c r="AQ556" i="4" s="1"/>
  <c r="AI556" i="4"/>
  <c r="AP560" i="4"/>
  <c r="AQ560" i="4" s="1"/>
  <c r="AB560" i="4"/>
  <c r="AE560" i="4" s="1"/>
  <c r="AI560" i="4"/>
  <c r="AJ560" i="4" s="1"/>
  <c r="AB566" i="4"/>
  <c r="AC566" i="4" s="1"/>
  <c r="AP566" i="4"/>
  <c r="AQ566" i="4" s="1"/>
  <c r="AI566" i="4"/>
  <c r="AJ566" i="4" s="1"/>
  <c r="AP489" i="4"/>
  <c r="AB496" i="4"/>
  <c r="AC496" i="4" s="1"/>
  <c r="AP496" i="4"/>
  <c r="AQ496" i="4" s="1"/>
  <c r="AE514" i="4"/>
  <c r="AF514" i="4" s="1"/>
  <c r="AP514" i="4"/>
  <c r="AB511" i="4"/>
  <c r="AC511" i="4" s="1"/>
  <c r="AC515" i="4"/>
  <c r="AB23" i="4"/>
  <c r="AC23" i="4" s="1"/>
  <c r="AB14" i="4"/>
  <c r="AB529" i="4"/>
  <c r="AP534" i="4"/>
  <c r="AB536" i="4"/>
  <c r="AC536" i="4" s="1"/>
  <c r="AP536" i="4"/>
  <c r="AQ536" i="4" s="1"/>
  <c r="AB538" i="4"/>
  <c r="AC538" i="4" s="1"/>
  <c r="AP538" i="4"/>
  <c r="AQ538" i="4" s="1"/>
  <c r="AB553" i="4"/>
  <c r="AC553" i="4" s="1"/>
  <c r="AQ553" i="4"/>
  <c r="AI557" i="4"/>
  <c r="AL561" i="4"/>
  <c r="AM561" i="4" s="1"/>
  <c r="AB564" i="4"/>
  <c r="AC564" i="4" s="1"/>
  <c r="AB565" i="4"/>
  <c r="AC565" i="4" s="1"/>
  <c r="AP565" i="4"/>
  <c r="AQ565" i="4" s="1"/>
  <c r="AB575" i="4"/>
  <c r="AE575" i="4" s="1"/>
  <c r="AP575" i="4"/>
  <c r="AL502" i="4"/>
  <c r="AM502" i="4" s="1"/>
  <c r="AX502" i="4" s="1"/>
  <c r="AS511" i="4"/>
  <c r="AS14" i="4"/>
  <c r="AL538" i="4"/>
  <c r="AL565" i="4"/>
  <c r="AL567" i="4"/>
  <c r="AL13" i="4"/>
  <c r="AM13" i="4" s="1"/>
  <c r="AX13" i="4" s="1"/>
  <c r="AL526" i="4"/>
  <c r="AM526" i="4" s="1"/>
  <c r="AI529" i="4"/>
  <c r="AI553" i="4"/>
  <c r="AJ553" i="4" s="1"/>
  <c r="AS557" i="4"/>
  <c r="AT557" i="4" s="1"/>
  <c r="O557" i="4" s="1"/>
  <c r="AJ565" i="4"/>
  <c r="AM565" i="4" s="1"/>
  <c r="N565" i="4" s="1"/>
  <c r="AS20" i="4"/>
  <c r="AL509" i="4"/>
  <c r="AJ509" i="4"/>
  <c r="AQ511" i="4"/>
  <c r="AP520" i="4"/>
  <c r="AS520" i="4" s="1"/>
  <c r="AI515" i="4"/>
  <c r="AB497" i="4"/>
  <c r="AE497" i="4" s="1"/>
  <c r="AP497" i="4"/>
  <c r="AP540" i="4"/>
  <c r="AI540" i="4"/>
  <c r="AL540" i="4" s="1"/>
  <c r="AB540" i="4"/>
  <c r="AE520" i="4"/>
  <c r="AF520" i="4" s="1"/>
  <c r="AL26" i="4"/>
  <c r="AJ26" i="4"/>
  <c r="AI520" i="4"/>
  <c r="AL520" i="4" s="1"/>
  <c r="AL497" i="4"/>
  <c r="AJ497" i="4"/>
  <c r="AB22" i="4"/>
  <c r="AC22" i="4" s="1"/>
  <c r="AP22" i="4"/>
  <c r="AS22" i="4" s="1"/>
  <c r="AQ20" i="4"/>
  <c r="AB509" i="4"/>
  <c r="AC509" i="4" s="1"/>
  <c r="AF509" i="4" s="1"/>
  <c r="AW509" i="4" s="1"/>
  <c r="AP509" i="4"/>
  <c r="AS509" i="4" s="1"/>
  <c r="AL22" i="4"/>
  <c r="AJ22" i="4"/>
  <c r="AB26" i="4"/>
  <c r="AC26" i="4" s="1"/>
  <c r="AP26" i="4"/>
  <c r="AS26" i="4" s="1"/>
  <c r="AQ14" i="4"/>
  <c r="AP528" i="4"/>
  <c r="AS528" i="4" s="1"/>
  <c r="AB528" i="4"/>
  <c r="AC528" i="4" s="1"/>
  <c r="AF528" i="4" s="1"/>
  <c r="AW528" i="4" s="1"/>
  <c r="AI528" i="4"/>
  <c r="AJ528" i="4" s="1"/>
  <c r="AI23" i="4"/>
  <c r="AJ23" i="4" s="1"/>
  <c r="AI25" i="4"/>
  <c r="AJ25" i="4" s="1"/>
  <c r="AL536" i="4"/>
  <c r="AJ536" i="4"/>
  <c r="AL550" i="4"/>
  <c r="AM550" i="4" s="1"/>
  <c r="S550" i="4" s="1"/>
  <c r="AQ552" i="4"/>
  <c r="AI511" i="4"/>
  <c r="AJ511" i="4" s="1"/>
  <c r="AI516" i="4"/>
  <c r="AI519" i="4"/>
  <c r="AI499" i="4"/>
  <c r="AL499" i="4" s="1"/>
  <c r="AI16" i="4"/>
  <c r="AJ16" i="4" s="1"/>
  <c r="AI20" i="4"/>
  <c r="AJ20" i="4" s="1"/>
  <c r="AI14" i="4"/>
  <c r="AP24" i="4"/>
  <c r="AP532" i="4"/>
  <c r="AQ532" i="4" s="1"/>
  <c r="AP544" i="4"/>
  <c r="AB544" i="4"/>
  <c r="AC544" i="4" s="1"/>
  <c r="AI544" i="4"/>
  <c r="AL544" i="4" s="1"/>
  <c r="AI524" i="4"/>
  <c r="AJ524" i="4" s="1"/>
  <c r="AL546" i="4"/>
  <c r="AM546" i="4" s="1"/>
  <c r="AL548" i="4"/>
  <c r="AM548" i="4" s="1"/>
  <c r="AB551" i="4"/>
  <c r="AC551" i="4" s="1"/>
  <c r="AP551" i="4"/>
  <c r="AS551" i="4" s="1"/>
  <c r="AI551" i="4"/>
  <c r="AL551" i="4" s="1"/>
  <c r="AB13" i="4"/>
  <c r="AC13" i="4" s="1"/>
  <c r="AB526" i="4"/>
  <c r="AB562" i="4"/>
  <c r="AC562" i="4" s="1"/>
  <c r="AI562" i="4"/>
  <c r="AL562" i="4" s="1"/>
  <c r="AP562" i="4"/>
  <c r="AQ562" i="4" s="1"/>
  <c r="AP563" i="4"/>
  <c r="AS563" i="4" s="1"/>
  <c r="AI563" i="4"/>
  <c r="AJ563" i="4" s="1"/>
  <c r="AB563" i="4"/>
  <c r="AC563" i="4" s="1"/>
  <c r="AI537" i="4"/>
  <c r="AI541" i="4"/>
  <c r="AL541" i="4" s="1"/>
  <c r="AB546" i="4"/>
  <c r="AB550" i="4"/>
  <c r="AB552" i="4"/>
  <c r="AE552" i="4" s="1"/>
  <c r="AI552" i="4"/>
  <c r="AB557" i="4"/>
  <c r="AC557" i="4" s="1"/>
  <c r="AB558" i="4"/>
  <c r="AC558" i="4" s="1"/>
  <c r="AP558" i="4"/>
  <c r="AS558" i="4" s="1"/>
  <c r="AI558" i="4"/>
  <c r="AL558" i="4" s="1"/>
  <c r="AQ559" i="4"/>
  <c r="AS559" i="4"/>
  <c r="AJ567" i="4"/>
  <c r="AL577" i="4"/>
  <c r="AJ577" i="4"/>
  <c r="AB555" i="4"/>
  <c r="AE555" i="4" s="1"/>
  <c r="AB559" i="4"/>
  <c r="AI559" i="4"/>
  <c r="AB568" i="4"/>
  <c r="AE568" i="4" s="1"/>
  <c r="AP568" i="4"/>
  <c r="AQ568" i="4" s="1"/>
  <c r="AI568" i="4"/>
  <c r="AJ568" i="4" s="1"/>
  <c r="AJ570" i="4"/>
  <c r="AM570" i="4" s="1"/>
  <c r="N570" i="4" s="1"/>
  <c r="T570" i="4" s="1"/>
  <c r="AL570" i="4"/>
  <c r="AL571" i="4"/>
  <c r="AJ571" i="4"/>
  <c r="AI564" i="4"/>
  <c r="AJ564" i="4" s="1"/>
  <c r="AP570" i="4"/>
  <c r="AB570" i="4"/>
  <c r="AE570" i="4" s="1"/>
  <c r="AL575" i="4"/>
  <c r="AM575" i="4" s="1"/>
  <c r="AX575" i="4" s="1"/>
  <c r="AB579" i="4"/>
  <c r="AE579" i="4" s="1"/>
  <c r="AP429" i="4"/>
  <c r="AS429" i="4" s="1"/>
  <c r="AJ436" i="4"/>
  <c r="AM436" i="4" s="1"/>
  <c r="AX436" i="4" s="1"/>
  <c r="AJ454" i="4"/>
  <c r="AL454" i="4"/>
  <c r="AB426" i="4"/>
  <c r="AC426" i="4" s="1"/>
  <c r="AI423" i="4"/>
  <c r="AL423" i="4" s="1"/>
  <c r="AP423" i="4"/>
  <c r="AB453" i="4"/>
  <c r="AC453" i="4" s="1"/>
  <c r="AP453" i="4"/>
  <c r="AS453" i="4" s="1"/>
  <c r="AI453" i="4"/>
  <c r="AJ445" i="4"/>
  <c r="AL445" i="4"/>
  <c r="AJ466" i="4"/>
  <c r="AM466" i="4" s="1"/>
  <c r="AP456" i="4"/>
  <c r="AQ456" i="4" s="1"/>
  <c r="AI456" i="4"/>
  <c r="AB459" i="4"/>
  <c r="AE459" i="4" s="1"/>
  <c r="AP459" i="4"/>
  <c r="AQ459" i="4" s="1"/>
  <c r="AI459" i="4"/>
  <c r="AL459" i="4" s="1"/>
  <c r="AP431" i="4"/>
  <c r="AB455" i="4"/>
  <c r="AE455" i="4" s="1"/>
  <c r="AP455" i="4"/>
  <c r="AB467" i="4"/>
  <c r="AC467" i="4" s="1"/>
  <c r="AP467" i="4"/>
  <c r="AQ467" i="4" s="1"/>
  <c r="AL457" i="4"/>
  <c r="AM457" i="4" s="1"/>
  <c r="AI455" i="4"/>
  <c r="AJ455" i="4" s="1"/>
  <c r="AL467" i="4"/>
  <c r="AJ467" i="4"/>
  <c r="AB454" i="4"/>
  <c r="AB457" i="4"/>
  <c r="AE457" i="4" s="1"/>
  <c r="AB445" i="4"/>
  <c r="AB469" i="4"/>
  <c r="AB463" i="4"/>
  <c r="AE463" i="4" s="1"/>
  <c r="AI465" i="4"/>
  <c r="AJ465" i="4" s="1"/>
  <c r="AL480" i="4"/>
  <c r="AM480" i="4" s="1"/>
  <c r="AX480" i="4" s="1"/>
  <c r="AB518" i="4"/>
  <c r="AE518" i="4" s="1"/>
  <c r="AP518" i="4"/>
  <c r="AQ518" i="4" s="1"/>
  <c r="AI518" i="4"/>
  <c r="AJ518" i="4" s="1"/>
  <c r="AI478" i="4"/>
  <c r="AJ478" i="4" s="1"/>
  <c r="AI472" i="4"/>
  <c r="AJ472" i="4" s="1"/>
  <c r="AJ496" i="4"/>
  <c r="AL496" i="4"/>
  <c r="AB480" i="4"/>
  <c r="AE480" i="4" s="1"/>
  <c r="AB485" i="4"/>
  <c r="AC485" i="4" s="1"/>
  <c r="AL489" i="4"/>
  <c r="AI473" i="4"/>
  <c r="AL473" i="4" s="1"/>
  <c r="AI493" i="4"/>
  <c r="AJ493" i="4" s="1"/>
  <c r="AB522" i="4"/>
  <c r="AE522" i="4" s="1"/>
  <c r="AP522" i="4"/>
  <c r="AQ522" i="4" s="1"/>
  <c r="AB492" i="4"/>
  <c r="AE492" i="4" s="1"/>
  <c r="AB486" i="4"/>
  <c r="AC486" i="4" s="1"/>
  <c r="AJ489" i="4"/>
  <c r="AP488" i="4"/>
  <c r="AS488" i="4" s="1"/>
  <c r="AI522" i="4"/>
  <c r="AJ522" i="4" s="1"/>
  <c r="AP371" i="4"/>
  <c r="AQ371" i="4" s="1"/>
  <c r="AB371" i="4"/>
  <c r="AI371" i="4"/>
  <c r="AB369" i="4"/>
  <c r="AE369" i="4" s="1"/>
  <c r="AI369" i="4"/>
  <c r="AL369" i="4" s="1"/>
  <c r="AP369" i="4"/>
  <c r="AQ369" i="4" s="1"/>
  <c r="AI339" i="4"/>
  <c r="AL339" i="4" s="1"/>
  <c r="AB339" i="4"/>
  <c r="AE339" i="4" s="1"/>
  <c r="AI352" i="4"/>
  <c r="AB352" i="4"/>
  <c r="AE352" i="4" s="1"/>
  <c r="AP367" i="4"/>
  <c r="AQ367" i="4" s="1"/>
  <c r="AI367" i="4"/>
  <c r="AL367" i="4" s="1"/>
  <c r="AB367" i="4"/>
  <c r="AC367" i="4" s="1"/>
  <c r="AJ357" i="4"/>
  <c r="AS365" i="4"/>
  <c r="AQ365" i="4"/>
  <c r="AL383" i="4"/>
  <c r="AJ383" i="4"/>
  <c r="AP399" i="4"/>
  <c r="AQ399" i="4" s="1"/>
  <c r="AI399" i="4"/>
  <c r="AL399" i="4" s="1"/>
  <c r="AB399" i="4"/>
  <c r="AE399" i="4" s="1"/>
  <c r="AI302" i="4"/>
  <c r="AI307" i="4"/>
  <c r="AI333" i="4"/>
  <c r="AJ333" i="4" s="1"/>
  <c r="AI329" i="4"/>
  <c r="AL331" i="4"/>
  <c r="AP355" i="4"/>
  <c r="AS355" i="4" s="1"/>
  <c r="AI391" i="4"/>
  <c r="AL391" i="4" s="1"/>
  <c r="AP391" i="4"/>
  <c r="AJ331" i="4"/>
  <c r="AP359" i="4"/>
  <c r="AS359" i="4" s="1"/>
  <c r="AL356" i="4"/>
  <c r="AM356" i="4" s="1"/>
  <c r="AX356" i="4" s="1"/>
  <c r="AI355" i="4"/>
  <c r="AP376" i="4"/>
  <c r="AS376" i="4" s="1"/>
  <c r="AP381" i="4"/>
  <c r="AQ381" i="4" s="1"/>
  <c r="AB393" i="4"/>
  <c r="AC393" i="4" s="1"/>
  <c r="AP393" i="4"/>
  <c r="AI393" i="4"/>
  <c r="AJ393" i="4" s="1"/>
  <c r="AB377" i="4"/>
  <c r="AE377" i="4" s="1"/>
  <c r="AI377" i="4"/>
  <c r="AJ377" i="4" s="1"/>
  <c r="AQ377" i="4"/>
  <c r="AC370" i="4"/>
  <c r="AI370" i="4"/>
  <c r="AJ370" i="4" s="1"/>
  <c r="AP370" i="4"/>
  <c r="AS370" i="4" s="1"/>
  <c r="AB390" i="4"/>
  <c r="AE390" i="4" s="1"/>
  <c r="AB387" i="4"/>
  <c r="AE387" i="4" s="1"/>
  <c r="AQ387" i="4"/>
  <c r="AB383" i="4"/>
  <c r="AC383" i="4" s="1"/>
  <c r="AB398" i="4"/>
  <c r="AJ231" i="4"/>
  <c r="AJ219" i="4"/>
  <c r="AB235" i="4"/>
  <c r="AP235" i="4"/>
  <c r="AC227" i="4"/>
  <c r="AI227" i="4"/>
  <c r="AP227" i="4"/>
  <c r="AP247" i="4"/>
  <c r="AQ247" i="4" s="1"/>
  <c r="AB247" i="4"/>
  <c r="AC247" i="4" s="1"/>
  <c r="AP248" i="4"/>
  <c r="AB248" i="4"/>
  <c r="AB229" i="4"/>
  <c r="AP229" i="4"/>
  <c r="AI235" i="4"/>
  <c r="AJ235" i="4" s="1"/>
  <c r="AB242" i="4"/>
  <c r="AC242" i="4" s="1"/>
  <c r="AP242" i="4"/>
  <c r="AB217" i="4"/>
  <c r="AI217" i="4"/>
  <c r="AJ217" i="4" s="1"/>
  <c r="AI247" i="4"/>
  <c r="AP244" i="4"/>
  <c r="AQ244" i="4" s="1"/>
  <c r="AB244" i="4"/>
  <c r="AI248" i="4"/>
  <c r="AJ248" i="4" s="1"/>
  <c r="AJ255" i="4"/>
  <c r="AP271" i="4"/>
  <c r="AQ271" i="4" s="1"/>
  <c r="AI271" i="4"/>
  <c r="AB271" i="4"/>
  <c r="AC265" i="4"/>
  <c r="AI265" i="4"/>
  <c r="AP265" i="4"/>
  <c r="AQ265" i="4" s="1"/>
  <c r="AQ276" i="4"/>
  <c r="AJ279" i="4"/>
  <c r="AB276" i="4"/>
  <c r="AC276" i="4" s="1"/>
  <c r="AI276" i="4"/>
  <c r="AB305" i="4"/>
  <c r="AP305" i="4"/>
  <c r="AI305" i="4"/>
  <c r="AJ305" i="4" s="1"/>
  <c r="AB313" i="4"/>
  <c r="AC313" i="4" s="1"/>
  <c r="AP313" i="4"/>
  <c r="AI313" i="4"/>
  <c r="AL306" i="4"/>
  <c r="AM306" i="4" s="1"/>
  <c r="AX306" i="4" s="1"/>
  <c r="AB291" i="4"/>
  <c r="AC291" i="4" s="1"/>
  <c r="AB301" i="4"/>
  <c r="AB306" i="4"/>
  <c r="AC306" i="4" s="1"/>
  <c r="AP155" i="4"/>
  <c r="AQ155" i="4" s="1"/>
  <c r="AP29" i="4"/>
  <c r="AB38" i="4"/>
  <c r="AC38" i="4" s="1"/>
  <c r="AP32" i="4"/>
  <c r="AJ54" i="4"/>
  <c r="AI31" i="4"/>
  <c r="AJ52" i="4"/>
  <c r="AB155" i="4"/>
  <c r="AC155" i="4" s="1"/>
  <c r="AB29" i="4"/>
  <c r="AJ165" i="4"/>
  <c r="AP36" i="4"/>
  <c r="AQ36" i="4" s="1"/>
  <c r="AP34" i="4"/>
  <c r="AQ34" i="4" s="1"/>
  <c r="AB30" i="4"/>
  <c r="AP42" i="4"/>
  <c r="AQ42" i="4" s="1"/>
  <c r="AP54" i="4"/>
  <c r="AB50" i="4"/>
  <c r="AB52" i="4"/>
  <c r="AC52" i="4" s="1"/>
  <c r="AP158" i="4"/>
  <c r="AB165" i="4"/>
  <c r="AP166" i="4"/>
  <c r="AB159" i="4"/>
  <c r="AJ173" i="4"/>
  <c r="AP167" i="4"/>
  <c r="AB176" i="4"/>
  <c r="AP177" i="4"/>
  <c r="AB175" i="4"/>
  <c r="AP173" i="4"/>
  <c r="AQ173" i="4" s="1"/>
  <c r="AI176" i="4"/>
  <c r="AC202" i="4"/>
  <c r="AI210" i="4"/>
  <c r="AB211" i="4"/>
  <c r="AC211" i="4" s="1"/>
  <c r="AB123" i="4"/>
  <c r="AP123" i="4"/>
  <c r="AI123" i="4"/>
  <c r="AB120" i="4"/>
  <c r="AC120" i="4" s="1"/>
  <c r="AB127" i="4"/>
  <c r="AI127" i="4"/>
  <c r="AP127" i="4"/>
  <c r="AB115" i="4"/>
  <c r="AC115" i="4" s="1"/>
  <c r="AC110" i="4"/>
  <c r="AP129" i="4"/>
  <c r="AQ129" i="4" s="1"/>
  <c r="AB129" i="4"/>
  <c r="AI129" i="4"/>
  <c r="AI125" i="4"/>
  <c r="AB138" i="4"/>
  <c r="AP138" i="4"/>
  <c r="AP142" i="4"/>
  <c r="AQ142" i="4" s="1"/>
  <c r="AI142" i="4"/>
  <c r="AB142" i="4"/>
  <c r="AC142" i="4" s="1"/>
  <c r="AI138" i="4"/>
  <c r="AB157" i="4"/>
  <c r="AP157" i="4"/>
  <c r="AQ157" i="4" s="1"/>
  <c r="AI157" i="4"/>
  <c r="AJ157" i="4" s="1"/>
  <c r="AB144" i="4"/>
  <c r="AB136" i="4"/>
  <c r="AJ136" i="4"/>
  <c r="AP136" i="4"/>
  <c r="AI144" i="4"/>
  <c r="AI139" i="4"/>
  <c r="AJ139" i="4" s="1"/>
  <c r="AB151" i="4"/>
  <c r="AC151" i="4" s="1"/>
  <c r="AE478" i="4"/>
  <c r="AQ515" i="4"/>
  <c r="AQ295" i="4"/>
  <c r="AC554" i="4"/>
  <c r="AF554" i="4" s="1"/>
  <c r="AS530" i="4"/>
  <c r="AT530" i="4" s="1"/>
  <c r="AS357" i="4"/>
  <c r="AQ567" i="4"/>
  <c r="AE536" i="4"/>
  <c r="AF536" i="4" s="1"/>
  <c r="M536" i="4" s="1"/>
  <c r="P536" i="4" s="1"/>
  <c r="AC16" i="4"/>
  <c r="AJ330" i="4"/>
  <c r="AC295" i="4"/>
  <c r="AS571" i="4"/>
  <c r="AT571" i="4" s="1"/>
  <c r="AL569" i="4"/>
  <c r="AM569" i="4" s="1"/>
  <c r="AX569" i="4" s="1"/>
  <c r="AJ30" i="4"/>
  <c r="AS307" i="4"/>
  <c r="AT307" i="4" s="1"/>
  <c r="AY307" i="4" s="1"/>
  <c r="AQ330" i="4"/>
  <c r="AE564" i="4"/>
  <c r="AF564" i="4" s="1"/>
  <c r="AW564" i="4" s="1"/>
  <c r="AL487" i="4"/>
  <c r="AM487" i="4" s="1"/>
  <c r="AL553" i="4"/>
  <c r="AC575" i="4"/>
  <c r="AF575" i="4" s="1"/>
  <c r="M575" i="4" s="1"/>
  <c r="P575" i="4" s="1"/>
  <c r="AS565" i="4"/>
  <c r="AS469" i="4"/>
  <c r="AJ458" i="4"/>
  <c r="AS472" i="4"/>
  <c r="AQ218" i="4"/>
  <c r="AQ550" i="4"/>
  <c r="AC489" i="4"/>
  <c r="AS577" i="4"/>
  <c r="AQ345" i="4"/>
  <c r="AS345" i="4"/>
  <c r="AE573" i="4"/>
  <c r="AF573" i="4" s="1"/>
  <c r="R573" i="4" s="1"/>
  <c r="AS457" i="4"/>
  <c r="S546" i="4"/>
  <c r="AX561" i="4"/>
  <c r="AE528" i="4"/>
  <c r="AC550" i="4"/>
  <c r="AE550" i="4"/>
  <c r="AL563" i="4"/>
  <c r="AQ520" i="4"/>
  <c r="AS570" i="4"/>
  <c r="AQ570" i="4"/>
  <c r="AQ551" i="4"/>
  <c r="AT551" i="4" s="1"/>
  <c r="AE544" i="4"/>
  <c r="AL16" i="4"/>
  <c r="N13" i="4"/>
  <c r="Q13" i="4" s="1"/>
  <c r="AL528" i="4"/>
  <c r="AQ509" i="4"/>
  <c r="AE22" i="4"/>
  <c r="AJ540" i="4"/>
  <c r="AC552" i="4"/>
  <c r="AF552" i="4" s="1"/>
  <c r="AW552" i="4" s="1"/>
  <c r="AE563" i="4"/>
  <c r="AF563" i="4" s="1"/>
  <c r="AE509" i="4"/>
  <c r="AQ540" i="4"/>
  <c r="AC570" i="4"/>
  <c r="AC555" i="4"/>
  <c r="AF555" i="4" s="1"/>
  <c r="AC546" i="4"/>
  <c r="AE546" i="4"/>
  <c r="AJ551" i="4"/>
  <c r="AM551" i="4" s="1"/>
  <c r="S551" i="4" s="1"/>
  <c r="AX542" i="4"/>
  <c r="N542" i="4"/>
  <c r="Q542" i="4" s="1"/>
  <c r="S542" i="4"/>
  <c r="AL493" i="4"/>
  <c r="AJ473" i="4"/>
  <c r="AL455" i="4"/>
  <c r="AC492" i="4"/>
  <c r="AS467" i="4"/>
  <c r="AT467" i="4" s="1"/>
  <c r="AY467" i="4" s="1"/>
  <c r="AE426" i="4"/>
  <c r="AL518" i="4"/>
  <c r="AC456" i="4"/>
  <c r="AL393" i="4"/>
  <c r="AC369" i="4"/>
  <c r="AS381" i="4"/>
  <c r="AJ391" i="4"/>
  <c r="AJ399" i="4"/>
  <c r="AT365" i="4"/>
  <c r="AY365" i="4" s="1"/>
  <c r="AE383" i="4"/>
  <c r="AE393" i="4"/>
  <c r="AJ369" i="4"/>
  <c r="AS371" i="4"/>
  <c r="AC301" i="4"/>
  <c r="AC165" i="4"/>
  <c r="AJ119" i="4"/>
  <c r="AW536" i="4"/>
  <c r="R536" i="4"/>
  <c r="N550" i="4"/>
  <c r="Q550" i="4" s="1"/>
  <c r="AM563" i="4"/>
  <c r="AX563" i="4" s="1"/>
  <c r="AT570" i="4"/>
  <c r="AY570" i="4" s="1"/>
  <c r="AC480" i="4" l="1"/>
  <c r="AS399" i="4"/>
  <c r="AC390" i="4"/>
  <c r="AI387" i="4"/>
  <c r="AJ387" i="4" s="1"/>
  <c r="AB386" i="4"/>
  <c r="AC386" i="4" s="1"/>
  <c r="AI386" i="4"/>
  <c r="AJ386" i="4" s="1"/>
  <c r="AI381" i="4"/>
  <c r="AJ381" i="4" s="1"/>
  <c r="AT357" i="4"/>
  <c r="AY357" i="4" s="1"/>
  <c r="AQ359" i="4"/>
  <c r="AE292" i="4"/>
  <c r="AF292" i="4" s="1"/>
  <c r="AW292" i="4" s="1"/>
  <c r="AI292" i="4"/>
  <c r="AJ292" i="4" s="1"/>
  <c r="AP292" i="4"/>
  <c r="AQ292" i="4" s="1"/>
  <c r="AS34" i="4"/>
  <c r="AC399" i="4"/>
  <c r="S13" i="4"/>
  <c r="AE496" i="4"/>
  <c r="AF496" i="4" s="1"/>
  <c r="AQ499" i="4"/>
  <c r="AT499" i="4" s="1"/>
  <c r="AY499" i="4" s="1"/>
  <c r="AE519" i="4"/>
  <c r="AF519" i="4" s="1"/>
  <c r="AT20" i="4"/>
  <c r="AY20" i="4" s="1"/>
  <c r="AF515" i="4"/>
  <c r="AW515" i="4" s="1"/>
  <c r="AL120" i="4"/>
  <c r="AM120" i="4" s="1"/>
  <c r="S120" i="4" s="1"/>
  <c r="AE131" i="4"/>
  <c r="AF131" i="4" s="1"/>
  <c r="AS142" i="4"/>
  <c r="AL139" i="4"/>
  <c r="AE133" i="4"/>
  <c r="AF133" i="4" s="1"/>
  <c r="M133" i="4" s="1"/>
  <c r="P133" i="4" s="1"/>
  <c r="AE155" i="4"/>
  <c r="AF155" i="4" s="1"/>
  <c r="AL29" i="4"/>
  <c r="AM29" i="4" s="1"/>
  <c r="AE38" i="4"/>
  <c r="AF38" i="4" s="1"/>
  <c r="AL36" i="4"/>
  <c r="AM36" i="4" s="1"/>
  <c r="N36" i="4" s="1"/>
  <c r="Q36" i="4" s="1"/>
  <c r="AL30" i="4"/>
  <c r="AL231" i="4"/>
  <c r="AM231" i="4" s="1"/>
  <c r="AX231" i="4" s="1"/>
  <c r="AL244" i="4"/>
  <c r="AM244" i="4" s="1"/>
  <c r="AX244" i="4" s="1"/>
  <c r="AL242" i="4"/>
  <c r="AM242" i="4" s="1"/>
  <c r="AX242" i="4" s="1"/>
  <c r="AL254" i="4"/>
  <c r="AM254" i="4" s="1"/>
  <c r="AL257" i="4"/>
  <c r="AM257" i="4" s="1"/>
  <c r="AX257" i="4" s="1"/>
  <c r="AL253" i="4"/>
  <c r="AM253" i="4" s="1"/>
  <c r="AX253" i="4" s="1"/>
  <c r="AL255" i="4"/>
  <c r="AE265" i="4"/>
  <c r="AT34" i="4"/>
  <c r="AY34" i="4" s="1"/>
  <c r="AJ367" i="4"/>
  <c r="AM367" i="4" s="1"/>
  <c r="AL522" i="4"/>
  <c r="AM522" i="4" s="1"/>
  <c r="AX522" i="4" s="1"/>
  <c r="AQ22" i="4"/>
  <c r="AT22" i="4" s="1"/>
  <c r="O22" i="4" s="1"/>
  <c r="AL524" i="4"/>
  <c r="AM524" i="4" s="1"/>
  <c r="AP228" i="4"/>
  <c r="AQ228" i="4" s="1"/>
  <c r="AB218" i="4"/>
  <c r="AC218" i="4" s="1"/>
  <c r="AB177" i="4"/>
  <c r="AC177" i="4" s="1"/>
  <c r="AS36" i="4"/>
  <c r="AE165" i="4"/>
  <c r="AF165" i="4" s="1"/>
  <c r="AW165" i="4" s="1"/>
  <c r="AS173" i="4"/>
  <c r="AT173" i="4" s="1"/>
  <c r="O173" i="4" s="1"/>
  <c r="AE211" i="4"/>
  <c r="AF211" i="4" s="1"/>
  <c r="R211" i="4" s="1"/>
  <c r="AS218" i="4"/>
  <c r="AT218" i="4" s="1"/>
  <c r="AY218" i="4" s="1"/>
  <c r="AL217" i="4"/>
  <c r="AM217" i="4" s="1"/>
  <c r="AX217" i="4" s="1"/>
  <c r="AS217" i="4"/>
  <c r="AT217" i="4" s="1"/>
  <c r="AY217" i="4" s="1"/>
  <c r="AS247" i="4"/>
  <c r="AT247" i="4" s="1"/>
  <c r="AY247" i="4" s="1"/>
  <c r="AS244" i="4"/>
  <c r="AE267" i="4"/>
  <c r="AF267" i="4" s="1"/>
  <c r="AW267" i="4" s="1"/>
  <c r="AS260" i="4"/>
  <c r="AT260" i="4" s="1"/>
  <c r="AY260" i="4" s="1"/>
  <c r="AS271" i="4"/>
  <c r="AE276" i="4"/>
  <c r="AS276" i="4"/>
  <c r="AT276" i="4" s="1"/>
  <c r="AL279" i="4"/>
  <c r="AM279" i="4" s="1"/>
  <c r="AX279" i="4" s="1"/>
  <c r="AE294" i="4"/>
  <c r="AF294" i="4" s="1"/>
  <c r="AE291" i="4"/>
  <c r="AE313" i="4"/>
  <c r="AF313" i="4" s="1"/>
  <c r="AL305" i="4"/>
  <c r="AM305" i="4" s="1"/>
  <c r="AX305" i="4" s="1"/>
  <c r="AM139" i="4"/>
  <c r="AX139" i="4" s="1"/>
  <c r="AF546" i="4"/>
  <c r="AJ359" i="4"/>
  <c r="AM359" i="4" s="1"/>
  <c r="AX359" i="4" s="1"/>
  <c r="AM467" i="4"/>
  <c r="S467" i="4" s="1"/>
  <c r="AL150" i="4"/>
  <c r="AF550" i="4"/>
  <c r="AT559" i="4"/>
  <c r="AM536" i="4"/>
  <c r="AX536" i="4" s="1"/>
  <c r="Q565" i="4"/>
  <c r="T565" i="4"/>
  <c r="N534" i="4"/>
  <c r="AL555" i="4"/>
  <c r="AM555" i="4" s="1"/>
  <c r="AJ345" i="4"/>
  <c r="AM345" i="4" s="1"/>
  <c r="AX345" i="4" s="1"/>
  <c r="AS292" i="4"/>
  <c r="O570" i="4"/>
  <c r="T13" i="4"/>
  <c r="AE301" i="4"/>
  <c r="AF301" i="4" s="1"/>
  <c r="AW301" i="4" s="1"/>
  <c r="AS313" i="4"/>
  <c r="AE295" i="4"/>
  <c r="AF295" i="4" s="1"/>
  <c r="AS155" i="4"/>
  <c r="AT155" i="4" s="1"/>
  <c r="AE247" i="4"/>
  <c r="AF247" i="4" s="1"/>
  <c r="AW247" i="4" s="1"/>
  <c r="AS255" i="4"/>
  <c r="AJ544" i="4"/>
  <c r="AM544" i="4" s="1"/>
  <c r="S534" i="4"/>
  <c r="AJ541" i="4"/>
  <c r="AM541" i="4" s="1"/>
  <c r="N541" i="4" s="1"/>
  <c r="Q541" i="4" s="1"/>
  <c r="AQ528" i="4"/>
  <c r="AT528" i="4" s="1"/>
  <c r="S306" i="4"/>
  <c r="AF426" i="4"/>
  <c r="AW426" i="4" s="1"/>
  <c r="AJ558" i="4"/>
  <c r="AM558" i="4" s="1"/>
  <c r="N558" i="4" s="1"/>
  <c r="AS536" i="4"/>
  <c r="AT536" i="4" s="1"/>
  <c r="AS524" i="4"/>
  <c r="AT524" i="4" s="1"/>
  <c r="AE144" i="4"/>
  <c r="AS138" i="4"/>
  <c r="AE129" i="4"/>
  <c r="AS127" i="4"/>
  <c r="AL210" i="4"/>
  <c r="AE175" i="4"/>
  <c r="AL31" i="4"/>
  <c r="AE305" i="4"/>
  <c r="AS248" i="4"/>
  <c r="AS295" i="4"/>
  <c r="AT295" i="4" s="1"/>
  <c r="AY295" i="4" s="1"/>
  <c r="AJ144" i="4"/>
  <c r="AL144" i="4"/>
  <c r="AM144" i="4" s="1"/>
  <c r="AJ138" i="4"/>
  <c r="AL138" i="4"/>
  <c r="AL123" i="4"/>
  <c r="AJ123" i="4"/>
  <c r="AM123" i="4" s="1"/>
  <c r="AS158" i="4"/>
  <c r="AQ158" i="4"/>
  <c r="AS29" i="4"/>
  <c r="AQ29" i="4"/>
  <c r="AJ295" i="4"/>
  <c r="AL295" i="4"/>
  <c r="AE20" i="4"/>
  <c r="AC20" i="4"/>
  <c r="AL157" i="4"/>
  <c r="AM157" i="4" s="1"/>
  <c r="AS123" i="4"/>
  <c r="AE159" i="4"/>
  <c r="AS391" i="4"/>
  <c r="AQ391" i="4"/>
  <c r="AJ559" i="4"/>
  <c r="AL559" i="4"/>
  <c r="AC526" i="4"/>
  <c r="AE526" i="4"/>
  <c r="AS497" i="4"/>
  <c r="AQ497" i="4"/>
  <c r="AQ534" i="4"/>
  <c r="AS534" i="4"/>
  <c r="AC477" i="4"/>
  <c r="AE477" i="4"/>
  <c r="AS487" i="4"/>
  <c r="AQ487" i="4"/>
  <c r="AL291" i="4"/>
  <c r="AJ291" i="4"/>
  <c r="AM291" i="4" s="1"/>
  <c r="AX291" i="4" s="1"/>
  <c r="AE156" i="4"/>
  <c r="AE190" i="4"/>
  <c r="AE201" i="4"/>
  <c r="AE270" i="4"/>
  <c r="AC270" i="4"/>
  <c r="AF270" i="4" s="1"/>
  <c r="R270" i="4" s="1"/>
  <c r="AS291" i="4"/>
  <c r="AQ291" i="4"/>
  <c r="R131" i="4"/>
  <c r="M131" i="4"/>
  <c r="P131" i="4" s="1"/>
  <c r="AW131" i="4"/>
  <c r="AL219" i="4"/>
  <c r="AM219" i="4" s="1"/>
  <c r="AX219" i="4" s="1"/>
  <c r="AE219" i="4"/>
  <c r="AF219" i="4" s="1"/>
  <c r="AW219" i="4" s="1"/>
  <c r="AE242" i="4"/>
  <c r="AF242" i="4" s="1"/>
  <c r="AQ229" i="4"/>
  <c r="AS229" i="4"/>
  <c r="AL552" i="4"/>
  <c r="AJ552" i="4"/>
  <c r="AM552" i="4" s="1"/>
  <c r="N552" i="4" s="1"/>
  <c r="T552" i="4" s="1"/>
  <c r="AW520" i="4"/>
  <c r="R520" i="4"/>
  <c r="M520" i="4"/>
  <c r="P520" i="4" s="1"/>
  <c r="N561" i="4"/>
  <c r="Q561" i="4" s="1"/>
  <c r="S561" i="4"/>
  <c r="AT457" i="4"/>
  <c r="AQ254" i="4"/>
  <c r="AS254" i="4"/>
  <c r="AT254" i="4" s="1"/>
  <c r="AY254" i="4" s="1"/>
  <c r="AL269" i="4"/>
  <c r="AL211" i="4"/>
  <c r="AJ211" i="4"/>
  <c r="AQ302" i="4"/>
  <c r="AS302" i="4"/>
  <c r="AE86" i="4"/>
  <c r="AC204" i="4"/>
  <c r="AE204" i="4"/>
  <c r="AF204" i="4" s="1"/>
  <c r="T550" i="4"/>
  <c r="AC175" i="4"/>
  <c r="AF175" i="4" s="1"/>
  <c r="AE551" i="4"/>
  <c r="AF551" i="4" s="1"/>
  <c r="AC579" i="4"/>
  <c r="AF579" i="4" s="1"/>
  <c r="AW579" i="4" s="1"/>
  <c r="AL329" i="4"/>
  <c r="AJ329" i="4"/>
  <c r="AC469" i="4"/>
  <c r="AE469" i="4"/>
  <c r="AF469" i="4" s="1"/>
  <c r="R469" i="4" s="1"/>
  <c r="AQ431" i="4"/>
  <c r="AS431" i="4"/>
  <c r="AJ14" i="4"/>
  <c r="AL14" i="4"/>
  <c r="AJ519" i="4"/>
  <c r="AL519" i="4"/>
  <c r="AE540" i="4"/>
  <c r="AC540" i="4"/>
  <c r="AF540" i="4" s="1"/>
  <c r="AW540" i="4" s="1"/>
  <c r="AC556" i="4"/>
  <c r="AE556" i="4"/>
  <c r="AQ473" i="4"/>
  <c r="AS473" i="4"/>
  <c r="AT473" i="4" s="1"/>
  <c r="AC19" i="4"/>
  <c r="AE19" i="4"/>
  <c r="AC524" i="4"/>
  <c r="AE524" i="4"/>
  <c r="AF524" i="4" s="1"/>
  <c r="AQ465" i="4"/>
  <c r="AS465" i="4"/>
  <c r="AS294" i="4"/>
  <c r="AQ294" i="4"/>
  <c r="AC210" i="4"/>
  <c r="AE210" i="4"/>
  <c r="AC144" i="4"/>
  <c r="AS42" i="4"/>
  <c r="AT42" i="4" s="1"/>
  <c r="AL532" i="4"/>
  <c r="AM532" i="4" s="1"/>
  <c r="AE138" i="4"/>
  <c r="AL127" i="4"/>
  <c r="AM127" i="4" s="1"/>
  <c r="AJ127" i="4"/>
  <c r="AE30" i="4"/>
  <c r="AJ355" i="4"/>
  <c r="AL355" i="4"/>
  <c r="AJ302" i="4"/>
  <c r="AL302" i="4"/>
  <c r="AQ24" i="4"/>
  <c r="AS24" i="4"/>
  <c r="O20" i="4"/>
  <c r="AJ469" i="4"/>
  <c r="AL469" i="4"/>
  <c r="AQ478" i="4"/>
  <c r="AS478" i="4"/>
  <c r="AC254" i="4"/>
  <c r="AE254" i="4"/>
  <c r="AC260" i="4"/>
  <c r="AE260" i="4"/>
  <c r="AC307" i="4"/>
  <c r="AE307" i="4"/>
  <c r="AC129" i="4"/>
  <c r="AF129" i="4" s="1"/>
  <c r="AE142" i="4"/>
  <c r="AJ31" i="4"/>
  <c r="AC30" i="4"/>
  <c r="AF30" i="4" s="1"/>
  <c r="AT271" i="4"/>
  <c r="AY271" i="4" s="1"/>
  <c r="AF276" i="4"/>
  <c r="AS522" i="4"/>
  <c r="AT522" i="4" s="1"/>
  <c r="O522" i="4" s="1"/>
  <c r="T534" i="4"/>
  <c r="Q534" i="4"/>
  <c r="S565" i="4"/>
  <c r="AX565" i="4"/>
  <c r="AQ306" i="4"/>
  <c r="AT306" i="4" s="1"/>
  <c r="AY306" i="4" s="1"/>
  <c r="AF399" i="4"/>
  <c r="AW399" i="4" s="1"/>
  <c r="AQ423" i="4"/>
  <c r="AS423" i="4"/>
  <c r="AE559" i="4"/>
  <c r="AC559" i="4"/>
  <c r="AX550" i="4"/>
  <c r="R261" i="4"/>
  <c r="AS129" i="4"/>
  <c r="AT129" i="4" s="1"/>
  <c r="AC159" i="4"/>
  <c r="AF159" i="4" s="1"/>
  <c r="AW159" i="4" s="1"/>
  <c r="AE52" i="4"/>
  <c r="AS369" i="4"/>
  <c r="AT381" i="4"/>
  <c r="AY381" i="4" s="1"/>
  <c r="AJ339" i="4"/>
  <c r="AM339" i="4" s="1"/>
  <c r="AC497" i="4"/>
  <c r="AQ563" i="4"/>
  <c r="AT563" i="4" s="1"/>
  <c r="AL564" i="4"/>
  <c r="AM564" i="4" s="1"/>
  <c r="AE13" i="4"/>
  <c r="AF13" i="4" s="1"/>
  <c r="R13" i="4" s="1"/>
  <c r="AL292" i="4"/>
  <c r="AM292" i="4" s="1"/>
  <c r="AC560" i="4"/>
  <c r="AF560" i="4" s="1"/>
  <c r="AS227" i="4"/>
  <c r="AQ227" i="4"/>
  <c r="AF390" i="4"/>
  <c r="AW390" i="4" s="1"/>
  <c r="AT371" i="4"/>
  <c r="AY371" i="4" s="1"/>
  <c r="AM493" i="4"/>
  <c r="AX493" i="4" s="1"/>
  <c r="AF22" i="4"/>
  <c r="AW22" i="4" s="1"/>
  <c r="AF383" i="4"/>
  <c r="AF570" i="4"/>
  <c r="M570" i="4" s="1"/>
  <c r="P570" i="4" s="1"/>
  <c r="AL142" i="4"/>
  <c r="AE127" i="4"/>
  <c r="AS32" i="4"/>
  <c r="AS265" i="4"/>
  <c r="AT265" i="4" s="1"/>
  <c r="AY265" i="4" s="1"/>
  <c r="AL247" i="4"/>
  <c r="AL227" i="4"/>
  <c r="AS393" i="4"/>
  <c r="AQ393" i="4"/>
  <c r="AT393" i="4" s="1"/>
  <c r="AY393" i="4" s="1"/>
  <c r="AT359" i="4"/>
  <c r="AY359" i="4" s="1"/>
  <c r="AM399" i="4"/>
  <c r="AX399" i="4" s="1"/>
  <c r="AC445" i="4"/>
  <c r="AE445" i="4"/>
  <c r="AF445" i="4" s="1"/>
  <c r="AW445" i="4" s="1"/>
  <c r="AL453" i="4"/>
  <c r="AM453" i="4" s="1"/>
  <c r="AX453" i="4" s="1"/>
  <c r="AJ453" i="4"/>
  <c r="N546" i="4"/>
  <c r="AX546" i="4"/>
  <c r="AM528" i="4"/>
  <c r="AX528" i="4" s="1"/>
  <c r="AM540" i="4"/>
  <c r="N540" i="4" s="1"/>
  <c r="Q540" i="4" s="1"/>
  <c r="S526" i="4"/>
  <c r="N526" i="4"/>
  <c r="Q526" i="4" s="1"/>
  <c r="AQ257" i="4"/>
  <c r="AS257" i="4"/>
  <c r="AS139" i="4"/>
  <c r="AS223" i="4"/>
  <c r="AE279" i="4"/>
  <c r="AC279" i="4"/>
  <c r="AJ142" i="4"/>
  <c r="AJ247" i="4"/>
  <c r="AJ423" i="4"/>
  <c r="AM423" i="4" s="1"/>
  <c r="AX423" i="4" s="1"/>
  <c r="AX526" i="4"/>
  <c r="AE565" i="4"/>
  <c r="AF565" i="4" s="1"/>
  <c r="AE120" i="4"/>
  <c r="AF120" i="4" s="1"/>
  <c r="AQ167" i="4"/>
  <c r="AS167" i="4"/>
  <c r="AS54" i="4"/>
  <c r="AL313" i="4"/>
  <c r="AJ313" i="4"/>
  <c r="AM16" i="4"/>
  <c r="AX16" i="4" s="1"/>
  <c r="AE115" i="4"/>
  <c r="AF115" i="4" s="1"/>
  <c r="AE123" i="4"/>
  <c r="AL176" i="4"/>
  <c r="AE176" i="4"/>
  <c r="AS166" i="4"/>
  <c r="AE50" i="4"/>
  <c r="AE244" i="4"/>
  <c r="AF244" i="4" s="1"/>
  <c r="AS326" i="4"/>
  <c r="AE315" i="4"/>
  <c r="AL83" i="4"/>
  <c r="AL85" i="4"/>
  <c r="AL119" i="4"/>
  <c r="AM119" i="4" s="1"/>
  <c r="AE110" i="4"/>
  <c r="AF110" i="4" s="1"/>
  <c r="AX467" i="4"/>
  <c r="AL77" i="4"/>
  <c r="AJ77" i="4"/>
  <c r="AM77" i="4" s="1"/>
  <c r="AE105" i="4"/>
  <c r="AC105" i="4"/>
  <c r="AL478" i="4"/>
  <c r="AM478" i="4" s="1"/>
  <c r="AX478" i="4" s="1"/>
  <c r="AS253" i="4"/>
  <c r="AT253" i="4" s="1"/>
  <c r="AY253" i="4" s="1"/>
  <c r="AQ139" i="4"/>
  <c r="AT139" i="4" s="1"/>
  <c r="AY139" i="4" s="1"/>
  <c r="AB95" i="4"/>
  <c r="AE95" i="4" s="1"/>
  <c r="AQ138" i="4"/>
  <c r="AJ176" i="4"/>
  <c r="AS496" i="4"/>
  <c r="AT496" i="4" s="1"/>
  <c r="AY496" i="4" s="1"/>
  <c r="AL97" i="4"/>
  <c r="AM97" i="4" s="1"/>
  <c r="AS144" i="4"/>
  <c r="AT144" i="4" s="1"/>
  <c r="AY144" i="4" s="1"/>
  <c r="AC138" i="4"/>
  <c r="AF138" i="4" s="1"/>
  <c r="AW138" i="4" s="1"/>
  <c r="AE486" i="4"/>
  <c r="AF486" i="4" s="1"/>
  <c r="AW486" i="4" s="1"/>
  <c r="AT472" i="4"/>
  <c r="AY472" i="4" s="1"/>
  <c r="AS485" i="4"/>
  <c r="AT485" i="4" s="1"/>
  <c r="AY485" i="4" s="1"/>
  <c r="AP120" i="4"/>
  <c r="AP30" i="4"/>
  <c r="AQ30" i="4" s="1"/>
  <c r="AT509" i="4"/>
  <c r="AY509" i="4" s="1"/>
  <c r="AF291" i="4"/>
  <c r="AW291" i="4" s="1"/>
  <c r="AS456" i="4"/>
  <c r="AC463" i="4"/>
  <c r="AF463" i="4" s="1"/>
  <c r="AW463" i="4" s="1"/>
  <c r="AM458" i="4"/>
  <c r="AX458" i="4" s="1"/>
  <c r="AC387" i="4"/>
  <c r="AF387" i="4" s="1"/>
  <c r="AS275" i="4"/>
  <c r="AT275" i="4" s="1"/>
  <c r="AY275" i="4" s="1"/>
  <c r="AQ326" i="4"/>
  <c r="AJ83" i="4"/>
  <c r="AC244" i="4"/>
  <c r="AC305" i="4"/>
  <c r="AE453" i="4"/>
  <c r="AF453" i="4" s="1"/>
  <c r="AW453" i="4" s="1"/>
  <c r="AL103" i="4"/>
  <c r="AM103" i="4" s="1"/>
  <c r="S103" i="4" s="1"/>
  <c r="AT469" i="4"/>
  <c r="O469" i="4" s="1"/>
  <c r="AS109" i="4"/>
  <c r="AL248" i="4"/>
  <c r="AM248" i="4" s="1"/>
  <c r="AB103" i="4"/>
  <c r="AJ85" i="4"/>
  <c r="AM85" i="4" s="1"/>
  <c r="AY522" i="4"/>
  <c r="AL472" i="4"/>
  <c r="AM472" i="4" s="1"/>
  <c r="S472" i="4" s="1"/>
  <c r="AI112" i="4"/>
  <c r="AI131" i="4"/>
  <c r="AL131" i="4" s="1"/>
  <c r="AQ16" i="4"/>
  <c r="AT16" i="4" s="1"/>
  <c r="AI17" i="4"/>
  <c r="AJ17" i="4" s="1"/>
  <c r="AB17" i="4"/>
  <c r="AC17" i="4" s="1"/>
  <c r="AY22" i="4"/>
  <c r="AP15" i="4"/>
  <c r="AQ15" i="4" s="1"/>
  <c r="AB15" i="4"/>
  <c r="AC15" i="4" s="1"/>
  <c r="AJ19" i="4"/>
  <c r="AM19" i="4" s="1"/>
  <c r="AL20" i="4"/>
  <c r="AM20" i="4" s="1"/>
  <c r="AL12" i="4"/>
  <c r="AM12" i="4" s="1"/>
  <c r="AQ224" i="4"/>
  <c r="AS224" i="4"/>
  <c r="AE272" i="4"/>
  <c r="AC272" i="4"/>
  <c r="AC310" i="4"/>
  <c r="AE310" i="4"/>
  <c r="AS358" i="4"/>
  <c r="AQ358" i="4"/>
  <c r="AE389" i="4"/>
  <c r="AC389" i="4"/>
  <c r="AC385" i="4"/>
  <c r="AF385" i="4" s="1"/>
  <c r="AW385" i="4" s="1"/>
  <c r="AE385" i="4"/>
  <c r="AC416" i="4"/>
  <c r="AE416" i="4"/>
  <c r="AF416" i="4" s="1"/>
  <c r="AC468" i="4"/>
  <c r="AE468" i="4"/>
  <c r="AQ494" i="4"/>
  <c r="AS494" i="4"/>
  <c r="AX466" i="4"/>
  <c r="S466" i="4"/>
  <c r="N466" i="4"/>
  <c r="AE248" i="4"/>
  <c r="AC248" i="4"/>
  <c r="AS354" i="4"/>
  <c r="AQ354" i="4"/>
  <c r="AI208" i="4"/>
  <c r="AJ208" i="4" s="1"/>
  <c r="AP208" i="4"/>
  <c r="AQ208" i="4" s="1"/>
  <c r="AB208" i="4"/>
  <c r="AI250" i="4"/>
  <c r="AP250" i="4"/>
  <c r="AB250" i="4"/>
  <c r="AP346" i="4"/>
  <c r="AB346" i="4"/>
  <c r="AP361" i="4"/>
  <c r="AI361" i="4"/>
  <c r="AP373" i="4"/>
  <c r="AI373" i="4"/>
  <c r="AB373" i="4"/>
  <c r="AE373" i="4" s="1"/>
  <c r="AI384" i="4"/>
  <c r="AL384" i="4" s="1"/>
  <c r="AB384" i="4"/>
  <c r="AE384" i="4" s="1"/>
  <c r="AI418" i="4"/>
  <c r="AJ418" i="4" s="1"/>
  <c r="AB418" i="4"/>
  <c r="AC434" i="4"/>
  <c r="AE434" i="4"/>
  <c r="AI446" i="4"/>
  <c r="AJ446" i="4" s="1"/>
  <c r="AB446" i="4"/>
  <c r="AP446" i="4"/>
  <c r="AP476" i="4"/>
  <c r="AI476" i="4"/>
  <c r="AJ476" i="4" s="1"/>
  <c r="AP521" i="4"/>
  <c r="AQ521" i="4" s="1"/>
  <c r="AI521" i="4"/>
  <c r="AB521" i="4"/>
  <c r="AE521" i="4" s="1"/>
  <c r="AP505" i="4"/>
  <c r="AQ505" i="4" s="1"/>
  <c r="AI505" i="4"/>
  <c r="AJ505" i="4" s="1"/>
  <c r="AB505" i="4"/>
  <c r="AC505" i="4" s="1"/>
  <c r="AC352" i="4"/>
  <c r="AQ305" i="4"/>
  <c r="AS305" i="4"/>
  <c r="AE271" i="4"/>
  <c r="AC271" i="4"/>
  <c r="AB408" i="4"/>
  <c r="AP384" i="4"/>
  <c r="AS455" i="4"/>
  <c r="AQ455" i="4"/>
  <c r="AI450" i="4"/>
  <c r="AJ260" i="4"/>
  <c r="AL260" i="4"/>
  <c r="AP132" i="4"/>
  <c r="AI132" i="4"/>
  <c r="AL132" i="4" s="1"/>
  <c r="AI214" i="4"/>
  <c r="AJ214" i="4" s="1"/>
  <c r="AP214" i="4"/>
  <c r="AQ214" i="4" s="1"/>
  <c r="AB214" i="4"/>
  <c r="AI343" i="4"/>
  <c r="AL343" i="4" s="1"/>
  <c r="AP343" i="4"/>
  <c r="AB348" i="4"/>
  <c r="AI348" i="4"/>
  <c r="AP348" i="4"/>
  <c r="AS348" i="4" s="1"/>
  <c r="AB344" i="4"/>
  <c r="AC344" i="4" s="1"/>
  <c r="AI344" i="4"/>
  <c r="AI363" i="4"/>
  <c r="AJ363" i="4" s="1"/>
  <c r="AP363" i="4"/>
  <c r="AQ363" i="4" s="1"/>
  <c r="AI374" i="4"/>
  <c r="AJ374" i="4" s="1"/>
  <c r="AB374" i="4"/>
  <c r="AJ392" i="4"/>
  <c r="AL392" i="4"/>
  <c r="AB380" i="4"/>
  <c r="AI380" i="4"/>
  <c r="AL380" i="4" s="1"/>
  <c r="AB400" i="4"/>
  <c r="AI400" i="4"/>
  <c r="AL400" i="4" s="1"/>
  <c r="AP412" i="4"/>
  <c r="AI412" i="4"/>
  <c r="AJ412" i="4" s="1"/>
  <c r="AB412" i="4"/>
  <c r="AI416" i="4"/>
  <c r="AP416" i="4"/>
  <c r="AQ416" i="4" s="1"/>
  <c r="AI420" i="4"/>
  <c r="AP420" i="4"/>
  <c r="AB420" i="4"/>
  <c r="AB425" i="4"/>
  <c r="AE425" i="4" s="1"/>
  <c r="AI425" i="4"/>
  <c r="AL425" i="4" s="1"/>
  <c r="AB439" i="4"/>
  <c r="AC439" i="4" s="1"/>
  <c r="AP439" i="4"/>
  <c r="AI448" i="4"/>
  <c r="AB448" i="4"/>
  <c r="AP448" i="4"/>
  <c r="AS448" i="4" s="1"/>
  <c r="AI461" i="4"/>
  <c r="AB461" i="4"/>
  <c r="AP461" i="4"/>
  <c r="AQ461" i="4" s="1"/>
  <c r="AI468" i="4"/>
  <c r="AP468" i="4"/>
  <c r="AI470" i="4"/>
  <c r="AJ470" i="4" s="1"/>
  <c r="AB470" i="4"/>
  <c r="AE470" i="4" s="1"/>
  <c r="AP470" i="4"/>
  <c r="AS470" i="4" s="1"/>
  <c r="AI508" i="4"/>
  <c r="AJ508" i="4" s="1"/>
  <c r="AP508" i="4"/>
  <c r="AQ508" i="4" s="1"/>
  <c r="AP498" i="4"/>
  <c r="AQ498" i="4" s="1"/>
  <c r="AI498" i="4"/>
  <c r="AJ498" i="4" s="1"/>
  <c r="M294" i="4"/>
  <c r="P294" i="4" s="1"/>
  <c r="AL511" i="4"/>
  <c r="AM511" i="4" s="1"/>
  <c r="AC29" i="4"/>
  <c r="AE29" i="4"/>
  <c r="AC398" i="4"/>
  <c r="AE398" i="4"/>
  <c r="AI408" i="4"/>
  <c r="AJ408" i="4" s="1"/>
  <c r="AJ294" i="4"/>
  <c r="AL294" i="4"/>
  <c r="AJ354" i="4"/>
  <c r="AL354" i="4"/>
  <c r="AP185" i="4"/>
  <c r="AQ185" i="4" s="1"/>
  <c r="AI185" i="4"/>
  <c r="AJ185" i="4" s="1"/>
  <c r="AP243" i="4"/>
  <c r="AB243" i="4"/>
  <c r="AC243" i="4" s="1"/>
  <c r="AQ278" i="4"/>
  <c r="AS278" i="4"/>
  <c r="AI358" i="4"/>
  <c r="AB358" i="4"/>
  <c r="AI368" i="4"/>
  <c r="AP368" i="4"/>
  <c r="AB368" i="4"/>
  <c r="AI428" i="4"/>
  <c r="AP428" i="4"/>
  <c r="AI462" i="4"/>
  <c r="AJ462" i="4" s="1"/>
  <c r="AP462" i="4"/>
  <c r="AQ462" i="4" s="1"/>
  <c r="AB462" i="4"/>
  <c r="AB484" i="4"/>
  <c r="AC484" i="4" s="1"/>
  <c r="AP484" i="4"/>
  <c r="AQ484" i="4" s="1"/>
  <c r="AP495" i="4"/>
  <c r="AQ495" i="4" s="1"/>
  <c r="AB495" i="4"/>
  <c r="AC495" i="4" s="1"/>
  <c r="AI495" i="4"/>
  <c r="AI517" i="4"/>
  <c r="AJ517" i="4" s="1"/>
  <c r="AB517" i="4"/>
  <c r="AC517" i="4" s="1"/>
  <c r="AP517" i="4"/>
  <c r="AQ517" i="4" s="1"/>
  <c r="AJ210" i="4"/>
  <c r="AC127" i="4"/>
  <c r="AF127" i="4" s="1"/>
  <c r="AW127" i="4" s="1"/>
  <c r="AJ268" i="4"/>
  <c r="AM268" i="4" s="1"/>
  <c r="S268" i="4" s="1"/>
  <c r="AL465" i="4"/>
  <c r="AM465" i="4" s="1"/>
  <c r="AX465" i="4" s="1"/>
  <c r="AC136" i="4"/>
  <c r="AE136" i="4"/>
  <c r="AL129" i="4"/>
  <c r="AJ129" i="4"/>
  <c r="AB185" i="4"/>
  <c r="AQ172" i="4"/>
  <c r="AT172" i="4" s="1"/>
  <c r="AY172" i="4" s="1"/>
  <c r="AE217" i="4"/>
  <c r="AC217" i="4"/>
  <c r="AB498" i="4"/>
  <c r="AC498" i="4" s="1"/>
  <c r="AQ261" i="4"/>
  <c r="AS261" i="4"/>
  <c r="AJ264" i="4"/>
  <c r="AL264" i="4"/>
  <c r="AQ165" i="4"/>
  <c r="AS165" i="4"/>
  <c r="AL261" i="4"/>
  <c r="AJ261" i="4"/>
  <c r="AP51" i="4"/>
  <c r="AS51" i="4" s="1"/>
  <c r="AB51" i="4"/>
  <c r="AB184" i="4"/>
  <c r="AI184" i="4"/>
  <c r="AP184" i="4"/>
  <c r="AL222" i="4"/>
  <c r="AJ222" i="4"/>
  <c r="AI259" i="4"/>
  <c r="AL259" i="4" s="1"/>
  <c r="AB259" i="4"/>
  <c r="AE288" i="4"/>
  <c r="AC288" i="4"/>
  <c r="AB360" i="4"/>
  <c r="AI360" i="4"/>
  <c r="AP360" i="4"/>
  <c r="AI378" i="4"/>
  <c r="AB378" i="4"/>
  <c r="AP378" i="4"/>
  <c r="AI389" i="4"/>
  <c r="AP389" i="4"/>
  <c r="AI394" i="4"/>
  <c r="AP394" i="4"/>
  <c r="AQ394" i="4" s="1"/>
  <c r="AI414" i="4"/>
  <c r="AP414" i="4"/>
  <c r="AS414" i="4" s="1"/>
  <c r="AB414" i="4"/>
  <c r="AI483" i="4"/>
  <c r="AJ483" i="4" s="1"/>
  <c r="AB483" i="4"/>
  <c r="AE483" i="4" s="1"/>
  <c r="AP483" i="4"/>
  <c r="AP491" i="4"/>
  <c r="AQ491" i="4" s="1"/>
  <c r="AB491" i="4"/>
  <c r="AI491" i="4"/>
  <c r="AJ491" i="4" s="1"/>
  <c r="AP510" i="4"/>
  <c r="AQ510" i="4" s="1"/>
  <c r="AI510" i="4"/>
  <c r="AJ510" i="4" s="1"/>
  <c r="AB510" i="4"/>
  <c r="AE510" i="4" s="1"/>
  <c r="AQ122" i="4"/>
  <c r="AT122" i="4" s="1"/>
  <c r="AP400" i="4"/>
  <c r="AB363" i="4"/>
  <c r="AL307" i="4"/>
  <c r="AJ307" i="4"/>
  <c r="AP466" i="4"/>
  <c r="AE454" i="4"/>
  <c r="AC454" i="4"/>
  <c r="AC450" i="4"/>
  <c r="AF450" i="4" s="1"/>
  <c r="AW450" i="4" s="1"/>
  <c r="AP434" i="4"/>
  <c r="AQ434" i="4" s="1"/>
  <c r="AB169" i="4"/>
  <c r="AE169" i="4" s="1"/>
  <c r="AI169" i="4"/>
  <c r="AI251" i="4"/>
  <c r="AB251" i="4"/>
  <c r="AP251" i="4"/>
  <c r="AP332" i="4"/>
  <c r="AB332" i="4"/>
  <c r="AI332" i="4"/>
  <c r="AI385" i="4"/>
  <c r="AP385" i="4"/>
  <c r="AI464" i="4"/>
  <c r="AJ464" i="4" s="1"/>
  <c r="AP464" i="4"/>
  <c r="AB464" i="4"/>
  <c r="AC464" i="4" s="1"/>
  <c r="AE215" i="4"/>
  <c r="AJ309" i="4"/>
  <c r="AM309" i="4" s="1"/>
  <c r="AX309" i="4" s="1"/>
  <c r="AI172" i="4"/>
  <c r="AJ172" i="4" s="1"/>
  <c r="AP259" i="4"/>
  <c r="AS259" i="4" s="1"/>
  <c r="AB466" i="4"/>
  <c r="AS516" i="4"/>
  <c r="AQ516" i="4"/>
  <c r="AI434" i="4"/>
  <c r="AJ434" i="4" s="1"/>
  <c r="AI484" i="4"/>
  <c r="AJ484" i="4" s="1"/>
  <c r="AI194" i="4"/>
  <c r="AB194" i="4"/>
  <c r="AB338" i="4"/>
  <c r="AP338" i="4"/>
  <c r="AS338" i="4" s="1"/>
  <c r="AI338" i="4"/>
  <c r="AI364" i="4"/>
  <c r="AL364" i="4" s="1"/>
  <c r="AP364" i="4"/>
  <c r="AQ364" i="4" s="1"/>
  <c r="AB364" i="4"/>
  <c r="AB379" i="4"/>
  <c r="AI379" i="4"/>
  <c r="AP382" i="4"/>
  <c r="AB382" i="4"/>
  <c r="AI382" i="4"/>
  <c r="AP403" i="4"/>
  <c r="AI403" i="4"/>
  <c r="AB403" i="4"/>
  <c r="AE403" i="4" s="1"/>
  <c r="AB409" i="4"/>
  <c r="AI409" i="4"/>
  <c r="AP409" i="4"/>
  <c r="AI442" i="4"/>
  <c r="AB442" i="4"/>
  <c r="AC442" i="4" s="1"/>
  <c r="AI460" i="4"/>
  <c r="AJ460" i="4" s="1"/>
  <c r="AB460" i="4"/>
  <c r="AE460" i="4" s="1"/>
  <c r="AP460" i="4"/>
  <c r="AQ460" i="4" s="1"/>
  <c r="AI475" i="4"/>
  <c r="AJ475" i="4" s="1"/>
  <c r="AP475" i="4"/>
  <c r="AB475" i="4"/>
  <c r="AB488" i="4"/>
  <c r="AC488" i="4" s="1"/>
  <c r="AI488" i="4"/>
  <c r="AP513" i="4"/>
  <c r="AQ513" i="4" s="1"/>
  <c r="AB513" i="4"/>
  <c r="AC513" i="4" s="1"/>
  <c r="AI513" i="4"/>
  <c r="AJ513" i="4" s="1"/>
  <c r="AE262" i="4"/>
  <c r="AF262" i="4" s="1"/>
  <c r="AW262" i="4" s="1"/>
  <c r="AQ248" i="4"/>
  <c r="AE55" i="4"/>
  <c r="AF55" i="4" s="1"/>
  <c r="AW55" i="4" s="1"/>
  <c r="AJ371" i="4"/>
  <c r="AL371" i="4"/>
  <c r="R515" i="4"/>
  <c r="AW514" i="4"/>
  <c r="AQ356" i="4"/>
  <c r="AS356" i="4"/>
  <c r="AJ34" i="4"/>
  <c r="AL34" i="4"/>
  <c r="AI366" i="4"/>
  <c r="AP366" i="4"/>
  <c r="AB366" i="4"/>
  <c r="AB433" i="4"/>
  <c r="AC433" i="4" s="1"/>
  <c r="AI433" i="4"/>
  <c r="AJ433" i="4" s="1"/>
  <c r="AP433" i="4"/>
  <c r="AQ433" i="4" s="1"/>
  <c r="AI447" i="4"/>
  <c r="AJ447" i="4" s="1"/>
  <c r="AP447" i="4"/>
  <c r="AQ447" i="4" s="1"/>
  <c r="AB447" i="4"/>
  <c r="AE447" i="4" s="1"/>
  <c r="AB474" i="4"/>
  <c r="AP474" i="4"/>
  <c r="AI474" i="4"/>
  <c r="AI490" i="4"/>
  <c r="AJ490" i="4" s="1"/>
  <c r="AP490" i="4"/>
  <c r="AQ490" i="4" s="1"/>
  <c r="AB490" i="4"/>
  <c r="AC490" i="4" s="1"/>
  <c r="AI504" i="4"/>
  <c r="AL504" i="4" s="1"/>
  <c r="AP504" i="4"/>
  <c r="AB504" i="4"/>
  <c r="AC504" i="4" s="1"/>
  <c r="AI501" i="4"/>
  <c r="AJ501" i="4" s="1"/>
  <c r="AP501" i="4"/>
  <c r="AS501" i="4" s="1"/>
  <c r="AB501" i="4"/>
  <c r="AC501" i="4" s="1"/>
  <c r="AC406" i="4"/>
  <c r="AF406" i="4" s="1"/>
  <c r="AW406" i="4" s="1"/>
  <c r="AE226" i="4"/>
  <c r="AF226" i="4" s="1"/>
  <c r="AC339" i="4"/>
  <c r="AF339" i="4" s="1"/>
  <c r="AW339" i="4" s="1"/>
  <c r="AS235" i="4"/>
  <c r="AQ235" i="4"/>
  <c r="AT235" i="4" s="1"/>
  <c r="AY235" i="4" s="1"/>
  <c r="AC371" i="4"/>
  <c r="AE371" i="4"/>
  <c r="AB394" i="4"/>
  <c r="AJ352" i="4"/>
  <c r="AL352" i="4"/>
  <c r="AP180" i="4"/>
  <c r="AB180" i="4"/>
  <c r="AI180" i="4"/>
  <c r="AB230" i="4"/>
  <c r="AC230" i="4" s="1"/>
  <c r="AI230" i="4"/>
  <c r="AP230" i="4"/>
  <c r="AQ230" i="4" s="1"/>
  <c r="AB220" i="4"/>
  <c r="AI220" i="4"/>
  <c r="AP220" i="4"/>
  <c r="AQ220" i="4" s="1"/>
  <c r="AE241" i="4"/>
  <c r="AC241" i="4"/>
  <c r="AI362" i="4"/>
  <c r="AJ362" i="4" s="1"/>
  <c r="AB362" i="4"/>
  <c r="AP372" i="4"/>
  <c r="AI372" i="4"/>
  <c r="AL372" i="4" s="1"/>
  <c r="AB372" i="4"/>
  <c r="AC372" i="4" s="1"/>
  <c r="AB388" i="4"/>
  <c r="AP388" i="4"/>
  <c r="AI388" i="4"/>
  <c r="AJ388" i="4" s="1"/>
  <c r="AQ402" i="4"/>
  <c r="AS402" i="4"/>
  <c r="AP401" i="4"/>
  <c r="AQ401" i="4" s="1"/>
  <c r="AB401" i="4"/>
  <c r="AI404" i="4"/>
  <c r="AB404" i="4"/>
  <c r="AP404" i="4"/>
  <c r="AQ404" i="4" s="1"/>
  <c r="AB422" i="4"/>
  <c r="AP422" i="4"/>
  <c r="AS422" i="4" s="1"/>
  <c r="AI422" i="4"/>
  <c r="AI424" i="4"/>
  <c r="AP424" i="4"/>
  <c r="AB424" i="4"/>
  <c r="AI438" i="4"/>
  <c r="AL438" i="4" s="1"/>
  <c r="AP438" i="4"/>
  <c r="AI432" i="4"/>
  <c r="AB432" i="4"/>
  <c r="AC432" i="4" s="1"/>
  <c r="AI444" i="4"/>
  <c r="AP444" i="4"/>
  <c r="AP449" i="4"/>
  <c r="AQ449" i="4" s="1"/>
  <c r="AI449" i="4"/>
  <c r="AJ449" i="4" s="1"/>
  <c r="AI482" i="4"/>
  <c r="AJ482" i="4" s="1"/>
  <c r="AP482" i="4"/>
  <c r="AQ482" i="4" s="1"/>
  <c r="AB471" i="4"/>
  <c r="AP471" i="4"/>
  <c r="AB506" i="4"/>
  <c r="AC506" i="4" s="1"/>
  <c r="AI506" i="4"/>
  <c r="AL506" i="4" s="1"/>
  <c r="AI512" i="4"/>
  <c r="AJ512" i="4" s="1"/>
  <c r="AB512" i="4"/>
  <c r="AC512" i="4" s="1"/>
  <c r="AL168" i="4"/>
  <c r="AM168" i="4" s="1"/>
  <c r="AE216" i="4"/>
  <c r="AF216" i="4" s="1"/>
  <c r="AL370" i="4"/>
  <c r="AM370" i="4" s="1"/>
  <c r="AX370" i="4" s="1"/>
  <c r="AQ488" i="4"/>
  <c r="AT488" i="4" s="1"/>
  <c r="AY488" i="4" s="1"/>
  <c r="AL287" i="4"/>
  <c r="AM287" i="4" s="1"/>
  <c r="AX287" i="4" s="1"/>
  <c r="AE235" i="4"/>
  <c r="AC235" i="4"/>
  <c r="AL381" i="4"/>
  <c r="AL515" i="4"/>
  <c r="AJ515" i="4"/>
  <c r="AC231" i="4"/>
  <c r="AE231" i="4"/>
  <c r="AB476" i="4"/>
  <c r="AB392" i="4"/>
  <c r="AC392" i="4" s="1"/>
  <c r="AS141" i="4"/>
  <c r="AQ141" i="4"/>
  <c r="AJ328" i="4"/>
  <c r="AL328" i="4"/>
  <c r="AC190" i="4"/>
  <c r="AQ355" i="4"/>
  <c r="AT355" i="4" s="1"/>
  <c r="AY355" i="4" s="1"/>
  <c r="AB137" i="4"/>
  <c r="AI243" i="4"/>
  <c r="AL243" i="4" s="1"/>
  <c r="AP380" i="4"/>
  <c r="AE381" i="4"/>
  <c r="AC381" i="4"/>
  <c r="AI402" i="4"/>
  <c r="AB508" i="4"/>
  <c r="AP450" i="4"/>
  <c r="AI471" i="4"/>
  <c r="AP350" i="4"/>
  <c r="AQ350" i="4" s="1"/>
  <c r="AI494" i="4"/>
  <c r="AJ494" i="4" s="1"/>
  <c r="AB494" i="4"/>
  <c r="AP507" i="4"/>
  <c r="AB507" i="4"/>
  <c r="AE507" i="4" s="1"/>
  <c r="AI507" i="4"/>
  <c r="AB503" i="4"/>
  <c r="AC503" i="4" s="1"/>
  <c r="AP503" i="4"/>
  <c r="AQ503" i="4" s="1"/>
  <c r="AB402" i="4"/>
  <c r="AP379" i="4"/>
  <c r="AJ516" i="4"/>
  <c r="AM516" i="4" s="1"/>
  <c r="AL516" i="4"/>
  <c r="AQ500" i="4"/>
  <c r="AS500" i="4"/>
  <c r="AB451" i="4"/>
  <c r="AC451" i="4" s="1"/>
  <c r="AS463" i="4"/>
  <c r="AQ463" i="4"/>
  <c r="AI439" i="4"/>
  <c r="AP418" i="4"/>
  <c r="AQ418" i="4" s="1"/>
  <c r="AB482" i="4"/>
  <c r="AC482" i="4" s="1"/>
  <c r="AT399" i="4"/>
  <c r="AY399" i="4" s="1"/>
  <c r="AI110" i="4"/>
  <c r="AL95" i="4"/>
  <c r="AM95" i="4" s="1"/>
  <c r="AM331" i="4"/>
  <c r="AX331" i="4" s="1"/>
  <c r="AB36" i="4"/>
  <c r="AC36" i="4" s="1"/>
  <c r="AF369" i="4"/>
  <c r="AB111" i="4"/>
  <c r="AL218" i="4"/>
  <c r="AM218" i="4" s="1"/>
  <c r="AX218" i="4" s="1"/>
  <c r="AP151" i="4"/>
  <c r="AB112" i="4"/>
  <c r="AB34" i="4"/>
  <c r="AE34" i="4" s="1"/>
  <c r="AP89" i="4"/>
  <c r="AQ89" i="4" s="1"/>
  <c r="AP103" i="4"/>
  <c r="AB89" i="4"/>
  <c r="AC89" i="4" s="1"/>
  <c r="AB97" i="4"/>
  <c r="AP50" i="4"/>
  <c r="AQ50" i="4" s="1"/>
  <c r="AB99" i="4"/>
  <c r="AC99" i="4" s="1"/>
  <c r="AP97" i="4"/>
  <c r="AQ97" i="4" s="1"/>
  <c r="AP95" i="4"/>
  <c r="AF480" i="4"/>
  <c r="AW480" i="4" s="1"/>
  <c r="AI117" i="4"/>
  <c r="AB54" i="4"/>
  <c r="AP111" i="4"/>
  <c r="AQ111" i="4" s="1"/>
  <c r="AP131" i="4"/>
  <c r="AS131" i="4" s="1"/>
  <c r="AI320" i="4"/>
  <c r="AJ320" i="4" s="1"/>
  <c r="AI109" i="4"/>
  <c r="AB166" i="4"/>
  <c r="AP140" i="4"/>
  <c r="AT36" i="4"/>
  <c r="O36" i="4" s="1"/>
  <c r="AB326" i="4"/>
  <c r="AC326" i="4" s="1"/>
  <c r="AS117" i="4"/>
  <c r="AT117" i="4" s="1"/>
  <c r="AP52" i="4"/>
  <c r="AQ52" i="4" s="1"/>
  <c r="AB109" i="4"/>
  <c r="AC109" i="4" s="1"/>
  <c r="AI140" i="4"/>
  <c r="AP133" i="4"/>
  <c r="AQ133" i="4" s="1"/>
  <c r="AM473" i="4"/>
  <c r="N473" i="4" s="1"/>
  <c r="AI326" i="4"/>
  <c r="AP110" i="4"/>
  <c r="AS110" i="4" s="1"/>
  <c r="AI133" i="4"/>
  <c r="AL133" i="4" s="1"/>
  <c r="R509" i="4"/>
  <c r="O357" i="4"/>
  <c r="N548" i="4"/>
  <c r="S548" i="4"/>
  <c r="AX548" i="4"/>
  <c r="AQ101" i="4"/>
  <c r="AS101" i="4"/>
  <c r="AC40" i="4"/>
  <c r="AF40" i="4" s="1"/>
  <c r="AE40" i="4"/>
  <c r="AJ53" i="4"/>
  <c r="AL53" i="4"/>
  <c r="AC49" i="4"/>
  <c r="AE49" i="4"/>
  <c r="AL174" i="4"/>
  <c r="AJ174" i="4"/>
  <c r="AQ239" i="4"/>
  <c r="AS239" i="4"/>
  <c r="AY571" i="4"/>
  <c r="O571" i="4"/>
  <c r="O528" i="4"/>
  <c r="AY528" i="4"/>
  <c r="N345" i="4"/>
  <c r="Q345" i="4" s="1"/>
  <c r="AW383" i="4"/>
  <c r="S524" i="4"/>
  <c r="N524" i="4"/>
  <c r="T524" i="4" s="1"/>
  <c r="AX524" i="4"/>
  <c r="O551" i="4"/>
  <c r="AY551" i="4"/>
  <c r="AM329" i="4"/>
  <c r="N329" i="4" s="1"/>
  <c r="Q329" i="4" s="1"/>
  <c r="T542" i="4"/>
  <c r="AQ123" i="4"/>
  <c r="AT123" i="4" s="1"/>
  <c r="O123" i="4" s="1"/>
  <c r="AC123" i="4"/>
  <c r="AF123" i="4" s="1"/>
  <c r="AQ32" i="4"/>
  <c r="AT244" i="4"/>
  <c r="O244" i="4" s="1"/>
  <c r="AQ453" i="4"/>
  <c r="AT453" i="4" s="1"/>
  <c r="AY453" i="4" s="1"/>
  <c r="S570" i="4"/>
  <c r="AL333" i="4"/>
  <c r="AM333" i="4" s="1"/>
  <c r="AL412" i="4"/>
  <c r="AM412" i="4" s="1"/>
  <c r="AX412" i="4" s="1"/>
  <c r="AB172" i="4"/>
  <c r="AE172" i="4" s="1"/>
  <c r="AI99" i="4"/>
  <c r="AX570" i="4"/>
  <c r="AL377" i="4"/>
  <c r="AM377" i="4" s="1"/>
  <c r="AX377" i="4" s="1"/>
  <c r="AC459" i="4"/>
  <c r="AF459" i="4" s="1"/>
  <c r="AC518" i="4"/>
  <c r="AF518" i="4" s="1"/>
  <c r="AW518" i="4" s="1"/>
  <c r="AJ520" i="4"/>
  <c r="AM520" i="4" s="1"/>
  <c r="AX520" i="4" s="1"/>
  <c r="AE558" i="4"/>
  <c r="AF558" i="4" s="1"/>
  <c r="AE562" i="4"/>
  <c r="AF562" i="4" s="1"/>
  <c r="AQ383" i="4"/>
  <c r="AT383" i="4" s="1"/>
  <c r="O383" i="4" s="1"/>
  <c r="AE569" i="4"/>
  <c r="AF569" i="4" s="1"/>
  <c r="AC156" i="4"/>
  <c r="AI51" i="4"/>
  <c r="AQ414" i="4"/>
  <c r="AT414" i="4" s="1"/>
  <c r="AY414" i="4" s="1"/>
  <c r="AP85" i="4"/>
  <c r="AB85" i="4"/>
  <c r="AE85" i="4" s="1"/>
  <c r="Q552" i="4"/>
  <c r="AW573" i="4"/>
  <c r="AJ121" i="4"/>
  <c r="AM121" i="4" s="1"/>
  <c r="AS157" i="4"/>
  <c r="AT157" i="4" s="1"/>
  <c r="AY157" i="4" s="1"/>
  <c r="AQ313" i="4"/>
  <c r="AT313" i="4" s="1"/>
  <c r="AF393" i="4"/>
  <c r="AW393" i="4" s="1"/>
  <c r="AJ384" i="4"/>
  <c r="AM384" i="4" s="1"/>
  <c r="AQ422" i="4"/>
  <c r="AT422" i="4" s="1"/>
  <c r="AE26" i="4"/>
  <c r="AF26" i="4" s="1"/>
  <c r="AW26" i="4" s="1"/>
  <c r="AE538" i="4"/>
  <c r="AF538" i="4" s="1"/>
  <c r="AE333" i="4"/>
  <c r="AF333" i="4" s="1"/>
  <c r="AW333" i="4" s="1"/>
  <c r="AS12" i="4"/>
  <c r="AT12" i="4" s="1"/>
  <c r="AB141" i="4"/>
  <c r="AI122" i="4"/>
  <c r="AS170" i="4"/>
  <c r="AB39" i="4"/>
  <c r="M573" i="4"/>
  <c r="P573" i="4" s="1"/>
  <c r="AQ54" i="4"/>
  <c r="AT54" i="4" s="1"/>
  <c r="R514" i="4"/>
  <c r="AS532" i="4"/>
  <c r="AT532" i="4" s="1"/>
  <c r="AL463" i="4"/>
  <c r="AM463" i="4" s="1"/>
  <c r="AQ480" i="4"/>
  <c r="AT480" i="4" s="1"/>
  <c r="AC377" i="4"/>
  <c r="AF377" i="4" s="1"/>
  <c r="M514" i="4"/>
  <c r="P514" i="4" s="1"/>
  <c r="AE289" i="4"/>
  <c r="AF289" i="4" s="1"/>
  <c r="R289" i="4" s="1"/>
  <c r="AI86" i="4"/>
  <c r="AJ86" i="4" s="1"/>
  <c r="AL235" i="4"/>
  <c r="AM235" i="4" s="1"/>
  <c r="AC568" i="4"/>
  <c r="AF568" i="4" s="1"/>
  <c r="AE306" i="4"/>
  <c r="AF306" i="4" s="1"/>
  <c r="M306" i="4" s="1"/>
  <c r="P306" i="4" s="1"/>
  <c r="AS367" i="4"/>
  <c r="AT367" i="4" s="1"/>
  <c r="O367" i="4" s="1"/>
  <c r="AC470" i="4"/>
  <c r="AF470" i="4" s="1"/>
  <c r="AE557" i="4"/>
  <c r="AF557" i="4" s="1"/>
  <c r="AS526" i="4"/>
  <c r="AT526" i="4" s="1"/>
  <c r="AE530" i="4"/>
  <c r="AF530" i="4" s="1"/>
  <c r="AL289" i="4"/>
  <c r="AM289" i="4" s="1"/>
  <c r="AS225" i="4"/>
  <c r="AT225" i="4" s="1"/>
  <c r="AP86" i="4"/>
  <c r="AS231" i="4"/>
  <c r="AT231" i="4" s="1"/>
  <c r="AY231" i="4" s="1"/>
  <c r="AQ19" i="4"/>
  <c r="AT19" i="4" s="1"/>
  <c r="AY19" i="4" s="1"/>
  <c r="AE561" i="4"/>
  <c r="AF561" i="4" s="1"/>
  <c r="AW561" i="4" s="1"/>
  <c r="AP88" i="4"/>
  <c r="AS133" i="4"/>
  <c r="O34" i="4"/>
  <c r="AC86" i="4"/>
  <c r="AM31" i="4"/>
  <c r="S31" i="4" s="1"/>
  <c r="AF52" i="4"/>
  <c r="AL164" i="4"/>
  <c r="AM164" i="4" s="1"/>
  <c r="S164" i="4" s="1"/>
  <c r="AM369" i="4"/>
  <c r="AX369" i="4" s="1"/>
  <c r="AQ370" i="4"/>
  <c r="AT370" i="4" s="1"/>
  <c r="O370" i="4" s="1"/>
  <c r="AC457" i="4"/>
  <c r="AF457" i="4" s="1"/>
  <c r="AJ562" i="4"/>
  <c r="AM562" i="4" s="1"/>
  <c r="N562" i="4" s="1"/>
  <c r="T562" i="4" s="1"/>
  <c r="AE44" i="4"/>
  <c r="AF44" i="4" s="1"/>
  <c r="AE566" i="4"/>
  <c r="AF566" i="4" s="1"/>
  <c r="AS486" i="4"/>
  <c r="AT486" i="4" s="1"/>
  <c r="O486" i="4" s="1"/>
  <c r="AS394" i="4"/>
  <c r="AT394" i="4" s="1"/>
  <c r="AB122" i="4"/>
  <c r="AC122" i="4" s="1"/>
  <c r="AM383" i="4"/>
  <c r="AB88" i="4"/>
  <c r="AP266" i="4"/>
  <c r="AQ266" i="4" s="1"/>
  <c r="AB117" i="4"/>
  <c r="AE139" i="4"/>
  <c r="AF139" i="4" s="1"/>
  <c r="M139" i="4" s="1"/>
  <c r="P139" i="4" s="1"/>
  <c r="AE269" i="4"/>
  <c r="AF269" i="4" s="1"/>
  <c r="AC510" i="4"/>
  <c r="AF510" i="4" s="1"/>
  <c r="AW510" i="4" s="1"/>
  <c r="AL293" i="4"/>
  <c r="AM293" i="4" s="1"/>
  <c r="N293" i="4" s="1"/>
  <c r="AF544" i="4"/>
  <c r="R544" i="4" s="1"/>
  <c r="AT520" i="4"/>
  <c r="O520" i="4" s="1"/>
  <c r="M554" i="4"/>
  <c r="P554" i="4" s="1"/>
  <c r="AW554" i="4"/>
  <c r="R554" i="4"/>
  <c r="O467" i="4"/>
  <c r="AY36" i="4"/>
  <c r="R563" i="4"/>
  <c r="M563" i="4"/>
  <c r="P563" i="4" s="1"/>
  <c r="AW563" i="4"/>
  <c r="AX544" i="4"/>
  <c r="S544" i="4"/>
  <c r="N544" i="4"/>
  <c r="T544" i="4" s="1"/>
  <c r="AC201" i="4"/>
  <c r="AF201" i="4" s="1"/>
  <c r="AW201" i="4" s="1"/>
  <c r="AE367" i="4"/>
  <c r="AF367" i="4" s="1"/>
  <c r="AE467" i="4"/>
  <c r="AF467" i="4" s="1"/>
  <c r="R467" i="4" s="1"/>
  <c r="AS518" i="4"/>
  <c r="AT518" i="4" s="1"/>
  <c r="AY518" i="4" s="1"/>
  <c r="AJ269" i="4"/>
  <c r="AQ166" i="4"/>
  <c r="AC50" i="4"/>
  <c r="AF50" i="4" s="1"/>
  <c r="AQ429" i="4"/>
  <c r="AT429" i="4" s="1"/>
  <c r="AL568" i="4"/>
  <c r="AM568" i="4" s="1"/>
  <c r="AQ26" i="4"/>
  <c r="AT26" i="4" s="1"/>
  <c r="AY26" i="4" s="1"/>
  <c r="AE12" i="4"/>
  <c r="AF12" i="4" s="1"/>
  <c r="AQ211" i="4"/>
  <c r="S540" i="4"/>
  <c r="AQ127" i="4"/>
  <c r="AT127" i="4" s="1"/>
  <c r="O127" i="4" s="1"/>
  <c r="AJ459" i="4"/>
  <c r="AM459" i="4" s="1"/>
  <c r="N459" i="4" s="1"/>
  <c r="AJ227" i="4"/>
  <c r="AY557" i="4"/>
  <c r="N121" i="4"/>
  <c r="T121" i="4" s="1"/>
  <c r="Q570" i="4"/>
  <c r="AQ376" i="4"/>
  <c r="AT376" i="4" s="1"/>
  <c r="AS232" i="4"/>
  <c r="AT232" i="4" s="1"/>
  <c r="AY232" i="4" s="1"/>
  <c r="AM577" i="4"/>
  <c r="AQ558" i="4"/>
  <c r="AT558" i="4" s="1"/>
  <c r="AE500" i="4"/>
  <c r="AF500" i="4" s="1"/>
  <c r="AW500" i="4" s="1"/>
  <c r="AW387" i="4"/>
  <c r="AL172" i="4"/>
  <c r="AM172" i="4" s="1"/>
  <c r="N172" i="4" s="1"/>
  <c r="AE553" i="4"/>
  <c r="AF553" i="4" s="1"/>
  <c r="AM454" i="4"/>
  <c r="AX454" i="4" s="1"/>
  <c r="T540" i="4"/>
  <c r="AC330" i="4"/>
  <c r="AF330" i="4" s="1"/>
  <c r="AM83" i="4"/>
  <c r="N83" i="4" s="1"/>
  <c r="Q83" i="4" s="1"/>
  <c r="AC447" i="4"/>
  <c r="AF447" i="4" s="1"/>
  <c r="M447" i="4" s="1"/>
  <c r="P447" i="4" s="1"/>
  <c r="AX540" i="4"/>
  <c r="AF352" i="4"/>
  <c r="AW352" i="4" s="1"/>
  <c r="R528" i="4"/>
  <c r="M528" i="4"/>
  <c r="P528" i="4" s="1"/>
  <c r="S563" i="4"/>
  <c r="N563" i="4"/>
  <c r="R133" i="4"/>
  <c r="AY469" i="4"/>
  <c r="M519" i="4"/>
  <c r="P519" i="4" s="1"/>
  <c r="R546" i="4"/>
  <c r="M546" i="4"/>
  <c r="P546" i="4" s="1"/>
  <c r="AW546" i="4"/>
  <c r="R564" i="4"/>
  <c r="M564" i="4"/>
  <c r="P564" i="4" s="1"/>
  <c r="M561" i="4"/>
  <c r="P561" i="4" s="1"/>
  <c r="R561" i="4"/>
  <c r="AS573" i="4"/>
  <c r="AQ573" i="4"/>
  <c r="AC534" i="4"/>
  <c r="AE534" i="4"/>
  <c r="AC331" i="4"/>
  <c r="AE331" i="4"/>
  <c r="AM129" i="4"/>
  <c r="AF142" i="4"/>
  <c r="AT158" i="4"/>
  <c r="AY158" i="4" s="1"/>
  <c r="AT515" i="4"/>
  <c r="AT138" i="4"/>
  <c r="AY138" i="4" s="1"/>
  <c r="S575" i="4"/>
  <c r="N575" i="4"/>
  <c r="AQ575" i="4"/>
  <c r="AS575" i="4"/>
  <c r="AL485" i="4"/>
  <c r="AJ485" i="4"/>
  <c r="AM393" i="4"/>
  <c r="AI41" i="4"/>
  <c r="AP41" i="4"/>
  <c r="AP49" i="4"/>
  <c r="AI49" i="4"/>
  <c r="AB161" i="4"/>
  <c r="AI161" i="4"/>
  <c r="AB174" i="4"/>
  <c r="AP174" i="4"/>
  <c r="AB188" i="4"/>
  <c r="AC188" i="4" s="1"/>
  <c r="AI188" i="4"/>
  <c r="AP188" i="4"/>
  <c r="AP190" i="4"/>
  <c r="AI190" i="4"/>
  <c r="AP204" i="4"/>
  <c r="AQ204" i="4" s="1"/>
  <c r="AI204" i="4"/>
  <c r="AP201" i="4"/>
  <c r="AQ201" i="4" s="1"/>
  <c r="AI201" i="4"/>
  <c r="AI213" i="4"/>
  <c r="AJ213" i="4" s="1"/>
  <c r="AP213" i="4"/>
  <c r="AB213" i="4"/>
  <c r="AP216" i="4"/>
  <c r="AQ216" i="4" s="1"/>
  <c r="AI216" i="4"/>
  <c r="AP241" i="4"/>
  <c r="AS241" i="4" s="1"/>
  <c r="AI241" i="4"/>
  <c r="AP256" i="4"/>
  <c r="AB256" i="4"/>
  <c r="AP272" i="4"/>
  <c r="AI272" i="4"/>
  <c r="AP262" i="4"/>
  <c r="AQ262" i="4" s="1"/>
  <c r="AI262" i="4"/>
  <c r="AB268" i="4"/>
  <c r="AP268" i="4"/>
  <c r="AC567" i="4"/>
  <c r="AE567" i="4"/>
  <c r="AT577" i="4"/>
  <c r="AQ223" i="4"/>
  <c r="AJ425" i="4"/>
  <c r="AM425" i="4" s="1"/>
  <c r="AE577" i="4"/>
  <c r="AF577" i="4" s="1"/>
  <c r="M577" i="4" s="1"/>
  <c r="P577" i="4" s="1"/>
  <c r="AE372" i="4"/>
  <c r="AB77" i="4"/>
  <c r="AE77" i="4" s="1"/>
  <c r="AP77" i="4"/>
  <c r="AI93" i="4"/>
  <c r="AP93" i="4"/>
  <c r="AP96" i="4"/>
  <c r="AB96" i="4"/>
  <c r="AQ99" i="4"/>
  <c r="AS99" i="4"/>
  <c r="AP119" i="4"/>
  <c r="AB119" i="4"/>
  <c r="AI105" i="4"/>
  <c r="AP105" i="4"/>
  <c r="AI115" i="4"/>
  <c r="AP115" i="4"/>
  <c r="AS115" i="4" s="1"/>
  <c r="AP125" i="4"/>
  <c r="AB125" i="4"/>
  <c r="AE140" i="4"/>
  <c r="AF140" i="4" s="1"/>
  <c r="AW140" i="4" s="1"/>
  <c r="AP31" i="4"/>
  <c r="AB31" i="4"/>
  <c r="AP38" i="4"/>
  <c r="AI38" i="4"/>
  <c r="AB32" i="4"/>
  <c r="AC32" i="4" s="1"/>
  <c r="AI32" i="4"/>
  <c r="AI33" i="4"/>
  <c r="AJ33" i="4" s="1"/>
  <c r="AB33" i="4"/>
  <c r="AI42" i="4"/>
  <c r="AJ42" i="4" s="1"/>
  <c r="AB42" i="4"/>
  <c r="AI56" i="4"/>
  <c r="AJ56" i="4" s="1"/>
  <c r="AB56" i="4"/>
  <c r="AI48" i="4"/>
  <c r="AJ48" i="4" s="1"/>
  <c r="AP48" i="4"/>
  <c r="AQ48" i="4" s="1"/>
  <c r="AI159" i="4"/>
  <c r="AJ159" i="4" s="1"/>
  <c r="AP159" i="4"/>
  <c r="AI167" i="4"/>
  <c r="AB167" i="4"/>
  <c r="AC167" i="4" s="1"/>
  <c r="AP175" i="4"/>
  <c r="AQ175" i="4" s="1"/>
  <c r="AI175" i="4"/>
  <c r="AE202" i="4"/>
  <c r="AF202" i="4" s="1"/>
  <c r="R202" i="4" s="1"/>
  <c r="AE227" i="4"/>
  <c r="AF227" i="4" s="1"/>
  <c r="AW227" i="4" s="1"/>
  <c r="AF265" i="4"/>
  <c r="AW265" i="4" s="1"/>
  <c r="AM497" i="4"/>
  <c r="AX497" i="4" s="1"/>
  <c r="AI346" i="4"/>
  <c r="AP344" i="4"/>
  <c r="AQ344" i="4" s="1"/>
  <c r="AE257" i="4"/>
  <c r="AF257" i="4" s="1"/>
  <c r="AP219" i="4"/>
  <c r="AB287" i="4"/>
  <c r="AB223" i="4"/>
  <c r="AE329" i="4"/>
  <c r="AF329" i="4" s="1"/>
  <c r="AF497" i="4"/>
  <c r="AW497" i="4" s="1"/>
  <c r="AS502" i="4"/>
  <c r="AT502" i="4" s="1"/>
  <c r="AM518" i="4"/>
  <c r="S518" i="4" s="1"/>
  <c r="AM515" i="4"/>
  <c r="AW496" i="4"/>
  <c r="AM519" i="4"/>
  <c r="M496" i="4"/>
  <c r="P496" i="4" s="1"/>
  <c r="AM496" i="4"/>
  <c r="AM509" i="4"/>
  <c r="M509" i="4"/>
  <c r="P509" i="4" s="1"/>
  <c r="R519" i="4"/>
  <c r="R496" i="4"/>
  <c r="AC522" i="4"/>
  <c r="AF522" i="4" s="1"/>
  <c r="AE506" i="4"/>
  <c r="AF506" i="4" s="1"/>
  <c r="M515" i="4"/>
  <c r="P515" i="4" s="1"/>
  <c r="AJ499" i="4"/>
  <c r="AM499" i="4" s="1"/>
  <c r="AL579" i="4"/>
  <c r="AM579" i="4" s="1"/>
  <c r="AP579" i="4"/>
  <c r="Q544" i="4"/>
  <c r="N306" i="4"/>
  <c r="AW369" i="4"/>
  <c r="N528" i="4"/>
  <c r="AY457" i="4"/>
  <c r="M579" i="4"/>
  <c r="P579" i="4" s="1"/>
  <c r="AX499" i="4"/>
  <c r="R552" i="4"/>
  <c r="M552" i="4"/>
  <c r="P552" i="4" s="1"/>
  <c r="AY563" i="4"/>
  <c r="O563" i="4"/>
  <c r="AW123" i="4"/>
  <c r="R123" i="4"/>
  <c r="M123" i="4"/>
  <c r="P123" i="4" s="1"/>
  <c r="AW550" i="4"/>
  <c r="M550" i="4"/>
  <c r="P550" i="4" s="1"/>
  <c r="R550" i="4"/>
  <c r="M555" i="4"/>
  <c r="P555" i="4" s="1"/>
  <c r="R555" i="4"/>
  <c r="AW555" i="4"/>
  <c r="M544" i="4"/>
  <c r="P544" i="4" s="1"/>
  <c r="AW575" i="4"/>
  <c r="R575" i="4"/>
  <c r="AL265" i="4"/>
  <c r="AJ265" i="4"/>
  <c r="AJ271" i="4"/>
  <c r="AL271" i="4"/>
  <c r="AS242" i="4"/>
  <c r="AQ242" i="4"/>
  <c r="AE229" i="4"/>
  <c r="AC229" i="4"/>
  <c r="AJ256" i="4"/>
  <c r="AL256" i="4"/>
  <c r="AF492" i="4"/>
  <c r="AW492" i="4" s="1"/>
  <c r="AB314" i="4"/>
  <c r="AC314" i="4" s="1"/>
  <c r="AI314" i="4"/>
  <c r="AJ314" i="4" s="1"/>
  <c r="AP314" i="4"/>
  <c r="AQ314" i="4" s="1"/>
  <c r="AI324" i="4"/>
  <c r="AJ324" i="4" s="1"/>
  <c r="AP324" i="4"/>
  <c r="AQ324" i="4" s="1"/>
  <c r="AB324" i="4"/>
  <c r="AC324" i="4" s="1"/>
  <c r="AB318" i="4"/>
  <c r="AI318" i="4"/>
  <c r="AJ318" i="4" s="1"/>
  <c r="AI325" i="4"/>
  <c r="AJ325" i="4" s="1"/>
  <c r="AP325" i="4"/>
  <c r="AQ325" i="4" s="1"/>
  <c r="AI317" i="4"/>
  <c r="AL317" i="4" s="1"/>
  <c r="AP317" i="4"/>
  <c r="AQ317" i="4" s="1"/>
  <c r="AI64" i="4"/>
  <c r="AB64" i="4"/>
  <c r="AP58" i="4"/>
  <c r="AB58" i="4"/>
  <c r="AE58" i="4" s="1"/>
  <c r="AI61" i="4"/>
  <c r="AB61" i="4"/>
  <c r="AP60" i="4"/>
  <c r="AI60" i="4"/>
  <c r="AB60" i="4"/>
  <c r="AI78" i="4"/>
  <c r="AP78" i="4"/>
  <c r="AI70" i="4"/>
  <c r="AJ70" i="4" s="1"/>
  <c r="AB70" i="4"/>
  <c r="AB75" i="4"/>
  <c r="AC75" i="4" s="1"/>
  <c r="AP75" i="4"/>
  <c r="AI75" i="4"/>
  <c r="AS80" i="4"/>
  <c r="AQ80" i="4"/>
  <c r="AB76" i="4"/>
  <c r="AE76" i="4" s="1"/>
  <c r="AP76" i="4"/>
  <c r="AI68" i="4"/>
  <c r="AB68" i="4"/>
  <c r="AP68" i="4"/>
  <c r="AB74" i="4"/>
  <c r="AP74" i="4"/>
  <c r="AI74" i="4"/>
  <c r="AI91" i="4"/>
  <c r="AJ91" i="4" s="1"/>
  <c r="AB91" i="4"/>
  <c r="AP91" i="4"/>
  <c r="AP90" i="4"/>
  <c r="AQ90" i="4" s="1"/>
  <c r="AB90" i="4"/>
  <c r="AI90" i="4"/>
  <c r="AP94" i="4"/>
  <c r="AI94" i="4"/>
  <c r="AJ94" i="4" s="1"/>
  <c r="AP104" i="4"/>
  <c r="AQ104" i="4" s="1"/>
  <c r="AB104" i="4"/>
  <c r="AI104" i="4"/>
  <c r="AP98" i="4"/>
  <c r="AQ98" i="4" s="1"/>
  <c r="AI98" i="4"/>
  <c r="AJ98" i="4" s="1"/>
  <c r="AB98" i="4"/>
  <c r="AC98" i="4" s="1"/>
  <c r="AI100" i="4"/>
  <c r="AJ100" i="4" s="1"/>
  <c r="AP100" i="4"/>
  <c r="AB100" i="4"/>
  <c r="AC100" i="4" s="1"/>
  <c r="AB101" i="4"/>
  <c r="AI101" i="4"/>
  <c r="AB102" i="4"/>
  <c r="AC102" i="4" s="1"/>
  <c r="AP102" i="4"/>
  <c r="AI102" i="4"/>
  <c r="AJ102" i="4" s="1"/>
  <c r="AB113" i="4"/>
  <c r="AP113" i="4"/>
  <c r="AI114" i="4"/>
  <c r="AP114" i="4"/>
  <c r="AB114" i="4"/>
  <c r="AE114" i="4" s="1"/>
  <c r="AB106" i="4"/>
  <c r="AI106" i="4"/>
  <c r="AP106" i="4"/>
  <c r="AI118" i="4"/>
  <c r="AJ118" i="4" s="1"/>
  <c r="AP118" i="4"/>
  <c r="AB118" i="4"/>
  <c r="AC118" i="4" s="1"/>
  <c r="AB121" i="4"/>
  <c r="AC121" i="4" s="1"/>
  <c r="AP121" i="4"/>
  <c r="AB116" i="4"/>
  <c r="AC116" i="4" s="1"/>
  <c r="AI116" i="4"/>
  <c r="AJ116" i="4" s="1"/>
  <c r="AP116" i="4"/>
  <c r="AF489" i="4"/>
  <c r="AW489" i="4" s="1"/>
  <c r="AE234" i="4"/>
  <c r="AF234" i="4" s="1"/>
  <c r="R234" i="4" s="1"/>
  <c r="AI113" i="4"/>
  <c r="AB78" i="4"/>
  <c r="AS444" i="4"/>
  <c r="AQ444" i="4"/>
  <c r="AP61" i="4"/>
  <c r="AE14" i="4"/>
  <c r="AC14" i="4"/>
  <c r="AQ489" i="4"/>
  <c r="AS489" i="4"/>
  <c r="AJ500" i="4"/>
  <c r="AL500" i="4"/>
  <c r="AI76" i="4"/>
  <c r="AB132" i="4"/>
  <c r="AP194" i="4"/>
  <c r="AQ194" i="4" s="1"/>
  <c r="AP161" i="4"/>
  <c r="AP107" i="4"/>
  <c r="AI107" i="4"/>
  <c r="AB107" i="4"/>
  <c r="AC107" i="4" s="1"/>
  <c r="AI108" i="4"/>
  <c r="AJ108" i="4" s="1"/>
  <c r="AB108" i="4"/>
  <c r="AC108" i="4" s="1"/>
  <c r="AI128" i="4"/>
  <c r="AJ128" i="4" s="1"/>
  <c r="AP128" i="4"/>
  <c r="AI130" i="4"/>
  <c r="AB130" i="4"/>
  <c r="AC130" i="4" s="1"/>
  <c r="AI124" i="4"/>
  <c r="AJ124" i="4" s="1"/>
  <c r="AB124" i="4"/>
  <c r="AC124" i="4" s="1"/>
  <c r="AP124" i="4"/>
  <c r="AS124" i="4" s="1"/>
  <c r="AI126" i="4"/>
  <c r="AB126" i="4"/>
  <c r="AC126" i="4" s="1"/>
  <c r="AP143" i="4"/>
  <c r="AI143" i="4"/>
  <c r="AJ143" i="4" s="1"/>
  <c r="AP146" i="4"/>
  <c r="AQ146" i="4" s="1"/>
  <c r="AB146" i="4"/>
  <c r="AC146" i="4" s="1"/>
  <c r="AI146" i="4"/>
  <c r="AJ146" i="4" s="1"/>
  <c r="AB147" i="4"/>
  <c r="AC147" i="4" s="1"/>
  <c r="AI147" i="4"/>
  <c r="AJ147" i="4" s="1"/>
  <c r="AP147" i="4"/>
  <c r="AP134" i="4"/>
  <c r="AI134" i="4"/>
  <c r="AJ134" i="4" s="1"/>
  <c r="AI135" i="4"/>
  <c r="AP135" i="4"/>
  <c r="AP148" i="4"/>
  <c r="AQ148" i="4" s="1"/>
  <c r="AB148" i="4"/>
  <c r="AI152" i="4"/>
  <c r="AP152" i="4"/>
  <c r="AI156" i="4"/>
  <c r="AP156" i="4"/>
  <c r="AP149" i="4"/>
  <c r="AQ149" i="4" s="1"/>
  <c r="AB149" i="4"/>
  <c r="AC149" i="4" s="1"/>
  <c r="AB45" i="4"/>
  <c r="AC45" i="4" s="1"/>
  <c r="AI45" i="4"/>
  <c r="AJ45" i="4" s="1"/>
  <c r="AP45" i="4"/>
  <c r="AQ45" i="4" s="1"/>
  <c r="AI37" i="4"/>
  <c r="AJ37" i="4" s="1"/>
  <c r="AB37" i="4"/>
  <c r="AC37" i="4" s="1"/>
  <c r="AP43" i="4"/>
  <c r="AQ43" i="4" s="1"/>
  <c r="AB43" i="4"/>
  <c r="AC43" i="4" s="1"/>
  <c r="AI46" i="4"/>
  <c r="AJ46" i="4" s="1"/>
  <c r="AB46" i="4"/>
  <c r="AP46" i="4"/>
  <c r="AQ46" i="4" s="1"/>
  <c r="AI35" i="4"/>
  <c r="AB35" i="4"/>
  <c r="AC35" i="4" s="1"/>
  <c r="AP40" i="4"/>
  <c r="AI40" i="4"/>
  <c r="AI44" i="4"/>
  <c r="AP44" i="4"/>
  <c r="AQ44" i="4" s="1"/>
  <c r="AI47" i="4"/>
  <c r="AB47" i="4"/>
  <c r="AP47" i="4"/>
  <c r="AQ47" i="4" s="1"/>
  <c r="AP53" i="4"/>
  <c r="AB53" i="4"/>
  <c r="AI55" i="4"/>
  <c r="AP55" i="4"/>
  <c r="AI160" i="4"/>
  <c r="AP160" i="4"/>
  <c r="AB160" i="4"/>
  <c r="AC160" i="4" s="1"/>
  <c r="AP162" i="4"/>
  <c r="AI162" i="4"/>
  <c r="AP164" i="4"/>
  <c r="AB164" i="4"/>
  <c r="AB163" i="4"/>
  <c r="AP163" i="4"/>
  <c r="AB168" i="4"/>
  <c r="AP168" i="4"/>
  <c r="AI189" i="4"/>
  <c r="AP189" i="4"/>
  <c r="AB189" i="4"/>
  <c r="AI181" i="4"/>
  <c r="AJ181" i="4" s="1"/>
  <c r="AB181" i="4"/>
  <c r="AP181" i="4"/>
  <c r="AP196" i="4"/>
  <c r="AB196" i="4"/>
  <c r="AI196" i="4"/>
  <c r="AI197" i="4"/>
  <c r="AP197" i="4"/>
  <c r="AI199" i="4"/>
  <c r="AL199" i="4" s="1"/>
  <c r="AB199" i="4"/>
  <c r="AP199" i="4"/>
  <c r="AS199" i="4" s="1"/>
  <c r="AI203" i="4"/>
  <c r="AP203" i="4"/>
  <c r="AQ203" i="4" s="1"/>
  <c r="AB203" i="4"/>
  <c r="AI215" i="4"/>
  <c r="AP215" i="4"/>
  <c r="AQ215" i="4" s="1"/>
  <c r="AB212" i="4"/>
  <c r="AC212" i="4" s="1"/>
  <c r="AI212" i="4"/>
  <c r="AJ212" i="4" s="1"/>
  <c r="AP212" i="4"/>
  <c r="AP226" i="4"/>
  <c r="AQ226" i="4" s="1"/>
  <c r="AI226" i="4"/>
  <c r="AB222" i="4"/>
  <c r="AC222" i="4" s="1"/>
  <c r="AP222" i="4"/>
  <c r="AQ222" i="4" s="1"/>
  <c r="AI224" i="4"/>
  <c r="AJ224" i="4" s="1"/>
  <c r="AB224" i="4"/>
  <c r="AC224" i="4" s="1"/>
  <c r="AI225" i="4"/>
  <c r="AJ225" i="4" s="1"/>
  <c r="AB225" i="4"/>
  <c r="AC225" i="4" s="1"/>
  <c r="AI221" i="4"/>
  <c r="AP221" i="4"/>
  <c r="AB221" i="4"/>
  <c r="AI232" i="4"/>
  <c r="AB232" i="4"/>
  <c r="AP249" i="4"/>
  <c r="AB249" i="4"/>
  <c r="AI234" i="4"/>
  <c r="AP234" i="4"/>
  <c r="AI245" i="4"/>
  <c r="AB245" i="4"/>
  <c r="AC245" i="4" s="1"/>
  <c r="AP245" i="4"/>
  <c r="AQ245" i="4" s="1"/>
  <c r="AI239" i="4"/>
  <c r="AB239" i="4"/>
  <c r="AI236" i="4"/>
  <c r="AP236" i="4"/>
  <c r="AB236" i="4"/>
  <c r="AI240" i="4"/>
  <c r="AP240" i="4"/>
  <c r="AB240" i="4"/>
  <c r="AB258" i="4"/>
  <c r="AI258" i="4"/>
  <c r="AI270" i="4"/>
  <c r="AJ270" i="4" s="1"/>
  <c r="AP270" i="4"/>
  <c r="AB152" i="4"/>
  <c r="AC152" i="4" s="1"/>
  <c r="AL137" i="4"/>
  <c r="AM137" i="4" s="1"/>
  <c r="AI170" i="4"/>
  <c r="AB170" i="4"/>
  <c r="AI163" i="4"/>
  <c r="AB162" i="4"/>
  <c r="AB41" i="4"/>
  <c r="AJ150" i="4"/>
  <c r="AP137" i="4"/>
  <c r="AP169" i="4"/>
  <c r="AC542" i="4"/>
  <c r="AE542" i="4"/>
  <c r="AP39" i="4"/>
  <c r="AQ39" i="4" s="1"/>
  <c r="AP108" i="4"/>
  <c r="AQ108" i="4" s="1"/>
  <c r="AI141" i="4"/>
  <c r="AL141" i="4" s="1"/>
  <c r="AT170" i="4"/>
  <c r="AP130" i="4"/>
  <c r="AI43" i="4"/>
  <c r="AJ43" i="4" s="1"/>
  <c r="AB197" i="4"/>
  <c r="AC197" i="4" s="1"/>
  <c r="AI149" i="4"/>
  <c r="AJ149" i="4" s="1"/>
  <c r="AB143" i="4"/>
  <c r="AC143" i="4" s="1"/>
  <c r="AI249" i="4"/>
  <c r="AP35" i="4"/>
  <c r="AI263" i="4"/>
  <c r="AB266" i="4"/>
  <c r="AE266" i="4" s="1"/>
  <c r="AP328" i="4"/>
  <c r="AI334" i="4"/>
  <c r="AB334" i="4"/>
  <c r="AB328" i="4"/>
  <c r="AC328" i="4" s="1"/>
  <c r="AS334" i="4"/>
  <c r="AT334" i="4" s="1"/>
  <c r="AP273" i="4"/>
  <c r="AQ273" i="4" s="1"/>
  <c r="AB273" i="4"/>
  <c r="AP425" i="4"/>
  <c r="AS425" i="4" s="1"/>
  <c r="AI350" i="4"/>
  <c r="AJ350" i="4" s="1"/>
  <c r="AP392" i="4"/>
  <c r="AB361" i="4"/>
  <c r="AB428" i="4"/>
  <c r="AM489" i="4"/>
  <c r="AT511" i="4"/>
  <c r="AY511" i="4" s="1"/>
  <c r="AT553" i="4"/>
  <c r="AP374" i="4"/>
  <c r="AP362" i="4"/>
  <c r="AP287" i="4"/>
  <c r="AS287" i="4" s="1"/>
  <c r="AP263" i="4"/>
  <c r="AB436" i="4"/>
  <c r="AP436" i="4"/>
  <c r="AS436" i="4" s="1"/>
  <c r="AB343" i="4"/>
  <c r="AC343" i="4" s="1"/>
  <c r="AB444" i="4"/>
  <c r="AE323" i="4"/>
  <c r="AL491" i="4"/>
  <c r="AM491" i="4" s="1"/>
  <c r="AL492" i="4"/>
  <c r="AM492" i="4" s="1"/>
  <c r="S492" i="4" s="1"/>
  <c r="AL477" i="4"/>
  <c r="AM477" i="4" s="1"/>
  <c r="AE485" i="4"/>
  <c r="AF485" i="4" s="1"/>
  <c r="AC472" i="4"/>
  <c r="AF472" i="4" s="1"/>
  <c r="AS482" i="4"/>
  <c r="AT482" i="4" s="1"/>
  <c r="O482" i="4" s="1"/>
  <c r="AY480" i="4"/>
  <c r="AS449" i="4"/>
  <c r="AB449" i="4"/>
  <c r="AT456" i="4"/>
  <c r="AY456" i="4" s="1"/>
  <c r="AE458" i="4"/>
  <c r="AF458" i="4" s="1"/>
  <c r="AC455" i="4"/>
  <c r="AF455" i="4" s="1"/>
  <c r="R455" i="4" s="1"/>
  <c r="AQ445" i="4"/>
  <c r="AT445" i="4" s="1"/>
  <c r="AS459" i="4"/>
  <c r="AT459" i="4" s="1"/>
  <c r="AB94" i="4"/>
  <c r="AE94" i="4" s="1"/>
  <c r="AT369" i="4"/>
  <c r="AE345" i="4"/>
  <c r="AF345" i="4" s="1"/>
  <c r="AE255" i="4"/>
  <c r="AF255" i="4" s="1"/>
  <c r="R255" i="4" s="1"/>
  <c r="AX254" i="4"/>
  <c r="M566" i="4"/>
  <c r="P566" i="4" s="1"/>
  <c r="R566" i="4"/>
  <c r="O496" i="4"/>
  <c r="N569" i="4"/>
  <c r="S569" i="4"/>
  <c r="AW519" i="4"/>
  <c r="AJ405" i="4"/>
  <c r="AL405" i="4"/>
  <c r="AW294" i="4"/>
  <c r="S16" i="4"/>
  <c r="N16" i="4"/>
  <c r="AX551" i="4"/>
  <c r="AX562" i="4"/>
  <c r="N551" i="4"/>
  <c r="O307" i="4"/>
  <c r="AM571" i="4"/>
  <c r="AM26" i="4"/>
  <c r="N26" i="4" s="1"/>
  <c r="Q26" i="4" s="1"/>
  <c r="AS339" i="4"/>
  <c r="AT339" i="4" s="1"/>
  <c r="AM391" i="4"/>
  <c r="AM553" i="4"/>
  <c r="S553" i="4" s="1"/>
  <c r="AE253" i="4"/>
  <c r="AP322" i="4"/>
  <c r="AQ322" i="4" s="1"/>
  <c r="AS198" i="4"/>
  <c r="AQ198" i="4"/>
  <c r="M202" i="4"/>
  <c r="P202" i="4" s="1"/>
  <c r="AC176" i="4"/>
  <c r="AF176" i="4" s="1"/>
  <c r="AP145" i="4"/>
  <c r="AB145" i="4"/>
  <c r="AC145" i="4" s="1"/>
  <c r="AT142" i="4"/>
  <c r="AY142" i="4" s="1"/>
  <c r="AT109" i="4"/>
  <c r="O109" i="4" s="1"/>
  <c r="AS104" i="4"/>
  <c r="AM455" i="4"/>
  <c r="N455" i="4" s="1"/>
  <c r="R294" i="4"/>
  <c r="AL275" i="4"/>
  <c r="AM275" i="4" s="1"/>
  <c r="AW289" i="4"/>
  <c r="AM255" i="4"/>
  <c r="N254" i="4" s="1"/>
  <c r="AW142" i="4"/>
  <c r="R139" i="4"/>
  <c r="AY530" i="4"/>
  <c r="O530" i="4"/>
  <c r="AX457" i="4"/>
  <c r="AJ229" i="4"/>
  <c r="AL229" i="4"/>
  <c r="AW566" i="4"/>
  <c r="AY524" i="4"/>
  <c r="O524" i="4"/>
  <c r="AQ58" i="4"/>
  <c r="AS58" i="4"/>
  <c r="AS62" i="4"/>
  <c r="AQ62" i="4"/>
  <c r="AX552" i="4"/>
  <c r="AS230" i="4"/>
  <c r="AT230" i="4" s="1"/>
  <c r="O230" i="4" s="1"/>
  <c r="AL451" i="4"/>
  <c r="AM451" i="4" s="1"/>
  <c r="N451" i="4" s="1"/>
  <c r="T451" i="4" s="1"/>
  <c r="AT211" i="4"/>
  <c r="AY211" i="4" s="1"/>
  <c r="AP321" i="4"/>
  <c r="AQ321" i="4" s="1"/>
  <c r="AP64" i="4"/>
  <c r="AI58" i="4"/>
  <c r="AB150" i="4"/>
  <c r="AC150" i="4" s="1"/>
  <c r="AL42" i="4"/>
  <c r="AM42" i="4" s="1"/>
  <c r="AL54" i="4"/>
  <c r="AM54" i="4" s="1"/>
  <c r="AX54" i="4" s="1"/>
  <c r="AL48" i="4"/>
  <c r="AM48" i="4" s="1"/>
  <c r="AL166" i="4"/>
  <c r="AM166" i="4" s="1"/>
  <c r="AL266" i="4"/>
  <c r="AM266" i="4" s="1"/>
  <c r="AS377" i="4"/>
  <c r="AT377" i="4" s="1"/>
  <c r="AL386" i="4"/>
  <c r="AM386" i="4" s="1"/>
  <c r="AS387" i="4"/>
  <c r="AT387" i="4" s="1"/>
  <c r="O387" i="4" s="1"/>
  <c r="AS451" i="4"/>
  <c r="AT451" i="4" s="1"/>
  <c r="O451" i="4" s="1"/>
  <c r="AM567" i="4"/>
  <c r="S567" i="4" s="1"/>
  <c r="AT386" i="4"/>
  <c r="AY386" i="4" s="1"/>
  <c r="AE128" i="4"/>
  <c r="AF128" i="4" s="1"/>
  <c r="AW128" i="4" s="1"/>
  <c r="AE135" i="4"/>
  <c r="AF135" i="4" s="1"/>
  <c r="AE151" i="4"/>
  <c r="AF151" i="4" s="1"/>
  <c r="AL554" i="4"/>
  <c r="AM554" i="4" s="1"/>
  <c r="S554" i="4" s="1"/>
  <c r="AL566" i="4"/>
  <c r="AM566" i="4" s="1"/>
  <c r="AM445" i="4"/>
  <c r="N445" i="4" s="1"/>
  <c r="AI80" i="4"/>
  <c r="AB80" i="4"/>
  <c r="AC80" i="4" s="1"/>
  <c r="AB62" i="4"/>
  <c r="AC62" i="4" s="1"/>
  <c r="AP150" i="4"/>
  <c r="AL321" i="4"/>
  <c r="AM321" i="4" s="1"/>
  <c r="AX321" i="4" s="1"/>
  <c r="AS314" i="4"/>
  <c r="AT314" i="4" s="1"/>
  <c r="AY314" i="4" s="1"/>
  <c r="AS318" i="4"/>
  <c r="AT318" i="4" s="1"/>
  <c r="AE317" i="4"/>
  <c r="AF317" i="4" s="1"/>
  <c r="AL151" i="4"/>
  <c r="AM151" i="4" s="1"/>
  <c r="AS293" i="4"/>
  <c r="AT293" i="4" s="1"/>
  <c r="O293" i="4" s="1"/>
  <c r="AS333" i="4"/>
  <c r="AT333" i="4" s="1"/>
  <c r="AE359" i="4"/>
  <c r="AF359" i="4" s="1"/>
  <c r="M359" i="4" s="1"/>
  <c r="P359" i="4" s="1"/>
  <c r="AE355" i="4"/>
  <c r="AF355" i="4" s="1"/>
  <c r="AE482" i="4"/>
  <c r="AF482" i="4" s="1"/>
  <c r="AS546" i="4"/>
  <c r="AT546" i="4" s="1"/>
  <c r="AS550" i="4"/>
  <c r="AT550" i="4" s="1"/>
  <c r="AS554" i="4"/>
  <c r="AT554" i="4" s="1"/>
  <c r="AY554" i="4" s="1"/>
  <c r="AS562" i="4"/>
  <c r="AT562" i="4" s="1"/>
  <c r="AS566" i="4"/>
  <c r="AT566" i="4" s="1"/>
  <c r="AB72" i="4"/>
  <c r="AI62" i="4"/>
  <c r="AP70" i="4"/>
  <c r="AS208" i="4"/>
  <c r="AT208" i="4" s="1"/>
  <c r="AS226" i="4"/>
  <c r="AT226" i="4" s="1"/>
  <c r="AY226" i="4" s="1"/>
  <c r="AS216" i="4"/>
  <c r="AT216" i="4" s="1"/>
  <c r="O216" i="4" s="1"/>
  <c r="AS331" i="4"/>
  <c r="AT331" i="4" s="1"/>
  <c r="AS351" i="4"/>
  <c r="AT351" i="4" s="1"/>
  <c r="AY351" i="4" s="1"/>
  <c r="AT345" i="4"/>
  <c r="AT565" i="4"/>
  <c r="AE451" i="4"/>
  <c r="AF451" i="4" s="1"/>
  <c r="R451" i="4" s="1"/>
  <c r="AE511" i="4"/>
  <c r="AF511" i="4" s="1"/>
  <c r="M511" i="4" s="1"/>
  <c r="P511" i="4" s="1"/>
  <c r="AL72" i="4"/>
  <c r="AM72" i="4" s="1"/>
  <c r="AP72" i="4"/>
  <c r="AL148" i="4"/>
  <c r="AM148" i="4" s="1"/>
  <c r="AS126" i="4"/>
  <c r="AT126" i="4" s="1"/>
  <c r="AL33" i="4"/>
  <c r="AM33" i="4" s="1"/>
  <c r="AL50" i="4"/>
  <c r="AM50" i="4" s="1"/>
  <c r="AL165" i="4"/>
  <c r="AM165" i="4" s="1"/>
  <c r="AL159" i="4"/>
  <c r="AM159" i="4" s="1"/>
  <c r="AS176" i="4"/>
  <c r="AT176" i="4" s="1"/>
  <c r="AE376" i="4"/>
  <c r="AF376" i="4" s="1"/>
  <c r="AE375" i="4"/>
  <c r="AF375" i="4" s="1"/>
  <c r="AE370" i="4"/>
  <c r="AF370" i="4" s="1"/>
  <c r="M370" i="4" s="1"/>
  <c r="P370" i="4" s="1"/>
  <c r="AE456" i="4"/>
  <c r="AF456" i="4" s="1"/>
  <c r="AW456" i="4" s="1"/>
  <c r="AS461" i="4"/>
  <c r="AT461" i="4" s="1"/>
  <c r="AS269" i="4"/>
  <c r="AT269" i="4" s="1"/>
  <c r="AE122" i="4"/>
  <c r="AF122" i="4" s="1"/>
  <c r="AF215" i="4"/>
  <c r="M215" i="4" s="1"/>
  <c r="P215" i="4" s="1"/>
  <c r="AQ492" i="4"/>
  <c r="AT492" i="4" s="1"/>
  <c r="AC293" i="4"/>
  <c r="AF293" i="4" s="1"/>
  <c r="AI322" i="4"/>
  <c r="AJ322" i="4" s="1"/>
  <c r="AL145" i="4"/>
  <c r="AM145" i="4" s="1"/>
  <c r="AS301" i="4"/>
  <c r="AT301" i="4" s="1"/>
  <c r="AY301" i="4" s="1"/>
  <c r="AL330" i="4"/>
  <c r="AS540" i="4"/>
  <c r="AT540" i="4" s="1"/>
  <c r="AS552" i="4"/>
  <c r="AT552" i="4" s="1"/>
  <c r="AS556" i="4"/>
  <c r="AT556" i="4" s="1"/>
  <c r="AS560" i="4"/>
  <c r="AT560" i="4" s="1"/>
  <c r="AS564" i="4"/>
  <c r="AT564" i="4" s="1"/>
  <c r="AS568" i="4"/>
  <c r="AT568" i="4" s="1"/>
  <c r="AE325" i="4"/>
  <c r="AF325" i="4" s="1"/>
  <c r="AB321" i="4"/>
  <c r="AC321" i="4" s="1"/>
  <c r="AE314" i="4"/>
  <c r="AF314" i="4" s="1"/>
  <c r="AW314" i="4" s="1"/>
  <c r="AX553" i="4"/>
  <c r="AS177" i="4"/>
  <c r="AQ177" i="4"/>
  <c r="AL125" i="4"/>
  <c r="AJ125" i="4"/>
  <c r="AJ537" i="4"/>
  <c r="AL537" i="4"/>
  <c r="AI171" i="4"/>
  <c r="AP171" i="4"/>
  <c r="AB171" i="4"/>
  <c r="AI178" i="4"/>
  <c r="AB178" i="4"/>
  <c r="AC178" i="4" s="1"/>
  <c r="AP178" i="4"/>
  <c r="AI186" i="4"/>
  <c r="AP186" i="4"/>
  <c r="AB186" i="4"/>
  <c r="AI187" i="4"/>
  <c r="AB187" i="4"/>
  <c r="AC187" i="4" s="1"/>
  <c r="AP187" i="4"/>
  <c r="AI179" i="4"/>
  <c r="AP179" i="4"/>
  <c r="AB179" i="4"/>
  <c r="AI183" i="4"/>
  <c r="AP183" i="4"/>
  <c r="AB183" i="4"/>
  <c r="AI200" i="4"/>
  <c r="AB200" i="4"/>
  <c r="AP200" i="4"/>
  <c r="AP192" i="4"/>
  <c r="AI192" i="4"/>
  <c r="AB192" i="4"/>
  <c r="AL193" i="4"/>
  <c r="AJ193" i="4"/>
  <c r="AS35" i="4"/>
  <c r="AQ35" i="4"/>
  <c r="AS510" i="4"/>
  <c r="AT510" i="4" s="1"/>
  <c r="AS512" i="4"/>
  <c r="AT512" i="4" s="1"/>
  <c r="AL513" i="4"/>
  <c r="AM513" i="4" s="1"/>
  <c r="AS503" i="4"/>
  <c r="AT503" i="4" s="1"/>
  <c r="AY503" i="4" s="1"/>
  <c r="AL503" i="4"/>
  <c r="AM503" i="4" s="1"/>
  <c r="AS498" i="4"/>
  <c r="AT498" i="4" s="1"/>
  <c r="O498" i="4" s="1"/>
  <c r="AL498" i="4"/>
  <c r="AM498" i="4" s="1"/>
  <c r="S498" i="4" s="1"/>
  <c r="AE517" i="4"/>
  <c r="AF517" i="4" s="1"/>
  <c r="AE505" i="4"/>
  <c r="AF505" i="4" s="1"/>
  <c r="AE501" i="4"/>
  <c r="AF501" i="4" s="1"/>
  <c r="AL501" i="4"/>
  <c r="AM501" i="4" s="1"/>
  <c r="AS17" i="4"/>
  <c r="AT17" i="4" s="1"/>
  <c r="AL15" i="4"/>
  <c r="AM15" i="4" s="1"/>
  <c r="N15" i="4" s="1"/>
  <c r="AE15" i="4"/>
  <c r="AF15" i="4" s="1"/>
  <c r="AS23" i="4"/>
  <c r="AT23" i="4" s="1"/>
  <c r="AL23" i="4"/>
  <c r="AM23" i="4" s="1"/>
  <c r="N23" i="4" s="1"/>
  <c r="AE11" i="4"/>
  <c r="AF11" i="4" s="1"/>
  <c r="AS11" i="4"/>
  <c r="AT11" i="4" s="1"/>
  <c r="AL11" i="4"/>
  <c r="AM11" i="4" s="1"/>
  <c r="AS25" i="4"/>
  <c r="AT25" i="4" s="1"/>
  <c r="O25" i="4" s="1"/>
  <c r="AL25" i="4"/>
  <c r="AM25" i="4" s="1"/>
  <c r="AJ456" i="4"/>
  <c r="AL456" i="4"/>
  <c r="AJ304" i="4"/>
  <c r="AL304" i="4"/>
  <c r="AS569" i="4"/>
  <c r="AQ569" i="4"/>
  <c r="AQ13" i="4"/>
  <c r="AS13" i="4"/>
  <c r="AE374" i="4"/>
  <c r="AC374" i="4"/>
  <c r="AL267" i="4"/>
  <c r="AJ267" i="4"/>
  <c r="AQ289" i="4"/>
  <c r="AS289" i="4"/>
  <c r="AE476" i="4"/>
  <c r="AC476" i="4"/>
  <c r="AC48" i="4"/>
  <c r="AE48" i="4"/>
  <c r="AE228" i="4"/>
  <c r="AC228" i="4"/>
  <c r="AQ18" i="4"/>
  <c r="AS18" i="4"/>
  <c r="AS264" i="4"/>
  <c r="AT264" i="4" s="1"/>
  <c r="O264" i="4" s="1"/>
  <c r="AS506" i="4"/>
  <c r="AQ506" i="4"/>
  <c r="AE438" i="4"/>
  <c r="AC438" i="4"/>
  <c r="AE391" i="4"/>
  <c r="AF391" i="4" s="1"/>
  <c r="M391" i="4" s="1"/>
  <c r="P391" i="4" s="1"/>
  <c r="AT14" i="4"/>
  <c r="AY14" i="4" s="1"/>
  <c r="AS48" i="4"/>
  <c r="AT48" i="4" s="1"/>
  <c r="AJ529" i="4"/>
  <c r="AL529" i="4"/>
  <c r="AQ299" i="4"/>
  <c r="AS299" i="4"/>
  <c r="AQ544" i="4"/>
  <c r="AS544" i="4"/>
  <c r="AL557" i="4"/>
  <c r="AJ557" i="4"/>
  <c r="AJ336" i="4"/>
  <c r="AL336" i="4"/>
  <c r="AS542" i="4"/>
  <c r="AT542" i="4" s="1"/>
  <c r="AE264" i="4"/>
  <c r="AC264" i="4"/>
  <c r="AJ303" i="4"/>
  <c r="AL303" i="4"/>
  <c r="AS95" i="4"/>
  <c r="AQ95" i="4"/>
  <c r="AS56" i="4"/>
  <c r="AT56" i="4" s="1"/>
  <c r="AS52" i="4"/>
  <c r="AT52" i="4" s="1"/>
  <c r="AL52" i="4"/>
  <c r="AM52" i="4" s="1"/>
  <c r="AE158" i="4"/>
  <c r="AF158" i="4" s="1"/>
  <c r="M158" i="4" s="1"/>
  <c r="P158" i="4" s="1"/>
  <c r="AL158" i="4"/>
  <c r="AM158" i="4" s="1"/>
  <c r="AL177" i="4"/>
  <c r="AM177" i="4" s="1"/>
  <c r="S177" i="4" s="1"/>
  <c r="AE177" i="4"/>
  <c r="AF177" i="4" s="1"/>
  <c r="AL173" i="4"/>
  <c r="AM173" i="4" s="1"/>
  <c r="AE173" i="4"/>
  <c r="AF173" i="4" s="1"/>
  <c r="AP193" i="4"/>
  <c r="AB193" i="4"/>
  <c r="AP205" i="4"/>
  <c r="AI205" i="4"/>
  <c r="AB205" i="4"/>
  <c r="AI198" i="4"/>
  <c r="AB198" i="4"/>
  <c r="AB195" i="4"/>
  <c r="AI195" i="4"/>
  <c r="AP202" i="4"/>
  <c r="AI202" i="4"/>
  <c r="AJ223" i="4"/>
  <c r="AL223" i="4"/>
  <c r="AL464" i="4"/>
  <c r="AI18" i="4"/>
  <c r="AB18" i="4"/>
  <c r="AI21" i="4"/>
  <c r="AP21" i="4"/>
  <c r="AB21" i="4"/>
  <c r="AB24" i="4"/>
  <c r="AI24" i="4"/>
  <c r="AI28" i="4"/>
  <c r="AB28" i="4"/>
  <c r="AP28" i="4"/>
  <c r="AB523" i="4"/>
  <c r="AI523" i="4"/>
  <c r="AP523" i="4"/>
  <c r="AI525" i="4"/>
  <c r="AB525" i="4"/>
  <c r="AP525" i="4"/>
  <c r="AB527" i="4"/>
  <c r="AE527" i="4" s="1"/>
  <c r="AP527" i="4"/>
  <c r="AI527" i="4"/>
  <c r="AQ529" i="4"/>
  <c r="AS529" i="4"/>
  <c r="AB531" i="4"/>
  <c r="AP531" i="4"/>
  <c r="AI531" i="4"/>
  <c r="AJ531" i="4" s="1"/>
  <c r="AP533" i="4"/>
  <c r="AI533" i="4"/>
  <c r="AB533" i="4"/>
  <c r="AB535" i="4"/>
  <c r="AI535" i="4"/>
  <c r="AP535" i="4"/>
  <c r="AP537" i="4"/>
  <c r="AB537" i="4"/>
  <c r="AP539" i="4"/>
  <c r="AB539" i="4"/>
  <c r="AI539" i="4"/>
  <c r="AP541" i="4"/>
  <c r="AB541" i="4"/>
  <c r="AB543" i="4"/>
  <c r="AP543" i="4"/>
  <c r="AI543" i="4"/>
  <c r="AI545" i="4"/>
  <c r="AB545" i="4"/>
  <c r="AB547" i="4"/>
  <c r="AI547" i="4"/>
  <c r="AP547" i="4"/>
  <c r="AI549" i="4"/>
  <c r="AP549" i="4"/>
  <c r="AB549" i="4"/>
  <c r="AJ573" i="4"/>
  <c r="AL573" i="4"/>
  <c r="AL228" i="4"/>
  <c r="AJ228" i="4"/>
  <c r="AQ501" i="4"/>
  <c r="AQ555" i="4"/>
  <c r="AS555" i="4"/>
  <c r="AJ111" i="4"/>
  <c r="AL111" i="4"/>
  <c r="AC571" i="4"/>
  <c r="AE571" i="4"/>
  <c r="AI316" i="4"/>
  <c r="AP316" i="4"/>
  <c r="AB316" i="4"/>
  <c r="AI323" i="4"/>
  <c r="AP323" i="4"/>
  <c r="AI327" i="4"/>
  <c r="AP327" i="4"/>
  <c r="AI319" i="4"/>
  <c r="AP319" i="4"/>
  <c r="AB319" i="4"/>
  <c r="AC319" i="4" s="1"/>
  <c r="AI315" i="4"/>
  <c r="AP315" i="4"/>
  <c r="AS315" i="4" s="1"/>
  <c r="AI65" i="4"/>
  <c r="AP65" i="4"/>
  <c r="AB65" i="4"/>
  <c r="AI57" i="4"/>
  <c r="AB57" i="4"/>
  <c r="AP57" i="4"/>
  <c r="AI59" i="4"/>
  <c r="AP59" i="4"/>
  <c r="AB59" i="4"/>
  <c r="AP63" i="4"/>
  <c r="AI63" i="4"/>
  <c r="AB63" i="4"/>
  <c r="AI66" i="4"/>
  <c r="AB66" i="4"/>
  <c r="AP66" i="4"/>
  <c r="AP71" i="4"/>
  <c r="AB71" i="4"/>
  <c r="AI71" i="4"/>
  <c r="AI81" i="4"/>
  <c r="AP81" i="4"/>
  <c r="AB81" i="4"/>
  <c r="AI73" i="4"/>
  <c r="AJ73" i="4" s="1"/>
  <c r="AP73" i="4"/>
  <c r="AQ73" i="4" s="1"/>
  <c r="AB73" i="4"/>
  <c r="AP83" i="4"/>
  <c r="AQ83" i="4" s="1"/>
  <c r="AB83" i="4"/>
  <c r="AC83" i="4" s="1"/>
  <c r="AI69" i="4"/>
  <c r="AJ69" i="4" s="1"/>
  <c r="AP69" i="4"/>
  <c r="AQ69" i="4" s="1"/>
  <c r="AB69" i="4"/>
  <c r="AC69" i="4" s="1"/>
  <c r="AI79" i="4"/>
  <c r="AL79" i="4" s="1"/>
  <c r="AB79" i="4"/>
  <c r="AI67" i="4"/>
  <c r="AB67" i="4"/>
  <c r="AC67" i="4" s="1"/>
  <c r="AP67" i="4"/>
  <c r="AI87" i="4"/>
  <c r="AP87" i="4"/>
  <c r="AB87" i="4"/>
  <c r="AC87" i="4" s="1"/>
  <c r="AJ88" i="4"/>
  <c r="AL88" i="4"/>
  <c r="AE124" i="4"/>
  <c r="AJ96" i="4"/>
  <c r="AL96" i="4"/>
  <c r="AQ79" i="4"/>
  <c r="AS79" i="4"/>
  <c r="AS146" i="4"/>
  <c r="AE302" i="4"/>
  <c r="AC302" i="4"/>
  <c r="AI407" i="4"/>
  <c r="AP407" i="4"/>
  <c r="AB407" i="4"/>
  <c r="AC407" i="4" s="1"/>
  <c r="AB419" i="4"/>
  <c r="AC419" i="4" s="1"/>
  <c r="AI419" i="4"/>
  <c r="AP419" i="4"/>
  <c r="AP413" i="4"/>
  <c r="AI413" i="4"/>
  <c r="AB415" i="4"/>
  <c r="AI415" i="4"/>
  <c r="AP415" i="4"/>
  <c r="AI410" i="4"/>
  <c r="AP410" i="4"/>
  <c r="AB410" i="4"/>
  <c r="AS514" i="4"/>
  <c r="AQ514" i="4"/>
  <c r="AS477" i="4"/>
  <c r="AQ477" i="4"/>
  <c r="AJ401" i="4"/>
  <c r="AL401" i="4"/>
  <c r="AQ195" i="4"/>
  <c r="AS195" i="4"/>
  <c r="AQ128" i="4"/>
  <c r="AS128" i="4"/>
  <c r="AC117" i="4"/>
  <c r="AE117" i="4"/>
  <c r="AE174" i="4"/>
  <c r="AC174" i="4"/>
  <c r="AE357" i="4"/>
  <c r="AF357" i="4" s="1"/>
  <c r="AL357" i="4"/>
  <c r="AM357" i="4" s="1"/>
  <c r="AS390" i="4"/>
  <c r="AT390" i="4" s="1"/>
  <c r="O390" i="4" s="1"/>
  <c r="AL390" i="4"/>
  <c r="AM390" i="4" s="1"/>
  <c r="AS396" i="4"/>
  <c r="AT396" i="4" s="1"/>
  <c r="AE396" i="4"/>
  <c r="AF396" i="4" s="1"/>
  <c r="AL396" i="4"/>
  <c r="AM396" i="4" s="1"/>
  <c r="AL398" i="4"/>
  <c r="AM398" i="4" s="1"/>
  <c r="S398" i="4" s="1"/>
  <c r="AS398" i="4"/>
  <c r="AT398" i="4" s="1"/>
  <c r="O398" i="4" s="1"/>
  <c r="AP405" i="4"/>
  <c r="AB405" i="4"/>
  <c r="AI411" i="4"/>
  <c r="AP411" i="4"/>
  <c r="AS411" i="4" s="1"/>
  <c r="AB411" i="4"/>
  <c r="AI417" i="4"/>
  <c r="AB417" i="4"/>
  <c r="AP417" i="4"/>
  <c r="AI426" i="4"/>
  <c r="AP426" i="4"/>
  <c r="AE423" i="4"/>
  <c r="AC423" i="4"/>
  <c r="AI421" i="4"/>
  <c r="AB421" i="4"/>
  <c r="AP421" i="4"/>
  <c r="AP427" i="4"/>
  <c r="AI427" i="4"/>
  <c r="AB427" i="4"/>
  <c r="AI429" i="4"/>
  <c r="AB429" i="4"/>
  <c r="AP440" i="4"/>
  <c r="AB440" i="4"/>
  <c r="AI440" i="4"/>
  <c r="AI430" i="4"/>
  <c r="AB430" i="4"/>
  <c r="AP430" i="4"/>
  <c r="AP437" i="4"/>
  <c r="AS437" i="4" s="1"/>
  <c r="AB437" i="4"/>
  <c r="AI437" i="4"/>
  <c r="AI441" i="4"/>
  <c r="AB441" i="4"/>
  <c r="AP441" i="4"/>
  <c r="AB431" i="4"/>
  <c r="AC431" i="4" s="1"/>
  <c r="AI431" i="4"/>
  <c r="AI452" i="4"/>
  <c r="AP452" i="4"/>
  <c r="AB452" i="4"/>
  <c r="M518" i="4"/>
  <c r="P518" i="4" s="1"/>
  <c r="AE529" i="4"/>
  <c r="AC529" i="4"/>
  <c r="AJ556" i="4"/>
  <c r="AL556" i="4"/>
  <c r="AL201" i="4"/>
  <c r="AJ201" i="4"/>
  <c r="AQ33" i="4"/>
  <c r="AS33" i="4"/>
  <c r="AS375" i="4"/>
  <c r="AQ375" i="4"/>
  <c r="AM538" i="4"/>
  <c r="AQ446" i="4"/>
  <c r="AS446" i="4"/>
  <c r="AQ267" i="4"/>
  <c r="AS267" i="4"/>
  <c r="AP286" i="4"/>
  <c r="AB286" i="4"/>
  <c r="AI282" i="4"/>
  <c r="AB282" i="4"/>
  <c r="AP282" i="4"/>
  <c r="AI283" i="4"/>
  <c r="AP283" i="4"/>
  <c r="AB283" i="4"/>
  <c r="AE283" i="4" s="1"/>
  <c r="AB278" i="4"/>
  <c r="AI278" i="4"/>
  <c r="AB280" i="4"/>
  <c r="AI280" i="4"/>
  <c r="AP280" i="4"/>
  <c r="AI288" i="4"/>
  <c r="AJ288" i="4" s="1"/>
  <c r="AP288" i="4"/>
  <c r="AI274" i="4"/>
  <c r="AB274" i="4"/>
  <c r="AP274" i="4"/>
  <c r="AP298" i="4"/>
  <c r="AB298" i="4"/>
  <c r="AI298" i="4"/>
  <c r="AI290" i="4"/>
  <c r="AP290" i="4"/>
  <c r="AB290" i="4"/>
  <c r="AC516" i="4"/>
  <c r="AE516" i="4"/>
  <c r="AQ454" i="4"/>
  <c r="AS454" i="4"/>
  <c r="AE70" i="4"/>
  <c r="AC70" i="4"/>
  <c r="AQ77" i="4"/>
  <c r="AS77" i="4"/>
  <c r="AL273" i="4"/>
  <c r="AM273" i="4" s="1"/>
  <c r="AS273" i="4"/>
  <c r="AT273" i="4" s="1"/>
  <c r="AB299" i="4"/>
  <c r="AI299" i="4"/>
  <c r="AB296" i="4"/>
  <c r="AE296" i="4" s="1"/>
  <c r="AI296" i="4"/>
  <c r="AP296" i="4"/>
  <c r="AI297" i="4"/>
  <c r="AP297" i="4"/>
  <c r="AB297" i="4"/>
  <c r="AI300" i="4"/>
  <c r="AB300" i="4"/>
  <c r="AP300" i="4"/>
  <c r="AI310" i="4"/>
  <c r="AP310" i="4"/>
  <c r="AS310" i="4" s="1"/>
  <c r="AI308" i="4"/>
  <c r="AB308" i="4"/>
  <c r="AP308" i="4"/>
  <c r="AI312" i="4"/>
  <c r="AP312" i="4"/>
  <c r="AB312" i="4"/>
  <c r="AP304" i="4"/>
  <c r="AB304" i="4"/>
  <c r="AP309" i="4"/>
  <c r="AB309" i="4"/>
  <c r="AE309" i="4" s="1"/>
  <c r="AP311" i="4"/>
  <c r="AI311" i="4"/>
  <c r="AB311" i="4"/>
  <c r="AP336" i="4"/>
  <c r="AB336" i="4"/>
  <c r="AI342" i="4"/>
  <c r="AP342" i="4"/>
  <c r="AB342" i="4"/>
  <c r="AP337" i="4"/>
  <c r="AQ337" i="4" s="1"/>
  <c r="AB337" i="4"/>
  <c r="AC337" i="4" s="1"/>
  <c r="AI337" i="4"/>
  <c r="AJ343" i="4"/>
  <c r="AQ493" i="4"/>
  <c r="AS493" i="4"/>
  <c r="AC425" i="4"/>
  <c r="AQ103" i="4"/>
  <c r="AS103" i="4"/>
  <c r="AS442" i="4"/>
  <c r="AT442" i="4" s="1"/>
  <c r="AL146" i="4"/>
  <c r="AM146" i="4" s="1"/>
  <c r="AS462" i="4"/>
  <c r="AT462" i="4" s="1"/>
  <c r="O462" i="4" s="1"/>
  <c r="AC521" i="4"/>
  <c r="AF521" i="4" s="1"/>
  <c r="AM22" i="4"/>
  <c r="AE386" i="4"/>
  <c r="AF386" i="4" s="1"/>
  <c r="R386" i="4" s="1"/>
  <c r="AS434" i="4"/>
  <c r="AT434" i="4" s="1"/>
  <c r="AE107" i="4"/>
  <c r="AF107" i="4" s="1"/>
  <c r="AE356" i="4"/>
  <c r="AF356" i="4" s="1"/>
  <c r="AE23" i="4"/>
  <c r="AF23" i="4" s="1"/>
  <c r="AS460" i="4"/>
  <c r="AT460" i="4" s="1"/>
  <c r="AS303" i="4"/>
  <c r="AT303" i="4" s="1"/>
  <c r="O303" i="4" s="1"/>
  <c r="AL387" i="4"/>
  <c r="AM387" i="4" s="1"/>
  <c r="AS538" i="4"/>
  <c r="AT538" i="4" s="1"/>
  <c r="AL484" i="4"/>
  <c r="AM484" i="4" s="1"/>
  <c r="N484" i="4" s="1"/>
  <c r="AE134" i="4"/>
  <c r="AF134" i="4" s="1"/>
  <c r="AT458" i="4"/>
  <c r="AE25" i="4"/>
  <c r="AF25" i="4" s="1"/>
  <c r="AS517" i="4"/>
  <c r="AT517" i="4" s="1"/>
  <c r="AE145" i="4"/>
  <c r="AF145" i="4" s="1"/>
  <c r="R145" i="4" s="1"/>
  <c r="AL147" i="4"/>
  <c r="AM147" i="4" s="1"/>
  <c r="AL560" i="4"/>
  <c r="AM560" i="4" s="1"/>
  <c r="AL376" i="4"/>
  <c r="AM376" i="4" s="1"/>
  <c r="N376" i="4" s="1"/>
  <c r="AS330" i="4"/>
  <c r="AT330" i="4" s="1"/>
  <c r="AQ320" i="4"/>
  <c r="AS320" i="4"/>
  <c r="AB320" i="4"/>
  <c r="AC315" i="4"/>
  <c r="AE322" i="4"/>
  <c r="AF322" i="4" s="1"/>
  <c r="AE327" i="4"/>
  <c r="AF327" i="4" s="1"/>
  <c r="AL320" i="4"/>
  <c r="AM320" i="4" s="1"/>
  <c r="AS136" i="4"/>
  <c r="AQ136" i="4"/>
  <c r="AE157" i="4"/>
  <c r="AC157" i="4"/>
  <c r="AJ276" i="4"/>
  <c r="AL276" i="4"/>
  <c r="AL286" i="4"/>
  <c r="AJ286" i="4"/>
  <c r="AL167" i="4"/>
  <c r="AJ167" i="4"/>
  <c r="AC263" i="4"/>
  <c r="AE263" i="4"/>
  <c r="AJ301" i="4"/>
  <c r="AL301" i="4"/>
  <c r="AC303" i="4"/>
  <c r="AE303" i="4"/>
  <c r="AW276" i="4"/>
  <c r="AX367" i="4"/>
  <c r="O339" i="4"/>
  <c r="O502" i="4"/>
  <c r="N54" i="4"/>
  <c r="AX487" i="4"/>
  <c r="AQ352" i="4"/>
  <c r="AS352" i="4"/>
  <c r="AL434" i="4"/>
  <c r="AS519" i="4"/>
  <c r="AQ519" i="4"/>
  <c r="AQ545" i="4"/>
  <c r="AS545" i="4"/>
  <c r="AE436" i="4"/>
  <c r="AC436" i="4"/>
  <c r="AE499" i="4"/>
  <c r="AC499" i="4"/>
  <c r="AJ375" i="4"/>
  <c r="AL375" i="4"/>
  <c r="AQ124" i="4"/>
  <c r="AQ112" i="4"/>
  <c r="AS112" i="4"/>
  <c r="AJ358" i="4"/>
  <c r="AL358" i="4"/>
  <c r="AL365" i="4"/>
  <c r="AJ365" i="4"/>
  <c r="AC58" i="4"/>
  <c r="AS258" i="4"/>
  <c r="AQ258" i="4"/>
  <c r="AJ504" i="4"/>
  <c r="AC465" i="4"/>
  <c r="AE465" i="4"/>
  <c r="AS363" i="4"/>
  <c r="AS561" i="4"/>
  <c r="AQ561" i="4"/>
  <c r="AJ514" i="4"/>
  <c r="AL514" i="4"/>
  <c r="AQ279" i="4"/>
  <c r="AS279" i="4"/>
  <c r="AL486" i="4"/>
  <c r="AJ486" i="4"/>
  <c r="AT255" i="4"/>
  <c r="O255" i="4" s="1"/>
  <c r="AF478" i="4"/>
  <c r="AL136" i="4"/>
  <c r="AM136" i="4" s="1"/>
  <c r="AL39" i="4"/>
  <c r="AM39" i="4" s="1"/>
  <c r="AE351" i="4"/>
  <c r="AF351" i="4" s="1"/>
  <c r="AE354" i="4"/>
  <c r="AF354" i="4" s="1"/>
  <c r="AE488" i="4"/>
  <c r="AF488" i="4" s="1"/>
  <c r="AE487" i="4"/>
  <c r="AF487" i="4" s="1"/>
  <c r="M487" i="4" s="1"/>
  <c r="P487" i="4" s="1"/>
  <c r="AL91" i="4"/>
  <c r="AM91" i="4" s="1"/>
  <c r="AE32" i="4"/>
  <c r="AF32" i="4" s="1"/>
  <c r="AE188" i="4"/>
  <c r="AF188" i="4" s="1"/>
  <c r="AL362" i="4"/>
  <c r="AM362" i="4" s="1"/>
  <c r="AE413" i="4"/>
  <c r="AF413" i="4" s="1"/>
  <c r="AL494" i="4"/>
  <c r="AM494" i="4" s="1"/>
  <c r="N494" i="4" s="1"/>
  <c r="T494" i="4" s="1"/>
  <c r="AE495" i="4"/>
  <c r="AF495" i="4" s="1"/>
  <c r="R495" i="4" s="1"/>
  <c r="AE502" i="4"/>
  <c r="AF502" i="4" s="1"/>
  <c r="AE532" i="4"/>
  <c r="AF532" i="4" s="1"/>
  <c r="O559" i="4"/>
  <c r="AY559" i="4"/>
  <c r="AW577" i="4"/>
  <c r="R577" i="4"/>
  <c r="AI84" i="4"/>
  <c r="AP84" i="4"/>
  <c r="AB84" i="4"/>
  <c r="AI92" i="4"/>
  <c r="AB92" i="4"/>
  <c r="AP92" i="4"/>
  <c r="AQ94" i="4"/>
  <c r="AS94" i="4"/>
  <c r="AI154" i="4"/>
  <c r="AP154" i="4"/>
  <c r="AB154" i="4"/>
  <c r="AP153" i="4"/>
  <c r="AB153" i="4"/>
  <c r="AI153" i="4"/>
  <c r="AL155" i="4"/>
  <c r="AJ155" i="4"/>
  <c r="AS149" i="4"/>
  <c r="AT149" i="4" s="1"/>
  <c r="AE45" i="4"/>
  <c r="AF45" i="4" s="1"/>
  <c r="AE37" i="4"/>
  <c r="AF37" i="4" s="1"/>
  <c r="AS37" i="4"/>
  <c r="AT37" i="4" s="1"/>
  <c r="AI191" i="4"/>
  <c r="AB191" i="4"/>
  <c r="AP191" i="4"/>
  <c r="AI182" i="4"/>
  <c r="AP182" i="4"/>
  <c r="AB182" i="4"/>
  <c r="AI206" i="4"/>
  <c r="AP206" i="4"/>
  <c r="AB206" i="4"/>
  <c r="AP209" i="4"/>
  <c r="AB209" i="4"/>
  <c r="AI209" i="4"/>
  <c r="AI207" i="4"/>
  <c r="AB207" i="4"/>
  <c r="AS210" i="4"/>
  <c r="AQ210" i="4"/>
  <c r="AP246" i="4"/>
  <c r="AI246" i="4"/>
  <c r="AB246" i="4"/>
  <c r="AI237" i="4"/>
  <c r="AB237" i="4"/>
  <c r="AP237" i="4"/>
  <c r="AI238" i="4"/>
  <c r="AP238" i="4"/>
  <c r="AB238" i="4"/>
  <c r="AB233" i="4"/>
  <c r="AI233" i="4"/>
  <c r="AP233" i="4"/>
  <c r="AI252" i="4"/>
  <c r="AP252" i="4"/>
  <c r="AB252" i="4"/>
  <c r="AI281" i="4"/>
  <c r="AB281" i="4"/>
  <c r="AP281" i="4"/>
  <c r="AP277" i="4"/>
  <c r="AB277" i="4"/>
  <c r="AI277" i="4"/>
  <c r="AB284" i="4"/>
  <c r="AP284" i="4"/>
  <c r="AI284" i="4"/>
  <c r="AP285" i="4"/>
  <c r="AI285" i="4"/>
  <c r="AE275" i="4"/>
  <c r="AC275" i="4"/>
  <c r="AB340" i="4"/>
  <c r="AI340" i="4"/>
  <c r="AP340" i="4"/>
  <c r="AP335" i="4"/>
  <c r="AB335" i="4"/>
  <c r="AI335" i="4"/>
  <c r="AB341" i="4"/>
  <c r="AP341" i="4"/>
  <c r="AI341" i="4"/>
  <c r="AQ332" i="4"/>
  <c r="AS332" i="4"/>
  <c r="AI347" i="4"/>
  <c r="AP347" i="4"/>
  <c r="AB347" i="4"/>
  <c r="AI353" i="4"/>
  <c r="AP353" i="4"/>
  <c r="AB353" i="4"/>
  <c r="AP349" i="4"/>
  <c r="AB349" i="4"/>
  <c r="AI349" i="4"/>
  <c r="AE350" i="4"/>
  <c r="AF350" i="4" s="1"/>
  <c r="AI397" i="4"/>
  <c r="AB397" i="4"/>
  <c r="AP397" i="4"/>
  <c r="AP395" i="4"/>
  <c r="AI395" i="4"/>
  <c r="AB395" i="4"/>
  <c r="AS408" i="4"/>
  <c r="AT408" i="4" s="1"/>
  <c r="O408" i="4" s="1"/>
  <c r="AP435" i="4"/>
  <c r="AB435" i="4"/>
  <c r="AI435" i="4"/>
  <c r="AI443" i="4"/>
  <c r="AB443" i="4"/>
  <c r="AP443" i="4"/>
  <c r="AS432" i="4"/>
  <c r="AT432" i="4" s="1"/>
  <c r="AL433" i="4"/>
  <c r="AM433" i="4" s="1"/>
  <c r="S433" i="4" s="1"/>
  <c r="AP479" i="4"/>
  <c r="AI479" i="4"/>
  <c r="AB479" i="4"/>
  <c r="AI481" i="4"/>
  <c r="AP481" i="4"/>
  <c r="AB481" i="4"/>
  <c r="AS490" i="4"/>
  <c r="AT490" i="4" s="1"/>
  <c r="AS495" i="4"/>
  <c r="AT495" i="4" s="1"/>
  <c r="O495" i="4" s="1"/>
  <c r="AS521" i="4"/>
  <c r="AT521" i="4" s="1"/>
  <c r="AL512" i="4"/>
  <c r="AJ530" i="4"/>
  <c r="AL530" i="4"/>
  <c r="AI572" i="4"/>
  <c r="AP572" i="4"/>
  <c r="AP574" i="4"/>
  <c r="AB574" i="4"/>
  <c r="AB576" i="4"/>
  <c r="AP576" i="4"/>
  <c r="AI576" i="4"/>
  <c r="AI578" i="4"/>
  <c r="AB578" i="4"/>
  <c r="AP578" i="4"/>
  <c r="AP207" i="4"/>
  <c r="AB572" i="4"/>
  <c r="AI574" i="4"/>
  <c r="AQ411" i="4"/>
  <c r="AB285" i="4"/>
  <c r="AT567" i="4"/>
  <c r="AE473" i="4"/>
  <c r="AF473" i="4" s="1"/>
  <c r="AQ368" i="4"/>
  <c r="AS368" i="4"/>
  <c r="AM330" i="4"/>
  <c r="S330" i="4" s="1"/>
  <c r="AF253" i="4"/>
  <c r="AF16" i="4"/>
  <c r="AL114" i="4"/>
  <c r="AJ114" i="4"/>
  <c r="AE493" i="4"/>
  <c r="AF493" i="4" s="1"/>
  <c r="R493" i="4" s="1"/>
  <c r="AC323" i="4"/>
  <c r="AF323" i="4" s="1"/>
  <c r="AS350" i="4"/>
  <c r="AT350" i="4" s="1"/>
  <c r="O350" i="4" s="1"/>
  <c r="AL89" i="4"/>
  <c r="AM89" i="4" s="1"/>
  <c r="AE365" i="4"/>
  <c r="AF365" i="4" s="1"/>
  <c r="AL98" i="4"/>
  <c r="AM98" i="4" s="1"/>
  <c r="AE93" i="4"/>
  <c r="AF93" i="4" s="1"/>
  <c r="AQ329" i="4"/>
  <c r="AS329" i="4"/>
  <c r="AP548" i="4"/>
  <c r="AB548" i="4"/>
  <c r="AI406" i="4"/>
  <c r="AP406" i="4"/>
  <c r="AX266" i="4"/>
  <c r="AX292" i="4"/>
  <c r="AM30" i="4"/>
  <c r="AF279" i="4"/>
  <c r="N139" i="4"/>
  <c r="R370" i="4"/>
  <c r="S333" i="4"/>
  <c r="N333" i="4"/>
  <c r="N103" i="4"/>
  <c r="K139" i="7"/>
  <c r="L139" i="7" s="1"/>
  <c r="K138" i="7"/>
  <c r="L138" i="7" s="1"/>
  <c r="K131" i="7"/>
  <c r="L131" i="7" s="1"/>
  <c r="K130" i="7"/>
  <c r="L130" i="7" s="1"/>
  <c r="K123" i="7"/>
  <c r="L123" i="7" s="1"/>
  <c r="K122" i="7"/>
  <c r="L122" i="7" s="1"/>
  <c r="K114" i="7"/>
  <c r="L114" i="7" s="1"/>
  <c r="K115" i="7"/>
  <c r="L115" i="7" s="1"/>
  <c r="K107" i="7"/>
  <c r="L107" i="7" s="1"/>
  <c r="K106" i="7"/>
  <c r="L106" i="7" s="1"/>
  <c r="K99" i="7"/>
  <c r="L99" i="7" s="1"/>
  <c r="K98" i="7"/>
  <c r="L98" i="7" s="1"/>
  <c r="K91" i="7"/>
  <c r="L91" i="7" s="1"/>
  <c r="K90" i="7"/>
  <c r="L90" i="7" s="1"/>
  <c r="K83" i="7"/>
  <c r="L83" i="7" s="1"/>
  <c r="K82" i="7"/>
  <c r="L82" i="7" s="1"/>
  <c r="K75" i="7"/>
  <c r="L75" i="7" s="1"/>
  <c r="K74" i="7"/>
  <c r="L74" i="7" s="1"/>
  <c r="K67" i="7"/>
  <c r="L67" i="7" s="1"/>
  <c r="K66" i="7"/>
  <c r="L66" i="7" s="1"/>
  <c r="K58" i="7"/>
  <c r="L58" i="7" s="1"/>
  <c r="K59" i="7"/>
  <c r="L59" i="7" s="1"/>
  <c r="K51" i="7"/>
  <c r="L51" i="7" s="1"/>
  <c r="K50" i="7"/>
  <c r="L50" i="7" s="1"/>
  <c r="K43" i="7"/>
  <c r="L43" i="7" s="1"/>
  <c r="K42" i="7"/>
  <c r="L42" i="7" s="1"/>
  <c r="K41" i="7"/>
  <c r="L41" i="7" s="1"/>
  <c r="K40" i="7"/>
  <c r="L40" i="7" s="1"/>
  <c r="K26" i="7"/>
  <c r="L26" i="7" s="1"/>
  <c r="K27" i="7"/>
  <c r="L27" i="7" s="1"/>
  <c r="K18" i="7"/>
  <c r="L18" i="7" s="1"/>
  <c r="K19" i="7"/>
  <c r="L19" i="7" s="1"/>
  <c r="K17" i="7"/>
  <c r="L17" i="7" s="1"/>
  <c r="K16" i="7"/>
  <c r="L16" i="7" s="1"/>
  <c r="K3" i="7"/>
  <c r="L3" i="7" s="1"/>
  <c r="K2" i="7"/>
  <c r="L2" i="7" s="1"/>
  <c r="AM227" i="4" l="1"/>
  <c r="AX227" i="4" s="1"/>
  <c r="AL225" i="4"/>
  <c r="N244" i="4"/>
  <c r="AM211" i="4"/>
  <c r="AX211" i="4" s="1"/>
  <c r="AM150" i="4"/>
  <c r="AL483" i="4"/>
  <c r="AM483" i="4" s="1"/>
  <c r="AL490" i="4"/>
  <c r="AM490" i="4" s="1"/>
  <c r="AJ380" i="4"/>
  <c r="AT465" i="4"/>
  <c r="O465" i="4" s="1"/>
  <c r="N458" i="4"/>
  <c r="S473" i="4"/>
  <c r="S459" i="4"/>
  <c r="AS416" i="4"/>
  <c r="AT416" i="4" s="1"/>
  <c r="AC403" i="4"/>
  <c r="AF403" i="4" s="1"/>
  <c r="R403" i="4" s="1"/>
  <c r="AS401" i="4"/>
  <c r="AT401" i="4" s="1"/>
  <c r="AY401" i="4" s="1"/>
  <c r="AT423" i="4"/>
  <c r="AM371" i="4"/>
  <c r="N371" i="4" s="1"/>
  <c r="T345" i="4"/>
  <c r="AQ338" i="4"/>
  <c r="AT338" i="4" s="1"/>
  <c r="AY338" i="4" s="1"/>
  <c r="AW359" i="4"/>
  <c r="AS324" i="4"/>
  <c r="AT324" i="4" s="1"/>
  <c r="AY324" i="4" s="1"/>
  <c r="AF315" i="4"/>
  <c r="R295" i="4"/>
  <c r="AW295" i="4"/>
  <c r="AM302" i="4"/>
  <c r="AX302" i="4" s="1"/>
  <c r="AT294" i="4"/>
  <c r="O295" i="4" s="1"/>
  <c r="S293" i="4"/>
  <c r="M289" i="4"/>
  <c r="P289" i="4" s="1"/>
  <c r="AF288" i="4"/>
  <c r="M270" i="4"/>
  <c r="P270" i="4" s="1"/>
  <c r="AS262" i="4"/>
  <c r="AT262" i="4" s="1"/>
  <c r="AS245" i="4"/>
  <c r="AE243" i="4"/>
  <c r="AF243" i="4" s="1"/>
  <c r="M243" i="4" s="1"/>
  <c r="P243" i="4" s="1"/>
  <c r="AT227" i="4"/>
  <c r="AY227" i="4" s="1"/>
  <c r="AS228" i="4"/>
  <c r="AT228" i="4" s="1"/>
  <c r="AT229" i="4"/>
  <c r="AY229" i="4" s="1"/>
  <c r="AS214" i="4"/>
  <c r="AT214" i="4" s="1"/>
  <c r="S218" i="4"/>
  <c r="AF210" i="4"/>
  <c r="AF190" i="4"/>
  <c r="AW190" i="4" s="1"/>
  <c r="AT167" i="4"/>
  <c r="AY167" i="4" s="1"/>
  <c r="AM176" i="4"/>
  <c r="AX176" i="4" s="1"/>
  <c r="S172" i="4"/>
  <c r="AF156" i="4"/>
  <c r="AL149" i="4"/>
  <c r="AM149" i="4" s="1"/>
  <c r="AM138" i="4"/>
  <c r="AX138" i="4" s="1"/>
  <c r="O139" i="4"/>
  <c r="AQ115" i="4"/>
  <c r="AE98" i="4"/>
  <c r="AF98" i="4" s="1"/>
  <c r="AE89" i="4"/>
  <c r="AF89" i="4" s="1"/>
  <c r="R89" i="4" s="1"/>
  <c r="AL86" i="4"/>
  <c r="AE62" i="4"/>
  <c r="S54" i="4"/>
  <c r="AQ51" i="4"/>
  <c r="AT51" i="4" s="1"/>
  <c r="O51" i="4" s="1"/>
  <c r="AF49" i="4"/>
  <c r="AS50" i="4"/>
  <c r="AT50" i="4" s="1"/>
  <c r="AS46" i="4"/>
  <c r="AT46" i="4" s="1"/>
  <c r="AT29" i="4"/>
  <c r="AY29" i="4" s="1"/>
  <c r="AT32" i="4"/>
  <c r="AE17" i="4"/>
  <c r="AF17" i="4" s="1"/>
  <c r="M17" i="4" s="1"/>
  <c r="P17" i="4" s="1"/>
  <c r="AW13" i="4"/>
  <c r="AQ131" i="4"/>
  <c r="S139" i="4"/>
  <c r="AF136" i="4"/>
  <c r="AW136" i="4" s="1"/>
  <c r="AL116" i="4"/>
  <c r="AM116" i="4" s="1"/>
  <c r="S116" i="4" s="1"/>
  <c r="AC114" i="4"/>
  <c r="AE108" i="4"/>
  <c r="AF108" i="4" s="1"/>
  <c r="AE100" i="4"/>
  <c r="AF100" i="4" s="1"/>
  <c r="R100" i="4" s="1"/>
  <c r="T83" i="4"/>
  <c r="AF86" i="4"/>
  <c r="M86" i="4" s="1"/>
  <c r="P86" i="4" s="1"/>
  <c r="AC85" i="4"/>
  <c r="AC77" i="4"/>
  <c r="AC76" i="4"/>
  <c r="R38" i="4"/>
  <c r="AW38" i="4"/>
  <c r="M38" i="4"/>
  <c r="P38" i="4" s="1"/>
  <c r="AF29" i="4"/>
  <c r="AC34" i="4"/>
  <c r="AF34" i="4" s="1"/>
  <c r="M34" i="4" s="1"/>
  <c r="P34" i="4" s="1"/>
  <c r="AF20" i="4"/>
  <c r="R26" i="4"/>
  <c r="R22" i="4"/>
  <c r="M22" i="4"/>
  <c r="P22" i="4" s="1"/>
  <c r="AM14" i="4"/>
  <c r="S14" i="4" s="1"/>
  <c r="S168" i="4"/>
  <c r="N168" i="4"/>
  <c r="AX168" i="4"/>
  <c r="N97" i="4"/>
  <c r="AX97" i="4"/>
  <c r="AS344" i="4"/>
  <c r="AT344" i="4" s="1"/>
  <c r="O344" i="4" s="1"/>
  <c r="AE433" i="4"/>
  <c r="AF433" i="4" s="1"/>
  <c r="AJ199" i="4"/>
  <c r="AL45" i="4"/>
  <c r="AM45" i="4" s="1"/>
  <c r="M489" i="4"/>
  <c r="P489" i="4" s="1"/>
  <c r="AE212" i="4"/>
  <c r="AF212" i="4" s="1"/>
  <c r="AL181" i="4"/>
  <c r="AM181" i="4" s="1"/>
  <c r="N181" i="4" s="1"/>
  <c r="M55" i="4"/>
  <c r="P55" i="4" s="1"/>
  <c r="AE152" i="4"/>
  <c r="AF152" i="4" s="1"/>
  <c r="AL476" i="4"/>
  <c r="AM476" i="4" s="1"/>
  <c r="N476" i="4" s="1"/>
  <c r="AQ287" i="4"/>
  <c r="AT287" i="4" s="1"/>
  <c r="AE160" i="4"/>
  <c r="AE513" i="4"/>
  <c r="AF513" i="4" s="1"/>
  <c r="AS30" i="4"/>
  <c r="AT30" i="4" s="1"/>
  <c r="AY30" i="4" s="1"/>
  <c r="AL482" i="4"/>
  <c r="AM482" i="4" s="1"/>
  <c r="AX482" i="4" s="1"/>
  <c r="R447" i="4"/>
  <c r="M295" i="4"/>
  <c r="P295" i="4" s="1"/>
  <c r="AQ348" i="4"/>
  <c r="AT348" i="4" s="1"/>
  <c r="AW133" i="4"/>
  <c r="AC460" i="4"/>
  <c r="AF460" i="4" s="1"/>
  <c r="M339" i="4"/>
  <c r="P339" i="4" s="1"/>
  <c r="O306" i="4"/>
  <c r="S345" i="4"/>
  <c r="AT141" i="4"/>
  <c r="AY141" i="4" s="1"/>
  <c r="AM381" i="4"/>
  <c r="AF305" i="4"/>
  <c r="AW305" i="4" s="1"/>
  <c r="AF477" i="4"/>
  <c r="AW477" i="4" s="1"/>
  <c r="AS364" i="4"/>
  <c r="AS418" i="4"/>
  <c r="AT418" i="4" s="1"/>
  <c r="R55" i="4"/>
  <c r="AL143" i="4"/>
  <c r="AM143" i="4" s="1"/>
  <c r="AE503" i="4"/>
  <c r="AF503" i="4" s="1"/>
  <c r="AE484" i="4"/>
  <c r="AF484" i="4" s="1"/>
  <c r="AE324" i="4"/>
  <c r="AF324" i="4" s="1"/>
  <c r="AW324" i="4" s="1"/>
  <c r="AL446" i="4"/>
  <c r="AM446" i="4" s="1"/>
  <c r="AS220" i="4"/>
  <c r="AT220" i="4" s="1"/>
  <c r="AX472" i="4"/>
  <c r="AS447" i="4"/>
  <c r="AT447" i="4" s="1"/>
  <c r="N120" i="4"/>
  <c r="AJ438" i="4"/>
  <c r="AM438" i="4" s="1"/>
  <c r="AW306" i="4"/>
  <c r="AX36" i="4"/>
  <c r="AQ259" i="4"/>
  <c r="AT259" i="4" s="1"/>
  <c r="AY259" i="4" s="1"/>
  <c r="R339" i="4"/>
  <c r="T36" i="4"/>
  <c r="AF105" i="4"/>
  <c r="AT166" i="4"/>
  <c r="O166" i="4" s="1"/>
  <c r="AS43" i="4"/>
  <c r="AT43" i="4" s="1"/>
  <c r="AS90" i="4"/>
  <c r="AT90" i="4" s="1"/>
  <c r="AL418" i="4"/>
  <c r="AM418" i="4" s="1"/>
  <c r="AX418" i="4" s="1"/>
  <c r="AE464" i="4"/>
  <c r="AL134" i="4"/>
  <c r="AE218" i="4"/>
  <c r="AF218" i="4" s="1"/>
  <c r="R218" i="4" s="1"/>
  <c r="AS97" i="4"/>
  <c r="AS185" i="4"/>
  <c r="AT185" i="4" s="1"/>
  <c r="O185" i="4" s="1"/>
  <c r="AL508" i="4"/>
  <c r="AM508" i="4" s="1"/>
  <c r="AE224" i="4"/>
  <c r="AF224" i="4" s="1"/>
  <c r="R224" i="4" s="1"/>
  <c r="O19" i="4"/>
  <c r="AS505" i="4"/>
  <c r="AT505" i="4" s="1"/>
  <c r="O505" i="4" s="1"/>
  <c r="AE498" i="4"/>
  <c r="AF498" i="4" s="1"/>
  <c r="O26" i="4"/>
  <c r="S451" i="4"/>
  <c r="S36" i="4"/>
  <c r="AJ259" i="4"/>
  <c r="AM259" i="4" s="1"/>
  <c r="AT444" i="4"/>
  <c r="AX120" i="4"/>
  <c r="AJ400" i="4"/>
  <c r="AM400" i="4" s="1"/>
  <c r="AY294" i="4"/>
  <c r="AJ132" i="4"/>
  <c r="AM132" i="4" s="1"/>
  <c r="S132" i="4" s="1"/>
  <c r="N472" i="4"/>
  <c r="T472" i="4" s="1"/>
  <c r="AF398" i="4"/>
  <c r="AM210" i="4"/>
  <c r="S210" i="4" s="1"/>
  <c r="O129" i="4"/>
  <c r="AY129" i="4"/>
  <c r="AY473" i="4"/>
  <c r="O473" i="4"/>
  <c r="AW242" i="4"/>
  <c r="R242" i="4"/>
  <c r="M242" i="4"/>
  <c r="P242" i="4" s="1"/>
  <c r="R29" i="4"/>
  <c r="M29" i="4"/>
  <c r="P29" i="4" s="1"/>
  <c r="AW29" i="4"/>
  <c r="R288" i="4"/>
  <c r="AW288" i="4"/>
  <c r="AT292" i="4"/>
  <c r="AY292" i="4" s="1"/>
  <c r="AF144" i="4"/>
  <c r="AW144" i="4" s="1"/>
  <c r="AX103" i="4"/>
  <c r="AL363" i="4"/>
  <c r="AE392" i="4"/>
  <c r="AQ425" i="4"/>
  <c r="AT425" i="4" s="1"/>
  <c r="O425" i="4" s="1"/>
  <c r="AE439" i="4"/>
  <c r="AQ199" i="4"/>
  <c r="AC95" i="4"/>
  <c r="AF95" i="4" s="1"/>
  <c r="N536" i="4"/>
  <c r="AS317" i="4"/>
  <c r="AT317" i="4" s="1"/>
  <c r="M457" i="4"/>
  <c r="P457" i="4" s="1"/>
  <c r="AL224" i="4"/>
  <c r="AM224" i="4" s="1"/>
  <c r="AX224" i="4" s="1"/>
  <c r="AS194" i="4"/>
  <c r="AT194" i="4" s="1"/>
  <c r="AL70" i="4"/>
  <c r="AC483" i="4"/>
  <c r="AF483" i="4" s="1"/>
  <c r="AF229" i="4"/>
  <c r="AW544" i="4"/>
  <c r="R579" i="4"/>
  <c r="S97" i="4"/>
  <c r="M26" i="4"/>
  <c r="P26" i="4" s="1"/>
  <c r="M540" i="4"/>
  <c r="P540" i="4" s="1"/>
  <c r="AY123" i="4"/>
  <c r="AS111" i="4"/>
  <c r="AL388" i="4"/>
  <c r="AM388" i="4" s="1"/>
  <c r="S552" i="4"/>
  <c r="AX268" i="4"/>
  <c r="AT326" i="4"/>
  <c r="AY326" i="4" s="1"/>
  <c r="N467" i="4"/>
  <c r="AE442" i="4"/>
  <c r="AS222" i="4"/>
  <c r="AT222" i="4" s="1"/>
  <c r="AY222" i="4" s="1"/>
  <c r="S536" i="4"/>
  <c r="AE326" i="4"/>
  <c r="AF326" i="4" s="1"/>
  <c r="AL318" i="4"/>
  <c r="AM318" i="4" s="1"/>
  <c r="AE121" i="4"/>
  <c r="AF121" i="4" s="1"/>
  <c r="R121" i="4" s="1"/>
  <c r="N268" i="4"/>
  <c r="Q268" i="4" s="1"/>
  <c r="AL475" i="4"/>
  <c r="AM475" i="4" s="1"/>
  <c r="N475" i="4" s="1"/>
  <c r="T475" i="4" s="1"/>
  <c r="AX14" i="4"/>
  <c r="Q121" i="4"/>
  <c r="AY244" i="4"/>
  <c r="AQ448" i="4"/>
  <c r="AT80" i="4"/>
  <c r="O294" i="4"/>
  <c r="AW270" i="4"/>
  <c r="AC507" i="4"/>
  <c r="AF507" i="4" s="1"/>
  <c r="R540" i="4"/>
  <c r="AW570" i="4"/>
  <c r="AM261" i="4"/>
  <c r="AX261" i="4" s="1"/>
  <c r="AT278" i="4"/>
  <c r="AY278" i="4" s="1"/>
  <c r="AT305" i="4"/>
  <c r="AF248" i="4"/>
  <c r="AW248" i="4" s="1"/>
  <c r="O260" i="4"/>
  <c r="S558" i="4"/>
  <c r="AS39" i="4"/>
  <c r="AT39" i="4" s="1"/>
  <c r="T526" i="4"/>
  <c r="AE504" i="4"/>
  <c r="AE35" i="4"/>
  <c r="AL408" i="4"/>
  <c r="AM408" i="4" s="1"/>
  <c r="S408" i="4" s="1"/>
  <c r="AC266" i="4"/>
  <c r="AQ315" i="4"/>
  <c r="AT315" i="4" s="1"/>
  <c r="AL102" i="4"/>
  <c r="AM102" i="4" s="1"/>
  <c r="AL324" i="4"/>
  <c r="AM324" i="4" s="1"/>
  <c r="AE225" i="4"/>
  <c r="AF225" i="4" s="1"/>
  <c r="AS201" i="4"/>
  <c r="AT201" i="4" s="1"/>
  <c r="AL270" i="4"/>
  <c r="AM270" i="4" s="1"/>
  <c r="AX270" i="4" s="1"/>
  <c r="R243" i="4"/>
  <c r="S522" i="4"/>
  <c r="AT223" i="4"/>
  <c r="S541" i="4"/>
  <c r="AQ110" i="4"/>
  <c r="AT110" i="4" s="1"/>
  <c r="AY110" i="4" s="1"/>
  <c r="AC384" i="4"/>
  <c r="AF384" i="4" s="1"/>
  <c r="R384" i="4" s="1"/>
  <c r="AJ243" i="4"/>
  <c r="AM243" i="4" s="1"/>
  <c r="AX243" i="4" s="1"/>
  <c r="AQ470" i="4"/>
  <c r="AT470" i="4" s="1"/>
  <c r="O470" i="4" s="1"/>
  <c r="T561" i="4"/>
  <c r="R570" i="4"/>
  <c r="AT111" i="4"/>
  <c r="AY111" i="4" s="1"/>
  <c r="AM352" i="4"/>
  <c r="AX352" i="4" s="1"/>
  <c r="AT248" i="4"/>
  <c r="O248" i="4" s="1"/>
  <c r="AT516" i="4"/>
  <c r="AF468" i="4"/>
  <c r="AF272" i="4"/>
  <c r="AW272" i="4" s="1"/>
  <c r="AM247" i="4"/>
  <c r="AX247" i="4" s="1"/>
  <c r="AM142" i="4"/>
  <c r="AF559" i="4"/>
  <c r="AT487" i="4"/>
  <c r="AY487" i="4" s="1"/>
  <c r="AT534" i="4"/>
  <c r="AY534" i="4" s="1"/>
  <c r="AT391" i="4"/>
  <c r="AY391" i="4" s="1"/>
  <c r="T558" i="4"/>
  <c r="Q558" i="4"/>
  <c r="AW226" i="4"/>
  <c r="R226" i="4"/>
  <c r="M226" i="4"/>
  <c r="P226" i="4" s="1"/>
  <c r="R129" i="4"/>
  <c r="AW129" i="4"/>
  <c r="M129" i="4"/>
  <c r="P129" i="4" s="1"/>
  <c r="AY42" i="4"/>
  <c r="O42" i="4"/>
  <c r="R210" i="4"/>
  <c r="AW210" i="4"/>
  <c r="N554" i="4"/>
  <c r="AS508" i="4"/>
  <c r="AT508" i="4" s="1"/>
  <c r="O508" i="4" s="1"/>
  <c r="AL460" i="4"/>
  <c r="AL37" i="4"/>
  <c r="AM37" i="4" s="1"/>
  <c r="AL470" i="4"/>
  <c r="AM470" i="4" s="1"/>
  <c r="N470" i="4" s="1"/>
  <c r="Q470" i="4" s="1"/>
  <c r="AE344" i="4"/>
  <c r="AF344" i="4" s="1"/>
  <c r="AE432" i="4"/>
  <c r="AF432" i="4" s="1"/>
  <c r="AE230" i="4"/>
  <c r="AF230" i="4" s="1"/>
  <c r="AE146" i="4"/>
  <c r="AE126" i="4"/>
  <c r="AE178" i="4"/>
  <c r="AE343" i="4"/>
  <c r="AL128" i="4"/>
  <c r="AM128" i="4" s="1"/>
  <c r="N128" i="4" s="1"/>
  <c r="AL46" i="4"/>
  <c r="AL517" i="4"/>
  <c r="AM517" i="4" s="1"/>
  <c r="AE512" i="4"/>
  <c r="AF512" i="4" s="1"/>
  <c r="O554" i="4"/>
  <c r="AL208" i="4"/>
  <c r="AM208" i="4" s="1"/>
  <c r="AX208" i="4" s="1"/>
  <c r="AE99" i="4"/>
  <c r="AF99" i="4" s="1"/>
  <c r="M99" i="4" s="1"/>
  <c r="P99" i="4" s="1"/>
  <c r="AE116" i="4"/>
  <c r="AF116" i="4" s="1"/>
  <c r="AW116" i="4" s="1"/>
  <c r="AE197" i="4"/>
  <c r="AF197" i="4" s="1"/>
  <c r="AW197" i="4" s="1"/>
  <c r="S562" i="4"/>
  <c r="AL374" i="4"/>
  <c r="AM374" i="4" s="1"/>
  <c r="S528" i="4"/>
  <c r="AY520" i="4"/>
  <c r="AF567" i="4"/>
  <c r="Q562" i="4"/>
  <c r="T541" i="4"/>
  <c r="Q524" i="4"/>
  <c r="AJ133" i="4"/>
  <c r="AM133" i="4" s="1"/>
  <c r="AS484" i="4"/>
  <c r="AT484" i="4" s="1"/>
  <c r="AY484" i="4" s="1"/>
  <c r="AX473" i="4"/>
  <c r="O472" i="4"/>
  <c r="O359" i="4"/>
  <c r="AT302" i="4"/>
  <c r="AY302" i="4" s="1"/>
  <c r="AX558" i="4"/>
  <c r="M210" i="4"/>
  <c r="P210" i="4" s="1"/>
  <c r="AX554" i="4"/>
  <c r="AS89" i="4"/>
  <c r="AT89" i="4" s="1"/>
  <c r="AE490" i="4"/>
  <c r="AF490" i="4" s="1"/>
  <c r="R490" i="4" s="1"/>
  <c r="AL43" i="4"/>
  <c r="AM43" i="4" s="1"/>
  <c r="N43" i="4" s="1"/>
  <c r="AE149" i="4"/>
  <c r="AF149" i="4" s="1"/>
  <c r="O14" i="4"/>
  <c r="AL213" i="4"/>
  <c r="AM213" i="4" s="1"/>
  <c r="AX213" i="4" s="1"/>
  <c r="AE75" i="4"/>
  <c r="AF75" i="4" s="1"/>
  <c r="AS108" i="4"/>
  <c r="AL449" i="4"/>
  <c r="AM449" i="4" s="1"/>
  <c r="AJ364" i="4"/>
  <c r="AM364" i="4" s="1"/>
  <c r="AL17" i="4"/>
  <c r="AM17" i="4" s="1"/>
  <c r="S17" i="4" s="1"/>
  <c r="AL505" i="4"/>
  <c r="AM505" i="4" s="1"/>
  <c r="AL510" i="4"/>
  <c r="AM510" i="4" s="1"/>
  <c r="N510" i="4" s="1"/>
  <c r="Q510" i="4" s="1"/>
  <c r="AL314" i="4"/>
  <c r="AM314" i="4" s="1"/>
  <c r="AS325" i="4"/>
  <c r="AT325" i="4" s="1"/>
  <c r="O325" i="4" s="1"/>
  <c r="AL462" i="4"/>
  <c r="AM462" i="4" s="1"/>
  <c r="N462" i="4" s="1"/>
  <c r="AL214" i="4"/>
  <c r="AM214" i="4" s="1"/>
  <c r="M211" i="4"/>
  <c r="P211" i="4" s="1"/>
  <c r="O534" i="4"/>
  <c r="AW211" i="4"/>
  <c r="AL447" i="4"/>
  <c r="AM447" i="4" s="1"/>
  <c r="AC373" i="4"/>
  <c r="AC172" i="4"/>
  <c r="AF172" i="4" s="1"/>
  <c r="M399" i="4"/>
  <c r="P399" i="4" s="1"/>
  <c r="AJ131" i="4"/>
  <c r="AM131" i="4" s="1"/>
  <c r="S131" i="4" s="1"/>
  <c r="AM269" i="4"/>
  <c r="AX269" i="4" s="1"/>
  <c r="O141" i="4"/>
  <c r="N218" i="4"/>
  <c r="Q218" i="4" s="1"/>
  <c r="AM469" i="4"/>
  <c r="AX469" i="4" s="1"/>
  <c r="AT497" i="4"/>
  <c r="AX555" i="4"/>
  <c r="S555" i="4"/>
  <c r="N555" i="4"/>
  <c r="AS491" i="4"/>
  <c r="AT491" i="4" s="1"/>
  <c r="AY491" i="4" s="1"/>
  <c r="AL350" i="4"/>
  <c r="AM350" i="4" s="1"/>
  <c r="S350" i="4" s="1"/>
  <c r="AS337" i="4"/>
  <c r="AT337" i="4" s="1"/>
  <c r="AS266" i="4"/>
  <c r="AT266" i="4" s="1"/>
  <c r="AS15" i="4"/>
  <c r="AT15" i="4" s="1"/>
  <c r="AS513" i="4"/>
  <c r="AT513" i="4" s="1"/>
  <c r="AL124" i="4"/>
  <c r="AM124" i="4" s="1"/>
  <c r="AX124" i="4" s="1"/>
  <c r="AS204" i="4"/>
  <c r="AT204" i="4" s="1"/>
  <c r="R518" i="4"/>
  <c r="R399" i="4"/>
  <c r="AX541" i="4"/>
  <c r="AE36" i="4"/>
  <c r="AF36" i="4" s="1"/>
  <c r="AF260" i="4"/>
  <c r="M260" i="4" s="1"/>
  <c r="P260" i="4" s="1"/>
  <c r="AT478" i="4"/>
  <c r="AY478" i="4" s="1"/>
  <c r="AF19" i="4"/>
  <c r="AT431" i="4"/>
  <c r="AY431" i="4" s="1"/>
  <c r="AY536" i="4"/>
  <c r="O536" i="4"/>
  <c r="AW86" i="4"/>
  <c r="R86" i="4"/>
  <c r="AW110" i="4"/>
  <c r="M110" i="4"/>
  <c r="P110" i="4" s="1"/>
  <c r="R110" i="4"/>
  <c r="AW398" i="4"/>
  <c r="R398" i="4"/>
  <c r="M115" i="4"/>
  <c r="P115" i="4" s="1"/>
  <c r="R115" i="4"/>
  <c r="AW115" i="4"/>
  <c r="S339" i="4"/>
  <c r="N339" i="4"/>
  <c r="AX339" i="4"/>
  <c r="Q473" i="4"/>
  <c r="T473" i="4"/>
  <c r="AX564" i="4"/>
  <c r="N564" i="4"/>
  <c r="S564" i="4"/>
  <c r="AW551" i="4"/>
  <c r="M551" i="4"/>
  <c r="P551" i="4" s="1"/>
  <c r="R551" i="4"/>
  <c r="AT239" i="4"/>
  <c r="AY239" i="4" s="1"/>
  <c r="AF381" i="4"/>
  <c r="R381" i="4" s="1"/>
  <c r="R177" i="4"/>
  <c r="N553" i="4"/>
  <c r="AE102" i="4"/>
  <c r="AF102" i="4" s="1"/>
  <c r="S219" i="4"/>
  <c r="N219" i="4"/>
  <c r="M565" i="4"/>
  <c r="P565" i="4" s="1"/>
  <c r="AW565" i="4"/>
  <c r="R565" i="4"/>
  <c r="T546" i="4"/>
  <c r="Q546" i="4"/>
  <c r="M261" i="4"/>
  <c r="P261" i="4" s="1"/>
  <c r="R260" i="4"/>
  <c r="AM355" i="4"/>
  <c r="AF526" i="4"/>
  <c r="AW20" i="4"/>
  <c r="R20" i="4"/>
  <c r="M20" i="4"/>
  <c r="P20" i="4" s="1"/>
  <c r="S532" i="4"/>
  <c r="N532" i="4"/>
  <c r="AX532" i="4"/>
  <c r="AE43" i="4"/>
  <c r="AF43" i="4" s="1"/>
  <c r="M43" i="4" s="1"/>
  <c r="P43" i="4" s="1"/>
  <c r="AX15" i="4"/>
  <c r="AE150" i="4"/>
  <c r="AE143" i="4"/>
  <c r="AF143" i="4" s="1"/>
  <c r="R143" i="4" s="1"/>
  <c r="AS322" i="4"/>
  <c r="AL108" i="4"/>
  <c r="AM108" i="4" s="1"/>
  <c r="AE222" i="4"/>
  <c r="AF222" i="4" s="1"/>
  <c r="AS175" i="4"/>
  <c r="AT175" i="4" s="1"/>
  <c r="AL100" i="4"/>
  <c r="AM100" i="4" s="1"/>
  <c r="AE147" i="4"/>
  <c r="AF147" i="4" s="1"/>
  <c r="N31" i="4"/>
  <c r="AL185" i="4"/>
  <c r="AM185" i="4" s="1"/>
  <c r="S185" i="4" s="1"/>
  <c r="AS404" i="4"/>
  <c r="AT404" i="4" s="1"/>
  <c r="AS433" i="4"/>
  <c r="AT433" i="4" s="1"/>
  <c r="AF231" i="4"/>
  <c r="AW231" i="4" s="1"/>
  <c r="AF217" i="4"/>
  <c r="R217" i="4" s="1"/>
  <c r="R383" i="4"/>
  <c r="M383" i="4"/>
  <c r="P383" i="4" s="1"/>
  <c r="R559" i="4"/>
  <c r="M559" i="4"/>
  <c r="P559" i="4" s="1"/>
  <c r="AW559" i="4"/>
  <c r="AC296" i="4"/>
  <c r="AL212" i="4"/>
  <c r="AM212" i="4" s="1"/>
  <c r="S212" i="4" s="1"/>
  <c r="AS98" i="4"/>
  <c r="AT98" i="4" s="1"/>
  <c r="AS203" i="4"/>
  <c r="AT203" i="4" s="1"/>
  <c r="AL56" i="4"/>
  <c r="AM56" i="4" s="1"/>
  <c r="S56" i="4" s="1"/>
  <c r="O485" i="4"/>
  <c r="N567" i="4"/>
  <c r="AL325" i="4"/>
  <c r="AM325" i="4" s="1"/>
  <c r="AX325" i="4" s="1"/>
  <c r="AS47" i="4"/>
  <c r="AT47" i="4" s="1"/>
  <c r="AY47" i="4" s="1"/>
  <c r="AE130" i="4"/>
  <c r="AF130" i="4" s="1"/>
  <c r="AE167" i="4"/>
  <c r="AF167" i="4" s="1"/>
  <c r="AC94" i="4"/>
  <c r="AF94" i="4" s="1"/>
  <c r="AL94" i="4"/>
  <c r="AM94" i="4" s="1"/>
  <c r="N94" i="4" s="1"/>
  <c r="AT104" i="4"/>
  <c r="O104" i="4" s="1"/>
  <c r="AX31" i="4"/>
  <c r="AJ506" i="4"/>
  <c r="AM506" i="4" s="1"/>
  <c r="AC169" i="4"/>
  <c r="AF169" i="4" s="1"/>
  <c r="AJ372" i="4"/>
  <c r="AM372" i="4" s="1"/>
  <c r="S372" i="4" s="1"/>
  <c r="T329" i="4"/>
  <c r="AF271" i="4"/>
  <c r="M271" i="4" s="1"/>
  <c r="P271" i="4" s="1"/>
  <c r="M13" i="4"/>
  <c r="P13" i="4" s="1"/>
  <c r="AM313" i="4"/>
  <c r="AX313" i="4" s="1"/>
  <c r="AT257" i="4"/>
  <c r="AY257" i="4" s="1"/>
  <c r="AW560" i="4"/>
  <c r="R560" i="4"/>
  <c r="M560" i="4"/>
  <c r="P560" i="4" s="1"/>
  <c r="AF307" i="4"/>
  <c r="AF254" i="4"/>
  <c r="AW254" i="4" s="1"/>
  <c r="AT24" i="4"/>
  <c r="AF556" i="4"/>
  <c r="AT291" i="4"/>
  <c r="AY291" i="4" s="1"/>
  <c r="AM559" i="4"/>
  <c r="AM295" i="4"/>
  <c r="AW40" i="4"/>
  <c r="M40" i="4"/>
  <c r="P40" i="4" s="1"/>
  <c r="N248" i="4"/>
  <c r="S248" i="4"/>
  <c r="AX248" i="4"/>
  <c r="R470" i="4"/>
  <c r="AW470" i="4"/>
  <c r="R513" i="4"/>
  <c r="AW469" i="4"/>
  <c r="R497" i="4"/>
  <c r="AM174" i="4"/>
  <c r="AX174" i="4" s="1"/>
  <c r="AT133" i="4"/>
  <c r="AY133" i="4" s="1"/>
  <c r="R215" i="4"/>
  <c r="R227" i="4"/>
  <c r="S520" i="4"/>
  <c r="AT354" i="4"/>
  <c r="AF389" i="4"/>
  <c r="AE103" i="4"/>
  <c r="AC103" i="4"/>
  <c r="AE245" i="4"/>
  <c r="AF245" i="4" s="1"/>
  <c r="AT402" i="4"/>
  <c r="AF371" i="4"/>
  <c r="AW371" i="4" s="1"/>
  <c r="AS148" i="4"/>
  <c r="AT148" i="4" s="1"/>
  <c r="AY148" i="4" s="1"/>
  <c r="N520" i="4"/>
  <c r="AM328" i="4"/>
  <c r="AC309" i="4"/>
  <c r="AF309" i="4" s="1"/>
  <c r="AW309" i="4" s="1"/>
  <c r="AE118" i="4"/>
  <c r="AF118" i="4" s="1"/>
  <c r="R118" i="4" s="1"/>
  <c r="AJ317" i="4"/>
  <c r="AM317" i="4" s="1"/>
  <c r="AS215" i="4"/>
  <c r="AT215" i="4" s="1"/>
  <c r="AY215" i="4" s="1"/>
  <c r="AS45" i="4"/>
  <c r="AT45" i="4" s="1"/>
  <c r="AE109" i="4"/>
  <c r="AF109" i="4" s="1"/>
  <c r="AM307" i="4"/>
  <c r="AX307" i="4" s="1"/>
  <c r="AM354" i="4"/>
  <c r="AX354" i="4" s="1"/>
  <c r="AY25" i="4"/>
  <c r="N255" i="4"/>
  <c r="N518" i="4"/>
  <c r="Q518" i="4" s="1"/>
  <c r="AT101" i="4"/>
  <c r="AM260" i="4"/>
  <c r="AX260" i="4" s="1"/>
  <c r="AL112" i="4"/>
  <c r="AJ112" i="4"/>
  <c r="AQ120" i="4"/>
  <c r="AS120" i="4"/>
  <c r="AJ141" i="4"/>
  <c r="S83" i="4"/>
  <c r="AQ241" i="4"/>
  <c r="AT463" i="4"/>
  <c r="AY463" i="4" s="1"/>
  <c r="AX83" i="4"/>
  <c r="M227" i="4"/>
  <c r="P227" i="4" s="1"/>
  <c r="AF241" i="4"/>
  <c r="AW241" i="4" s="1"/>
  <c r="AT165" i="4"/>
  <c r="AY165" i="4" s="1"/>
  <c r="AT455" i="4"/>
  <c r="AY455" i="4" s="1"/>
  <c r="S15" i="4"/>
  <c r="AY16" i="4"/>
  <c r="O16" i="4"/>
  <c r="AX23" i="4"/>
  <c r="S23" i="4"/>
  <c r="S20" i="4"/>
  <c r="N20" i="4"/>
  <c r="AX20" i="4"/>
  <c r="S12" i="4"/>
  <c r="N12" i="4"/>
  <c r="AX12" i="4"/>
  <c r="N19" i="4"/>
  <c r="S19" i="4"/>
  <c r="AX19" i="4"/>
  <c r="O117" i="4"/>
  <c r="AY117" i="4"/>
  <c r="Q475" i="4"/>
  <c r="Q376" i="4"/>
  <c r="T376" i="4"/>
  <c r="O32" i="4"/>
  <c r="AY32" i="4"/>
  <c r="AW216" i="4"/>
  <c r="M216" i="4"/>
  <c r="P216" i="4" s="1"/>
  <c r="R216" i="4"/>
  <c r="Q445" i="4"/>
  <c r="T445" i="4"/>
  <c r="O122" i="4"/>
  <c r="AY122" i="4"/>
  <c r="O133" i="4"/>
  <c r="AF157" i="4"/>
  <c r="AW157" i="4" s="1"/>
  <c r="M384" i="4"/>
  <c r="P384" i="4" s="1"/>
  <c r="M255" i="4"/>
  <c r="P255" i="4" s="1"/>
  <c r="O138" i="4"/>
  <c r="AC166" i="4"/>
  <c r="AE166" i="4"/>
  <c r="AT500" i="4"/>
  <c r="AY500" i="4" s="1"/>
  <c r="AE494" i="4"/>
  <c r="AC494" i="4"/>
  <c r="AE137" i="4"/>
  <c r="AC137" i="4"/>
  <c r="AJ404" i="4"/>
  <c r="AL404" i="4"/>
  <c r="AJ385" i="4"/>
  <c r="AL385" i="4"/>
  <c r="AE378" i="4"/>
  <c r="AC378" i="4"/>
  <c r="AL184" i="4"/>
  <c r="AJ184" i="4"/>
  <c r="AQ243" i="4"/>
  <c r="AS243" i="4"/>
  <c r="AJ468" i="4"/>
  <c r="AL468" i="4"/>
  <c r="AQ420" i="4"/>
  <c r="AS420" i="4"/>
  <c r="AL250" i="4"/>
  <c r="AJ250" i="4"/>
  <c r="AT358" i="4"/>
  <c r="M493" i="4"/>
  <c r="P493" i="4" s="1"/>
  <c r="R136" i="4"/>
  <c r="S510" i="4"/>
  <c r="M455" i="4"/>
  <c r="P455" i="4" s="1"/>
  <c r="M234" i="4"/>
  <c r="P234" i="4" s="1"/>
  <c r="AL109" i="4"/>
  <c r="AJ109" i="4"/>
  <c r="AL432" i="4"/>
  <c r="AJ432" i="4"/>
  <c r="AC401" i="4"/>
  <c r="AE401" i="4"/>
  <c r="AC475" i="4"/>
  <c r="AE475" i="4"/>
  <c r="AL403" i="4"/>
  <c r="AJ403" i="4"/>
  <c r="AE338" i="4"/>
  <c r="AC338" i="4"/>
  <c r="AJ332" i="4"/>
  <c r="AL332" i="4"/>
  <c r="AS466" i="4"/>
  <c r="AQ466" i="4"/>
  <c r="AQ483" i="4"/>
  <c r="AS483" i="4"/>
  <c r="AJ378" i="4"/>
  <c r="AL378" i="4"/>
  <c r="AC184" i="4"/>
  <c r="AE184" i="4"/>
  <c r="M127" i="4"/>
  <c r="P127" i="4" s="1"/>
  <c r="R127" i="4"/>
  <c r="AJ420" i="4"/>
  <c r="AL420" i="4"/>
  <c r="AC214" i="4"/>
  <c r="AE214" i="4"/>
  <c r="AE208" i="4"/>
  <c r="AC208" i="4"/>
  <c r="AX173" i="4"/>
  <c r="R325" i="4"/>
  <c r="N145" i="4"/>
  <c r="R391" i="4"/>
  <c r="R40" i="4"/>
  <c r="M136" i="4"/>
  <c r="P136" i="4" s="1"/>
  <c r="S371" i="4"/>
  <c r="S388" i="4"/>
  <c r="N388" i="4"/>
  <c r="S244" i="4"/>
  <c r="S243" i="4"/>
  <c r="N243" i="4"/>
  <c r="AJ326" i="4"/>
  <c r="AL326" i="4"/>
  <c r="AQ438" i="4"/>
  <c r="AT438" i="4" s="1"/>
  <c r="AS438" i="4"/>
  <c r="AE394" i="4"/>
  <c r="AC394" i="4"/>
  <c r="AF394" i="4" s="1"/>
  <c r="AS475" i="4"/>
  <c r="AQ475" i="4"/>
  <c r="AQ403" i="4"/>
  <c r="AS403" i="4"/>
  <c r="AT403" i="4" s="1"/>
  <c r="AC194" i="4"/>
  <c r="AE194" i="4"/>
  <c r="AC332" i="4"/>
  <c r="AE332" i="4"/>
  <c r="AQ360" i="4"/>
  <c r="AS360" i="4"/>
  <c r="AE51" i="4"/>
  <c r="AC51" i="4"/>
  <c r="AQ428" i="4"/>
  <c r="AS428" i="4"/>
  <c r="AE461" i="4"/>
  <c r="AC461" i="4"/>
  <c r="AQ384" i="4"/>
  <c r="AS384" i="4"/>
  <c r="AL521" i="4"/>
  <c r="AJ521" i="4"/>
  <c r="S438" i="4"/>
  <c r="N438" i="4"/>
  <c r="S449" i="4"/>
  <c r="N449" i="4"/>
  <c r="M143" i="4"/>
  <c r="P143" i="4" s="1"/>
  <c r="AT242" i="4"/>
  <c r="AC112" i="4"/>
  <c r="AE112" i="4"/>
  <c r="AS504" i="4"/>
  <c r="AT504" i="4" s="1"/>
  <c r="AY504" i="4" s="1"/>
  <c r="AQ504" i="4"/>
  <c r="AJ382" i="4"/>
  <c r="AL382" i="4"/>
  <c r="AJ194" i="4"/>
  <c r="AL194" i="4"/>
  <c r="AJ360" i="4"/>
  <c r="AL360" i="4"/>
  <c r="AJ428" i="4"/>
  <c r="AL428" i="4"/>
  <c r="AJ461" i="4"/>
  <c r="AL461" i="4"/>
  <c r="AM461" i="4" s="1"/>
  <c r="AJ416" i="4"/>
  <c r="AL416" i="4"/>
  <c r="AC408" i="4"/>
  <c r="AE408" i="4"/>
  <c r="AT494" i="4"/>
  <c r="AY494" i="4" s="1"/>
  <c r="AF310" i="4"/>
  <c r="R293" i="4"/>
  <c r="M293" i="4"/>
  <c r="P293" i="4" s="1"/>
  <c r="N393" i="4"/>
  <c r="S393" i="4"/>
  <c r="S261" i="4"/>
  <c r="O226" i="4"/>
  <c r="AS151" i="4"/>
  <c r="AQ151" i="4"/>
  <c r="AJ110" i="4"/>
  <c r="AL110" i="4"/>
  <c r="AJ471" i="4"/>
  <c r="AL471" i="4"/>
  <c r="S329" i="4"/>
  <c r="AS471" i="4"/>
  <c r="AQ471" i="4"/>
  <c r="AE424" i="4"/>
  <c r="AC424" i="4"/>
  <c r="AJ220" i="4"/>
  <c r="AL220" i="4"/>
  <c r="AC382" i="4"/>
  <c r="AE382" i="4"/>
  <c r="AS251" i="4"/>
  <c r="AQ251" i="4"/>
  <c r="AC363" i="4"/>
  <c r="AE363" i="4"/>
  <c r="AC414" i="4"/>
  <c r="AE414" i="4"/>
  <c r="AC360" i="4"/>
  <c r="AE360" i="4"/>
  <c r="AC368" i="4"/>
  <c r="AE368" i="4"/>
  <c r="N354" i="4"/>
  <c r="AC412" i="4"/>
  <c r="AE412" i="4"/>
  <c r="AL373" i="4"/>
  <c r="AJ373" i="4"/>
  <c r="M469" i="4"/>
  <c r="P469" i="4" s="1"/>
  <c r="AW468" i="4"/>
  <c r="AQ436" i="4"/>
  <c r="AL118" i="4"/>
  <c r="AM118" i="4" s="1"/>
  <c r="N118" i="4" s="1"/>
  <c r="N330" i="4"/>
  <c r="S475" i="4"/>
  <c r="R488" i="4"/>
  <c r="M218" i="4"/>
  <c r="P218" i="4" s="1"/>
  <c r="R158" i="4"/>
  <c r="AM53" i="4"/>
  <c r="AJ140" i="4"/>
  <c r="AL140" i="4"/>
  <c r="AC54" i="4"/>
  <c r="AE54" i="4"/>
  <c r="AS379" i="4"/>
  <c r="AQ379" i="4"/>
  <c r="AS450" i="4"/>
  <c r="AQ450" i="4"/>
  <c r="AF235" i="4"/>
  <c r="AW235" i="4" s="1"/>
  <c r="AC471" i="4"/>
  <c r="AE471" i="4"/>
  <c r="AS424" i="4"/>
  <c r="AQ424" i="4"/>
  <c r="AC220" i="4"/>
  <c r="AE220" i="4"/>
  <c r="AC366" i="4"/>
  <c r="AE366" i="4"/>
  <c r="AS382" i="4"/>
  <c r="AQ382" i="4"/>
  <c r="M386" i="4"/>
  <c r="P386" i="4" s="1"/>
  <c r="AC251" i="4"/>
  <c r="AE251" i="4"/>
  <c r="AQ400" i="4"/>
  <c r="AS400" i="4"/>
  <c r="AC185" i="4"/>
  <c r="AE185" i="4"/>
  <c r="AC448" i="4"/>
  <c r="AE448" i="4"/>
  <c r="AL344" i="4"/>
  <c r="AJ344" i="4"/>
  <c r="AQ132" i="4"/>
  <c r="AS132" i="4"/>
  <c r="AQ476" i="4"/>
  <c r="AS476" i="4"/>
  <c r="AQ373" i="4"/>
  <c r="AS373" i="4"/>
  <c r="O355" i="4"/>
  <c r="AE83" i="4"/>
  <c r="AF83" i="4" s="1"/>
  <c r="AW83" i="4" s="1"/>
  <c r="N391" i="4"/>
  <c r="S503" i="4"/>
  <c r="N503" i="4"/>
  <c r="M488" i="4"/>
  <c r="P488" i="4" s="1"/>
  <c r="R359" i="4"/>
  <c r="N498" i="4"/>
  <c r="T498" i="4" s="1"/>
  <c r="S508" i="4"/>
  <c r="S517" i="4"/>
  <c r="AX329" i="4"/>
  <c r="S369" i="4"/>
  <c r="N369" i="4"/>
  <c r="S445" i="4"/>
  <c r="AE97" i="4"/>
  <c r="AC97" i="4"/>
  <c r="AE111" i="4"/>
  <c r="AC111" i="4"/>
  <c r="AC402" i="4"/>
  <c r="AE402" i="4"/>
  <c r="AE508" i="4"/>
  <c r="AC508" i="4"/>
  <c r="AJ424" i="4"/>
  <c r="AL424" i="4"/>
  <c r="AS388" i="4"/>
  <c r="AQ388" i="4"/>
  <c r="AQ366" i="4"/>
  <c r="AS366" i="4"/>
  <c r="AL379" i="4"/>
  <c r="AJ379" i="4"/>
  <c r="AJ251" i="4"/>
  <c r="AL251" i="4"/>
  <c r="AJ414" i="4"/>
  <c r="AL414" i="4"/>
  <c r="AL495" i="4"/>
  <c r="AJ495" i="4"/>
  <c r="AJ368" i="4"/>
  <c r="AL368" i="4"/>
  <c r="AM294" i="4"/>
  <c r="AJ448" i="4"/>
  <c r="AL448" i="4"/>
  <c r="AQ412" i="4"/>
  <c r="AS412" i="4"/>
  <c r="AL361" i="4"/>
  <c r="AJ361" i="4"/>
  <c r="S138" i="4"/>
  <c r="AT224" i="4"/>
  <c r="AM86" i="4"/>
  <c r="AM265" i="4"/>
  <c r="AX265" i="4" s="1"/>
  <c r="O456" i="4"/>
  <c r="N497" i="4"/>
  <c r="N519" i="4"/>
  <c r="AT99" i="4"/>
  <c r="O99" i="4" s="1"/>
  <c r="M145" i="4"/>
  <c r="P145" i="4" s="1"/>
  <c r="M288" i="4"/>
  <c r="P288" i="4" s="1"/>
  <c r="AJ402" i="4"/>
  <c r="AL402" i="4"/>
  <c r="AJ422" i="4"/>
  <c r="AL422" i="4"/>
  <c r="AE388" i="4"/>
  <c r="AC388" i="4"/>
  <c r="AL230" i="4"/>
  <c r="AJ230" i="4"/>
  <c r="AL366" i="4"/>
  <c r="AJ366" i="4"/>
  <c r="AC379" i="4"/>
  <c r="AE379" i="4"/>
  <c r="AJ169" i="4"/>
  <c r="AL169" i="4"/>
  <c r="AE259" i="4"/>
  <c r="AC259" i="4"/>
  <c r="AC358" i="4"/>
  <c r="AE358" i="4"/>
  <c r="AQ439" i="4"/>
  <c r="AS439" i="4"/>
  <c r="AC446" i="4"/>
  <c r="AE446" i="4"/>
  <c r="AQ361" i="4"/>
  <c r="AS361" i="4"/>
  <c r="N357" i="4"/>
  <c r="S357" i="4"/>
  <c r="N384" i="4"/>
  <c r="S384" i="4"/>
  <c r="R487" i="4"/>
  <c r="R367" i="4"/>
  <c r="M367" i="4"/>
  <c r="P367" i="4" s="1"/>
  <c r="S376" i="4"/>
  <c r="R511" i="4"/>
  <c r="AL117" i="4"/>
  <c r="AJ117" i="4"/>
  <c r="AM117" i="4" s="1"/>
  <c r="AX117" i="4" s="1"/>
  <c r="AJ439" i="4"/>
  <c r="AL439" i="4"/>
  <c r="AL474" i="4"/>
  <c r="AJ474" i="4"/>
  <c r="AJ442" i="4"/>
  <c r="AL442" i="4"/>
  <c r="AC364" i="4"/>
  <c r="AE364" i="4"/>
  <c r="AJ394" i="4"/>
  <c r="AL394" i="4"/>
  <c r="AC400" i="4"/>
  <c r="AE400" i="4"/>
  <c r="AL348" i="4"/>
  <c r="AJ348" i="4"/>
  <c r="AC346" i="4"/>
  <c r="AE346" i="4"/>
  <c r="O229" i="4"/>
  <c r="R413" i="4"/>
  <c r="M413" i="4"/>
  <c r="P413" i="4" s="1"/>
  <c r="N492" i="4"/>
  <c r="AY127" i="4"/>
  <c r="AS44" i="4"/>
  <c r="AT44" i="4" s="1"/>
  <c r="O44" i="4" s="1"/>
  <c r="O510" i="4"/>
  <c r="S455" i="4"/>
  <c r="Q494" i="4"/>
  <c r="AM485" i="4"/>
  <c r="N522" i="4"/>
  <c r="M369" i="4"/>
  <c r="P369" i="4" s="1"/>
  <c r="AL507" i="4"/>
  <c r="AJ507" i="4"/>
  <c r="AE422" i="4"/>
  <c r="AC422" i="4"/>
  <c r="AJ180" i="4"/>
  <c r="AL180" i="4"/>
  <c r="AS474" i="4"/>
  <c r="AQ474" i="4"/>
  <c r="AM34" i="4"/>
  <c r="AS409" i="4"/>
  <c r="AQ409" i="4"/>
  <c r="AQ464" i="4"/>
  <c r="AS464" i="4"/>
  <c r="AS389" i="4"/>
  <c r="AQ389" i="4"/>
  <c r="AM222" i="4"/>
  <c r="AX222" i="4" s="1"/>
  <c r="AM264" i="4"/>
  <c r="AX264" i="4" s="1"/>
  <c r="AC348" i="4"/>
  <c r="AE348" i="4"/>
  <c r="AF434" i="4"/>
  <c r="AW434" i="4" s="1"/>
  <c r="AQ346" i="4"/>
  <c r="AS346" i="4"/>
  <c r="O110" i="4"/>
  <c r="M473" i="4"/>
  <c r="P473" i="4" s="1"/>
  <c r="N138" i="4"/>
  <c r="N425" i="4"/>
  <c r="S425" i="4"/>
  <c r="N177" i="4"/>
  <c r="AY422" i="4"/>
  <c r="O422" i="4"/>
  <c r="O401" i="4"/>
  <c r="N489" i="4"/>
  <c r="R306" i="4"/>
  <c r="AS380" i="4"/>
  <c r="AQ380" i="4"/>
  <c r="AQ372" i="4"/>
  <c r="AS372" i="4"/>
  <c r="AC180" i="4"/>
  <c r="AE180" i="4"/>
  <c r="AE474" i="4"/>
  <c r="AC474" i="4"/>
  <c r="AL409" i="4"/>
  <c r="AJ409" i="4"/>
  <c r="AE466" i="4"/>
  <c r="AC466" i="4"/>
  <c r="M451" i="4"/>
  <c r="P451" i="4" s="1"/>
  <c r="AJ389" i="4"/>
  <c r="AL389" i="4"/>
  <c r="AE380" i="4"/>
  <c r="AC380" i="4"/>
  <c r="AQ343" i="4"/>
  <c r="AS343" i="4"/>
  <c r="AE250" i="4"/>
  <c r="AC250" i="4"/>
  <c r="AE328" i="4"/>
  <c r="AF328" i="4" s="1"/>
  <c r="M398" i="4"/>
  <c r="P398" i="4" s="1"/>
  <c r="R333" i="4"/>
  <c r="M333" i="4"/>
  <c r="P333" i="4" s="1"/>
  <c r="N398" i="4"/>
  <c r="S489" i="4"/>
  <c r="AS140" i="4"/>
  <c r="AQ140" i="4"/>
  <c r="M497" i="4"/>
  <c r="P497" i="4" s="1"/>
  <c r="S255" i="4"/>
  <c r="AQ507" i="4"/>
  <c r="AS507" i="4"/>
  <c r="AJ444" i="4"/>
  <c r="AL444" i="4"/>
  <c r="AE404" i="4"/>
  <c r="AC404" i="4"/>
  <c r="AE362" i="4"/>
  <c r="AC362" i="4"/>
  <c r="AS180" i="4"/>
  <c r="AQ180" i="4"/>
  <c r="AT356" i="4"/>
  <c r="AL488" i="4"/>
  <c r="AJ488" i="4"/>
  <c r="AC409" i="4"/>
  <c r="AF409" i="4" s="1"/>
  <c r="AE409" i="4"/>
  <c r="AJ338" i="4"/>
  <c r="AL338" i="4"/>
  <c r="AQ385" i="4"/>
  <c r="AS385" i="4"/>
  <c r="AF454" i="4"/>
  <c r="AW454" i="4" s="1"/>
  <c r="AC491" i="4"/>
  <c r="AE491" i="4"/>
  <c r="AQ378" i="4"/>
  <c r="AS378" i="4"/>
  <c r="AS184" i="4"/>
  <c r="AQ184" i="4"/>
  <c r="AT261" i="4"/>
  <c r="AC462" i="4"/>
  <c r="AE462" i="4"/>
  <c r="AQ468" i="4"/>
  <c r="AS468" i="4"/>
  <c r="AC420" i="4"/>
  <c r="AE420" i="4"/>
  <c r="AM392" i="4"/>
  <c r="AJ450" i="4"/>
  <c r="AL450" i="4"/>
  <c r="AE418" i="4"/>
  <c r="AC418" i="4"/>
  <c r="AQ250" i="4"/>
  <c r="AS250" i="4"/>
  <c r="T466" i="4"/>
  <c r="Q466" i="4"/>
  <c r="AW569" i="4"/>
  <c r="M569" i="4"/>
  <c r="P569" i="4" s="1"/>
  <c r="R569" i="4"/>
  <c r="O532" i="4"/>
  <c r="AY532" i="4"/>
  <c r="AX333" i="4"/>
  <c r="AY404" i="4"/>
  <c r="M562" i="4"/>
  <c r="P562" i="4" s="1"/>
  <c r="AW562" i="4"/>
  <c r="R562" i="4"/>
  <c r="M530" i="4"/>
  <c r="P530" i="4" s="1"/>
  <c r="AW530" i="4"/>
  <c r="R530" i="4"/>
  <c r="AW558" i="4"/>
  <c r="R558" i="4"/>
  <c r="M558" i="4"/>
  <c r="P558" i="4" s="1"/>
  <c r="O526" i="4"/>
  <c r="AY526" i="4"/>
  <c r="M557" i="4"/>
  <c r="P557" i="4" s="1"/>
  <c r="AW557" i="4"/>
  <c r="R557" i="4"/>
  <c r="M244" i="4"/>
  <c r="P244" i="4" s="1"/>
  <c r="AW243" i="4"/>
  <c r="R244" i="4"/>
  <c r="AX235" i="4"/>
  <c r="AX128" i="4"/>
  <c r="AE321" i="4"/>
  <c r="O484" i="4"/>
  <c r="AW416" i="4"/>
  <c r="S121" i="4"/>
  <c r="AX121" i="4"/>
  <c r="AW269" i="4"/>
  <c r="AW169" i="4"/>
  <c r="AX372" i="4"/>
  <c r="AT13" i="4"/>
  <c r="R44" i="4"/>
  <c r="AW44" i="4"/>
  <c r="M44" i="4"/>
  <c r="P44" i="4" s="1"/>
  <c r="AS86" i="4"/>
  <c r="AQ86" i="4"/>
  <c r="AX463" i="4"/>
  <c r="S462" i="4"/>
  <c r="AY348" i="4"/>
  <c r="AF331" i="4"/>
  <c r="AX388" i="4"/>
  <c r="AC39" i="4"/>
  <c r="AE39" i="4"/>
  <c r="O432" i="4"/>
  <c r="AY433" i="4"/>
  <c r="AY383" i="4"/>
  <c r="M109" i="4"/>
  <c r="P109" i="4" s="1"/>
  <c r="AW109" i="4"/>
  <c r="R109" i="4"/>
  <c r="N324" i="4"/>
  <c r="Q324" i="4" s="1"/>
  <c r="AC88" i="4"/>
  <c r="AE88" i="4"/>
  <c r="AW457" i="4"/>
  <c r="R456" i="4"/>
  <c r="M456" i="4"/>
  <c r="P456" i="4" s="1"/>
  <c r="AY225" i="4"/>
  <c r="O224" i="4"/>
  <c r="R30" i="4"/>
  <c r="AW30" i="4"/>
  <c r="M30" i="4"/>
  <c r="P30" i="4" s="1"/>
  <c r="AL122" i="4"/>
  <c r="AJ122" i="4"/>
  <c r="N117" i="4"/>
  <c r="T548" i="4"/>
  <c r="Q548" i="4"/>
  <c r="AX293" i="4"/>
  <c r="N292" i="4"/>
  <c r="S292" i="4"/>
  <c r="AX383" i="4"/>
  <c r="AX289" i="4"/>
  <c r="AY54" i="4"/>
  <c r="O54" i="4"/>
  <c r="AE141" i="4"/>
  <c r="AC141" i="4"/>
  <c r="S367" i="4"/>
  <c r="N367" i="4"/>
  <c r="M568" i="4"/>
  <c r="P568" i="4" s="1"/>
  <c r="R568" i="4"/>
  <c r="AW568" i="4"/>
  <c r="AY394" i="4"/>
  <c r="M52" i="4"/>
  <c r="P52" i="4" s="1"/>
  <c r="AW52" i="4"/>
  <c r="R52" i="4"/>
  <c r="AQ88" i="4"/>
  <c r="AS88" i="4"/>
  <c r="R538" i="4"/>
  <c r="M538" i="4"/>
  <c r="P538" i="4" s="1"/>
  <c r="AW538" i="4"/>
  <c r="AX185" i="4"/>
  <c r="AS85" i="4"/>
  <c r="AQ85" i="4"/>
  <c r="AX515" i="4"/>
  <c r="O487" i="4"/>
  <c r="AY486" i="4"/>
  <c r="AW459" i="4"/>
  <c r="M458" i="4"/>
  <c r="P458" i="4" s="1"/>
  <c r="R458" i="4"/>
  <c r="Q472" i="4"/>
  <c r="AX393" i="4"/>
  <c r="S496" i="4"/>
  <c r="AX506" i="4"/>
  <c r="AJ51" i="4"/>
  <c r="AL51" i="4"/>
  <c r="AL99" i="4"/>
  <c r="AJ99" i="4"/>
  <c r="AW367" i="4"/>
  <c r="AX172" i="4"/>
  <c r="N173" i="4"/>
  <c r="S173" i="4"/>
  <c r="N568" i="4"/>
  <c r="AX568" i="4"/>
  <c r="S568" i="4"/>
  <c r="R50" i="4"/>
  <c r="AW50" i="4"/>
  <c r="M50" i="4"/>
  <c r="P50" i="4" s="1"/>
  <c r="O377" i="4"/>
  <c r="AY376" i="4"/>
  <c r="AY12" i="4"/>
  <c r="O12" i="4"/>
  <c r="AX577" i="4"/>
  <c r="S577" i="4"/>
  <c r="N577" i="4"/>
  <c r="O457" i="4"/>
  <c r="N496" i="4"/>
  <c r="T496" i="4" s="1"/>
  <c r="AT573" i="4"/>
  <c r="AY465" i="4"/>
  <c r="AX26" i="4"/>
  <c r="AW467" i="4"/>
  <c r="T26" i="4"/>
  <c r="AX400" i="4"/>
  <c r="AX459" i="4"/>
  <c r="S458" i="4"/>
  <c r="R34" i="4"/>
  <c r="AW34" i="4"/>
  <c r="M138" i="4"/>
  <c r="P138" i="4" s="1"/>
  <c r="R138" i="4"/>
  <c r="AW139" i="4"/>
  <c r="AF14" i="4"/>
  <c r="AW14" i="4" s="1"/>
  <c r="R501" i="4"/>
  <c r="M501" i="4"/>
  <c r="P501" i="4" s="1"/>
  <c r="AW384" i="4"/>
  <c r="M385" i="4"/>
  <c r="P385" i="4" s="1"/>
  <c r="R385" i="4"/>
  <c r="AT267" i="4"/>
  <c r="O558" i="4"/>
  <c r="AY558" i="4"/>
  <c r="AW12" i="4"/>
  <c r="R12" i="4"/>
  <c r="M12" i="4"/>
  <c r="P12" i="4" s="1"/>
  <c r="AW447" i="4"/>
  <c r="M553" i="4"/>
  <c r="P553" i="4" s="1"/>
  <c r="R553" i="4"/>
  <c r="AW553" i="4"/>
  <c r="AW460" i="4"/>
  <c r="R376" i="4"/>
  <c r="AW377" i="4"/>
  <c r="M376" i="4"/>
  <c r="P376" i="4" s="1"/>
  <c r="T218" i="4"/>
  <c r="AW202" i="4"/>
  <c r="M325" i="4"/>
  <c r="P325" i="4" s="1"/>
  <c r="R463" i="4"/>
  <c r="AC223" i="4"/>
  <c r="AE223" i="4"/>
  <c r="AC42" i="4"/>
  <c r="AE42" i="4"/>
  <c r="AL32" i="4"/>
  <c r="AJ32" i="4"/>
  <c r="AC31" i="4"/>
  <c r="AE31" i="4"/>
  <c r="AQ125" i="4"/>
  <c r="AS125" i="4"/>
  <c r="AJ105" i="4"/>
  <c r="AL105" i="4"/>
  <c r="AJ93" i="4"/>
  <c r="AL93" i="4"/>
  <c r="AF372" i="4"/>
  <c r="AY223" i="4"/>
  <c r="AE268" i="4"/>
  <c r="AC268" i="4"/>
  <c r="AS272" i="4"/>
  <c r="AQ272" i="4"/>
  <c r="AS213" i="4"/>
  <c r="AQ213" i="4"/>
  <c r="AL204" i="4"/>
  <c r="AJ204" i="4"/>
  <c r="AS188" i="4"/>
  <c r="AQ188" i="4"/>
  <c r="AQ49" i="4"/>
  <c r="AS49" i="4"/>
  <c r="AY370" i="4"/>
  <c r="O371" i="4"/>
  <c r="T575" i="4"/>
  <c r="Q575" i="4"/>
  <c r="O101" i="4"/>
  <c r="AY101" i="4"/>
  <c r="AY515" i="4"/>
  <c r="AM557" i="4"/>
  <c r="AT449" i="4"/>
  <c r="AF542" i="4"/>
  <c r="M542" i="4" s="1"/>
  <c r="P542" i="4" s="1"/>
  <c r="AT448" i="4"/>
  <c r="AY448" i="4" s="1"/>
  <c r="AT489" i="4"/>
  <c r="O489" i="4" s="1"/>
  <c r="AC287" i="4"/>
  <c r="AE287" i="4"/>
  <c r="AJ346" i="4"/>
  <c r="AL346" i="4"/>
  <c r="AQ31" i="4"/>
  <c r="AS31" i="4"/>
  <c r="AC119" i="4"/>
  <c r="AE119" i="4"/>
  <c r="AE96" i="4"/>
  <c r="AC96" i="4"/>
  <c r="S85" i="4"/>
  <c r="AX85" i="4"/>
  <c r="N85" i="4"/>
  <c r="AJ262" i="4"/>
  <c r="AL262" i="4"/>
  <c r="AE256" i="4"/>
  <c r="AC256" i="4"/>
  <c r="AL216" i="4"/>
  <c r="AJ216" i="4"/>
  <c r="AL188" i="4"/>
  <c r="AJ188" i="4"/>
  <c r="AJ161" i="4"/>
  <c r="AL161" i="4"/>
  <c r="AS41" i="4"/>
  <c r="AQ41" i="4"/>
  <c r="S211" i="4"/>
  <c r="N211" i="4"/>
  <c r="AX210" i="4"/>
  <c r="AT33" i="4"/>
  <c r="AS219" i="4"/>
  <c r="AQ219" i="4"/>
  <c r="AL175" i="4"/>
  <c r="AJ175" i="4"/>
  <c r="AS159" i="4"/>
  <c r="AQ159" i="4"/>
  <c r="AE56" i="4"/>
  <c r="AC56" i="4"/>
  <c r="AC33" i="4"/>
  <c r="AE33" i="4"/>
  <c r="AL38" i="4"/>
  <c r="AJ38" i="4"/>
  <c r="AJ115" i="4"/>
  <c r="AL115" i="4"/>
  <c r="AQ119" i="4"/>
  <c r="AS119" i="4"/>
  <c r="AQ96" i="4"/>
  <c r="AS96" i="4"/>
  <c r="AY276" i="4"/>
  <c r="AY577" i="4"/>
  <c r="O577" i="4"/>
  <c r="AS256" i="4"/>
  <c r="AQ256" i="4"/>
  <c r="AJ190" i="4"/>
  <c r="AL190" i="4"/>
  <c r="AC161" i="4"/>
  <c r="AE161" i="4"/>
  <c r="AL41" i="4"/>
  <c r="AJ41" i="4"/>
  <c r="AW175" i="4"/>
  <c r="AT575" i="4"/>
  <c r="AF534" i="4"/>
  <c r="Q563" i="4"/>
  <c r="T563" i="4"/>
  <c r="AT115" i="4"/>
  <c r="AS38" i="4"/>
  <c r="AQ38" i="4"/>
  <c r="AE125" i="4"/>
  <c r="AC125" i="4"/>
  <c r="AS105" i="4"/>
  <c r="AQ105" i="4"/>
  <c r="AY99" i="4"/>
  <c r="AQ93" i="4"/>
  <c r="AS93" i="4"/>
  <c r="AX425" i="4"/>
  <c r="AS268" i="4"/>
  <c r="AQ268" i="4"/>
  <c r="AJ272" i="4"/>
  <c r="AL272" i="4"/>
  <c r="AL241" i="4"/>
  <c r="AJ241" i="4"/>
  <c r="AC213" i="4"/>
  <c r="AE213" i="4"/>
  <c r="AQ190" i="4"/>
  <c r="AS190" i="4"/>
  <c r="AS174" i="4"/>
  <c r="AQ174" i="4"/>
  <c r="AL49" i="4"/>
  <c r="AJ49" i="4"/>
  <c r="S129" i="4"/>
  <c r="AX129" i="4"/>
  <c r="N129" i="4"/>
  <c r="T244" i="4"/>
  <c r="Q244" i="4"/>
  <c r="AT519" i="4"/>
  <c r="O519" i="4" s="1"/>
  <c r="AX511" i="4"/>
  <c r="O517" i="4"/>
  <c r="AY516" i="4"/>
  <c r="AX516" i="4"/>
  <c r="N517" i="4"/>
  <c r="T517" i="4" s="1"/>
  <c r="T518" i="4"/>
  <c r="S519" i="4"/>
  <c r="AX519" i="4"/>
  <c r="AX518" i="4"/>
  <c r="M506" i="4"/>
  <c r="P506" i="4" s="1"/>
  <c r="R506" i="4"/>
  <c r="Q519" i="4"/>
  <c r="T519" i="4"/>
  <c r="AT506" i="4"/>
  <c r="N508" i="4"/>
  <c r="Q508" i="4" s="1"/>
  <c r="O503" i="4"/>
  <c r="AY502" i="4"/>
  <c r="N506" i="4"/>
  <c r="M513" i="4"/>
  <c r="P513" i="4" s="1"/>
  <c r="T510" i="4"/>
  <c r="AX509" i="4"/>
  <c r="AW507" i="4"/>
  <c r="S497" i="4"/>
  <c r="AW512" i="4"/>
  <c r="AX496" i="4"/>
  <c r="AM500" i="4"/>
  <c r="AX500" i="4" s="1"/>
  <c r="M507" i="4"/>
  <c r="P507" i="4" s="1"/>
  <c r="R507" i="4"/>
  <c r="AW506" i="4"/>
  <c r="M522" i="4"/>
  <c r="P522" i="4" s="1"/>
  <c r="AW522" i="4"/>
  <c r="R522" i="4"/>
  <c r="Q496" i="4"/>
  <c r="T497" i="4"/>
  <c r="Q497" i="4"/>
  <c r="AS579" i="4"/>
  <c r="AQ579" i="4"/>
  <c r="N579" i="4"/>
  <c r="AX579" i="4"/>
  <c r="S579" i="4"/>
  <c r="S324" i="4"/>
  <c r="AW257" i="4"/>
  <c r="AX489" i="4"/>
  <c r="O553" i="4"/>
  <c r="AY553" i="4"/>
  <c r="AC428" i="4"/>
  <c r="AE428" i="4"/>
  <c r="AJ334" i="4"/>
  <c r="AL334" i="4"/>
  <c r="AY170" i="4"/>
  <c r="R542" i="4"/>
  <c r="AW542" i="4"/>
  <c r="AE162" i="4"/>
  <c r="AC162" i="4"/>
  <c r="AC236" i="4"/>
  <c r="AE236" i="4"/>
  <c r="AJ239" i="4"/>
  <c r="AL239" i="4"/>
  <c r="AS234" i="4"/>
  <c r="AQ234" i="4"/>
  <c r="AC232" i="4"/>
  <c r="AE232" i="4"/>
  <c r="AJ221" i="4"/>
  <c r="AL221" i="4"/>
  <c r="AL203" i="4"/>
  <c r="AJ203" i="4"/>
  <c r="AQ197" i="4"/>
  <c r="AS197" i="4"/>
  <c r="AS196" i="4"/>
  <c r="AQ196" i="4"/>
  <c r="AC189" i="4"/>
  <c r="AE189" i="4"/>
  <c r="AE168" i="4"/>
  <c r="AC168" i="4"/>
  <c r="AS164" i="4"/>
  <c r="AQ164" i="4"/>
  <c r="AS160" i="4"/>
  <c r="AQ160" i="4"/>
  <c r="AE53" i="4"/>
  <c r="AC53" i="4"/>
  <c r="AL47" i="4"/>
  <c r="AJ47" i="4"/>
  <c r="AS40" i="4"/>
  <c r="AQ40" i="4"/>
  <c r="AC46" i="4"/>
  <c r="AE46" i="4"/>
  <c r="AL156" i="4"/>
  <c r="AJ156" i="4"/>
  <c r="AQ134" i="4"/>
  <c r="AS134" i="4"/>
  <c r="AQ143" i="4"/>
  <c r="AS143" i="4"/>
  <c r="AE132" i="4"/>
  <c r="AC132" i="4"/>
  <c r="O449" i="4"/>
  <c r="AQ61" i="4"/>
  <c r="AS61" i="4"/>
  <c r="AW234" i="4"/>
  <c r="R235" i="4"/>
  <c r="R49" i="4"/>
  <c r="M49" i="4"/>
  <c r="P49" i="4" s="1"/>
  <c r="AW49" i="4"/>
  <c r="AJ106" i="4"/>
  <c r="AL106" i="4"/>
  <c r="AQ102" i="4"/>
  <c r="AS102" i="4"/>
  <c r="AE90" i="4"/>
  <c r="AC90" i="4"/>
  <c r="AQ68" i="4"/>
  <c r="AS68" i="4"/>
  <c r="AS75" i="4"/>
  <c r="AQ75" i="4"/>
  <c r="AQ78" i="4"/>
  <c r="AS78" i="4"/>
  <c r="AS60" i="4"/>
  <c r="AQ60" i="4"/>
  <c r="AE318" i="4"/>
  <c r="AC318" i="4"/>
  <c r="Q31" i="4"/>
  <c r="T31" i="4"/>
  <c r="AX374" i="4"/>
  <c r="AC361" i="4"/>
  <c r="AE361" i="4"/>
  <c r="AQ328" i="4"/>
  <c r="AS328" i="4"/>
  <c r="S151" i="4"/>
  <c r="AX150" i="4"/>
  <c r="N151" i="4"/>
  <c r="AL163" i="4"/>
  <c r="AJ163" i="4"/>
  <c r="AX137" i="4"/>
  <c r="S136" i="4"/>
  <c r="AS270" i="4"/>
  <c r="AQ270" i="4"/>
  <c r="AL258" i="4"/>
  <c r="AJ258" i="4"/>
  <c r="AC240" i="4"/>
  <c r="AE240" i="4"/>
  <c r="AQ236" i="4"/>
  <c r="AS236" i="4"/>
  <c r="AJ234" i="4"/>
  <c r="AL234" i="4"/>
  <c r="AJ232" i="4"/>
  <c r="AL232" i="4"/>
  <c r="AQ212" i="4"/>
  <c r="AS212" i="4"/>
  <c r="AL215" i="4"/>
  <c r="AJ215" i="4"/>
  <c r="AJ197" i="4"/>
  <c r="AL197" i="4"/>
  <c r="AS181" i="4"/>
  <c r="AQ181" i="4"/>
  <c r="AS189" i="4"/>
  <c r="AQ189" i="4"/>
  <c r="AS163" i="4"/>
  <c r="AQ163" i="4"/>
  <c r="AJ162" i="4"/>
  <c r="AL162" i="4"/>
  <c r="AL160" i="4"/>
  <c r="AJ160" i="4"/>
  <c r="AS53" i="4"/>
  <c r="AQ53" i="4"/>
  <c r="AS152" i="4"/>
  <c r="AQ152" i="4"/>
  <c r="AQ135" i="4"/>
  <c r="AS135" i="4"/>
  <c r="AS147" i="4"/>
  <c r="AQ147" i="4"/>
  <c r="AL107" i="4"/>
  <c r="AJ107" i="4"/>
  <c r="AF373" i="4"/>
  <c r="AQ118" i="4"/>
  <c r="AS118" i="4"/>
  <c r="AE106" i="4"/>
  <c r="AC106" i="4"/>
  <c r="AQ113" i="4"/>
  <c r="AS113" i="4"/>
  <c r="AQ100" i="4"/>
  <c r="AS100" i="4"/>
  <c r="AJ74" i="4"/>
  <c r="AL74" i="4"/>
  <c r="AE68" i="4"/>
  <c r="AC68" i="4"/>
  <c r="AJ78" i="4"/>
  <c r="AL78" i="4"/>
  <c r="AE61" i="4"/>
  <c r="AC61" i="4"/>
  <c r="AE64" i="4"/>
  <c r="AC64" i="4"/>
  <c r="Q455" i="4"/>
  <c r="T455" i="4"/>
  <c r="AM271" i="4"/>
  <c r="N271" i="4" s="1"/>
  <c r="T528" i="4"/>
  <c r="Q528" i="4"/>
  <c r="T459" i="4"/>
  <c r="Q459" i="4"/>
  <c r="AS362" i="4"/>
  <c r="AQ362" i="4"/>
  <c r="AS392" i="4"/>
  <c r="AQ392" i="4"/>
  <c r="AE273" i="4"/>
  <c r="AC273" i="4"/>
  <c r="AJ249" i="4"/>
  <c r="AL249" i="4"/>
  <c r="AQ169" i="4"/>
  <c r="AS169" i="4"/>
  <c r="AY51" i="4"/>
  <c r="AE170" i="4"/>
  <c r="AC170" i="4"/>
  <c r="AC258" i="4"/>
  <c r="AE258" i="4"/>
  <c r="AQ240" i="4"/>
  <c r="AS240" i="4"/>
  <c r="AJ236" i="4"/>
  <c r="AL236" i="4"/>
  <c r="AE249" i="4"/>
  <c r="AC249" i="4"/>
  <c r="AC221" i="4"/>
  <c r="AE221" i="4"/>
  <c r="AC203" i="4"/>
  <c r="AE203" i="4"/>
  <c r="AE199" i="4"/>
  <c r="AC199" i="4"/>
  <c r="AL196" i="4"/>
  <c r="AJ196" i="4"/>
  <c r="AC181" i="4"/>
  <c r="AE181" i="4"/>
  <c r="AJ189" i="4"/>
  <c r="AL189" i="4"/>
  <c r="AC163" i="4"/>
  <c r="AE163" i="4"/>
  <c r="AQ162" i="4"/>
  <c r="AS162" i="4"/>
  <c r="AQ55" i="4"/>
  <c r="AS55" i="4"/>
  <c r="AL44" i="4"/>
  <c r="AJ44" i="4"/>
  <c r="AJ35" i="4"/>
  <c r="AL35" i="4"/>
  <c r="AJ152" i="4"/>
  <c r="AL152" i="4"/>
  <c r="AJ135" i="4"/>
  <c r="AL135" i="4"/>
  <c r="AJ126" i="4"/>
  <c r="AL126" i="4"/>
  <c r="AQ107" i="4"/>
  <c r="AS107" i="4"/>
  <c r="AC78" i="4"/>
  <c r="AE78" i="4"/>
  <c r="S231" i="4"/>
  <c r="N231" i="4"/>
  <c r="AS121" i="4"/>
  <c r="AQ121" i="4"/>
  <c r="AC113" i="4"/>
  <c r="AE113" i="4"/>
  <c r="AL101" i="4"/>
  <c r="AJ101" i="4"/>
  <c r="AL104" i="4"/>
  <c r="AJ104" i="4"/>
  <c r="AS91" i="4"/>
  <c r="AQ91" i="4"/>
  <c r="AS74" i="4"/>
  <c r="AQ74" i="4"/>
  <c r="AJ68" i="4"/>
  <c r="AL68" i="4"/>
  <c r="AE60" i="4"/>
  <c r="AC60" i="4"/>
  <c r="AL61" i="4"/>
  <c r="AJ61" i="4"/>
  <c r="AJ64" i="4"/>
  <c r="AL64" i="4"/>
  <c r="S86" i="4"/>
  <c r="AX86" i="4"/>
  <c r="N86" i="4"/>
  <c r="AY242" i="4"/>
  <c r="S264" i="4"/>
  <c r="N264" i="4"/>
  <c r="T306" i="4"/>
  <c r="Q306" i="4"/>
  <c r="AM303" i="4"/>
  <c r="AX303" i="4" s="1"/>
  <c r="S26" i="4"/>
  <c r="AC444" i="4"/>
  <c r="AE444" i="4"/>
  <c r="AQ263" i="4"/>
  <c r="AS263" i="4"/>
  <c r="AQ374" i="4"/>
  <c r="AS374" i="4"/>
  <c r="AC334" i="4"/>
  <c r="AE334" i="4"/>
  <c r="AJ263" i="4"/>
  <c r="AL263" i="4"/>
  <c r="AS130" i="4"/>
  <c r="AQ130" i="4"/>
  <c r="AQ137" i="4"/>
  <c r="AS137" i="4"/>
  <c r="AE41" i="4"/>
  <c r="AC41" i="4"/>
  <c r="AJ170" i="4"/>
  <c r="AL170" i="4"/>
  <c r="AT241" i="4"/>
  <c r="AJ240" i="4"/>
  <c r="AL240" i="4"/>
  <c r="AE239" i="4"/>
  <c r="AC239" i="4"/>
  <c r="AL245" i="4"/>
  <c r="AJ245" i="4"/>
  <c r="AQ249" i="4"/>
  <c r="AS249" i="4"/>
  <c r="AQ221" i="4"/>
  <c r="AS221" i="4"/>
  <c r="AJ226" i="4"/>
  <c r="AL226" i="4"/>
  <c r="AC196" i="4"/>
  <c r="AE196" i="4"/>
  <c r="AS168" i="4"/>
  <c r="AQ168" i="4"/>
  <c r="AE164" i="4"/>
  <c r="AC164" i="4"/>
  <c r="AL55" i="4"/>
  <c r="AJ55" i="4"/>
  <c r="AC47" i="4"/>
  <c r="AE47" i="4"/>
  <c r="AJ40" i="4"/>
  <c r="AL40" i="4"/>
  <c r="AQ156" i="4"/>
  <c r="AS156" i="4"/>
  <c r="AE148" i="4"/>
  <c r="AC148" i="4"/>
  <c r="AJ130" i="4"/>
  <c r="AL130" i="4"/>
  <c r="AS161" i="4"/>
  <c r="AQ161" i="4"/>
  <c r="AJ76" i="4"/>
  <c r="AL76" i="4"/>
  <c r="AL113" i="4"/>
  <c r="AJ113" i="4"/>
  <c r="AQ116" i="4"/>
  <c r="AS116" i="4"/>
  <c r="AQ106" i="4"/>
  <c r="AS106" i="4"/>
  <c r="AS114" i="4"/>
  <c r="AQ114" i="4"/>
  <c r="AC101" i="4"/>
  <c r="AE101" i="4"/>
  <c r="AE104" i="4"/>
  <c r="AC104" i="4"/>
  <c r="AJ90" i="4"/>
  <c r="AL90" i="4"/>
  <c r="AE91" i="4"/>
  <c r="AC91" i="4"/>
  <c r="AE74" i="4"/>
  <c r="AC74" i="4"/>
  <c r="AS76" i="4"/>
  <c r="AQ76" i="4"/>
  <c r="AL75" i="4"/>
  <c r="AJ75" i="4"/>
  <c r="AL60" i="4"/>
  <c r="AJ60" i="4"/>
  <c r="AM256" i="4"/>
  <c r="AX491" i="4"/>
  <c r="S490" i="4"/>
  <c r="N490" i="4"/>
  <c r="AT493" i="4"/>
  <c r="O492" i="4" s="1"/>
  <c r="M484" i="4"/>
  <c r="P484" i="4" s="1"/>
  <c r="AW485" i="4"/>
  <c r="R484" i="4"/>
  <c r="R473" i="4"/>
  <c r="AW472" i="4"/>
  <c r="M482" i="4"/>
  <c r="P482" i="4" s="1"/>
  <c r="AW483" i="4"/>
  <c r="R482" i="4"/>
  <c r="AY482" i="4"/>
  <c r="Q484" i="4"/>
  <c r="T484" i="4"/>
  <c r="AC449" i="4"/>
  <c r="AE449" i="4"/>
  <c r="AY449" i="4"/>
  <c r="O448" i="4"/>
  <c r="M459" i="4"/>
  <c r="P459" i="4" s="1"/>
  <c r="R459" i="4"/>
  <c r="AW458" i="4"/>
  <c r="AT446" i="4"/>
  <c r="O446" i="4" s="1"/>
  <c r="M454" i="4"/>
  <c r="P454" i="4" s="1"/>
  <c r="AW455" i="4"/>
  <c r="AY447" i="4"/>
  <c r="O458" i="4"/>
  <c r="AY459" i="4"/>
  <c r="AM456" i="4"/>
  <c r="S446" i="4"/>
  <c r="N446" i="4"/>
  <c r="AX447" i="4"/>
  <c r="S94" i="4"/>
  <c r="AX94" i="4"/>
  <c r="AE431" i="4"/>
  <c r="AF431" i="4" s="1"/>
  <c r="AW431" i="4" s="1"/>
  <c r="AF423" i="4"/>
  <c r="AE419" i="4"/>
  <c r="AF419" i="4" s="1"/>
  <c r="AY369" i="4"/>
  <c r="AT364" i="4"/>
  <c r="O364" i="4" s="1"/>
  <c r="M344" i="4"/>
  <c r="P344" i="4" s="1"/>
  <c r="R344" i="4"/>
  <c r="AW345" i="4"/>
  <c r="AM336" i="4"/>
  <c r="AE337" i="4"/>
  <c r="AF337" i="4" s="1"/>
  <c r="AW337" i="4" s="1"/>
  <c r="AF302" i="4"/>
  <c r="AW302" i="4" s="1"/>
  <c r="AW313" i="4"/>
  <c r="AM286" i="4"/>
  <c r="AX286" i="4" s="1"/>
  <c r="S254" i="4"/>
  <c r="AW255" i="4"/>
  <c r="T255" i="4"/>
  <c r="Q255" i="4"/>
  <c r="AX255" i="4"/>
  <c r="Q145" i="4"/>
  <c r="T145" i="4"/>
  <c r="AW326" i="4"/>
  <c r="M327" i="4"/>
  <c r="P327" i="4" s="1"/>
  <c r="R327" i="4"/>
  <c r="S571" i="4"/>
  <c r="AX571" i="4"/>
  <c r="N571" i="4"/>
  <c r="AF343" i="4"/>
  <c r="S390" i="4"/>
  <c r="N390" i="4"/>
  <c r="AX391" i="4"/>
  <c r="Q16" i="4"/>
  <c r="T16" i="4"/>
  <c r="AT146" i="4"/>
  <c r="AY146" i="4" s="1"/>
  <c r="AM529" i="4"/>
  <c r="AX529" i="4" s="1"/>
  <c r="O167" i="4"/>
  <c r="T371" i="4"/>
  <c r="Q371" i="4"/>
  <c r="Q569" i="4"/>
  <c r="T569" i="4"/>
  <c r="S145" i="4"/>
  <c r="AY339" i="4"/>
  <c r="O338" i="4"/>
  <c r="T551" i="4"/>
  <c r="Q551" i="4"/>
  <c r="Q133" i="4"/>
  <c r="T133" i="4"/>
  <c r="AQ310" i="4"/>
  <c r="AT310" i="4" s="1"/>
  <c r="AY310" i="4" s="1"/>
  <c r="AT79" i="4"/>
  <c r="AY79" i="4" s="1"/>
  <c r="AX116" i="4"/>
  <c r="AX144" i="4"/>
  <c r="M567" i="4"/>
  <c r="P567" i="4" s="1"/>
  <c r="R567" i="4"/>
  <c r="AW567" i="4"/>
  <c r="AX157" i="4"/>
  <c r="AM405" i="4"/>
  <c r="S405" i="4" s="1"/>
  <c r="AM134" i="4"/>
  <c r="AX134" i="4" s="1"/>
  <c r="AQ437" i="4"/>
  <c r="AT437" i="4" s="1"/>
  <c r="AY437" i="4" s="1"/>
  <c r="AE67" i="4"/>
  <c r="AF67" i="4" s="1"/>
  <c r="M67" i="4" s="1"/>
  <c r="P67" i="4" s="1"/>
  <c r="AC527" i="4"/>
  <c r="AF527" i="4" s="1"/>
  <c r="AW527" i="4" s="1"/>
  <c r="AF499" i="4"/>
  <c r="M498" i="4" s="1"/>
  <c r="P498" i="4" s="1"/>
  <c r="AF266" i="4"/>
  <c r="AW266" i="4" s="1"/>
  <c r="AE319" i="4"/>
  <c r="AF319" i="4" s="1"/>
  <c r="AW319" i="4" s="1"/>
  <c r="AT375" i="4"/>
  <c r="AF529" i="4"/>
  <c r="AW529" i="4" s="1"/>
  <c r="AY109" i="4"/>
  <c r="R105" i="4"/>
  <c r="M105" i="4"/>
  <c r="P105" i="4" s="1"/>
  <c r="AW105" i="4"/>
  <c r="AW155" i="4"/>
  <c r="AW204" i="4"/>
  <c r="AT198" i="4"/>
  <c r="AE187" i="4"/>
  <c r="AF187" i="4" s="1"/>
  <c r="AW187" i="4" s="1"/>
  <c r="AW176" i="4"/>
  <c r="AY155" i="4"/>
  <c r="AS145" i="4"/>
  <c r="AQ145" i="4"/>
  <c r="AT136" i="4"/>
  <c r="AT131" i="4"/>
  <c r="O131" i="4" s="1"/>
  <c r="AF117" i="4"/>
  <c r="AW117" i="4" s="1"/>
  <c r="AM111" i="4"/>
  <c r="S111" i="4" s="1"/>
  <c r="R94" i="4"/>
  <c r="M94" i="4"/>
  <c r="P94" i="4" s="1"/>
  <c r="AW94" i="4"/>
  <c r="AT94" i="4"/>
  <c r="AY94" i="4" s="1"/>
  <c r="AL73" i="4"/>
  <c r="AM73" i="4" s="1"/>
  <c r="N73" i="4" s="1"/>
  <c r="AL69" i="4"/>
  <c r="AM69" i="4" s="1"/>
  <c r="AX69" i="4" s="1"/>
  <c r="AE69" i="4"/>
  <c r="AF69" i="4" s="1"/>
  <c r="R69" i="4" s="1"/>
  <c r="AE80" i="4"/>
  <c r="AF80" i="4" s="1"/>
  <c r="M80" i="4" s="1"/>
  <c r="P80" i="4" s="1"/>
  <c r="AY80" i="4"/>
  <c r="O80" i="4"/>
  <c r="AS83" i="4"/>
  <c r="AT83" i="4" s="1"/>
  <c r="O83" i="4" s="1"/>
  <c r="AS73" i="4"/>
  <c r="AT73" i="4" s="1"/>
  <c r="AY73" i="4" s="1"/>
  <c r="AT58" i="4"/>
  <c r="AY58" i="4" s="1"/>
  <c r="O46" i="4"/>
  <c r="AY46" i="4"/>
  <c r="AY45" i="4"/>
  <c r="O45" i="4"/>
  <c r="AF504" i="4"/>
  <c r="R505" i="4" s="1"/>
  <c r="AW488" i="4"/>
  <c r="AX475" i="4"/>
  <c r="AM486" i="4"/>
  <c r="AM504" i="4"/>
  <c r="S505" i="4" s="1"/>
  <c r="AX477" i="4"/>
  <c r="S476" i="4"/>
  <c r="R457" i="4"/>
  <c r="Q451" i="4"/>
  <c r="AX455" i="4"/>
  <c r="S454" i="4"/>
  <c r="N454" i="4"/>
  <c r="AF439" i="4"/>
  <c r="AW439" i="4" s="1"/>
  <c r="S423" i="4"/>
  <c r="N423" i="4"/>
  <c r="AF392" i="4"/>
  <c r="AX275" i="4"/>
  <c r="AM276" i="4"/>
  <c r="AX276" i="4" s="1"/>
  <c r="AL288" i="4"/>
  <c r="AM288" i="4" s="1"/>
  <c r="S288" i="4" s="1"/>
  <c r="R245" i="4"/>
  <c r="AW244" i="4"/>
  <c r="M245" i="4"/>
  <c r="P245" i="4" s="1"/>
  <c r="AM223" i="4"/>
  <c r="M177" i="4"/>
  <c r="P177" i="4" s="1"/>
  <c r="AF124" i="4"/>
  <c r="R124" i="4" s="1"/>
  <c r="AX123" i="4"/>
  <c r="S123" i="4"/>
  <c r="N123" i="4"/>
  <c r="N116" i="4"/>
  <c r="Q116" i="4" s="1"/>
  <c r="AW99" i="4"/>
  <c r="AF77" i="4"/>
  <c r="R77" i="4" s="1"/>
  <c r="AM70" i="4"/>
  <c r="S70" i="4" s="1"/>
  <c r="AF62" i="4"/>
  <c r="AW62" i="4" s="1"/>
  <c r="R116" i="4"/>
  <c r="M116" i="4"/>
  <c r="P116" i="4" s="1"/>
  <c r="AW375" i="4"/>
  <c r="AM343" i="4"/>
  <c r="AT436" i="4"/>
  <c r="O437" i="4" s="1"/>
  <c r="AL322" i="4"/>
  <c r="AM322" i="4" s="1"/>
  <c r="AX384" i="4"/>
  <c r="M130" i="4"/>
  <c r="P130" i="4" s="1"/>
  <c r="R130" i="4"/>
  <c r="AW130" i="4"/>
  <c r="AW370" i="4"/>
  <c r="AX50" i="4"/>
  <c r="S50" i="4"/>
  <c r="N50" i="4"/>
  <c r="AY313" i="4"/>
  <c r="AY216" i="4"/>
  <c r="O217" i="4"/>
  <c r="M329" i="4"/>
  <c r="P329" i="4" s="1"/>
  <c r="R329" i="4"/>
  <c r="AW328" i="4"/>
  <c r="AW355" i="4"/>
  <c r="R354" i="4"/>
  <c r="M354" i="4"/>
  <c r="P354" i="4" s="1"/>
  <c r="N150" i="4"/>
  <c r="AX151" i="4"/>
  <c r="S150" i="4"/>
  <c r="M134" i="4"/>
  <c r="P134" i="4" s="1"/>
  <c r="R134" i="4"/>
  <c r="AW135" i="4"/>
  <c r="AW167" i="4"/>
  <c r="O231" i="4"/>
  <c r="AY230" i="4"/>
  <c r="O58" i="4"/>
  <c r="AY175" i="4"/>
  <c r="AM301" i="4"/>
  <c r="AX301" i="4" s="1"/>
  <c r="AT289" i="4"/>
  <c r="AY289" i="4" s="1"/>
  <c r="N370" i="4"/>
  <c r="S370" i="4"/>
  <c r="AX371" i="4"/>
  <c r="M108" i="4"/>
  <c r="P108" i="4" s="1"/>
  <c r="R108" i="4"/>
  <c r="AW108" i="4"/>
  <c r="R510" i="4"/>
  <c r="AW511" i="4"/>
  <c r="M510" i="4"/>
  <c r="P510" i="4" s="1"/>
  <c r="R328" i="4"/>
  <c r="M328" i="4"/>
  <c r="P328" i="4" s="1"/>
  <c r="AW329" i="4"/>
  <c r="AS150" i="4"/>
  <c r="AQ150" i="4"/>
  <c r="AW147" i="4"/>
  <c r="AX166" i="4"/>
  <c r="O149" i="4"/>
  <c r="O214" i="4"/>
  <c r="O126" i="4"/>
  <c r="AY126" i="4"/>
  <c r="AT97" i="4"/>
  <c r="O97" i="4" s="1"/>
  <c r="S128" i="4"/>
  <c r="O568" i="4"/>
  <c r="AY568" i="4"/>
  <c r="M292" i="4"/>
  <c r="P292" i="4" s="1"/>
  <c r="AW293" i="4"/>
  <c r="R292" i="4"/>
  <c r="M122" i="4"/>
  <c r="P122" i="4" s="1"/>
  <c r="AW122" i="4"/>
  <c r="R122" i="4"/>
  <c r="S33" i="4"/>
  <c r="N33" i="4"/>
  <c r="AX33" i="4"/>
  <c r="AW451" i="4"/>
  <c r="R450" i="4"/>
  <c r="M450" i="4"/>
  <c r="P450" i="4" s="1"/>
  <c r="AX483" i="4"/>
  <c r="N482" i="4"/>
  <c r="AY208" i="4"/>
  <c r="AY566" i="4"/>
  <c r="O566" i="4"/>
  <c r="AY333" i="4"/>
  <c r="S566" i="4"/>
  <c r="AX566" i="4"/>
  <c r="N566" i="4"/>
  <c r="R128" i="4"/>
  <c r="M128" i="4"/>
  <c r="P128" i="4" s="1"/>
  <c r="AY451" i="4"/>
  <c r="S48" i="4"/>
  <c r="N48" i="4"/>
  <c r="AX48" i="4"/>
  <c r="AY194" i="4"/>
  <c r="T330" i="4"/>
  <c r="Q330" i="4"/>
  <c r="AX381" i="4"/>
  <c r="O227" i="4"/>
  <c r="AF321" i="4"/>
  <c r="AW321" i="4" s="1"/>
  <c r="AY564" i="4"/>
  <c r="O564" i="4"/>
  <c r="S144" i="4"/>
  <c r="N144" i="4"/>
  <c r="AX145" i="4"/>
  <c r="S149" i="4"/>
  <c r="N149" i="4"/>
  <c r="AX148" i="4"/>
  <c r="AY305" i="4"/>
  <c r="M121" i="4"/>
  <c r="P121" i="4" s="1"/>
  <c r="AY262" i="4"/>
  <c r="AY565" i="4"/>
  <c r="O565" i="4"/>
  <c r="N483" i="4"/>
  <c r="S483" i="4"/>
  <c r="AY562" i="4"/>
  <c r="O562" i="4"/>
  <c r="AY293" i="4"/>
  <c r="O292" i="4"/>
  <c r="S118" i="4"/>
  <c r="AY387" i="4"/>
  <c r="O386" i="4"/>
  <c r="AY204" i="4"/>
  <c r="AT112" i="4"/>
  <c r="O112" i="4" s="1"/>
  <c r="AM167" i="4"/>
  <c r="S166" i="4" s="1"/>
  <c r="AT529" i="4"/>
  <c r="O529" i="4" s="1"/>
  <c r="AM125" i="4"/>
  <c r="AX125" i="4" s="1"/>
  <c r="AY560" i="4"/>
  <c r="O560" i="4"/>
  <c r="N124" i="4"/>
  <c r="O47" i="4"/>
  <c r="AW215" i="4"/>
  <c r="AY345" i="4"/>
  <c r="AX462" i="4"/>
  <c r="S463" i="4"/>
  <c r="N463" i="4"/>
  <c r="AY201" i="4"/>
  <c r="S100" i="4"/>
  <c r="N100" i="4"/>
  <c r="AX100" i="4"/>
  <c r="M118" i="4"/>
  <c r="P118" i="4" s="1"/>
  <c r="AW118" i="4"/>
  <c r="N387" i="4"/>
  <c r="AX386" i="4"/>
  <c r="S387" i="4"/>
  <c r="AX42" i="4"/>
  <c r="N42" i="4"/>
  <c r="S42" i="4"/>
  <c r="AY445" i="4"/>
  <c r="O444" i="4"/>
  <c r="AJ79" i="4"/>
  <c r="AE407" i="4"/>
  <c r="AF407" i="4" s="1"/>
  <c r="AW407" i="4" s="1"/>
  <c r="AE87" i="4"/>
  <c r="AF87" i="4" s="1"/>
  <c r="M87" i="4" s="1"/>
  <c r="P87" i="4" s="1"/>
  <c r="AL531" i="4"/>
  <c r="AM531" i="4" s="1"/>
  <c r="T260" i="4"/>
  <c r="AF571" i="4"/>
  <c r="M571" i="4" s="1"/>
  <c r="P571" i="4" s="1"/>
  <c r="O556" i="4"/>
  <c r="AY556" i="4"/>
  <c r="AX108" i="4"/>
  <c r="S108" i="4"/>
  <c r="N108" i="4"/>
  <c r="AY492" i="4"/>
  <c r="AY176" i="4"/>
  <c r="AX446" i="4"/>
  <c r="S447" i="4"/>
  <c r="N447" i="4"/>
  <c r="AS70" i="4"/>
  <c r="AQ70" i="4"/>
  <c r="AY550" i="4"/>
  <c r="O550" i="4"/>
  <c r="AJ80" i="4"/>
  <c r="AL80" i="4"/>
  <c r="M102" i="4"/>
  <c r="P102" i="4" s="1"/>
  <c r="R102" i="4"/>
  <c r="AW102" i="4"/>
  <c r="AY377" i="4"/>
  <c r="O376" i="4"/>
  <c r="AW330" i="4"/>
  <c r="M331" i="4"/>
  <c r="P331" i="4" s="1"/>
  <c r="R331" i="4"/>
  <c r="N77" i="4"/>
  <c r="AX77" i="4"/>
  <c r="S77" i="4"/>
  <c r="R489" i="4"/>
  <c r="AT108" i="4"/>
  <c r="AY108" i="4" s="1"/>
  <c r="AC283" i="4"/>
  <c r="AF283" i="4" s="1"/>
  <c r="AT103" i="4"/>
  <c r="AY103" i="4" s="1"/>
  <c r="AT77" i="4"/>
  <c r="O77" i="4" s="1"/>
  <c r="AT35" i="4"/>
  <c r="O35" i="4" s="1"/>
  <c r="AM537" i="4"/>
  <c r="N537" i="4" s="1"/>
  <c r="AS321" i="4"/>
  <c r="AT321" i="4" s="1"/>
  <c r="AY321" i="4" s="1"/>
  <c r="O552" i="4"/>
  <c r="AY552" i="4"/>
  <c r="AW225" i="4"/>
  <c r="M224" i="4"/>
  <c r="P224" i="4" s="1"/>
  <c r="S158" i="4"/>
  <c r="AX159" i="4"/>
  <c r="AQ72" i="4"/>
  <c r="AS72" i="4"/>
  <c r="AY470" i="4"/>
  <c r="AY416" i="4"/>
  <c r="AJ62" i="4"/>
  <c r="AL62" i="4"/>
  <c r="AY546" i="4"/>
  <c r="O546" i="4"/>
  <c r="AJ58" i="4"/>
  <c r="AL58" i="4"/>
  <c r="AX451" i="4"/>
  <c r="O381" i="4"/>
  <c r="AT62" i="4"/>
  <c r="N165" i="4"/>
  <c r="S165" i="4"/>
  <c r="AX164" i="4"/>
  <c r="AF150" i="4"/>
  <c r="M151" i="4" s="1"/>
  <c r="P151" i="4" s="1"/>
  <c r="R99" i="4"/>
  <c r="AX567" i="4"/>
  <c r="O540" i="4"/>
  <c r="AY540" i="4"/>
  <c r="AW222" i="4"/>
  <c r="N164" i="4"/>
  <c r="AX165" i="4"/>
  <c r="N72" i="4"/>
  <c r="AX72" i="4"/>
  <c r="S72" i="4"/>
  <c r="AY331" i="4"/>
  <c r="O330" i="4"/>
  <c r="AE72" i="4"/>
  <c r="AC72" i="4"/>
  <c r="M483" i="4"/>
  <c r="P483" i="4" s="1"/>
  <c r="AW482" i="4"/>
  <c r="R483" i="4"/>
  <c r="AX214" i="4"/>
  <c r="AX445" i="4"/>
  <c r="AW151" i="4"/>
  <c r="AQ64" i="4"/>
  <c r="AS64" i="4"/>
  <c r="AY220" i="4"/>
  <c r="AM229" i="4"/>
  <c r="AY173" i="4"/>
  <c r="O172" i="4"/>
  <c r="AY317" i="4"/>
  <c r="T324" i="4"/>
  <c r="N325" i="4"/>
  <c r="AX324" i="4"/>
  <c r="S325" i="4"/>
  <c r="AX318" i="4"/>
  <c r="O324" i="4"/>
  <c r="S485" i="4"/>
  <c r="AX484" i="4"/>
  <c r="N485" i="4"/>
  <c r="AY538" i="4"/>
  <c r="O538" i="4"/>
  <c r="O331" i="4"/>
  <c r="AY330" i="4"/>
  <c r="O15" i="4"/>
  <c r="AY15" i="4"/>
  <c r="R225" i="4"/>
  <c r="M225" i="4"/>
  <c r="P225" i="4" s="1"/>
  <c r="R25" i="4"/>
  <c r="M25" i="4"/>
  <c r="P25" i="4" s="1"/>
  <c r="AW25" i="4"/>
  <c r="AX513" i="4"/>
  <c r="AY460" i="4"/>
  <c r="O461" i="4"/>
  <c r="N560" i="4"/>
  <c r="AX560" i="4"/>
  <c r="S560" i="4"/>
  <c r="R357" i="4"/>
  <c r="M357" i="4"/>
  <c r="P357" i="4" s="1"/>
  <c r="AW356" i="4"/>
  <c r="AX146" i="4"/>
  <c r="S147" i="4"/>
  <c r="N147" i="4"/>
  <c r="S477" i="4"/>
  <c r="N477" i="4"/>
  <c r="AX449" i="4"/>
  <c r="AJ525" i="4"/>
  <c r="AL525" i="4"/>
  <c r="AS186" i="4"/>
  <c r="AQ186" i="4"/>
  <c r="AF436" i="4"/>
  <c r="AW436" i="4" s="1"/>
  <c r="AF114" i="4"/>
  <c r="M114" i="4" s="1"/>
  <c r="P114" i="4" s="1"/>
  <c r="N146" i="4"/>
  <c r="AX147" i="4"/>
  <c r="S146" i="4"/>
  <c r="AQ304" i="4"/>
  <c r="AS304" i="4"/>
  <c r="AC297" i="4"/>
  <c r="AE297" i="4"/>
  <c r="AC290" i="4"/>
  <c r="AE290" i="4"/>
  <c r="AL280" i="4"/>
  <c r="AJ280" i="4"/>
  <c r="AM201" i="4"/>
  <c r="AS441" i="4"/>
  <c r="AQ441" i="4"/>
  <c r="AC429" i="4"/>
  <c r="AE429" i="4"/>
  <c r="AQ417" i="4"/>
  <c r="AS417" i="4"/>
  <c r="AY396" i="4"/>
  <c r="AC410" i="4"/>
  <c r="AE410" i="4"/>
  <c r="AQ407" i="4"/>
  <c r="AS407" i="4"/>
  <c r="AJ81" i="4"/>
  <c r="AL81" i="4"/>
  <c r="AJ59" i="4"/>
  <c r="AL59" i="4"/>
  <c r="AS327" i="4"/>
  <c r="AQ327" i="4"/>
  <c r="AS543" i="4"/>
  <c r="AQ543" i="4"/>
  <c r="AE533" i="4"/>
  <c r="AC533" i="4"/>
  <c r="AE525" i="4"/>
  <c r="AC525" i="4"/>
  <c r="AJ21" i="4"/>
  <c r="AL21" i="4"/>
  <c r="AL198" i="4"/>
  <c r="AJ198" i="4"/>
  <c r="S52" i="4"/>
  <c r="AX52" i="4"/>
  <c r="N52" i="4"/>
  <c r="AT95" i="4"/>
  <c r="AF438" i="4"/>
  <c r="O13" i="4"/>
  <c r="AY13" i="4"/>
  <c r="T15" i="4"/>
  <c r="Q15" i="4"/>
  <c r="AY498" i="4"/>
  <c r="O499" i="4"/>
  <c r="AQ200" i="4"/>
  <c r="AS200" i="4"/>
  <c r="AC186" i="4"/>
  <c r="AE186" i="4"/>
  <c r="AS290" i="4"/>
  <c r="AQ290" i="4"/>
  <c r="O516" i="4"/>
  <c r="AY517" i="4"/>
  <c r="S142" i="4"/>
  <c r="AX143" i="4"/>
  <c r="N142" i="4"/>
  <c r="Q128" i="4"/>
  <c r="T128" i="4"/>
  <c r="AS342" i="4"/>
  <c r="AQ342" i="4"/>
  <c r="AQ312" i="4"/>
  <c r="AS312" i="4"/>
  <c r="AJ297" i="4"/>
  <c r="AL297" i="4"/>
  <c r="AJ290" i="4"/>
  <c r="AL290" i="4"/>
  <c r="AL278" i="4"/>
  <c r="AJ278" i="4"/>
  <c r="AL441" i="4"/>
  <c r="AJ441" i="4"/>
  <c r="AE427" i="4"/>
  <c r="AC427" i="4"/>
  <c r="AL417" i="4"/>
  <c r="AJ417" i="4"/>
  <c r="O391" i="4"/>
  <c r="AY390" i="4"/>
  <c r="AT195" i="4"/>
  <c r="O195" i="4" s="1"/>
  <c r="AL410" i="4"/>
  <c r="AJ410" i="4"/>
  <c r="AC71" i="4"/>
  <c r="AE71" i="4"/>
  <c r="AC57" i="4"/>
  <c r="AE57" i="4"/>
  <c r="AS323" i="4"/>
  <c r="AQ323" i="4"/>
  <c r="AY214" i="4"/>
  <c r="O215" i="4"/>
  <c r="AE541" i="4"/>
  <c r="AC541" i="4"/>
  <c r="AQ533" i="4"/>
  <c r="AS533" i="4"/>
  <c r="AS523" i="4"/>
  <c r="AQ523" i="4"/>
  <c r="AJ18" i="4"/>
  <c r="AL18" i="4"/>
  <c r="AL205" i="4"/>
  <c r="AJ205" i="4"/>
  <c r="O56" i="4"/>
  <c r="AY56" i="4"/>
  <c r="N557" i="4"/>
  <c r="S557" i="4"/>
  <c r="AX557" i="4"/>
  <c r="O223" i="4"/>
  <c r="O17" i="4"/>
  <c r="AY17" i="4"/>
  <c r="R502" i="4"/>
  <c r="AW503" i="4"/>
  <c r="M502" i="4"/>
  <c r="P502" i="4" s="1"/>
  <c r="AJ200" i="4"/>
  <c r="AL200" i="4"/>
  <c r="AL186" i="4"/>
  <c r="AJ186" i="4"/>
  <c r="AC342" i="4"/>
  <c r="AE342" i="4"/>
  <c r="AC417" i="4"/>
  <c r="AE417" i="4"/>
  <c r="AJ533" i="4"/>
  <c r="AL533" i="4"/>
  <c r="AT210" i="4"/>
  <c r="O210" i="4" s="1"/>
  <c r="AS69" i="4"/>
  <c r="AT69" i="4" s="1"/>
  <c r="AY69" i="4" s="1"/>
  <c r="N102" i="4"/>
  <c r="S102" i="4"/>
  <c r="AX102" i="4"/>
  <c r="M142" i="4"/>
  <c r="P142" i="4" s="1"/>
  <c r="AW143" i="4"/>
  <c r="R142" i="4"/>
  <c r="AJ342" i="4"/>
  <c r="AL342" i="4"/>
  <c r="AJ312" i="4"/>
  <c r="AL312" i="4"/>
  <c r="AQ296" i="4"/>
  <c r="AS296" i="4"/>
  <c r="AF70" i="4"/>
  <c r="AL298" i="4"/>
  <c r="AJ298" i="4"/>
  <c r="AE278" i="4"/>
  <c r="AC278" i="4"/>
  <c r="AM556" i="4"/>
  <c r="AJ437" i="4"/>
  <c r="AL437" i="4"/>
  <c r="AJ427" i="4"/>
  <c r="AL427" i="4"/>
  <c r="AC411" i="4"/>
  <c r="AE411" i="4"/>
  <c r="N356" i="4"/>
  <c r="AX357" i="4"/>
  <c r="S356" i="4"/>
  <c r="AM401" i="4"/>
  <c r="N401" i="4" s="1"/>
  <c r="AQ415" i="4"/>
  <c r="AS415" i="4"/>
  <c r="AM88" i="4"/>
  <c r="AQ71" i="4"/>
  <c r="AS71" i="4"/>
  <c r="AJ57" i="4"/>
  <c r="AL57" i="4"/>
  <c r="AJ323" i="4"/>
  <c r="AL323" i="4"/>
  <c r="AW229" i="4"/>
  <c r="AE549" i="4"/>
  <c r="AC549" i="4"/>
  <c r="AQ541" i="4"/>
  <c r="AS541" i="4"/>
  <c r="AL523" i="4"/>
  <c r="AJ523" i="4"/>
  <c r="AM464" i="4"/>
  <c r="AQ205" i="4"/>
  <c r="AS205" i="4"/>
  <c r="N56" i="4"/>
  <c r="AT569" i="4"/>
  <c r="AX127" i="4"/>
  <c r="S127" i="4"/>
  <c r="N127" i="4"/>
  <c r="AX501" i="4"/>
  <c r="N500" i="4"/>
  <c r="S500" i="4"/>
  <c r="AE183" i="4"/>
  <c r="AC183" i="4"/>
  <c r="AS178" i="4"/>
  <c r="AQ178" i="4"/>
  <c r="R144" i="4"/>
  <c r="AW145" i="4"/>
  <c r="M144" i="4"/>
  <c r="P144" i="4" s="1"/>
  <c r="AE543" i="4"/>
  <c r="AC543" i="4"/>
  <c r="AW505" i="4"/>
  <c r="M504" i="4"/>
  <c r="P504" i="4" s="1"/>
  <c r="R504" i="4"/>
  <c r="AW107" i="4"/>
  <c r="R107" i="4"/>
  <c r="M107" i="4"/>
  <c r="P107" i="4" s="1"/>
  <c r="AY442" i="4"/>
  <c r="AE336" i="4"/>
  <c r="AC336" i="4"/>
  <c r="AS308" i="4"/>
  <c r="AQ308" i="4"/>
  <c r="AL296" i="4"/>
  <c r="AJ296" i="4"/>
  <c r="AE298" i="4"/>
  <c r="AC298" i="4"/>
  <c r="O447" i="4"/>
  <c r="AY446" i="4"/>
  <c r="AC437" i="4"/>
  <c r="AE437" i="4"/>
  <c r="AS427" i="4"/>
  <c r="AQ427" i="4"/>
  <c r="AT427" i="4" s="1"/>
  <c r="M356" i="4"/>
  <c r="P356" i="4" s="1"/>
  <c r="R356" i="4"/>
  <c r="AW357" i="4"/>
  <c r="AL415" i="4"/>
  <c r="AJ415" i="4"/>
  <c r="AS66" i="4"/>
  <c r="AQ66" i="4"/>
  <c r="AC65" i="4"/>
  <c r="AE65" i="4"/>
  <c r="AE316" i="4"/>
  <c r="AC316" i="4"/>
  <c r="AQ549" i="4"/>
  <c r="AS549" i="4"/>
  <c r="AL539" i="4"/>
  <c r="AJ539" i="4"/>
  <c r="AQ531" i="4"/>
  <c r="AS531" i="4"/>
  <c r="AC523" i="4"/>
  <c r="AE523" i="4"/>
  <c r="AC193" i="4"/>
  <c r="AE193" i="4"/>
  <c r="AY248" i="4"/>
  <c r="AY48" i="4"/>
  <c r="O48" i="4"/>
  <c r="O265" i="4"/>
  <c r="AY264" i="4"/>
  <c r="AX25" i="4"/>
  <c r="N25" i="4"/>
  <c r="S25" i="4"/>
  <c r="M500" i="4"/>
  <c r="P500" i="4" s="1"/>
  <c r="AW501" i="4"/>
  <c r="R500" i="4"/>
  <c r="M120" i="4"/>
  <c r="P120" i="4" s="1"/>
  <c r="R120" i="4"/>
  <c r="AW120" i="4"/>
  <c r="AS183" i="4"/>
  <c r="AQ183" i="4"/>
  <c r="AE280" i="4"/>
  <c r="AC280" i="4"/>
  <c r="AJ407" i="4"/>
  <c r="AL407" i="4"/>
  <c r="AX336" i="4"/>
  <c r="AF126" i="4"/>
  <c r="AW126" i="4" s="1"/>
  <c r="S320" i="4"/>
  <c r="AY434" i="4"/>
  <c r="O29" i="4"/>
  <c r="AQ336" i="4"/>
  <c r="AS336" i="4"/>
  <c r="AE308" i="4"/>
  <c r="AC308" i="4"/>
  <c r="AQ298" i="4"/>
  <c r="AS298" i="4"/>
  <c r="AQ283" i="4"/>
  <c r="AS283" i="4"/>
  <c r="AS421" i="4"/>
  <c r="AQ421" i="4"/>
  <c r="AL411" i="4"/>
  <c r="AJ411" i="4"/>
  <c r="AF174" i="4"/>
  <c r="M174" i="4" s="1"/>
  <c r="P174" i="4" s="1"/>
  <c r="AE415" i="4"/>
  <c r="AC415" i="4"/>
  <c r="AQ87" i="4"/>
  <c r="AS87" i="4"/>
  <c r="AC73" i="4"/>
  <c r="AE73" i="4"/>
  <c r="AC66" i="4"/>
  <c r="AE66" i="4"/>
  <c r="AS65" i="4"/>
  <c r="AQ65" i="4"/>
  <c r="AS316" i="4"/>
  <c r="AQ316" i="4"/>
  <c r="AT501" i="4"/>
  <c r="O501" i="4" s="1"/>
  <c r="AJ549" i="4"/>
  <c r="AL549" i="4"/>
  <c r="AC539" i="4"/>
  <c r="AE539" i="4"/>
  <c r="AE531" i="4"/>
  <c r="AC531" i="4"/>
  <c r="AQ28" i="4"/>
  <c r="AS28" i="4"/>
  <c r="AS193" i="4"/>
  <c r="AQ193" i="4"/>
  <c r="AT199" i="4"/>
  <c r="AY429" i="4"/>
  <c r="AT18" i="4"/>
  <c r="AM304" i="4"/>
  <c r="S504" i="4"/>
  <c r="N504" i="4"/>
  <c r="AX505" i="4"/>
  <c r="M512" i="4"/>
  <c r="P512" i="4" s="1"/>
  <c r="AW513" i="4"/>
  <c r="R512" i="4"/>
  <c r="AJ183" i="4"/>
  <c r="AL183" i="4"/>
  <c r="AL178" i="4"/>
  <c r="AJ178" i="4"/>
  <c r="AT177" i="4"/>
  <c r="O177" i="4" s="1"/>
  <c r="AE441" i="4"/>
  <c r="AC441" i="4"/>
  <c r="N377" i="4"/>
  <c r="S377" i="4"/>
  <c r="AX376" i="4"/>
  <c r="AM141" i="4"/>
  <c r="N141" i="4" s="1"/>
  <c r="T141" i="4" s="1"/>
  <c r="N320" i="4"/>
  <c r="Q320" i="4" s="1"/>
  <c r="N386" i="4"/>
  <c r="AX387" i="4"/>
  <c r="S386" i="4"/>
  <c r="AC311" i="4"/>
  <c r="AE311" i="4"/>
  <c r="AL308" i="4"/>
  <c r="AJ308" i="4"/>
  <c r="AL299" i="4"/>
  <c r="AJ299" i="4"/>
  <c r="AT454" i="4"/>
  <c r="O454" i="4" s="1"/>
  <c r="AS274" i="4"/>
  <c r="AQ274" i="4"/>
  <c r="AJ283" i="4"/>
  <c r="AL283" i="4"/>
  <c r="AS430" i="4"/>
  <c r="AQ430" i="4"/>
  <c r="AC421" i="4"/>
  <c r="AE421" i="4"/>
  <c r="AE405" i="4"/>
  <c r="AC405" i="4"/>
  <c r="M438" i="4"/>
  <c r="P438" i="4" s="1"/>
  <c r="R438" i="4"/>
  <c r="AL413" i="4"/>
  <c r="AJ413" i="4"/>
  <c r="AL87" i="4"/>
  <c r="AJ87" i="4"/>
  <c r="AJ66" i="4"/>
  <c r="AL66" i="4"/>
  <c r="AL65" i="4"/>
  <c r="AJ65" i="4"/>
  <c r="AL316" i="4"/>
  <c r="AJ316" i="4"/>
  <c r="AS547" i="4"/>
  <c r="AQ547" i="4"/>
  <c r="AS539" i="4"/>
  <c r="AQ539" i="4"/>
  <c r="AE28" i="4"/>
  <c r="AC28" i="4"/>
  <c r="R172" i="4"/>
  <c r="AW173" i="4"/>
  <c r="M172" i="4"/>
  <c r="P172" i="4" s="1"/>
  <c r="AF85" i="4"/>
  <c r="S11" i="4"/>
  <c r="N11" i="4"/>
  <c r="AX11" i="4"/>
  <c r="O504" i="4"/>
  <c r="AY505" i="4"/>
  <c r="AY513" i="4"/>
  <c r="O512" i="4"/>
  <c r="AE179" i="4"/>
  <c r="AC179" i="4"/>
  <c r="AC171" i="4"/>
  <c r="AE171" i="4"/>
  <c r="Q567" i="4"/>
  <c r="T567" i="4"/>
  <c r="T536" i="4"/>
  <c r="Q536" i="4"/>
  <c r="AC312" i="4"/>
  <c r="AE312" i="4"/>
  <c r="AL429" i="4"/>
  <c r="AJ429" i="4"/>
  <c r="AJ327" i="4"/>
  <c r="AL327" i="4"/>
  <c r="AT332" i="4"/>
  <c r="O333" i="4" s="1"/>
  <c r="AF296" i="4"/>
  <c r="AW296" i="4" s="1"/>
  <c r="O459" i="4"/>
  <c r="AY458" i="4"/>
  <c r="AX22" i="4"/>
  <c r="S22" i="4"/>
  <c r="N22" i="4"/>
  <c r="AF76" i="4"/>
  <c r="S143" i="4"/>
  <c r="AX142" i="4"/>
  <c r="N143" i="4"/>
  <c r="AL311" i="4"/>
  <c r="AJ311" i="4"/>
  <c r="AE299" i="4"/>
  <c r="AC299" i="4"/>
  <c r="AC274" i="4"/>
  <c r="AE274" i="4"/>
  <c r="AS282" i="4"/>
  <c r="AQ282" i="4"/>
  <c r="N538" i="4"/>
  <c r="AX538" i="4"/>
  <c r="S538" i="4"/>
  <c r="AE452" i="4"/>
  <c r="AC452" i="4"/>
  <c r="AE430" i="4"/>
  <c r="AC430" i="4"/>
  <c r="AJ421" i="4"/>
  <c r="AL421" i="4"/>
  <c r="AQ405" i="4"/>
  <c r="AS405" i="4"/>
  <c r="AM46" i="4"/>
  <c r="AT477" i="4"/>
  <c r="O477" i="4" s="1"/>
  <c r="AS413" i="4"/>
  <c r="AQ413" i="4"/>
  <c r="AS67" i="4"/>
  <c r="AQ67" i="4"/>
  <c r="AE63" i="4"/>
  <c r="AC63" i="4"/>
  <c r="AM228" i="4"/>
  <c r="AL547" i="4"/>
  <c r="AJ547" i="4"/>
  <c r="AE537" i="4"/>
  <c r="AC537" i="4"/>
  <c r="AJ28" i="4"/>
  <c r="AL28" i="4"/>
  <c r="AJ202" i="4"/>
  <c r="AL202" i="4"/>
  <c r="T254" i="4"/>
  <c r="Q254" i="4"/>
  <c r="AF228" i="4"/>
  <c r="M228" i="4" s="1"/>
  <c r="P228" i="4" s="1"/>
  <c r="AM267" i="4"/>
  <c r="N267" i="4" s="1"/>
  <c r="Q267" i="4" s="1"/>
  <c r="O11" i="4"/>
  <c r="AY11" i="4"/>
  <c r="AM193" i="4"/>
  <c r="AS179" i="4"/>
  <c r="AQ179" i="4"/>
  <c r="AQ171" i="4"/>
  <c r="AS171" i="4"/>
  <c r="AY104" i="4"/>
  <c r="AY267" i="4"/>
  <c r="O266" i="4"/>
  <c r="AQ57" i="4"/>
  <c r="AS57" i="4"/>
  <c r="AE205" i="4"/>
  <c r="AC205" i="4"/>
  <c r="AY131" i="4"/>
  <c r="S29" i="4"/>
  <c r="N29" i="4"/>
  <c r="AX29" i="4"/>
  <c r="O302" i="4"/>
  <c r="AY303" i="4"/>
  <c r="AQ311" i="4"/>
  <c r="AS311" i="4"/>
  <c r="AJ310" i="4"/>
  <c r="AL310" i="4"/>
  <c r="AY273" i="4"/>
  <c r="AL274" i="4"/>
  <c r="AJ274" i="4"/>
  <c r="AC282" i="4"/>
  <c r="AE282" i="4"/>
  <c r="AY375" i="4"/>
  <c r="AS452" i="4"/>
  <c r="AQ452" i="4"/>
  <c r="AL430" i="4"/>
  <c r="AJ430" i="4"/>
  <c r="AW423" i="4"/>
  <c r="AQ419" i="4"/>
  <c r="AS419" i="4"/>
  <c r="AL63" i="4"/>
  <c r="AJ63" i="4"/>
  <c r="AJ315" i="4"/>
  <c r="AL315" i="4"/>
  <c r="AC547" i="4"/>
  <c r="AE547" i="4"/>
  <c r="AS537" i="4"/>
  <c r="AQ537" i="4"/>
  <c r="AJ527" i="4"/>
  <c r="AL527" i="4"/>
  <c r="AL24" i="4"/>
  <c r="AJ24" i="4"/>
  <c r="AS202" i="4"/>
  <c r="AQ202" i="4"/>
  <c r="AW177" i="4"/>
  <c r="M176" i="4"/>
  <c r="P176" i="4" s="1"/>
  <c r="R176" i="4"/>
  <c r="N457" i="4"/>
  <c r="S457" i="4"/>
  <c r="AX456" i="4"/>
  <c r="M11" i="4"/>
  <c r="P11" i="4" s="1"/>
  <c r="AW11" i="4"/>
  <c r="R11" i="4"/>
  <c r="S516" i="4"/>
  <c r="AX517" i="4"/>
  <c r="N516" i="4"/>
  <c r="AJ179" i="4"/>
  <c r="AL179" i="4"/>
  <c r="AJ171" i="4"/>
  <c r="AL171" i="4"/>
  <c r="Q492" i="4"/>
  <c r="T492" i="4"/>
  <c r="O52" i="4"/>
  <c r="AY52" i="4"/>
  <c r="N502" i="4"/>
  <c r="AX503" i="4"/>
  <c r="S502" i="4"/>
  <c r="AT561" i="4"/>
  <c r="AY561" i="4" s="1"/>
  <c r="AF465" i="4"/>
  <c r="AW465" i="4" s="1"/>
  <c r="AX390" i="4"/>
  <c r="AY334" i="4"/>
  <c r="AS300" i="4"/>
  <c r="AQ300" i="4"/>
  <c r="AX273" i="4"/>
  <c r="AF516" i="4"/>
  <c r="M516" i="4" s="1"/>
  <c r="P516" i="4" s="1"/>
  <c r="AS288" i="4"/>
  <c r="AQ288" i="4"/>
  <c r="AJ282" i="4"/>
  <c r="AL282" i="4"/>
  <c r="AL452" i="4"/>
  <c r="AJ452" i="4"/>
  <c r="AJ440" i="4"/>
  <c r="AL440" i="4"/>
  <c r="N399" i="4"/>
  <c r="S399" i="4"/>
  <c r="AX398" i="4"/>
  <c r="AT514" i="4"/>
  <c r="O514" i="4" s="1"/>
  <c r="AJ419" i="4"/>
  <c r="AL419" i="4"/>
  <c r="AM96" i="4"/>
  <c r="AJ67" i="4"/>
  <c r="AL67" i="4"/>
  <c r="AQ63" i="4"/>
  <c r="AS63" i="4"/>
  <c r="AM573" i="4"/>
  <c r="AE545" i="4"/>
  <c r="AC545" i="4"/>
  <c r="AQ535" i="4"/>
  <c r="AS535" i="4"/>
  <c r="AS527" i="4"/>
  <c r="AQ527" i="4"/>
  <c r="AC24" i="4"/>
  <c r="AE24" i="4"/>
  <c r="AJ195" i="4"/>
  <c r="AL195" i="4"/>
  <c r="AX177" i="4"/>
  <c r="S176" i="4"/>
  <c r="N176" i="4"/>
  <c r="AF160" i="4"/>
  <c r="AF264" i="4"/>
  <c r="AT544" i="4"/>
  <c r="AF48" i="4"/>
  <c r="AF374" i="4"/>
  <c r="R374" i="4" s="1"/>
  <c r="AM380" i="4"/>
  <c r="S380" i="4" s="1"/>
  <c r="T23" i="4"/>
  <c r="Q23" i="4"/>
  <c r="AW517" i="4"/>
  <c r="AE192" i="4"/>
  <c r="AC192" i="4"/>
  <c r="AS187" i="4"/>
  <c r="AQ187" i="4"/>
  <c r="Q553" i="4"/>
  <c r="T553" i="4"/>
  <c r="AQ297" i="4"/>
  <c r="AS297" i="4"/>
  <c r="AQ410" i="4"/>
  <c r="AS410" i="4"/>
  <c r="AY203" i="4"/>
  <c r="O204" i="4"/>
  <c r="S391" i="4"/>
  <c r="R135" i="4"/>
  <c r="AW134" i="4"/>
  <c r="M135" i="4"/>
  <c r="P135" i="4" s="1"/>
  <c r="M377" i="4"/>
  <c r="P377" i="4" s="1"/>
  <c r="R377" i="4"/>
  <c r="AW376" i="4"/>
  <c r="R485" i="4"/>
  <c r="AW484" i="4"/>
  <c r="M485" i="4"/>
  <c r="P485" i="4" s="1"/>
  <c r="AJ337" i="4"/>
  <c r="AL337" i="4"/>
  <c r="AQ309" i="4"/>
  <c r="AS309" i="4"/>
  <c r="AE300" i="4"/>
  <c r="AC300" i="4"/>
  <c r="AC286" i="4"/>
  <c r="AE286" i="4"/>
  <c r="O33" i="4"/>
  <c r="AY33" i="4"/>
  <c r="AL431" i="4"/>
  <c r="AJ431" i="4"/>
  <c r="AE440" i="4"/>
  <c r="AC440" i="4"/>
  <c r="AQ426" i="4"/>
  <c r="AS426" i="4"/>
  <c r="AX396" i="4"/>
  <c r="M117" i="4"/>
  <c r="P117" i="4" s="1"/>
  <c r="M124" i="4"/>
  <c r="P124" i="4" s="1"/>
  <c r="AC79" i="4"/>
  <c r="AE79" i="4"/>
  <c r="AE81" i="4"/>
  <c r="AC81" i="4"/>
  <c r="AC59" i="4"/>
  <c r="AE59" i="4"/>
  <c r="AQ319" i="4"/>
  <c r="AS319" i="4"/>
  <c r="AX111" i="4"/>
  <c r="AJ545" i="4"/>
  <c r="AL545" i="4"/>
  <c r="AL535" i="4"/>
  <c r="AJ535" i="4"/>
  <c r="AC21" i="4"/>
  <c r="AE21" i="4"/>
  <c r="AE195" i="4"/>
  <c r="AC195" i="4"/>
  <c r="S159" i="4"/>
  <c r="AX158" i="4"/>
  <c r="AY367" i="4"/>
  <c r="R390" i="4"/>
  <c r="AW391" i="4"/>
  <c r="M390" i="4"/>
  <c r="P390" i="4" s="1"/>
  <c r="O23" i="4"/>
  <c r="AY23" i="4"/>
  <c r="S499" i="4"/>
  <c r="N499" i="4"/>
  <c r="AX498" i="4"/>
  <c r="AY510" i="4"/>
  <c r="O511" i="4"/>
  <c r="AJ192" i="4"/>
  <c r="AL192" i="4"/>
  <c r="AY512" i="4"/>
  <c r="O513" i="4"/>
  <c r="T391" i="4"/>
  <c r="Q391" i="4"/>
  <c r="AJ71" i="4"/>
  <c r="AL71" i="4"/>
  <c r="AE18" i="4"/>
  <c r="AC18" i="4"/>
  <c r="AC200" i="4"/>
  <c r="AE200" i="4"/>
  <c r="AY266" i="4"/>
  <c r="O267" i="4"/>
  <c r="AX438" i="4"/>
  <c r="R23" i="4"/>
  <c r="M23" i="4"/>
  <c r="P23" i="4" s="1"/>
  <c r="AW23" i="4"/>
  <c r="AY462" i="4"/>
  <c r="AF425" i="4"/>
  <c r="AE304" i="4"/>
  <c r="AC304" i="4"/>
  <c r="AL300" i="4"/>
  <c r="AJ300" i="4"/>
  <c r="AS280" i="4"/>
  <c r="AQ280" i="4"/>
  <c r="AS286" i="4"/>
  <c r="AQ286" i="4"/>
  <c r="AS440" i="4"/>
  <c r="AQ440" i="4"/>
  <c r="AJ426" i="4"/>
  <c r="AL426" i="4"/>
  <c r="AW396" i="4"/>
  <c r="AT128" i="4"/>
  <c r="AQ81" i="4"/>
  <c r="AS81" i="4"/>
  <c r="AS59" i="4"/>
  <c r="AQ59" i="4"/>
  <c r="AJ319" i="4"/>
  <c r="AL319" i="4"/>
  <c r="AT555" i="4"/>
  <c r="AJ543" i="4"/>
  <c r="AL543" i="4"/>
  <c r="AC535" i="4"/>
  <c r="AE535" i="4"/>
  <c r="AQ525" i="4"/>
  <c r="AS525" i="4"/>
  <c r="AS21" i="4"/>
  <c r="AQ21" i="4"/>
  <c r="AC198" i="4"/>
  <c r="AE198" i="4"/>
  <c r="M159" i="4"/>
  <c r="P159" i="4" s="1"/>
  <c r="AW158" i="4"/>
  <c r="R159" i="4"/>
  <c r="AT322" i="4"/>
  <c r="AY542" i="4"/>
  <c r="O542" i="4"/>
  <c r="AT299" i="4"/>
  <c r="AF476" i="4"/>
  <c r="M15" i="4"/>
  <c r="P15" i="4" s="1"/>
  <c r="AW15" i="4"/>
  <c r="R15" i="4"/>
  <c r="AW498" i="4"/>
  <c r="AQ192" i="4"/>
  <c r="AS192" i="4"/>
  <c r="AL187" i="4"/>
  <c r="AJ187" i="4"/>
  <c r="AW317" i="4"/>
  <c r="AY318" i="4"/>
  <c r="AX314" i="4"/>
  <c r="AE320" i="4"/>
  <c r="AC320" i="4"/>
  <c r="AT320" i="4"/>
  <c r="M326" i="4"/>
  <c r="P326" i="4" s="1"/>
  <c r="AW327" i="4"/>
  <c r="R326" i="4"/>
  <c r="AW322" i="4"/>
  <c r="R323" i="4"/>
  <c r="M323" i="4"/>
  <c r="P323" i="4" s="1"/>
  <c r="AX317" i="4"/>
  <c r="R324" i="4"/>
  <c r="M324" i="4"/>
  <c r="P324" i="4" s="1"/>
  <c r="AW325" i="4"/>
  <c r="N321" i="4"/>
  <c r="AX320" i="4"/>
  <c r="S321" i="4"/>
  <c r="N509" i="4"/>
  <c r="S509" i="4"/>
  <c r="AX508" i="4"/>
  <c r="AX181" i="4"/>
  <c r="AX362" i="4"/>
  <c r="AT368" i="4"/>
  <c r="AY368" i="4" s="1"/>
  <c r="AW495" i="4"/>
  <c r="M345" i="4"/>
  <c r="P345" i="4" s="1"/>
  <c r="AW344" i="4"/>
  <c r="R345" i="4"/>
  <c r="M355" i="4"/>
  <c r="P355" i="4" s="1"/>
  <c r="R355" i="4"/>
  <c r="R67" i="4"/>
  <c r="AX136" i="4"/>
  <c r="S137" i="4"/>
  <c r="O254" i="4"/>
  <c r="AY255" i="4"/>
  <c r="AX492" i="4"/>
  <c r="S493" i="4"/>
  <c r="N493" i="4"/>
  <c r="AF178" i="4"/>
  <c r="N166" i="4"/>
  <c r="AF35" i="4"/>
  <c r="M35" i="4" s="1"/>
  <c r="P35" i="4" s="1"/>
  <c r="AX494" i="4"/>
  <c r="S289" i="4"/>
  <c r="N289" i="4"/>
  <c r="R80" i="4"/>
  <c r="AW80" i="4"/>
  <c r="R350" i="4"/>
  <c r="M350" i="4"/>
  <c r="P350" i="4" s="1"/>
  <c r="AW351" i="4"/>
  <c r="AF146" i="4"/>
  <c r="R146" i="4" s="1"/>
  <c r="N119" i="4"/>
  <c r="AX119" i="4"/>
  <c r="S119" i="4"/>
  <c r="AM358" i="4"/>
  <c r="S358" i="4" s="1"/>
  <c r="AM434" i="4"/>
  <c r="S287" i="4"/>
  <c r="M315" i="4"/>
  <c r="P315" i="4" s="1"/>
  <c r="AX470" i="4"/>
  <c r="N212" i="4"/>
  <c r="M83" i="4"/>
  <c r="P83" i="4" s="1"/>
  <c r="M75" i="4"/>
  <c r="P75" i="4" s="1"/>
  <c r="AW75" i="4"/>
  <c r="R75" i="4"/>
  <c r="AT279" i="4"/>
  <c r="O279" i="4" s="1"/>
  <c r="AF464" i="4"/>
  <c r="AT258" i="4"/>
  <c r="O258" i="4" s="1"/>
  <c r="AM375" i="4"/>
  <c r="S375" i="4" s="1"/>
  <c r="S469" i="4"/>
  <c r="N469" i="4"/>
  <c r="Q172" i="4"/>
  <c r="T172" i="4"/>
  <c r="AF303" i="4"/>
  <c r="R503" i="4"/>
  <c r="M503" i="4"/>
  <c r="P503" i="4" s="1"/>
  <c r="AW502" i="4"/>
  <c r="Q54" i="4"/>
  <c r="T54" i="4"/>
  <c r="M486" i="4"/>
  <c r="P486" i="4" s="1"/>
  <c r="R486" i="4"/>
  <c r="AW487" i="4"/>
  <c r="AW230" i="4"/>
  <c r="R231" i="4"/>
  <c r="M231" i="4"/>
  <c r="P231" i="4" s="1"/>
  <c r="AW392" i="4"/>
  <c r="R498" i="4"/>
  <c r="M156" i="4"/>
  <c r="P156" i="4" s="1"/>
  <c r="R156" i="4"/>
  <c r="N91" i="4"/>
  <c r="AX91" i="4"/>
  <c r="S91" i="4"/>
  <c r="AW89" i="4"/>
  <c r="M89" i="4"/>
  <c r="P89" i="4" s="1"/>
  <c r="AW354" i="4"/>
  <c r="AW413" i="4"/>
  <c r="AW188" i="4"/>
  <c r="AW212" i="4"/>
  <c r="AM365" i="4"/>
  <c r="AT245" i="4"/>
  <c r="O245" i="4" s="1"/>
  <c r="O518" i="4"/>
  <c r="AY519" i="4"/>
  <c r="AW432" i="4"/>
  <c r="M433" i="4"/>
  <c r="P433" i="4" s="1"/>
  <c r="R433" i="4"/>
  <c r="AX39" i="4"/>
  <c r="S39" i="4"/>
  <c r="N39" i="4"/>
  <c r="R267" i="4"/>
  <c r="M267" i="4"/>
  <c r="P267" i="4" s="1"/>
  <c r="Q168" i="4"/>
  <c r="T168" i="4"/>
  <c r="AW343" i="4"/>
  <c r="AY136" i="4"/>
  <c r="AX141" i="4"/>
  <c r="AW532" i="4"/>
  <c r="R532" i="4"/>
  <c r="M532" i="4"/>
  <c r="P532" i="4" s="1"/>
  <c r="M406" i="4"/>
  <c r="P406" i="4" s="1"/>
  <c r="R406" i="4"/>
  <c r="AW419" i="4"/>
  <c r="AW98" i="4"/>
  <c r="R98" i="4"/>
  <c r="M98" i="4"/>
  <c r="P98" i="4" s="1"/>
  <c r="AW478" i="4"/>
  <c r="M365" i="4"/>
  <c r="P365" i="4" s="1"/>
  <c r="R365" i="4"/>
  <c r="AM514" i="4"/>
  <c r="N514" i="4" s="1"/>
  <c r="AT363" i="4"/>
  <c r="AF58" i="4"/>
  <c r="AY461" i="4"/>
  <c r="O460" i="4"/>
  <c r="AT124" i="4"/>
  <c r="AT545" i="4"/>
  <c r="AT352" i="4"/>
  <c r="AF263" i="4"/>
  <c r="N89" i="4"/>
  <c r="AX89" i="4"/>
  <c r="S89" i="4"/>
  <c r="M492" i="4"/>
  <c r="P492" i="4" s="1"/>
  <c r="AW493" i="4"/>
  <c r="R492" i="4"/>
  <c r="AY90" i="4"/>
  <c r="O90" i="4"/>
  <c r="AS406" i="4"/>
  <c r="AQ406" i="4"/>
  <c r="AE548" i="4"/>
  <c r="AC548" i="4"/>
  <c r="AW218" i="4"/>
  <c r="R219" i="4"/>
  <c r="M219" i="4"/>
  <c r="P219" i="4" s="1"/>
  <c r="AY398" i="4"/>
  <c r="O399" i="4"/>
  <c r="S98" i="4"/>
  <c r="N98" i="4"/>
  <c r="AX98" i="4"/>
  <c r="AL576" i="4"/>
  <c r="AJ576" i="4"/>
  <c r="AJ481" i="4"/>
  <c r="AL481" i="4"/>
  <c r="AJ435" i="4"/>
  <c r="AL435" i="4"/>
  <c r="AS281" i="4"/>
  <c r="AQ281" i="4"/>
  <c r="AC233" i="4"/>
  <c r="AE233" i="4"/>
  <c r="O211" i="4"/>
  <c r="AS206" i="4"/>
  <c r="AQ206" i="4"/>
  <c r="S43" i="4"/>
  <c r="AX43" i="4"/>
  <c r="AS154" i="4"/>
  <c r="AQ154" i="4"/>
  <c r="R315" i="4"/>
  <c r="AL406" i="4"/>
  <c r="AJ406" i="4"/>
  <c r="AQ548" i="4"/>
  <c r="AS548" i="4"/>
  <c r="AW93" i="4"/>
  <c r="R93" i="4"/>
  <c r="M93" i="4"/>
  <c r="P93" i="4" s="1"/>
  <c r="AY50" i="4"/>
  <c r="O50" i="4"/>
  <c r="M157" i="4"/>
  <c r="P157" i="4" s="1"/>
  <c r="AW156" i="4"/>
  <c r="R157" i="4"/>
  <c r="AY115" i="4"/>
  <c r="O115" i="4"/>
  <c r="AW245" i="4"/>
  <c r="AT411" i="4"/>
  <c r="AS207" i="4"/>
  <c r="AQ207" i="4"/>
  <c r="AQ578" i="4"/>
  <c r="AS578" i="4"/>
  <c r="AS576" i="4"/>
  <c r="AQ576" i="4"/>
  <c r="AS572" i="4"/>
  <c r="AQ572" i="4"/>
  <c r="O494" i="4"/>
  <c r="AY495" i="4"/>
  <c r="AC479" i="4"/>
  <c r="AE479" i="4"/>
  <c r="AM460" i="4"/>
  <c r="N460" i="4" s="1"/>
  <c r="AS443" i="4"/>
  <c r="AQ443" i="4"/>
  <c r="AE435" i="4"/>
  <c r="AC435" i="4"/>
  <c r="AC395" i="4"/>
  <c r="AE395" i="4"/>
  <c r="AC397" i="4"/>
  <c r="AE397" i="4"/>
  <c r="M351" i="4"/>
  <c r="P351" i="4" s="1"/>
  <c r="R351" i="4"/>
  <c r="AW350" i="4"/>
  <c r="AQ349" i="4"/>
  <c r="AS349" i="4"/>
  <c r="AE347" i="4"/>
  <c r="AC347" i="4"/>
  <c r="AC341" i="4"/>
  <c r="AE341" i="4"/>
  <c r="AQ340" i="4"/>
  <c r="AS340" i="4"/>
  <c r="AS285" i="4"/>
  <c r="AQ285" i="4"/>
  <c r="AJ277" i="4"/>
  <c r="AL277" i="4"/>
  <c r="AE281" i="4"/>
  <c r="AC281" i="4"/>
  <c r="AL252" i="4"/>
  <c r="AJ252" i="4"/>
  <c r="AC238" i="4"/>
  <c r="AE238" i="4"/>
  <c r="AE237" i="4"/>
  <c r="AC237" i="4"/>
  <c r="AQ246" i="4"/>
  <c r="AS246" i="4"/>
  <c r="AC209" i="4"/>
  <c r="AE209" i="4"/>
  <c r="AJ206" i="4"/>
  <c r="AL206" i="4"/>
  <c r="AC182" i="4"/>
  <c r="AE182" i="4"/>
  <c r="AE191" i="4"/>
  <c r="AC191" i="4"/>
  <c r="R43" i="4"/>
  <c r="AW43" i="4"/>
  <c r="N45" i="4"/>
  <c r="AX45" i="4"/>
  <c r="S45" i="4"/>
  <c r="AW149" i="4"/>
  <c r="AE153" i="4"/>
  <c r="AC153" i="4"/>
  <c r="AJ154" i="4"/>
  <c r="AL154" i="4"/>
  <c r="AS92" i="4"/>
  <c r="AQ92" i="4"/>
  <c r="AM79" i="4"/>
  <c r="AL84" i="4"/>
  <c r="AJ84" i="4"/>
  <c r="AY89" i="4"/>
  <c r="O89" i="4"/>
  <c r="AY350" i="4"/>
  <c r="O351" i="4"/>
  <c r="AX330" i="4"/>
  <c r="S331" i="4"/>
  <c r="N331" i="4"/>
  <c r="AW473" i="4"/>
  <c r="M472" i="4"/>
  <c r="P472" i="4" s="1"/>
  <c r="R472" i="4"/>
  <c r="O509" i="4"/>
  <c r="AY508" i="4"/>
  <c r="AY432" i="4"/>
  <c r="O433" i="4"/>
  <c r="AS397" i="4"/>
  <c r="AQ397" i="4"/>
  <c r="AC349" i="4"/>
  <c r="AE349" i="4"/>
  <c r="AL353" i="4"/>
  <c r="AJ353" i="4"/>
  <c r="AQ335" i="4"/>
  <c r="AS335" i="4"/>
  <c r="AE284" i="4"/>
  <c r="AC284" i="4"/>
  <c r="AQ237" i="4"/>
  <c r="AS237" i="4"/>
  <c r="AL209" i="4"/>
  <c r="AJ209" i="4"/>
  <c r="AX37" i="4"/>
  <c r="N37" i="4"/>
  <c r="S37" i="4"/>
  <c r="AL153" i="4"/>
  <c r="AJ153" i="4"/>
  <c r="AQ84" i="4"/>
  <c r="AS84" i="4"/>
  <c r="AT329" i="4"/>
  <c r="O39" i="4"/>
  <c r="AY39" i="4"/>
  <c r="AY344" i="4"/>
  <c r="O345" i="4"/>
  <c r="R527" i="4"/>
  <c r="S95" i="4"/>
  <c r="N95" i="4"/>
  <c r="AX95" i="4"/>
  <c r="M16" i="4"/>
  <c r="P16" i="4" s="1"/>
  <c r="AW16" i="4"/>
  <c r="R16" i="4"/>
  <c r="AW253" i="4"/>
  <c r="AW172" i="4"/>
  <c r="R173" i="4"/>
  <c r="M173" i="4"/>
  <c r="P173" i="4" s="1"/>
  <c r="N511" i="4"/>
  <c r="S511" i="4"/>
  <c r="AX510" i="4"/>
  <c r="AE285" i="4"/>
  <c r="AC285" i="4"/>
  <c r="AL574" i="4"/>
  <c r="AJ574" i="4"/>
  <c r="M521" i="4"/>
  <c r="P521" i="4" s="1"/>
  <c r="AW521" i="4"/>
  <c r="R521" i="4"/>
  <c r="AC578" i="4"/>
  <c r="AE578" i="4"/>
  <c r="AE576" i="4"/>
  <c r="AC576" i="4"/>
  <c r="AL572" i="4"/>
  <c r="AJ572" i="4"/>
  <c r="AM512" i="4"/>
  <c r="S512" i="4" s="1"/>
  <c r="O490" i="4"/>
  <c r="AC481" i="4"/>
  <c r="AE481" i="4"/>
  <c r="AJ479" i="4"/>
  <c r="AL479" i="4"/>
  <c r="AX433" i="4"/>
  <c r="AE443" i="4"/>
  <c r="AC443" i="4"/>
  <c r="AS435" i="4"/>
  <c r="AQ435" i="4"/>
  <c r="AL395" i="4"/>
  <c r="AJ395" i="4"/>
  <c r="AJ397" i="4"/>
  <c r="AL397" i="4"/>
  <c r="AX350" i="4"/>
  <c r="N351" i="4"/>
  <c r="S351" i="4"/>
  <c r="AE353" i="4"/>
  <c r="AC353" i="4"/>
  <c r="AS347" i="4"/>
  <c r="AQ347" i="4"/>
  <c r="AY337" i="4"/>
  <c r="AJ335" i="4"/>
  <c r="AL335" i="4"/>
  <c r="AL340" i="4"/>
  <c r="AJ340" i="4"/>
  <c r="AF275" i="4"/>
  <c r="AJ284" i="4"/>
  <c r="AL284" i="4"/>
  <c r="AE277" i="4"/>
  <c r="AC277" i="4"/>
  <c r="AL281" i="4"/>
  <c r="AJ281" i="4"/>
  <c r="AQ233" i="4"/>
  <c r="AS233" i="4"/>
  <c r="AQ238" i="4"/>
  <c r="AS238" i="4"/>
  <c r="AJ237" i="4"/>
  <c r="AL237" i="4"/>
  <c r="AM225" i="4"/>
  <c r="S225" i="4" s="1"/>
  <c r="AE207" i="4"/>
  <c r="AC207" i="4"/>
  <c r="AQ209" i="4"/>
  <c r="AS209" i="4"/>
  <c r="AM199" i="4"/>
  <c r="AQ182" i="4"/>
  <c r="AS182" i="4"/>
  <c r="AJ191" i="4"/>
  <c r="AL191" i="4"/>
  <c r="AY37" i="4"/>
  <c r="O37" i="4"/>
  <c r="R45" i="4"/>
  <c r="M45" i="4"/>
  <c r="P45" i="4" s="1"/>
  <c r="AW45" i="4"/>
  <c r="AM155" i="4"/>
  <c r="AQ153" i="4"/>
  <c r="AS153" i="4"/>
  <c r="AY98" i="4"/>
  <c r="O98" i="4"/>
  <c r="AE92" i="4"/>
  <c r="AC92" i="4"/>
  <c r="N69" i="4"/>
  <c r="AY567" i="4"/>
  <c r="O567" i="4"/>
  <c r="AS574" i="4"/>
  <c r="AQ574" i="4"/>
  <c r="S491" i="4"/>
  <c r="N491" i="4"/>
  <c r="AX490" i="4"/>
  <c r="AY418" i="4"/>
  <c r="AQ341" i="4"/>
  <c r="AS341" i="4"/>
  <c r="AL285" i="4"/>
  <c r="AJ285" i="4"/>
  <c r="AQ252" i="4"/>
  <c r="AS252" i="4"/>
  <c r="AJ246" i="4"/>
  <c r="AL246" i="4"/>
  <c r="AS191" i="4"/>
  <c r="AQ191" i="4"/>
  <c r="AX149" i="4"/>
  <c r="S148" i="4"/>
  <c r="N148" i="4"/>
  <c r="O94" i="4"/>
  <c r="AY83" i="4"/>
  <c r="AW365" i="4"/>
  <c r="M322" i="4"/>
  <c r="P322" i="4" s="1"/>
  <c r="R322" i="4"/>
  <c r="AW323" i="4"/>
  <c r="AF442" i="4"/>
  <c r="AM114" i="4"/>
  <c r="R32" i="4"/>
  <c r="M32" i="4"/>
  <c r="P32" i="4" s="1"/>
  <c r="AW32" i="4"/>
  <c r="AE572" i="4"/>
  <c r="AC572" i="4"/>
  <c r="AJ578" i="4"/>
  <c r="AL578" i="4"/>
  <c r="AE574" i="4"/>
  <c r="AC574" i="4"/>
  <c r="AM530" i="4"/>
  <c r="O521" i="4"/>
  <c r="AY521" i="4"/>
  <c r="AY490" i="4"/>
  <c r="AS481" i="4"/>
  <c r="AQ481" i="4"/>
  <c r="AQ479" i="4"/>
  <c r="AS479" i="4"/>
  <c r="R432" i="4"/>
  <c r="M432" i="4"/>
  <c r="P432" i="4" s="1"/>
  <c r="AW433" i="4"/>
  <c r="AJ443" i="4"/>
  <c r="AL443" i="4"/>
  <c r="AY408" i="4"/>
  <c r="AQ395" i="4"/>
  <c r="AS395" i="4"/>
  <c r="AM363" i="4"/>
  <c r="N363" i="4" s="1"/>
  <c r="AJ349" i="4"/>
  <c r="AL349" i="4"/>
  <c r="AQ353" i="4"/>
  <c r="AS353" i="4"/>
  <c r="AJ347" i="4"/>
  <c r="AL347" i="4"/>
  <c r="AL341" i="4"/>
  <c r="AJ341" i="4"/>
  <c r="AC335" i="4"/>
  <c r="AE335" i="4"/>
  <c r="AC340" i="4"/>
  <c r="AE340" i="4"/>
  <c r="AS284" i="4"/>
  <c r="AQ284" i="4"/>
  <c r="AQ277" i="4"/>
  <c r="AS277" i="4"/>
  <c r="AC252" i="4"/>
  <c r="AE252" i="4"/>
  <c r="AL233" i="4"/>
  <c r="AJ233" i="4"/>
  <c r="AJ238" i="4"/>
  <c r="AL238" i="4"/>
  <c r="AE246" i="4"/>
  <c r="AC246" i="4"/>
  <c r="AJ207" i="4"/>
  <c r="AL207" i="4"/>
  <c r="AE206" i="4"/>
  <c r="AC206" i="4"/>
  <c r="AL182" i="4"/>
  <c r="AJ182" i="4"/>
  <c r="O43" i="4"/>
  <c r="AY43" i="4"/>
  <c r="M37" i="4"/>
  <c r="P37" i="4" s="1"/>
  <c r="R37" i="4"/>
  <c r="AW37" i="4"/>
  <c r="O148" i="4"/>
  <c r="AY149" i="4"/>
  <c r="AC154" i="4"/>
  <c r="AE154" i="4"/>
  <c r="AJ92" i="4"/>
  <c r="AL92" i="4"/>
  <c r="AC84" i="4"/>
  <c r="AE84" i="4"/>
  <c r="M69" i="4"/>
  <c r="P69" i="4" s="1"/>
  <c r="M314" i="4"/>
  <c r="P314" i="4" s="1"/>
  <c r="AW315" i="4"/>
  <c r="R314" i="4"/>
  <c r="R387" i="4"/>
  <c r="AW386" i="4"/>
  <c r="M387" i="4"/>
  <c r="P387" i="4" s="1"/>
  <c r="AY444" i="4"/>
  <c r="O445" i="4"/>
  <c r="AW524" i="4"/>
  <c r="R524" i="4"/>
  <c r="M524" i="4"/>
  <c r="P524" i="4" s="1"/>
  <c r="AY269" i="4"/>
  <c r="Q554" i="4"/>
  <c r="T554" i="4"/>
  <c r="T458" i="4"/>
  <c r="Q458" i="4"/>
  <c r="T267" i="4"/>
  <c r="O365" i="4"/>
  <c r="AW279" i="4"/>
  <c r="AW403" i="4"/>
  <c r="S30" i="4"/>
  <c r="AX30" i="4"/>
  <c r="N30" i="4"/>
  <c r="N505" i="4"/>
  <c r="T293" i="4"/>
  <c r="Q293" i="4"/>
  <c r="Q333" i="4"/>
  <c r="T333" i="4"/>
  <c r="Q103" i="4"/>
  <c r="T103" i="4"/>
  <c r="Q139" i="4"/>
  <c r="T139" i="4"/>
  <c r="S269" i="4" l="1"/>
  <c r="N269" i="4"/>
  <c r="S260" i="4"/>
  <c r="T268" i="4"/>
  <c r="N213" i="4"/>
  <c r="S213" i="4"/>
  <c r="N210" i="4"/>
  <c r="AX476" i="4"/>
  <c r="S470" i="4"/>
  <c r="T470" i="4"/>
  <c r="AX408" i="4"/>
  <c r="N408" i="4"/>
  <c r="S482" i="4"/>
  <c r="O491" i="4"/>
  <c r="AW490" i="4"/>
  <c r="O463" i="4"/>
  <c r="AM409" i="4"/>
  <c r="AM416" i="4"/>
  <c r="AX416" i="4" s="1"/>
  <c r="AY423" i="4"/>
  <c r="O423" i="4"/>
  <c r="AM394" i="4"/>
  <c r="AX394" i="4" s="1"/>
  <c r="AT384" i="4"/>
  <c r="M371" i="4"/>
  <c r="P371" i="4" s="1"/>
  <c r="R371" i="4"/>
  <c r="N350" i="4"/>
  <c r="S354" i="4"/>
  <c r="M319" i="4"/>
  <c r="P319" i="4" s="1"/>
  <c r="AY325" i="4"/>
  <c r="AX288" i="4"/>
  <c r="S271" i="4"/>
  <c r="AW260" i="4"/>
  <c r="R254" i="4"/>
  <c r="M254" i="4"/>
  <c r="P254" i="4" s="1"/>
  <c r="M248" i="4"/>
  <c r="P248" i="4" s="1"/>
  <c r="R248" i="4"/>
  <c r="AW224" i="4"/>
  <c r="AY228" i="4"/>
  <c r="O228" i="4"/>
  <c r="AX212" i="4"/>
  <c r="AM188" i="4"/>
  <c r="AX188" i="4" s="1"/>
  <c r="AY185" i="4"/>
  <c r="S181" i="4"/>
  <c r="AY166" i="4"/>
  <c r="AX132" i="4"/>
  <c r="N132" i="4"/>
  <c r="S124" i="4"/>
  <c r="AW121" i="4"/>
  <c r="R114" i="4"/>
  <c r="O103" i="4"/>
  <c r="R95" i="4"/>
  <c r="AW95" i="4"/>
  <c r="R83" i="4"/>
  <c r="O79" i="4"/>
  <c r="AF90" i="4"/>
  <c r="AX70" i="4"/>
  <c r="O73" i="4"/>
  <c r="S73" i="4"/>
  <c r="AW67" i="4"/>
  <c r="AY44" i="4"/>
  <c r="O30" i="4"/>
  <c r="M100" i="4"/>
  <c r="P100" i="4" s="1"/>
  <c r="AX118" i="4"/>
  <c r="N131" i="4"/>
  <c r="AX131" i="4"/>
  <c r="AF104" i="4"/>
  <c r="R104" i="4" s="1"/>
  <c r="AW100" i="4"/>
  <c r="M95" i="4"/>
  <c r="P95" i="4" s="1"/>
  <c r="R126" i="4"/>
  <c r="AX73" i="4"/>
  <c r="AM60" i="4"/>
  <c r="AX56" i="4"/>
  <c r="N14" i="4"/>
  <c r="Q14" i="4" s="1"/>
  <c r="AX17" i="4"/>
  <c r="N17" i="4"/>
  <c r="T120" i="4"/>
  <c r="Q120" i="4"/>
  <c r="T97" i="4"/>
  <c r="Q97" i="4"/>
  <c r="AY210" i="4"/>
  <c r="O111" i="4"/>
  <c r="O108" i="4"/>
  <c r="AY529" i="4"/>
  <c r="AY97" i="4"/>
  <c r="AM403" i="4"/>
  <c r="S403" i="4" s="1"/>
  <c r="R460" i="4"/>
  <c r="M460" i="4"/>
  <c r="P460" i="4" s="1"/>
  <c r="O561" i="4"/>
  <c r="AW124" i="4"/>
  <c r="R571" i="4"/>
  <c r="M468" i="4"/>
  <c r="P468" i="4" s="1"/>
  <c r="R468" i="4"/>
  <c r="AF56" i="4"/>
  <c r="M56" i="4" s="1"/>
  <c r="P56" i="4" s="1"/>
  <c r="AM346" i="4"/>
  <c r="AF166" i="4"/>
  <c r="AF103" i="4"/>
  <c r="M103" i="4" s="1"/>
  <c r="P103" i="4" s="1"/>
  <c r="Q467" i="4"/>
  <c r="T467" i="4"/>
  <c r="AT527" i="4"/>
  <c r="M36" i="4"/>
  <c r="P36" i="4" s="1"/>
  <c r="R36" i="4"/>
  <c r="AW36" i="4"/>
  <c r="AM344" i="4"/>
  <c r="AX344" i="4" s="1"/>
  <c r="Q555" i="4"/>
  <c r="T555" i="4"/>
  <c r="R230" i="4"/>
  <c r="M230" i="4"/>
  <c r="P230" i="4" s="1"/>
  <c r="AT361" i="4"/>
  <c r="O361" i="4" s="1"/>
  <c r="AF379" i="4"/>
  <c r="AW379" i="4" s="1"/>
  <c r="AM422" i="4"/>
  <c r="AX422" i="4" s="1"/>
  <c r="AT450" i="4"/>
  <c r="AF363" i="4"/>
  <c r="AF137" i="4"/>
  <c r="AW19" i="4"/>
  <c r="R19" i="4"/>
  <c r="M19" i="4"/>
  <c r="P19" i="4" s="1"/>
  <c r="AT316" i="4"/>
  <c r="O316" i="4" s="1"/>
  <c r="S133" i="4"/>
  <c r="AX133" i="4"/>
  <c r="AM574" i="4"/>
  <c r="O497" i="4"/>
  <c r="AY497" i="4"/>
  <c r="AT374" i="4"/>
  <c r="O374" i="4" s="1"/>
  <c r="AT100" i="4"/>
  <c r="AM488" i="4"/>
  <c r="AF474" i="4"/>
  <c r="R474" i="4" s="1"/>
  <c r="AT439" i="4"/>
  <c r="AY439" i="4" s="1"/>
  <c r="AM230" i="4"/>
  <c r="AX230" i="4" s="1"/>
  <c r="AF366" i="4"/>
  <c r="S295" i="4"/>
  <c r="AX295" i="4"/>
  <c r="N295" i="4"/>
  <c r="O24" i="4"/>
  <c r="AY24" i="4"/>
  <c r="M526" i="4"/>
  <c r="P526" i="4" s="1"/>
  <c r="AW526" i="4"/>
  <c r="R526" i="4"/>
  <c r="M381" i="4"/>
  <c r="P381" i="4" s="1"/>
  <c r="AW381" i="4"/>
  <c r="AF408" i="4"/>
  <c r="AM360" i="4"/>
  <c r="AX360" i="4" s="1"/>
  <c r="AF332" i="4"/>
  <c r="M332" i="4" s="1"/>
  <c r="P332" i="4" s="1"/>
  <c r="AM326" i="4"/>
  <c r="AF214" i="4"/>
  <c r="AT466" i="4"/>
  <c r="AY466" i="4" s="1"/>
  <c r="AX559" i="4"/>
  <c r="S559" i="4"/>
  <c r="N559" i="4"/>
  <c r="AW271" i="4"/>
  <c r="R271" i="4"/>
  <c r="AX355" i="4"/>
  <c r="S355" i="4"/>
  <c r="N355" i="4"/>
  <c r="M529" i="4"/>
  <c r="P529" i="4" s="1"/>
  <c r="S69" i="4"/>
  <c r="M527" i="4"/>
  <c r="P527" i="4" s="1"/>
  <c r="M499" i="4"/>
  <c r="P499" i="4" s="1"/>
  <c r="R117" i="4"/>
  <c r="AY361" i="4"/>
  <c r="AT304" i="4"/>
  <c r="O304" i="4" s="1"/>
  <c r="AF74" i="4"/>
  <c r="AW74" i="4" s="1"/>
  <c r="AF148" i="4"/>
  <c r="AT168" i="4"/>
  <c r="AF239" i="4"/>
  <c r="AW239" i="4" s="1"/>
  <c r="AT130" i="4"/>
  <c r="M235" i="4"/>
  <c r="P235" i="4" s="1"/>
  <c r="Q498" i="4"/>
  <c r="S117" i="4"/>
  <c r="AT385" i="4"/>
  <c r="AY385" i="4" s="1"/>
  <c r="AT409" i="4"/>
  <c r="AF358" i="4"/>
  <c r="AF388" i="4"/>
  <c r="M388" i="4" s="1"/>
  <c r="P388" i="4" s="1"/>
  <c r="AM361" i="4"/>
  <c r="AM368" i="4"/>
  <c r="S368" i="4" s="1"/>
  <c r="AF508" i="4"/>
  <c r="AF448" i="4"/>
  <c r="AW448" i="4" s="1"/>
  <c r="AF412" i="4"/>
  <c r="AT251" i="4"/>
  <c r="AY251" i="4" s="1"/>
  <c r="AT471" i="4"/>
  <c r="AM428" i="4"/>
  <c r="AX428" i="4" s="1"/>
  <c r="AM194" i="4"/>
  <c r="AX194" i="4" s="1"/>
  <c r="AT428" i="4"/>
  <c r="O428" i="4" s="1"/>
  <c r="R307" i="4"/>
  <c r="M307" i="4"/>
  <c r="P307" i="4" s="1"/>
  <c r="AW307" i="4"/>
  <c r="R167" i="4"/>
  <c r="M167" i="4"/>
  <c r="P167" i="4" s="1"/>
  <c r="AW217" i="4"/>
  <c r="M217" i="4"/>
  <c r="P217" i="4" s="1"/>
  <c r="Q564" i="4"/>
  <c r="T564" i="4"/>
  <c r="R499" i="4"/>
  <c r="N111" i="4"/>
  <c r="T111" i="4" s="1"/>
  <c r="AW69" i="4"/>
  <c r="R516" i="4"/>
  <c r="AY364" i="4"/>
  <c r="AY112" i="4"/>
  <c r="AX167" i="4"/>
  <c r="N222" i="4"/>
  <c r="O493" i="4"/>
  <c r="M104" i="4"/>
  <c r="P104" i="4" s="1"/>
  <c r="R454" i="4"/>
  <c r="Q517" i="4"/>
  <c r="AM41" i="4"/>
  <c r="AM507" i="4"/>
  <c r="R556" i="4"/>
  <c r="AW556" i="4"/>
  <c r="M556" i="4"/>
  <c r="P556" i="4" s="1"/>
  <c r="Q532" i="4"/>
  <c r="T532" i="4"/>
  <c r="T219" i="4"/>
  <c r="Q219" i="4"/>
  <c r="T339" i="4"/>
  <c r="Q339" i="4"/>
  <c r="S167" i="4"/>
  <c r="AT60" i="4"/>
  <c r="AF132" i="4"/>
  <c r="M132" i="4" s="1"/>
  <c r="P132" i="4" s="1"/>
  <c r="AF250" i="4"/>
  <c r="R250" i="4" s="1"/>
  <c r="AF97" i="4"/>
  <c r="M97" i="4" s="1"/>
  <c r="P97" i="4" s="1"/>
  <c r="AM378" i="4"/>
  <c r="AX378" i="4" s="1"/>
  <c r="AF256" i="4"/>
  <c r="AW256" i="4" s="1"/>
  <c r="AT378" i="4"/>
  <c r="O378" i="4" s="1"/>
  <c r="AF360" i="4"/>
  <c r="AW360" i="4" s="1"/>
  <c r="AF194" i="4"/>
  <c r="AW194" i="4" s="1"/>
  <c r="O402" i="4"/>
  <c r="AY402" i="4"/>
  <c r="AF401" i="4"/>
  <c r="AF180" i="4"/>
  <c r="AW180" i="4" s="1"/>
  <c r="AF220" i="4"/>
  <c r="AW220" i="4" s="1"/>
  <c r="AT120" i="4"/>
  <c r="AW103" i="4"/>
  <c r="N167" i="4"/>
  <c r="Q167" i="4" s="1"/>
  <c r="AF491" i="4"/>
  <c r="AT372" i="4"/>
  <c r="AY372" i="4" s="1"/>
  <c r="AF185" i="4"/>
  <c r="AW185" i="4" s="1"/>
  <c r="AT424" i="4"/>
  <c r="AY424" i="4" s="1"/>
  <c r="AM140" i="4"/>
  <c r="AX140" i="4" s="1"/>
  <c r="AM250" i="4"/>
  <c r="AM385" i="4"/>
  <c r="AM112" i="4"/>
  <c r="AF125" i="4"/>
  <c r="AW125" i="4" s="1"/>
  <c r="AT468" i="4"/>
  <c r="AF362" i="4"/>
  <c r="M362" i="4" s="1"/>
  <c r="P362" i="4" s="1"/>
  <c r="AM389" i="4"/>
  <c r="N389" i="4" s="1"/>
  <c r="AF346" i="4"/>
  <c r="AW346" i="4" s="1"/>
  <c r="AW389" i="4"/>
  <c r="R389" i="4"/>
  <c r="AT59" i="4"/>
  <c r="O59" i="4" s="1"/>
  <c r="AM471" i="4"/>
  <c r="AM420" i="4"/>
  <c r="AM332" i="4"/>
  <c r="O354" i="4"/>
  <c r="AY354" i="4"/>
  <c r="AT88" i="4"/>
  <c r="AM122" i="4"/>
  <c r="S122" i="4" s="1"/>
  <c r="AF462" i="4"/>
  <c r="AW462" i="4" s="1"/>
  <c r="AF404" i="4"/>
  <c r="AW404" i="4" s="1"/>
  <c r="AF251" i="4"/>
  <c r="M251" i="4" s="1"/>
  <c r="P251" i="4" s="1"/>
  <c r="N307" i="4"/>
  <c r="T307" i="4" s="1"/>
  <c r="AX328" i="4"/>
  <c r="N328" i="4"/>
  <c r="S328" i="4"/>
  <c r="Q248" i="4"/>
  <c r="T248" i="4"/>
  <c r="S307" i="4"/>
  <c r="AT188" i="4"/>
  <c r="AM93" i="4"/>
  <c r="AX93" i="4" s="1"/>
  <c r="AF223" i="4"/>
  <c r="AW223" i="4" s="1"/>
  <c r="AM444" i="4"/>
  <c r="AM366" i="4"/>
  <c r="AX366" i="4" s="1"/>
  <c r="AM448" i="4"/>
  <c r="AF111" i="4"/>
  <c r="R111" i="4" s="1"/>
  <c r="T520" i="4"/>
  <c r="Q520" i="4"/>
  <c r="R14" i="4"/>
  <c r="T19" i="4"/>
  <c r="Q19" i="4"/>
  <c r="M14" i="4"/>
  <c r="P14" i="4" s="1"/>
  <c r="Q12" i="4"/>
  <c r="T12" i="4"/>
  <c r="T20" i="4"/>
  <c r="Q20" i="4"/>
  <c r="AM24" i="4"/>
  <c r="N24" i="4" s="1"/>
  <c r="AW17" i="4"/>
  <c r="R17" i="4"/>
  <c r="AM382" i="4"/>
  <c r="Q514" i="4"/>
  <c r="T514" i="4"/>
  <c r="M263" i="4"/>
  <c r="P263" i="4" s="1"/>
  <c r="R263" i="4"/>
  <c r="S363" i="4"/>
  <c r="M264" i="4"/>
  <c r="P264" i="4" s="1"/>
  <c r="R264" i="4"/>
  <c r="AF318" i="4"/>
  <c r="AT40" i="4"/>
  <c r="AY40" i="4" s="1"/>
  <c r="R174" i="4"/>
  <c r="O222" i="4"/>
  <c r="S401" i="4"/>
  <c r="AF418" i="4"/>
  <c r="AY261" i="4"/>
  <c r="O261" i="4"/>
  <c r="S267" i="4"/>
  <c r="T489" i="4"/>
  <c r="Q489" i="4"/>
  <c r="S34" i="4"/>
  <c r="N34" i="4"/>
  <c r="AX34" i="4"/>
  <c r="S484" i="4"/>
  <c r="AX485" i="4"/>
  <c r="Q261" i="4"/>
  <c r="T261" i="4"/>
  <c r="AF259" i="4"/>
  <c r="M259" i="4" s="1"/>
  <c r="P259" i="4" s="1"/>
  <c r="O225" i="4"/>
  <c r="AY224" i="4"/>
  <c r="AF424" i="4"/>
  <c r="AW424" i="4" s="1"/>
  <c r="AY384" i="4"/>
  <c r="O384" i="4"/>
  <c r="AX326" i="4"/>
  <c r="AT184" i="4"/>
  <c r="AW409" i="4"/>
  <c r="M409" i="4"/>
  <c r="P409" i="4" s="1"/>
  <c r="R409" i="4"/>
  <c r="AT507" i="4"/>
  <c r="AT474" i="4"/>
  <c r="AM348" i="4"/>
  <c r="AX348" i="4" s="1"/>
  <c r="AM439" i="4"/>
  <c r="Q384" i="4"/>
  <c r="T384" i="4"/>
  <c r="AM414" i="4"/>
  <c r="AX414" i="4" s="1"/>
  <c r="T408" i="4"/>
  <c r="Q408" i="4"/>
  <c r="S460" i="4"/>
  <c r="AX461" i="4"/>
  <c r="AF112" i="4"/>
  <c r="AF461" i="4"/>
  <c r="T269" i="4"/>
  <c r="Q269" i="4"/>
  <c r="AX403" i="4"/>
  <c r="N403" i="4"/>
  <c r="N358" i="4"/>
  <c r="R228" i="4"/>
  <c r="M508" i="4"/>
  <c r="P508" i="4" s="1"/>
  <c r="R508" i="4"/>
  <c r="AW508" i="4"/>
  <c r="S141" i="4"/>
  <c r="T243" i="4"/>
  <c r="Q243" i="4"/>
  <c r="AF184" i="4"/>
  <c r="AM468" i="4"/>
  <c r="AM404" i="4"/>
  <c r="M150" i="4"/>
  <c r="P150" i="4" s="1"/>
  <c r="R407" i="4"/>
  <c r="M407" i="4"/>
  <c r="P407" i="4" s="1"/>
  <c r="N287" i="4"/>
  <c r="S286" i="4"/>
  <c r="N286" i="4"/>
  <c r="N375" i="4"/>
  <c r="T375" i="4" s="1"/>
  <c r="AM450" i="4"/>
  <c r="AF348" i="4"/>
  <c r="AW348" i="4" s="1"/>
  <c r="Q357" i="4"/>
  <c r="T357" i="4"/>
  <c r="AM169" i="4"/>
  <c r="AM402" i="4"/>
  <c r="N53" i="4"/>
  <c r="S53" i="4"/>
  <c r="AX53" i="4"/>
  <c r="AF414" i="4"/>
  <c r="T393" i="4"/>
  <c r="Q393" i="4"/>
  <c r="O429" i="4"/>
  <c r="O403" i="4"/>
  <c r="AY403" i="4"/>
  <c r="N512" i="4"/>
  <c r="N225" i="4"/>
  <c r="T225" i="4" s="1"/>
  <c r="M146" i="4"/>
  <c r="P146" i="4" s="1"/>
  <c r="M266" i="4"/>
  <c r="P266" i="4" s="1"/>
  <c r="R266" i="4"/>
  <c r="S456" i="4"/>
  <c r="N456" i="4"/>
  <c r="AF53" i="4"/>
  <c r="M53" i="4" s="1"/>
  <c r="P53" i="4" s="1"/>
  <c r="AM204" i="4"/>
  <c r="AX392" i="4"/>
  <c r="N392" i="4"/>
  <c r="O356" i="4"/>
  <c r="AY356" i="4"/>
  <c r="AT343" i="4"/>
  <c r="AY343" i="4" s="1"/>
  <c r="Q177" i="4"/>
  <c r="T177" i="4"/>
  <c r="AM180" i="4"/>
  <c r="AF400" i="4"/>
  <c r="AT412" i="4"/>
  <c r="AY412" i="4" s="1"/>
  <c r="AM251" i="4"/>
  <c r="S251" i="4" s="1"/>
  <c r="AF402" i="4"/>
  <c r="AT373" i="4"/>
  <c r="AT400" i="4"/>
  <c r="AF471" i="4"/>
  <c r="AM373" i="4"/>
  <c r="S392" i="4"/>
  <c r="AF208" i="4"/>
  <c r="AF475" i="4"/>
  <c r="AT243" i="4"/>
  <c r="S464" i="4"/>
  <c r="N464" i="4"/>
  <c r="Q460" i="4"/>
  <c r="T460" i="4"/>
  <c r="M126" i="4"/>
  <c r="P126" i="4" s="1"/>
  <c r="AY315" i="4"/>
  <c r="O315" i="4"/>
  <c r="S304" i="4"/>
  <c r="N304" i="4"/>
  <c r="R150" i="4"/>
  <c r="O332" i="4"/>
  <c r="S222" i="4"/>
  <c r="N223" i="4"/>
  <c r="S223" i="4"/>
  <c r="S302" i="4"/>
  <c r="N303" i="4"/>
  <c r="S303" i="4"/>
  <c r="AM163" i="4"/>
  <c r="AX163" i="4" s="1"/>
  <c r="AT85" i="4"/>
  <c r="AF141" i="4"/>
  <c r="AW141" i="4" s="1"/>
  <c r="AF420" i="4"/>
  <c r="AW420" i="4" s="1"/>
  <c r="AT180" i="4"/>
  <c r="AY180" i="4" s="1"/>
  <c r="AT140" i="4"/>
  <c r="AF422" i="4"/>
  <c r="AM379" i="4"/>
  <c r="AT476" i="4"/>
  <c r="AY476" i="4" s="1"/>
  <c r="S514" i="4"/>
  <c r="M363" i="4"/>
  <c r="P363" i="4" s="1"/>
  <c r="AW363" i="4"/>
  <c r="Q449" i="4"/>
  <c r="T449" i="4"/>
  <c r="AF51" i="4"/>
  <c r="AT475" i="4"/>
  <c r="Q388" i="4"/>
  <c r="T388" i="4"/>
  <c r="AT483" i="4"/>
  <c r="AM184" i="4"/>
  <c r="AF494" i="4"/>
  <c r="M425" i="4"/>
  <c r="P425" i="4" s="1"/>
  <c r="R425" i="4"/>
  <c r="O368" i="4"/>
  <c r="Q141" i="4"/>
  <c r="M490" i="4"/>
  <c r="P490" i="4" s="1"/>
  <c r="AW491" i="4"/>
  <c r="AF380" i="4"/>
  <c r="Q425" i="4"/>
  <c r="T425" i="4"/>
  <c r="AT389" i="4"/>
  <c r="M400" i="4"/>
  <c r="P400" i="4" s="1"/>
  <c r="AW401" i="4"/>
  <c r="M401" i="4"/>
  <c r="P401" i="4" s="1"/>
  <c r="M393" i="4"/>
  <c r="P393" i="4" s="1"/>
  <c r="R392" i="4"/>
  <c r="M392" i="4"/>
  <c r="P392" i="4" s="1"/>
  <c r="M419" i="4"/>
  <c r="P419" i="4" s="1"/>
  <c r="R419" i="4"/>
  <c r="AY506" i="4"/>
  <c r="O506" i="4"/>
  <c r="AY468" i="4"/>
  <c r="O468" i="4"/>
  <c r="R363" i="4"/>
  <c r="Q138" i="4"/>
  <c r="T138" i="4"/>
  <c r="AF446" i="4"/>
  <c r="AW310" i="4"/>
  <c r="T438" i="4"/>
  <c r="Q438" i="4"/>
  <c r="AW394" i="4"/>
  <c r="R423" i="4"/>
  <c r="M423" i="4"/>
  <c r="P423" i="4" s="1"/>
  <c r="N256" i="4"/>
  <c r="S256" i="4"/>
  <c r="O385" i="4"/>
  <c r="Q398" i="4"/>
  <c r="T398" i="4"/>
  <c r="AF364" i="4"/>
  <c r="AX294" i="4"/>
  <c r="S294" i="4"/>
  <c r="N294" i="4"/>
  <c r="AT366" i="4"/>
  <c r="AT132" i="4"/>
  <c r="Q354" i="4"/>
  <c r="T354" i="4"/>
  <c r="AM110" i="4"/>
  <c r="AT360" i="4"/>
  <c r="AM432" i="4"/>
  <c r="AY358" i="4"/>
  <c r="O358" i="4"/>
  <c r="AF378" i="4"/>
  <c r="M476" i="4"/>
  <c r="P476" i="4" s="1"/>
  <c r="R476" i="4"/>
  <c r="M374" i="4"/>
  <c r="P374" i="4" s="1"/>
  <c r="S487" i="4"/>
  <c r="S486" i="4"/>
  <c r="N486" i="4"/>
  <c r="AM99" i="4"/>
  <c r="AX99" i="4" s="1"/>
  <c r="AF88" i="4"/>
  <c r="M88" i="4" s="1"/>
  <c r="P88" i="4" s="1"/>
  <c r="AF39" i="4"/>
  <c r="AW39" i="4" s="1"/>
  <c r="AT86" i="4"/>
  <c r="O86" i="4" s="1"/>
  <c r="AT380" i="4"/>
  <c r="AT464" i="4"/>
  <c r="AM442" i="4"/>
  <c r="AX442" i="4" s="1"/>
  <c r="AT388" i="4"/>
  <c r="AY388" i="4" s="1"/>
  <c r="Q503" i="4"/>
  <c r="T503" i="4"/>
  <c r="AT382" i="4"/>
  <c r="AT379" i="4"/>
  <c r="AY379" i="4" s="1"/>
  <c r="AF382" i="4"/>
  <c r="AT151" i="4"/>
  <c r="AY151" i="4" s="1"/>
  <c r="AM521" i="4"/>
  <c r="AM109" i="4"/>
  <c r="AW150" i="4"/>
  <c r="N288" i="4"/>
  <c r="T288" i="4" s="1"/>
  <c r="M463" i="4"/>
  <c r="P463" i="4" s="1"/>
  <c r="M389" i="4"/>
  <c r="P389" i="4" s="1"/>
  <c r="S265" i="4"/>
  <c r="N265" i="4"/>
  <c r="T369" i="4"/>
  <c r="Q369" i="4"/>
  <c r="N344" i="4"/>
  <c r="S344" i="4"/>
  <c r="R408" i="4"/>
  <c r="AW408" i="4"/>
  <c r="M408" i="4"/>
  <c r="P408" i="4" s="1"/>
  <c r="O439" i="4"/>
  <c r="O438" i="4"/>
  <c r="AY438" i="4"/>
  <c r="AX420" i="4"/>
  <c r="S250" i="4"/>
  <c r="AX250" i="4"/>
  <c r="AM32" i="4"/>
  <c r="AT250" i="4"/>
  <c r="AM338" i="4"/>
  <c r="AF466" i="4"/>
  <c r="AT346" i="4"/>
  <c r="AY346" i="4" s="1"/>
  <c r="Q522" i="4"/>
  <c r="T522" i="4"/>
  <c r="AM474" i="4"/>
  <c r="M358" i="4"/>
  <c r="P358" i="4" s="1"/>
  <c r="AM495" i="4"/>
  <c r="AM424" i="4"/>
  <c r="AF54" i="4"/>
  <c r="AF368" i="4"/>
  <c r="AM220" i="4"/>
  <c r="AX220" i="4" s="1"/>
  <c r="AF338" i="4"/>
  <c r="AT420" i="4"/>
  <c r="AY420" i="4" s="1"/>
  <c r="Q117" i="4"/>
  <c r="T117" i="4"/>
  <c r="Q462" i="4"/>
  <c r="T462" i="4"/>
  <c r="N99" i="4"/>
  <c r="O320" i="4"/>
  <c r="AF31" i="4"/>
  <c r="R31" i="4" s="1"/>
  <c r="AF68" i="4"/>
  <c r="R68" i="4" s="1"/>
  <c r="AF189" i="4"/>
  <c r="AW189" i="4" s="1"/>
  <c r="AT234" i="4"/>
  <c r="O234" i="4" s="1"/>
  <c r="AM216" i="4"/>
  <c r="AM51" i="4"/>
  <c r="AF91" i="4"/>
  <c r="AT116" i="4"/>
  <c r="O116" i="4" s="1"/>
  <c r="AT31" i="4"/>
  <c r="O31" i="4" s="1"/>
  <c r="AF42" i="4"/>
  <c r="M42" i="4" s="1"/>
  <c r="P42" i="4" s="1"/>
  <c r="Q367" i="4"/>
  <c r="T367" i="4"/>
  <c r="M330" i="4"/>
  <c r="P330" i="4" s="1"/>
  <c r="R330" i="4"/>
  <c r="AW331" i="4"/>
  <c r="AT268" i="4"/>
  <c r="AY268" i="4" s="1"/>
  <c r="T292" i="4"/>
  <c r="Q292" i="4"/>
  <c r="M140" i="4"/>
  <c r="P140" i="4" s="1"/>
  <c r="R140" i="4"/>
  <c r="AM175" i="4"/>
  <c r="AT125" i="4"/>
  <c r="O125" i="4" s="1"/>
  <c r="AT547" i="4"/>
  <c r="AT145" i="4"/>
  <c r="O145" i="4" s="1"/>
  <c r="AF213" i="4"/>
  <c r="AW213" i="4" s="1"/>
  <c r="AY573" i="4"/>
  <c r="O573" i="4"/>
  <c r="AM113" i="4"/>
  <c r="N113" i="4" s="1"/>
  <c r="AF334" i="4"/>
  <c r="T401" i="4"/>
  <c r="Q401" i="4"/>
  <c r="Q577" i="4"/>
  <c r="T577" i="4"/>
  <c r="Q568" i="4"/>
  <c r="T568" i="4"/>
  <c r="T173" i="4"/>
  <c r="Q173" i="4"/>
  <c r="AM75" i="4"/>
  <c r="AX75" i="4" s="1"/>
  <c r="AT161" i="4"/>
  <c r="AM55" i="4"/>
  <c r="AX55" i="4" s="1"/>
  <c r="AF41" i="4"/>
  <c r="AW41" i="4" s="1"/>
  <c r="AT263" i="4"/>
  <c r="O263" i="4" s="1"/>
  <c r="AF61" i="4"/>
  <c r="AW61" i="4" s="1"/>
  <c r="AF106" i="4"/>
  <c r="M106" i="4" s="1"/>
  <c r="P106" i="4" s="1"/>
  <c r="AT75" i="4"/>
  <c r="AT41" i="4"/>
  <c r="AF287" i="4"/>
  <c r="AT76" i="4"/>
  <c r="O76" i="4" s="1"/>
  <c r="AT114" i="4"/>
  <c r="O114" i="4" s="1"/>
  <c r="AM130" i="4"/>
  <c r="AX130" i="4" s="1"/>
  <c r="AF164" i="4"/>
  <c r="AM245" i="4"/>
  <c r="AX245" i="4" s="1"/>
  <c r="AM156" i="4"/>
  <c r="AT272" i="4"/>
  <c r="AY272" i="4" s="1"/>
  <c r="AF113" i="4"/>
  <c r="AW113" i="4" s="1"/>
  <c r="AT107" i="4"/>
  <c r="AY107" i="4" s="1"/>
  <c r="AM135" i="4"/>
  <c r="AX135" i="4" s="1"/>
  <c r="AM35" i="4"/>
  <c r="S35" i="4" s="1"/>
  <c r="AF163" i="4"/>
  <c r="AF221" i="4"/>
  <c r="AW221" i="4" s="1"/>
  <c r="AF258" i="4"/>
  <c r="M258" i="4" s="1"/>
  <c r="P258" i="4" s="1"/>
  <c r="AM249" i="4"/>
  <c r="AX249" i="4" s="1"/>
  <c r="AF64" i="4"/>
  <c r="AT135" i="4"/>
  <c r="AY135" i="4" s="1"/>
  <c r="AM162" i="4"/>
  <c r="N163" i="4" s="1"/>
  <c r="AM197" i="4"/>
  <c r="N197" i="4" s="1"/>
  <c r="AT212" i="4"/>
  <c r="AY212" i="4" s="1"/>
  <c r="AM234" i="4"/>
  <c r="AX234" i="4" s="1"/>
  <c r="AF240" i="4"/>
  <c r="R240" i="4" s="1"/>
  <c r="AF428" i="4"/>
  <c r="AM190" i="4"/>
  <c r="AT119" i="4"/>
  <c r="AM38" i="4"/>
  <c r="T211" i="4"/>
  <c r="Q211" i="4"/>
  <c r="AF119" i="4"/>
  <c r="AX204" i="4"/>
  <c r="AM61" i="4"/>
  <c r="AM68" i="4"/>
  <c r="AX68" i="4" s="1"/>
  <c r="AT91" i="4"/>
  <c r="O91" i="4" s="1"/>
  <c r="AM101" i="4"/>
  <c r="S101" i="4" s="1"/>
  <c r="AT121" i="4"/>
  <c r="O121" i="4" s="1"/>
  <c r="AM44" i="4"/>
  <c r="AX44" i="4" s="1"/>
  <c r="AM189" i="4"/>
  <c r="AX189" i="4" s="1"/>
  <c r="AM196" i="4"/>
  <c r="AX196" i="4" s="1"/>
  <c r="AF249" i="4"/>
  <c r="AF170" i="4"/>
  <c r="AW170" i="4" s="1"/>
  <c r="AT169" i="4"/>
  <c r="O169" i="4" s="1"/>
  <c r="AF273" i="4"/>
  <c r="AW273" i="4" s="1"/>
  <c r="AT362" i="4"/>
  <c r="AY362" i="4" s="1"/>
  <c r="AT147" i="4"/>
  <c r="O147" i="4" s="1"/>
  <c r="AT152" i="4"/>
  <c r="AY152" i="4" s="1"/>
  <c r="AM160" i="4"/>
  <c r="AT163" i="4"/>
  <c r="AY163" i="4" s="1"/>
  <c r="AT181" i="4"/>
  <c r="AY181" i="4" s="1"/>
  <c r="AM215" i="4"/>
  <c r="AM232" i="4"/>
  <c r="AX232" i="4" s="1"/>
  <c r="AT236" i="4"/>
  <c r="AY236" i="4" s="1"/>
  <c r="AM258" i="4"/>
  <c r="AX258" i="4" s="1"/>
  <c r="AT579" i="4"/>
  <c r="O579" i="4" s="1"/>
  <c r="T129" i="4"/>
  <c r="Q129" i="4"/>
  <c r="AM49" i="4"/>
  <c r="AT190" i="4"/>
  <c r="AM241" i="4"/>
  <c r="AT93" i="4"/>
  <c r="AT105" i="4"/>
  <c r="AT38" i="4"/>
  <c r="AF161" i="4"/>
  <c r="AT256" i="4"/>
  <c r="O256" i="4" s="1"/>
  <c r="Q131" i="4"/>
  <c r="T131" i="4"/>
  <c r="AT96" i="4"/>
  <c r="AM115" i="4"/>
  <c r="AF33" i="4"/>
  <c r="AT159" i="4"/>
  <c r="O159" i="4" s="1"/>
  <c r="AT219" i="4"/>
  <c r="O219" i="4" s="1"/>
  <c r="AM161" i="4"/>
  <c r="AM262" i="4"/>
  <c r="AF96" i="4"/>
  <c r="AT49" i="4"/>
  <c r="AM105" i="4"/>
  <c r="AT174" i="4"/>
  <c r="O174" i="4" s="1"/>
  <c r="R534" i="4"/>
  <c r="AW534" i="4"/>
  <c r="M534" i="4"/>
  <c r="P534" i="4" s="1"/>
  <c r="M257" i="4"/>
  <c r="P257" i="4" s="1"/>
  <c r="R257" i="4"/>
  <c r="Q85" i="4"/>
  <c r="T85" i="4"/>
  <c r="AY31" i="4"/>
  <c r="AY188" i="4"/>
  <c r="AT213" i="4"/>
  <c r="O213" i="4" s="1"/>
  <c r="AF268" i="4"/>
  <c r="R373" i="4"/>
  <c r="AW372" i="4"/>
  <c r="M373" i="4"/>
  <c r="P373" i="4" s="1"/>
  <c r="O369" i="4"/>
  <c r="M212" i="4"/>
  <c r="P212" i="4" s="1"/>
  <c r="R212" i="4"/>
  <c r="AM272" i="4"/>
  <c r="M125" i="4"/>
  <c r="P125" i="4" s="1"/>
  <c r="AY575" i="4"/>
  <c r="O575" i="4"/>
  <c r="S41" i="4"/>
  <c r="AX41" i="4"/>
  <c r="N41" i="4"/>
  <c r="R56" i="4"/>
  <c r="N174" i="4"/>
  <c r="S174" i="4"/>
  <c r="AX346" i="4"/>
  <c r="AY489" i="4"/>
  <c r="O488" i="4"/>
  <c r="R222" i="4"/>
  <c r="M222" i="4"/>
  <c r="P222" i="4" s="1"/>
  <c r="AW499" i="4"/>
  <c r="N501" i="4"/>
  <c r="S501" i="4"/>
  <c r="T508" i="4"/>
  <c r="T506" i="4"/>
  <c r="Q506" i="4"/>
  <c r="AX504" i="4"/>
  <c r="T579" i="4"/>
  <c r="Q579" i="4"/>
  <c r="AF285" i="4"/>
  <c r="AW285" i="4" s="1"/>
  <c r="AW114" i="4"/>
  <c r="AW77" i="4"/>
  <c r="N529" i="4"/>
  <c r="T529" i="4" s="1"/>
  <c r="N302" i="4"/>
  <c r="Q302" i="4" s="1"/>
  <c r="M303" i="4"/>
  <c r="P303" i="4" s="1"/>
  <c r="S157" i="4"/>
  <c r="R74" i="4"/>
  <c r="M74" i="4"/>
  <c r="P74" i="4" s="1"/>
  <c r="M149" i="4"/>
  <c r="P149" i="4" s="1"/>
  <c r="R149" i="4"/>
  <c r="AY168" i="4"/>
  <c r="AY241" i="4"/>
  <c r="O242" i="4"/>
  <c r="O262" i="4"/>
  <c r="AM126" i="4"/>
  <c r="AM152" i="4"/>
  <c r="AT162" i="4"/>
  <c r="AF203" i="4"/>
  <c r="AT240" i="4"/>
  <c r="O240" i="4" s="1"/>
  <c r="M61" i="4"/>
  <c r="P61" i="4" s="1"/>
  <c r="R61" i="4"/>
  <c r="O100" i="4"/>
  <c r="AY100" i="4"/>
  <c r="R106" i="4"/>
  <c r="R372" i="4"/>
  <c r="AW373" i="4"/>
  <c r="M372" i="4"/>
  <c r="P372" i="4" s="1"/>
  <c r="T151" i="4"/>
  <c r="Q151" i="4"/>
  <c r="AT328" i="4"/>
  <c r="O328" i="4" s="1"/>
  <c r="M90" i="4"/>
  <c r="P90" i="4" s="1"/>
  <c r="R90" i="4"/>
  <c r="AW90" i="4"/>
  <c r="AW132" i="4"/>
  <c r="R132" i="4"/>
  <c r="AT134" i="4"/>
  <c r="O134" i="4" s="1"/>
  <c r="AF46" i="4"/>
  <c r="AM47" i="4"/>
  <c r="AT160" i="4"/>
  <c r="AF168" i="4"/>
  <c r="AT196" i="4"/>
  <c r="AM203" i="4"/>
  <c r="AF232" i="4"/>
  <c r="AM239" i="4"/>
  <c r="AF162" i="4"/>
  <c r="M162" i="4" s="1"/>
  <c r="P162" i="4" s="1"/>
  <c r="AM334" i="4"/>
  <c r="R151" i="4"/>
  <c r="M318" i="4"/>
  <c r="P318" i="4" s="1"/>
  <c r="AY77" i="4"/>
  <c r="AM527" i="4"/>
  <c r="AX527" i="4" s="1"/>
  <c r="M77" i="4"/>
  <c r="P77" i="4" s="1"/>
  <c r="AT452" i="4"/>
  <c r="O452" i="4" s="1"/>
  <c r="AX343" i="4"/>
  <c r="S529" i="4"/>
  <c r="AF531" i="4"/>
  <c r="M531" i="4" s="1"/>
  <c r="P531" i="4" s="1"/>
  <c r="AF316" i="4"/>
  <c r="R303" i="4"/>
  <c r="AW104" i="4"/>
  <c r="AX256" i="4"/>
  <c r="N257" i="4"/>
  <c r="S257" i="4"/>
  <c r="AM90" i="4"/>
  <c r="AF101" i="4"/>
  <c r="AT106" i="4"/>
  <c r="AM40" i="4"/>
  <c r="AM226" i="4"/>
  <c r="AT249" i="4"/>
  <c r="O249" i="4" s="1"/>
  <c r="AX259" i="4"/>
  <c r="T264" i="4"/>
  <c r="Q264" i="4"/>
  <c r="AM64" i="4"/>
  <c r="AF60" i="4"/>
  <c r="AT74" i="4"/>
  <c r="AM104" i="4"/>
  <c r="AF78" i="4"/>
  <c r="AT55" i="4"/>
  <c r="AF181" i="4"/>
  <c r="AF199" i="4"/>
  <c r="AM236" i="4"/>
  <c r="AT392" i="4"/>
  <c r="O392" i="4" s="1"/>
  <c r="AM107" i="4"/>
  <c r="AT53" i="4"/>
  <c r="AT189" i="4"/>
  <c r="O189" i="4" s="1"/>
  <c r="AT270" i="4"/>
  <c r="O270" i="4" s="1"/>
  <c r="AF361" i="4"/>
  <c r="M361" i="4" s="1"/>
  <c r="P361" i="4" s="1"/>
  <c r="AM106" i="4"/>
  <c r="AT61" i="4"/>
  <c r="AX60" i="4"/>
  <c r="S60" i="4"/>
  <c r="N60" i="4"/>
  <c r="N130" i="4"/>
  <c r="M165" i="4"/>
  <c r="P165" i="4" s="1"/>
  <c r="AY374" i="4"/>
  <c r="O375" i="4"/>
  <c r="Q86" i="4"/>
  <c r="T86" i="4"/>
  <c r="Q231" i="4"/>
  <c r="T231" i="4"/>
  <c r="S134" i="4"/>
  <c r="AW163" i="4"/>
  <c r="R162" i="4"/>
  <c r="M220" i="4"/>
  <c r="P220" i="4" s="1"/>
  <c r="R259" i="4"/>
  <c r="S163" i="4"/>
  <c r="AX162" i="4"/>
  <c r="S235" i="4"/>
  <c r="N235" i="4"/>
  <c r="M241" i="4"/>
  <c r="P241" i="4" s="1"/>
  <c r="R241" i="4"/>
  <c r="O40" i="4"/>
  <c r="M188" i="4"/>
  <c r="P188" i="4" s="1"/>
  <c r="R188" i="4"/>
  <c r="O235" i="4"/>
  <c r="AW87" i="4"/>
  <c r="R319" i="4"/>
  <c r="AT535" i="4"/>
  <c r="O535" i="4" s="1"/>
  <c r="AT63" i="4"/>
  <c r="O63" i="4" s="1"/>
  <c r="AM274" i="4"/>
  <c r="AM28" i="4"/>
  <c r="AX28" i="4" s="1"/>
  <c r="AM76" i="4"/>
  <c r="AT156" i="4"/>
  <c r="O156" i="4" s="1"/>
  <c r="AF47" i="4"/>
  <c r="AF196" i="4"/>
  <c r="AT221" i="4"/>
  <c r="O221" i="4" s="1"/>
  <c r="AM240" i="4"/>
  <c r="AM170" i="4"/>
  <c r="AT137" i="4"/>
  <c r="O137" i="4" s="1"/>
  <c r="AM263" i="4"/>
  <c r="AF444" i="4"/>
  <c r="AY91" i="4"/>
  <c r="N188" i="4"/>
  <c r="S188" i="4"/>
  <c r="AW249" i="4"/>
  <c r="O168" i="4"/>
  <c r="M272" i="4"/>
  <c r="P272" i="4" s="1"/>
  <c r="R272" i="4"/>
  <c r="O363" i="4"/>
  <c r="AX271" i="4"/>
  <c r="S270" i="4"/>
  <c r="N270" i="4"/>
  <c r="AM78" i="4"/>
  <c r="AM74" i="4"/>
  <c r="AT113" i="4"/>
  <c r="AT118" i="4"/>
  <c r="O146" i="4"/>
  <c r="O162" i="4"/>
  <c r="N259" i="4"/>
  <c r="S259" i="4"/>
  <c r="T136" i="4"/>
  <c r="Q136" i="4"/>
  <c r="AT78" i="4"/>
  <c r="AT68" i="4"/>
  <c r="AT102" i="4"/>
  <c r="AT143" i="4"/>
  <c r="O143" i="4" s="1"/>
  <c r="AT164" i="4"/>
  <c r="O164" i="4" s="1"/>
  <c r="AT197" i="4"/>
  <c r="AM221" i="4"/>
  <c r="AF236" i="4"/>
  <c r="T490" i="4"/>
  <c r="Q490" i="4"/>
  <c r="AY493" i="4"/>
  <c r="AF449" i="4"/>
  <c r="M449" i="4" s="1"/>
  <c r="P449" i="4" s="1"/>
  <c r="N487" i="4"/>
  <c r="Q487" i="4" s="1"/>
  <c r="AX486" i="4"/>
  <c r="Q446" i="4"/>
  <c r="T446" i="4"/>
  <c r="T94" i="4"/>
  <c r="Q94" i="4"/>
  <c r="AM441" i="4"/>
  <c r="O436" i="4"/>
  <c r="AM426" i="4"/>
  <c r="AX426" i="4" s="1"/>
  <c r="AT413" i="4"/>
  <c r="AF417" i="4"/>
  <c r="R393" i="4"/>
  <c r="AY332" i="4"/>
  <c r="AT309" i="4"/>
  <c r="AT311" i="4"/>
  <c r="AY311" i="4" s="1"/>
  <c r="AT297" i="4"/>
  <c r="AM285" i="4"/>
  <c r="AX285" i="4" s="1"/>
  <c r="AT288" i="4"/>
  <c r="AY288" i="4" s="1"/>
  <c r="AT283" i="4"/>
  <c r="AY283" i="4" s="1"/>
  <c r="AT274" i="4"/>
  <c r="AT285" i="4"/>
  <c r="AY285" i="4" s="1"/>
  <c r="AT21" i="4"/>
  <c r="O21" i="4" s="1"/>
  <c r="AF18" i="4"/>
  <c r="R18" i="4" s="1"/>
  <c r="AM65" i="4"/>
  <c r="S65" i="4" s="1"/>
  <c r="AM549" i="4"/>
  <c r="N549" i="4" s="1"/>
  <c r="AM539" i="4"/>
  <c r="S539" i="4" s="1"/>
  <c r="AF549" i="4"/>
  <c r="AF278" i="4"/>
  <c r="AM417" i="4"/>
  <c r="AX417" i="4" s="1"/>
  <c r="N404" i="4"/>
  <c r="S404" i="4"/>
  <c r="AX405" i="4"/>
  <c r="T132" i="4"/>
  <c r="Q132" i="4"/>
  <c r="T571" i="4"/>
  <c r="Q571" i="4"/>
  <c r="AM187" i="4"/>
  <c r="AM319" i="4"/>
  <c r="AT539" i="4"/>
  <c r="AF405" i="4"/>
  <c r="AF342" i="4"/>
  <c r="AW342" i="4" s="1"/>
  <c r="AT543" i="4"/>
  <c r="O543" i="4" s="1"/>
  <c r="AT417" i="4"/>
  <c r="T390" i="4"/>
  <c r="Q390" i="4"/>
  <c r="AT415" i="4"/>
  <c r="AT479" i="4"/>
  <c r="O479" i="4" s="1"/>
  <c r="AW571" i="4"/>
  <c r="AX223" i="4"/>
  <c r="R529" i="4"/>
  <c r="AY436" i="4"/>
  <c r="AY35" i="4"/>
  <c r="AT347" i="4"/>
  <c r="O347" i="4" s="1"/>
  <c r="AT81" i="4"/>
  <c r="AT319" i="4"/>
  <c r="AT541" i="4"/>
  <c r="AY541" i="4" s="1"/>
  <c r="AF541" i="4"/>
  <c r="R541" i="4" s="1"/>
  <c r="AM278" i="4"/>
  <c r="AT342" i="4"/>
  <c r="AF525" i="4"/>
  <c r="M525" i="4" s="1"/>
  <c r="P525" i="4" s="1"/>
  <c r="AF410" i="4"/>
  <c r="AW410" i="4" s="1"/>
  <c r="AT441" i="4"/>
  <c r="N70" i="4"/>
  <c r="Q70" i="4" s="1"/>
  <c r="AM578" i="4"/>
  <c r="N578" i="4" s="1"/>
  <c r="AF452" i="4"/>
  <c r="AT64" i="4"/>
  <c r="AY64" i="4" s="1"/>
  <c r="AF205" i="4"/>
  <c r="AM198" i="4"/>
  <c r="S199" i="4" s="1"/>
  <c r="AF193" i="4"/>
  <c r="AW193" i="4" s="1"/>
  <c r="AY198" i="4"/>
  <c r="O199" i="4"/>
  <c r="Q181" i="4"/>
  <c r="T181" i="4"/>
  <c r="AT179" i="4"/>
  <c r="AF186" i="4"/>
  <c r="O144" i="4"/>
  <c r="N125" i="4"/>
  <c r="Q125" i="4" s="1"/>
  <c r="S125" i="4"/>
  <c r="T116" i="4"/>
  <c r="AT72" i="4"/>
  <c r="O72" i="4" s="1"/>
  <c r="AM80" i="4"/>
  <c r="AF73" i="4"/>
  <c r="AW73" i="4" s="1"/>
  <c r="AT70" i="4"/>
  <c r="O70" i="4" s="1"/>
  <c r="AT67" i="4"/>
  <c r="AY67" i="4" s="1"/>
  <c r="AM58" i="4"/>
  <c r="AX58" i="4" s="1"/>
  <c r="AM59" i="4"/>
  <c r="S59" i="4" s="1"/>
  <c r="M62" i="4"/>
  <c r="P62" i="4" s="1"/>
  <c r="R62" i="4"/>
  <c r="T476" i="4"/>
  <c r="Q476" i="4"/>
  <c r="AM481" i="4"/>
  <c r="M505" i="4"/>
  <c r="P505" i="4" s="1"/>
  <c r="AW504" i="4"/>
  <c r="T454" i="4"/>
  <c r="Q454" i="4"/>
  <c r="AF430" i="4"/>
  <c r="Q423" i="4"/>
  <c r="T423" i="4"/>
  <c r="AM415" i="4"/>
  <c r="AF353" i="4"/>
  <c r="AW353" i="4" s="1"/>
  <c r="AM308" i="4"/>
  <c r="AX308" i="4" s="1"/>
  <c r="AM337" i="4"/>
  <c r="AF341" i="4"/>
  <c r="AW341" i="4" s="1"/>
  <c r="AM296" i="4"/>
  <c r="AX296" i="4" s="1"/>
  <c r="Q260" i="4"/>
  <c r="AF207" i="4"/>
  <c r="M207" i="4" s="1"/>
  <c r="P207" i="4" s="1"/>
  <c r="AF192" i="4"/>
  <c r="AM195" i="4"/>
  <c r="AM183" i="4"/>
  <c r="AX183" i="4" s="1"/>
  <c r="AF191" i="4"/>
  <c r="AF183" i="4"/>
  <c r="Q123" i="4"/>
  <c r="T123" i="4"/>
  <c r="R87" i="4"/>
  <c r="AM84" i="4"/>
  <c r="N84" i="4" s="1"/>
  <c r="AF65" i="4"/>
  <c r="AW65" i="4" s="1"/>
  <c r="AM63" i="4"/>
  <c r="AX63" i="4" s="1"/>
  <c r="AW283" i="4"/>
  <c r="AX531" i="4"/>
  <c r="S531" i="4"/>
  <c r="N531" i="4"/>
  <c r="T531" i="4" s="1"/>
  <c r="T42" i="4"/>
  <c r="Q42" i="4"/>
  <c r="AM209" i="4"/>
  <c r="AF304" i="4"/>
  <c r="AM545" i="4"/>
  <c r="AF440" i="4"/>
  <c r="AM419" i="4"/>
  <c r="AM315" i="4"/>
  <c r="AF299" i="4"/>
  <c r="AW299" i="4" s="1"/>
  <c r="AT87" i="4"/>
  <c r="AY87" i="4" s="1"/>
  <c r="AX537" i="4"/>
  <c r="AF411" i="4"/>
  <c r="R411" i="4" s="1"/>
  <c r="Q483" i="4"/>
  <c r="T483" i="4"/>
  <c r="AF179" i="4"/>
  <c r="M178" i="4" s="1"/>
  <c r="P178" i="4" s="1"/>
  <c r="AM316" i="4"/>
  <c r="AM413" i="4"/>
  <c r="AF415" i="4"/>
  <c r="S537" i="4"/>
  <c r="AT549" i="4"/>
  <c r="O549" i="4" s="1"/>
  <c r="AM298" i="4"/>
  <c r="AM200" i="4"/>
  <c r="AX200" i="4" s="1"/>
  <c r="AF427" i="4"/>
  <c r="AF533" i="4"/>
  <c r="AW533" i="4" s="1"/>
  <c r="Q447" i="4"/>
  <c r="T447" i="4"/>
  <c r="Q100" i="4"/>
  <c r="T100" i="4"/>
  <c r="Q124" i="4"/>
  <c r="T124" i="4"/>
  <c r="Q118" i="4"/>
  <c r="T118" i="4"/>
  <c r="Q50" i="4"/>
  <c r="T50" i="4"/>
  <c r="AM233" i="4"/>
  <c r="AF340" i="4"/>
  <c r="AT481" i="4"/>
  <c r="AY481" i="4" s="1"/>
  <c r="AT182" i="4"/>
  <c r="AT525" i="4"/>
  <c r="O525" i="4" s="1"/>
  <c r="AF195" i="4"/>
  <c r="AF300" i="4"/>
  <c r="AF24" i="4"/>
  <c r="AW24" i="4" s="1"/>
  <c r="AM282" i="4"/>
  <c r="AX282" i="4" s="1"/>
  <c r="AT300" i="4"/>
  <c r="AT202" i="4"/>
  <c r="AF282" i="4"/>
  <c r="M283" i="4" s="1"/>
  <c r="P283" i="4" s="1"/>
  <c r="AT57" i="4"/>
  <c r="AF537" i="4"/>
  <c r="M537" i="4" s="1"/>
  <c r="P537" i="4" s="1"/>
  <c r="AM299" i="4"/>
  <c r="AF441" i="4"/>
  <c r="AT178" i="4"/>
  <c r="AY178" i="4" s="1"/>
  <c r="AM410" i="4"/>
  <c r="AM525" i="4"/>
  <c r="S525" i="4" s="1"/>
  <c r="AM62" i="4"/>
  <c r="Q225" i="4"/>
  <c r="T383" i="4"/>
  <c r="Q383" i="4"/>
  <c r="AT150" i="4"/>
  <c r="O150" i="4" s="1"/>
  <c r="T158" i="4"/>
  <c r="Q158" i="4"/>
  <c r="Q108" i="4"/>
  <c r="T108" i="4"/>
  <c r="Q387" i="4"/>
  <c r="T387" i="4"/>
  <c r="Q149" i="4"/>
  <c r="T149" i="4"/>
  <c r="Q566" i="4"/>
  <c r="T566" i="4"/>
  <c r="Q33" i="4"/>
  <c r="T33" i="4"/>
  <c r="AM435" i="4"/>
  <c r="N434" i="4" s="1"/>
  <c r="O314" i="4"/>
  <c r="M464" i="4"/>
  <c r="P464" i="4" s="1"/>
  <c r="AF79" i="4"/>
  <c r="M79" i="4" s="1"/>
  <c r="P79" i="4" s="1"/>
  <c r="AF523" i="4"/>
  <c r="AW523" i="4" s="1"/>
  <c r="Q72" i="4"/>
  <c r="T72" i="4"/>
  <c r="Q165" i="4"/>
  <c r="T165" i="4"/>
  <c r="T77" i="4"/>
  <c r="Q77" i="4"/>
  <c r="Q482" i="4"/>
  <c r="T482" i="4"/>
  <c r="T370" i="4"/>
  <c r="Q370" i="4"/>
  <c r="Q150" i="4"/>
  <c r="T150" i="4"/>
  <c r="R464" i="4"/>
  <c r="AF21" i="4"/>
  <c r="M21" i="4" s="1"/>
  <c r="P21" i="4" s="1"/>
  <c r="AM178" i="4"/>
  <c r="AF308" i="4"/>
  <c r="R309" i="4" s="1"/>
  <c r="AM407" i="4"/>
  <c r="AT531" i="4"/>
  <c r="AY531" i="4" s="1"/>
  <c r="AM437" i="4"/>
  <c r="AM533" i="4"/>
  <c r="N533" i="4" s="1"/>
  <c r="AT200" i="4"/>
  <c r="O201" i="4" s="1"/>
  <c r="AF290" i="4"/>
  <c r="AX229" i="4"/>
  <c r="S228" i="4"/>
  <c r="N228" i="4"/>
  <c r="AY62" i="4"/>
  <c r="O62" i="4"/>
  <c r="T463" i="4"/>
  <c r="Q463" i="4"/>
  <c r="Q48" i="4"/>
  <c r="T48" i="4"/>
  <c r="AX322" i="4"/>
  <c r="AF246" i="4"/>
  <c r="AW246" i="4" s="1"/>
  <c r="AM341" i="4"/>
  <c r="AM395" i="4"/>
  <c r="AT281" i="4"/>
  <c r="AY281" i="4" s="1"/>
  <c r="AM300" i="4"/>
  <c r="AM535" i="4"/>
  <c r="N535" i="4" s="1"/>
  <c r="AT410" i="4"/>
  <c r="AY410" i="4" s="1"/>
  <c r="AT421" i="4"/>
  <c r="AF280" i="4"/>
  <c r="AM312" i="4"/>
  <c r="AM186" i="4"/>
  <c r="AT290" i="4"/>
  <c r="AF429" i="4"/>
  <c r="AW429" i="4" s="1"/>
  <c r="AF72" i="4"/>
  <c r="Q164" i="4"/>
  <c r="T164" i="4"/>
  <c r="T144" i="4"/>
  <c r="Q144" i="4"/>
  <c r="Q380" i="4"/>
  <c r="T380" i="4"/>
  <c r="T320" i="4"/>
  <c r="Q325" i="4"/>
  <c r="T325" i="4"/>
  <c r="AT327" i="4"/>
  <c r="N229" i="4"/>
  <c r="AX228" i="4"/>
  <c r="S229" i="4"/>
  <c r="R73" i="4"/>
  <c r="AM284" i="4"/>
  <c r="S284" i="4" s="1"/>
  <c r="AM154" i="4"/>
  <c r="N155" i="4" s="1"/>
  <c r="AF395" i="4"/>
  <c r="R395" i="4" s="1"/>
  <c r="AT286" i="4"/>
  <c r="O286" i="4" s="1"/>
  <c r="AF286" i="4"/>
  <c r="M286" i="4" s="1"/>
  <c r="P286" i="4" s="1"/>
  <c r="AM440" i="4"/>
  <c r="AF547" i="4"/>
  <c r="AT419" i="4"/>
  <c r="O419" i="4" s="1"/>
  <c r="S275" i="4"/>
  <c r="AY477" i="4"/>
  <c r="T538" i="4"/>
  <c r="Q538" i="4"/>
  <c r="M76" i="4"/>
  <c r="P76" i="4" s="1"/>
  <c r="AW76" i="4"/>
  <c r="R76" i="4"/>
  <c r="AF312" i="4"/>
  <c r="AT28" i="4"/>
  <c r="Q56" i="4"/>
  <c r="T56" i="4"/>
  <c r="Q356" i="4"/>
  <c r="T356" i="4"/>
  <c r="R70" i="4"/>
  <c r="M70" i="4"/>
  <c r="P70" i="4" s="1"/>
  <c r="AW70" i="4"/>
  <c r="T102" i="4"/>
  <c r="Q102" i="4"/>
  <c r="N199" i="4"/>
  <c r="AF574" i="4"/>
  <c r="R574" i="4" s="1"/>
  <c r="AT252" i="4"/>
  <c r="AF153" i="4"/>
  <c r="M152" i="4" s="1"/>
  <c r="P152" i="4" s="1"/>
  <c r="AF435" i="4"/>
  <c r="AT572" i="4"/>
  <c r="O572" i="4" s="1"/>
  <c r="AT192" i="4"/>
  <c r="AF535" i="4"/>
  <c r="AT280" i="4"/>
  <c r="AF59" i="4"/>
  <c r="AM452" i="4"/>
  <c r="AX267" i="4"/>
  <c r="N266" i="4"/>
  <c r="S266" i="4"/>
  <c r="AM547" i="4"/>
  <c r="N46" i="4"/>
  <c r="S46" i="4"/>
  <c r="AX46" i="4"/>
  <c r="AT282" i="4"/>
  <c r="O282" i="4" s="1"/>
  <c r="Q22" i="4"/>
  <c r="T22" i="4"/>
  <c r="AF421" i="4"/>
  <c r="S309" i="4"/>
  <c r="N309" i="4"/>
  <c r="AF66" i="4"/>
  <c r="Q25" i="4"/>
  <c r="T25" i="4"/>
  <c r="AY427" i="4"/>
  <c r="AM323" i="4"/>
  <c r="S323" i="4" s="1"/>
  <c r="O194" i="4"/>
  <c r="AY195" i="4"/>
  <c r="AM290" i="4"/>
  <c r="AF297" i="4"/>
  <c r="AF206" i="4"/>
  <c r="AW206" i="4" s="1"/>
  <c r="AM340" i="4"/>
  <c r="AX340" i="4" s="1"/>
  <c r="AM252" i="4"/>
  <c r="AY322" i="4"/>
  <c r="AM543" i="4"/>
  <c r="AF81" i="4"/>
  <c r="AM67" i="4"/>
  <c r="T29" i="4"/>
  <c r="Q29" i="4"/>
  <c r="R229" i="4"/>
  <c r="M229" i="4"/>
  <c r="P229" i="4" s="1"/>
  <c r="AW228" i="4"/>
  <c r="AT405" i="4"/>
  <c r="O405" i="4" s="1"/>
  <c r="Q17" i="4"/>
  <c r="T17" i="4"/>
  <c r="AM66" i="4"/>
  <c r="AT430" i="4"/>
  <c r="O430" i="4" s="1"/>
  <c r="T377" i="4"/>
  <c r="Q377" i="4"/>
  <c r="Q504" i="4"/>
  <c r="T504" i="4"/>
  <c r="AT308" i="4"/>
  <c r="AT205" i="4"/>
  <c r="O205" i="4" s="1"/>
  <c r="AM57" i="4"/>
  <c r="AT296" i="4"/>
  <c r="AM205" i="4"/>
  <c r="N205" i="4" s="1"/>
  <c r="AT323" i="4"/>
  <c r="O323" i="4" s="1"/>
  <c r="AM297" i="4"/>
  <c r="AM21" i="4"/>
  <c r="AM81" i="4"/>
  <c r="O128" i="4"/>
  <c r="AY128" i="4"/>
  <c r="T537" i="4"/>
  <c r="Q537" i="4"/>
  <c r="S465" i="4"/>
  <c r="AX464" i="4"/>
  <c r="N465" i="4"/>
  <c r="O291" i="4"/>
  <c r="AT238" i="4"/>
  <c r="O239" i="4" s="1"/>
  <c r="AF281" i="4"/>
  <c r="S365" i="4"/>
  <c r="N365" i="4"/>
  <c r="AX364" i="4"/>
  <c r="AT426" i="4"/>
  <c r="O426" i="4" s="1"/>
  <c r="AX380" i="4"/>
  <c r="S381" i="4"/>
  <c r="S96" i="4"/>
  <c r="N96" i="4"/>
  <c r="AX96" i="4"/>
  <c r="AM430" i="4"/>
  <c r="AM310" i="4"/>
  <c r="AF63" i="4"/>
  <c r="AM421" i="4"/>
  <c r="S421" i="4" s="1"/>
  <c r="AF274" i="4"/>
  <c r="R274" i="4" s="1"/>
  <c r="AF28" i="4"/>
  <c r="AM87" i="4"/>
  <c r="AF311" i="4"/>
  <c r="R311" i="4" s="1"/>
  <c r="S305" i="4"/>
  <c r="AX304" i="4"/>
  <c r="N305" i="4"/>
  <c r="AF539" i="4"/>
  <c r="AT298" i="4"/>
  <c r="O298" i="4" s="1"/>
  <c r="AT183" i="4"/>
  <c r="AT66" i="4"/>
  <c r="AF437" i="4"/>
  <c r="R437" i="4" s="1"/>
  <c r="AF336" i="4"/>
  <c r="AF543" i="4"/>
  <c r="Q500" i="4"/>
  <c r="T500" i="4"/>
  <c r="AM523" i="4"/>
  <c r="AT71" i="4"/>
  <c r="AM427" i="4"/>
  <c r="S427" i="4" s="1"/>
  <c r="S416" i="4"/>
  <c r="AY441" i="4"/>
  <c r="T477" i="4"/>
  <c r="Q477" i="4"/>
  <c r="O555" i="4"/>
  <c r="AY555" i="4"/>
  <c r="N545" i="4"/>
  <c r="AX545" i="4"/>
  <c r="S545" i="4"/>
  <c r="R375" i="4"/>
  <c r="M375" i="4"/>
  <c r="P375" i="4" s="1"/>
  <c r="AW374" i="4"/>
  <c r="AY527" i="4"/>
  <c r="O527" i="4"/>
  <c r="Q529" i="4"/>
  <c r="Q11" i="4"/>
  <c r="T11" i="4"/>
  <c r="AY177" i="4"/>
  <c r="O176" i="4"/>
  <c r="O18" i="4"/>
  <c r="AY18" i="4"/>
  <c r="AY287" i="4"/>
  <c r="AM342" i="4"/>
  <c r="N342" i="4" s="1"/>
  <c r="AM18" i="4"/>
  <c r="AF57" i="4"/>
  <c r="AT312" i="4"/>
  <c r="O312" i="4" s="1"/>
  <c r="Q222" i="4"/>
  <c r="T222" i="4"/>
  <c r="O69" i="4"/>
  <c r="M48" i="4"/>
  <c r="P48" i="4" s="1"/>
  <c r="AW48" i="4"/>
  <c r="R48" i="4"/>
  <c r="T457" i="4"/>
  <c r="Q457" i="4"/>
  <c r="O310" i="4"/>
  <c r="AM202" i="4"/>
  <c r="S202" i="4" s="1"/>
  <c r="O67" i="4"/>
  <c r="AY539" i="4"/>
  <c r="O539" i="4"/>
  <c r="T127" i="4"/>
  <c r="Q127" i="4"/>
  <c r="AX88" i="4"/>
  <c r="S88" i="4"/>
  <c r="N88" i="4"/>
  <c r="O343" i="4"/>
  <c r="R533" i="4"/>
  <c r="AX201" i="4"/>
  <c r="T146" i="4"/>
  <c r="Q146" i="4"/>
  <c r="AY304" i="4"/>
  <c r="O305" i="4"/>
  <c r="AW35" i="4"/>
  <c r="AM353" i="4"/>
  <c r="AX353" i="4" s="1"/>
  <c r="AT207" i="4"/>
  <c r="AY207" i="4" s="1"/>
  <c r="AF198" i="4"/>
  <c r="AW425" i="4"/>
  <c r="R424" i="4"/>
  <c r="AF200" i="4"/>
  <c r="AM192" i="4"/>
  <c r="N192" i="4" s="1"/>
  <c r="AM431" i="4"/>
  <c r="AT187" i="4"/>
  <c r="O544" i="4"/>
  <c r="AY544" i="4"/>
  <c r="O515" i="4"/>
  <c r="AY514" i="4"/>
  <c r="M517" i="4"/>
  <c r="P517" i="4" s="1"/>
  <c r="AW516" i="4"/>
  <c r="R517" i="4"/>
  <c r="AM171" i="4"/>
  <c r="AT171" i="4"/>
  <c r="O171" i="4" s="1"/>
  <c r="AM311" i="4"/>
  <c r="AM327" i="4"/>
  <c r="N327" i="4" s="1"/>
  <c r="AM283" i="4"/>
  <c r="T386" i="4"/>
  <c r="Q386" i="4"/>
  <c r="O500" i="4"/>
  <c r="AY501" i="4"/>
  <c r="AX556" i="4"/>
  <c r="N556" i="4"/>
  <c r="S556" i="4"/>
  <c r="AT523" i="4"/>
  <c r="AF71" i="4"/>
  <c r="M439" i="4"/>
  <c r="P439" i="4" s="1"/>
  <c r="AW438" i="4"/>
  <c r="R439" i="4"/>
  <c r="AT407" i="4"/>
  <c r="AM280" i="4"/>
  <c r="Q147" i="4"/>
  <c r="T147" i="4"/>
  <c r="T512" i="4"/>
  <c r="Q512" i="4"/>
  <c r="T125" i="4"/>
  <c r="T560" i="4"/>
  <c r="Q560" i="4"/>
  <c r="AY21" i="4"/>
  <c r="Q159" i="4"/>
  <c r="T159" i="4"/>
  <c r="N336" i="4"/>
  <c r="S336" i="4"/>
  <c r="AX337" i="4"/>
  <c r="R265" i="4"/>
  <c r="M265" i="4"/>
  <c r="P265" i="4" s="1"/>
  <c r="AW264" i="4"/>
  <c r="Q502" i="4"/>
  <c r="T502" i="4"/>
  <c r="M196" i="4"/>
  <c r="P196" i="4" s="1"/>
  <c r="O547" i="4"/>
  <c r="AY547" i="4"/>
  <c r="O275" i="4"/>
  <c r="AY199" i="4"/>
  <c r="O317" i="4"/>
  <c r="AW174" i="4"/>
  <c r="R175" i="4"/>
  <c r="M175" i="4"/>
  <c r="P175" i="4" s="1"/>
  <c r="AX539" i="4"/>
  <c r="M549" i="4"/>
  <c r="P549" i="4" s="1"/>
  <c r="AW549" i="4"/>
  <c r="R549" i="4"/>
  <c r="M416" i="4"/>
  <c r="P416" i="4" s="1"/>
  <c r="AW417" i="4"/>
  <c r="R416" i="4"/>
  <c r="T557" i="4"/>
  <c r="Q557" i="4"/>
  <c r="AX441" i="4"/>
  <c r="AY95" i="4"/>
  <c r="O95" i="4"/>
  <c r="M411" i="4"/>
  <c r="P411" i="4" s="1"/>
  <c r="R35" i="4"/>
  <c r="AM238" i="4"/>
  <c r="AX238" i="4" s="1"/>
  <c r="AF277" i="4"/>
  <c r="AW277" i="4" s="1"/>
  <c r="AF443" i="4"/>
  <c r="AW443" i="4" s="1"/>
  <c r="AM572" i="4"/>
  <c r="S572" i="4" s="1"/>
  <c r="AF349" i="4"/>
  <c r="AT92" i="4"/>
  <c r="O92" i="4" s="1"/>
  <c r="AF397" i="4"/>
  <c r="AF548" i="4"/>
  <c r="AW548" i="4" s="1"/>
  <c r="AF320" i="4"/>
  <c r="AT440" i="4"/>
  <c r="O440" i="4" s="1"/>
  <c r="M161" i="4"/>
  <c r="P161" i="4" s="1"/>
  <c r="R161" i="4"/>
  <c r="AW160" i="4"/>
  <c r="AF545" i="4"/>
  <c r="AM179" i="4"/>
  <c r="AT537" i="4"/>
  <c r="T143" i="4"/>
  <c r="Q143" i="4"/>
  <c r="AM429" i="4"/>
  <c r="AF171" i="4"/>
  <c r="R171" i="4" s="1"/>
  <c r="AW85" i="4"/>
  <c r="M85" i="4"/>
  <c r="P85" i="4" s="1"/>
  <c r="R85" i="4"/>
  <c r="AT193" i="4"/>
  <c r="AM411" i="4"/>
  <c r="S411" i="4" s="1"/>
  <c r="AT336" i="4"/>
  <c r="O336" i="4" s="1"/>
  <c r="O569" i="4"/>
  <c r="AY569" i="4"/>
  <c r="N400" i="4"/>
  <c r="S400" i="4"/>
  <c r="AX401" i="4"/>
  <c r="AT533" i="4"/>
  <c r="Q52" i="4"/>
  <c r="T52" i="4"/>
  <c r="AT186" i="4"/>
  <c r="T485" i="4"/>
  <c r="Q485" i="4"/>
  <c r="AW476" i="4"/>
  <c r="M477" i="4"/>
  <c r="P477" i="4" s="1"/>
  <c r="R477" i="4"/>
  <c r="AY81" i="4"/>
  <c r="O81" i="4"/>
  <c r="T176" i="4"/>
  <c r="Q176" i="4"/>
  <c r="Q399" i="4"/>
  <c r="T399" i="4"/>
  <c r="Q516" i="4"/>
  <c r="T516" i="4"/>
  <c r="AX193" i="4"/>
  <c r="S192" i="4"/>
  <c r="AW179" i="4"/>
  <c r="R178" i="4"/>
  <c r="O455" i="4"/>
  <c r="AY454" i="4"/>
  <c r="AT65" i="4"/>
  <c r="AF298" i="4"/>
  <c r="R298" i="4" s="1"/>
  <c r="R343" i="4"/>
  <c r="M343" i="4"/>
  <c r="P343" i="4" s="1"/>
  <c r="Q142" i="4"/>
  <c r="T142" i="4"/>
  <c r="AY299" i="4"/>
  <c r="AY525" i="4"/>
  <c r="AM71" i="4"/>
  <c r="T499" i="4"/>
  <c r="Q499" i="4"/>
  <c r="N573" i="4"/>
  <c r="S573" i="4"/>
  <c r="AX573" i="4"/>
  <c r="O179" i="4"/>
  <c r="AY425" i="4"/>
  <c r="O424" i="4"/>
  <c r="O321" i="4"/>
  <c r="AY320" i="4"/>
  <c r="Q321" i="4"/>
  <c r="T321" i="4"/>
  <c r="AY363" i="4"/>
  <c r="O362" i="4"/>
  <c r="T289" i="4"/>
  <c r="Q289" i="4"/>
  <c r="M262" i="4"/>
  <c r="P262" i="4" s="1"/>
  <c r="AW263" i="4"/>
  <c r="R262" i="4"/>
  <c r="O259" i="4"/>
  <c r="AY258" i="4"/>
  <c r="AY279" i="4"/>
  <c r="O278" i="4"/>
  <c r="Q287" i="4"/>
  <c r="T287" i="4"/>
  <c r="Q73" i="4"/>
  <c r="T73" i="4"/>
  <c r="Q469" i="4"/>
  <c r="T469" i="4"/>
  <c r="T271" i="4"/>
  <c r="Q271" i="4"/>
  <c r="Q212" i="4"/>
  <c r="T212" i="4"/>
  <c r="R147" i="4"/>
  <c r="M147" i="4"/>
  <c r="P147" i="4" s="1"/>
  <c r="AW146" i="4"/>
  <c r="AW464" i="4"/>
  <c r="R465" i="4"/>
  <c r="M465" i="4"/>
  <c r="P465" i="4" s="1"/>
  <c r="Q493" i="4"/>
  <c r="T493" i="4"/>
  <c r="AX514" i="4"/>
  <c r="S515" i="4"/>
  <c r="N515" i="4"/>
  <c r="AX434" i="4"/>
  <c r="AX358" i="4"/>
  <c r="S359" i="4"/>
  <c r="N359" i="4"/>
  <c r="T137" i="4"/>
  <c r="Q137" i="4"/>
  <c r="Q363" i="4"/>
  <c r="T363" i="4"/>
  <c r="AM207" i="4"/>
  <c r="AF252" i="4"/>
  <c r="AF335" i="4"/>
  <c r="AT153" i="4"/>
  <c r="AM191" i="4"/>
  <c r="AF233" i="4"/>
  <c r="M58" i="4"/>
  <c r="P58" i="4" s="1"/>
  <c r="AW58" i="4"/>
  <c r="R58" i="4"/>
  <c r="AW152" i="4"/>
  <c r="AY352" i="4"/>
  <c r="AY245" i="4"/>
  <c r="T91" i="4"/>
  <c r="Q91" i="4"/>
  <c r="N374" i="4"/>
  <c r="S374" i="4"/>
  <c r="AX375" i="4"/>
  <c r="Q166" i="4"/>
  <c r="T166" i="4"/>
  <c r="AF572" i="4"/>
  <c r="M572" i="4" s="1"/>
  <c r="P572" i="4" s="1"/>
  <c r="AT191" i="4"/>
  <c r="AY191" i="4" s="1"/>
  <c r="AF284" i="4"/>
  <c r="R285" i="4" s="1"/>
  <c r="AT397" i="4"/>
  <c r="O397" i="4" s="1"/>
  <c r="AF237" i="4"/>
  <c r="R236" i="4" s="1"/>
  <c r="AF347" i="4"/>
  <c r="AM406" i="4"/>
  <c r="AY545" i="4"/>
  <c r="O545" i="4"/>
  <c r="Q119" i="4"/>
  <c r="T119" i="4"/>
  <c r="AY124" i="4"/>
  <c r="O124" i="4"/>
  <c r="T39" i="4"/>
  <c r="Q39" i="4"/>
  <c r="AX365" i="4"/>
  <c r="S364" i="4"/>
  <c r="N364" i="4"/>
  <c r="M302" i="4"/>
  <c r="P302" i="4" s="1"/>
  <c r="AW303" i="4"/>
  <c r="R302" i="4"/>
  <c r="R179" i="4"/>
  <c r="M179" i="4"/>
  <c r="P179" i="4" s="1"/>
  <c r="AW178" i="4"/>
  <c r="Q509" i="4"/>
  <c r="T509" i="4"/>
  <c r="O478" i="4"/>
  <c r="AY479" i="4"/>
  <c r="T69" i="4"/>
  <c r="Q69" i="4"/>
  <c r="AX225" i="4"/>
  <c r="N224" i="4"/>
  <c r="S224" i="4"/>
  <c r="AX79" i="4"/>
  <c r="N79" i="4"/>
  <c r="S79" i="4"/>
  <c r="Q45" i="4"/>
  <c r="T45" i="4"/>
  <c r="Q98" i="4"/>
  <c r="T98" i="4"/>
  <c r="AM246" i="4"/>
  <c r="S246" i="4" s="1"/>
  <c r="Q491" i="4"/>
  <c r="T491" i="4"/>
  <c r="AX155" i="4"/>
  <c r="N154" i="4"/>
  <c r="AM335" i="4"/>
  <c r="T351" i="4"/>
  <c r="Q351" i="4"/>
  <c r="AF481" i="4"/>
  <c r="AT237" i="4"/>
  <c r="O237" i="4" s="1"/>
  <c r="AM206" i="4"/>
  <c r="AF238" i="4"/>
  <c r="R238" i="4" s="1"/>
  <c r="AX460" i="4"/>
  <c r="S461" i="4"/>
  <c r="N461" i="4"/>
  <c r="Q213" i="4"/>
  <c r="T213" i="4"/>
  <c r="AT277" i="4"/>
  <c r="O277" i="4" s="1"/>
  <c r="AT353" i="4"/>
  <c r="O353" i="4" s="1"/>
  <c r="AW442" i="4"/>
  <c r="R206" i="4"/>
  <c r="AM237" i="4"/>
  <c r="AT233" i="4"/>
  <c r="O233" i="4" s="1"/>
  <c r="R352" i="4"/>
  <c r="M352" i="4"/>
  <c r="P352" i="4" s="1"/>
  <c r="AF578" i="4"/>
  <c r="N574" i="4"/>
  <c r="S574" i="4"/>
  <c r="AX574" i="4"/>
  <c r="Q511" i="4"/>
  <c r="T511" i="4"/>
  <c r="AT84" i="4"/>
  <c r="Q37" i="4"/>
  <c r="T37" i="4"/>
  <c r="T331" i="4"/>
  <c r="Q331" i="4"/>
  <c r="S84" i="4"/>
  <c r="AT578" i="4"/>
  <c r="AT154" i="4"/>
  <c r="O154" i="4" s="1"/>
  <c r="AM576" i="4"/>
  <c r="Q89" i="4"/>
  <c r="T89" i="4"/>
  <c r="O346" i="4"/>
  <c r="N513" i="4"/>
  <c r="AX512" i="4"/>
  <c r="S513" i="4"/>
  <c r="AY329" i="4"/>
  <c r="M190" i="4"/>
  <c r="P190" i="4" s="1"/>
  <c r="AW191" i="4"/>
  <c r="R340" i="4"/>
  <c r="M340" i="4"/>
  <c r="P340" i="4" s="1"/>
  <c r="AM92" i="4"/>
  <c r="R247" i="4"/>
  <c r="M247" i="4"/>
  <c r="P247" i="4" s="1"/>
  <c r="AX363" i="4"/>
  <c r="N362" i="4"/>
  <c r="S362" i="4"/>
  <c r="N114" i="4"/>
  <c r="AX114" i="4"/>
  <c r="S114" i="4"/>
  <c r="AT209" i="4"/>
  <c r="O209" i="4" s="1"/>
  <c r="AW275" i="4"/>
  <c r="AX395" i="4"/>
  <c r="N394" i="4"/>
  <c r="S394" i="4"/>
  <c r="N572" i="4"/>
  <c r="AT335" i="4"/>
  <c r="O335" i="4" s="1"/>
  <c r="AT246" i="4"/>
  <c r="O246" i="4" s="1"/>
  <c r="AT349" i="4"/>
  <c r="O349" i="4" s="1"/>
  <c r="AY572" i="4"/>
  <c r="AY411" i="4"/>
  <c r="O410" i="4"/>
  <c r="T43" i="4"/>
  <c r="Q43" i="4"/>
  <c r="O280" i="4"/>
  <c r="AF84" i="4"/>
  <c r="AF154" i="4"/>
  <c r="AM182" i="4"/>
  <c r="N182" i="4" s="1"/>
  <c r="AT284" i="4"/>
  <c r="O284" i="4" s="1"/>
  <c r="AM347" i="4"/>
  <c r="S347" i="4" s="1"/>
  <c r="AM349" i="4"/>
  <c r="AT395" i="4"/>
  <c r="O395" i="4" s="1"/>
  <c r="AM443" i="4"/>
  <c r="S530" i="4"/>
  <c r="AX530" i="4"/>
  <c r="N530" i="4"/>
  <c r="T148" i="4"/>
  <c r="Q148" i="4"/>
  <c r="AT341" i="4"/>
  <c r="AT574" i="4"/>
  <c r="AF92" i="4"/>
  <c r="AX199" i="4"/>
  <c r="AM281" i="4"/>
  <c r="AM397" i="4"/>
  <c r="AT435" i="4"/>
  <c r="O435" i="4" s="1"/>
  <c r="AM479" i="4"/>
  <c r="AF576" i="4"/>
  <c r="Q95" i="4"/>
  <c r="T95" i="4"/>
  <c r="AM153" i="4"/>
  <c r="AF182" i="4"/>
  <c r="AF209" i="4"/>
  <c r="R209" i="4" s="1"/>
  <c r="AM277" i="4"/>
  <c r="Q277" i="4" s="1"/>
  <c r="AT340" i="4"/>
  <c r="AT443" i="4"/>
  <c r="O443" i="4" s="1"/>
  <c r="AF479" i="4"/>
  <c r="AT576" i="4"/>
  <c r="AT548" i="4"/>
  <c r="AT206" i="4"/>
  <c r="AT406" i="4"/>
  <c r="Q30" i="4"/>
  <c r="T30" i="4"/>
  <c r="T505" i="4"/>
  <c r="Q505" i="4"/>
  <c r="S230" i="4" l="1"/>
  <c r="T210" i="4"/>
  <c r="Q210" i="4"/>
  <c r="T167" i="4"/>
  <c r="R462" i="4"/>
  <c r="S422" i="4"/>
  <c r="N422" i="4"/>
  <c r="AX409" i="4"/>
  <c r="N409" i="4"/>
  <c r="S409" i="4"/>
  <c r="S378" i="4"/>
  <c r="AW388" i="4"/>
  <c r="N378" i="4"/>
  <c r="R388" i="4"/>
  <c r="M379" i="4"/>
  <c r="P379" i="4" s="1"/>
  <c r="N366" i="4"/>
  <c r="S366" i="4"/>
  <c r="AW362" i="4"/>
  <c r="Q350" i="4"/>
  <c r="T350" i="4"/>
  <c r="R332" i="4"/>
  <c r="N298" i="4"/>
  <c r="Q298" i="4" s="1"/>
  <c r="AY316" i="4"/>
  <c r="N284" i="4"/>
  <c r="O251" i="4"/>
  <c r="AW251" i="4"/>
  <c r="R251" i="4"/>
  <c r="N232" i="4"/>
  <c r="M232" i="4"/>
  <c r="P232" i="4" s="1"/>
  <c r="N230" i="4"/>
  <c r="T230" i="4" s="1"/>
  <c r="O200" i="4"/>
  <c r="N162" i="4"/>
  <c r="S154" i="4"/>
  <c r="R125" i="4"/>
  <c r="AY116" i="4"/>
  <c r="O107" i="4"/>
  <c r="N93" i="4"/>
  <c r="AW68" i="4"/>
  <c r="M73" i="4"/>
  <c r="P73" i="4" s="1"/>
  <c r="M68" i="4"/>
  <c r="P68" i="4" s="1"/>
  <c r="AW56" i="4"/>
  <c r="M111" i="4"/>
  <c r="P111" i="4" s="1"/>
  <c r="R103" i="4"/>
  <c r="R97" i="4"/>
  <c r="AW97" i="4"/>
  <c r="S68" i="4"/>
  <c r="S55" i="4"/>
  <c r="N55" i="4"/>
  <c r="AW53" i="4"/>
  <c r="AW42" i="4"/>
  <c r="R42" i="4"/>
  <c r="N35" i="4"/>
  <c r="AX24" i="4"/>
  <c r="T14" i="4"/>
  <c r="AX35" i="4"/>
  <c r="S130" i="4"/>
  <c r="S75" i="4"/>
  <c r="M31" i="4"/>
  <c r="P31" i="4" s="1"/>
  <c r="O466" i="4"/>
  <c r="N75" i="4"/>
  <c r="T75" i="4" s="1"/>
  <c r="AW31" i="4"/>
  <c r="N122" i="4"/>
  <c r="S407" i="4"/>
  <c r="M440" i="4"/>
  <c r="P440" i="4" s="1"/>
  <c r="AX122" i="4"/>
  <c r="AW166" i="4"/>
  <c r="M166" i="4"/>
  <c r="P166" i="4" s="1"/>
  <c r="R166" i="4"/>
  <c r="N202" i="4"/>
  <c r="Q202" i="4" s="1"/>
  <c r="AY450" i="4"/>
  <c r="O450" i="4"/>
  <c r="AW137" i="4"/>
  <c r="M137" i="4"/>
  <c r="P137" i="4" s="1"/>
  <c r="R137" i="4"/>
  <c r="Q389" i="4"/>
  <c r="T389" i="4"/>
  <c r="AW474" i="4"/>
  <c r="M148" i="4"/>
  <c r="P148" i="4" s="1"/>
  <c r="R148" i="4"/>
  <c r="AY347" i="4"/>
  <c r="AY234" i="4"/>
  <c r="M41" i="4"/>
  <c r="P41" i="4" s="1"/>
  <c r="AY86" i="4"/>
  <c r="AW111" i="4"/>
  <c r="AY428" i="4"/>
  <c r="AY378" i="4"/>
  <c r="M250" i="4"/>
  <c r="P250" i="4" s="1"/>
  <c r="AW332" i="4"/>
  <c r="AW412" i="4"/>
  <c r="R412" i="4"/>
  <c r="M412" i="4"/>
  <c r="P412" i="4" s="1"/>
  <c r="T355" i="4"/>
  <c r="Q355" i="4"/>
  <c r="AX488" i="4"/>
  <c r="N488" i="4"/>
  <c r="N200" i="4"/>
  <c r="M206" i="4"/>
  <c r="P206" i="4" s="1"/>
  <c r="R153" i="4"/>
  <c r="O152" i="4"/>
  <c r="N435" i="4"/>
  <c r="AW541" i="4"/>
  <c r="Q111" i="4"/>
  <c r="AY59" i="4"/>
  <c r="M280" i="4"/>
  <c r="P280" i="4" s="1"/>
  <c r="R531" i="4"/>
  <c r="N187" i="4"/>
  <c r="T187" i="4" s="1"/>
  <c r="N58" i="4"/>
  <c r="T58" i="4" s="1"/>
  <c r="N68" i="4"/>
  <c r="Q68" i="4" s="1"/>
  <c r="R53" i="4"/>
  <c r="S162" i="4"/>
  <c r="AW240" i="4"/>
  <c r="AY114" i="4"/>
  <c r="S258" i="4"/>
  <c r="Q375" i="4"/>
  <c r="AW106" i="4"/>
  <c r="S113" i="4"/>
  <c r="S93" i="4"/>
  <c r="N368" i="4"/>
  <c r="Q368" i="4" s="1"/>
  <c r="S488" i="4"/>
  <c r="N360" i="4"/>
  <c r="T360" i="4" s="1"/>
  <c r="R362" i="4"/>
  <c r="M474" i="4"/>
  <c r="P474" i="4" s="1"/>
  <c r="AW250" i="4"/>
  <c r="T559" i="4"/>
  <c r="Q559" i="4"/>
  <c r="AW214" i="4"/>
  <c r="R214" i="4"/>
  <c r="M214" i="4"/>
  <c r="P214" i="4" s="1"/>
  <c r="T295" i="4"/>
  <c r="Q295" i="4"/>
  <c r="AY409" i="4"/>
  <c r="O409" i="4"/>
  <c r="M274" i="4"/>
  <c r="P274" i="4" s="1"/>
  <c r="AW531" i="4"/>
  <c r="O476" i="4"/>
  <c r="AY169" i="4"/>
  <c r="AW258" i="4"/>
  <c r="M240" i="4"/>
  <c r="P240" i="4" s="1"/>
  <c r="S506" i="4"/>
  <c r="AX507" i="4"/>
  <c r="S507" i="4"/>
  <c r="AX361" i="4"/>
  <c r="S361" i="4"/>
  <c r="N361" i="4"/>
  <c r="AY130" i="4"/>
  <c r="O130" i="4"/>
  <c r="AW366" i="4"/>
  <c r="R366" i="4"/>
  <c r="M366" i="4"/>
  <c r="P366" i="4" s="1"/>
  <c r="S200" i="4"/>
  <c r="M153" i="4"/>
  <c r="P153" i="4" s="1"/>
  <c r="M334" i="4"/>
  <c r="P334" i="4" s="1"/>
  <c r="S435" i="4"/>
  <c r="M541" i="4"/>
  <c r="P541" i="4" s="1"/>
  <c r="M424" i="4"/>
  <c r="P424" i="4" s="1"/>
  <c r="N285" i="4"/>
  <c r="T285" i="4" s="1"/>
  <c r="AY147" i="4"/>
  <c r="N44" i="4"/>
  <c r="Q44" i="4" s="1"/>
  <c r="R220" i="4"/>
  <c r="AY76" i="4"/>
  <c r="AW148" i="4"/>
  <c r="AX113" i="4"/>
  <c r="AY579" i="4"/>
  <c r="AX368" i="4"/>
  <c r="M462" i="4"/>
  <c r="P462" i="4" s="1"/>
  <c r="S360" i="4"/>
  <c r="N507" i="4"/>
  <c r="AY471" i="4"/>
  <c r="O471" i="4"/>
  <c r="AW358" i="4"/>
  <c r="R358" i="4"/>
  <c r="S24" i="4"/>
  <c r="Q307" i="4"/>
  <c r="S161" i="4"/>
  <c r="M39" i="4"/>
  <c r="P39" i="4" s="1"/>
  <c r="AX444" i="4"/>
  <c r="S444" i="4"/>
  <c r="N444" i="4"/>
  <c r="R491" i="4"/>
  <c r="M491" i="4"/>
  <c r="P491" i="4" s="1"/>
  <c r="M443" i="4"/>
  <c r="P443" i="4" s="1"/>
  <c r="R284" i="4"/>
  <c r="S58" i="4"/>
  <c r="AY72" i="4"/>
  <c r="R39" i="4"/>
  <c r="R223" i="4"/>
  <c r="M223" i="4"/>
  <c r="P223" i="4" s="1"/>
  <c r="AX389" i="4"/>
  <c r="S389" i="4"/>
  <c r="AY145" i="4"/>
  <c r="M256" i="4"/>
  <c r="P256" i="4" s="1"/>
  <c r="R256" i="4"/>
  <c r="AY121" i="4"/>
  <c r="S205" i="4"/>
  <c r="AY88" i="4"/>
  <c r="O88" i="4"/>
  <c r="AX448" i="4"/>
  <c r="N448" i="4"/>
  <c r="S448" i="4"/>
  <c r="N190" i="4"/>
  <c r="N427" i="4"/>
  <c r="T427" i="4" s="1"/>
  <c r="S99" i="4"/>
  <c r="R361" i="4"/>
  <c r="N112" i="4"/>
  <c r="S112" i="4"/>
  <c r="AX112" i="4"/>
  <c r="O120" i="4"/>
  <c r="AY120" i="4"/>
  <c r="AX332" i="4"/>
  <c r="N332" i="4"/>
  <c r="S332" i="4"/>
  <c r="AX385" i="4"/>
  <c r="N385" i="4"/>
  <c r="S385" i="4"/>
  <c r="AY63" i="4"/>
  <c r="N340" i="4"/>
  <c r="R193" i="4"/>
  <c r="AY125" i="4"/>
  <c r="Q288" i="4"/>
  <c r="M185" i="4"/>
  <c r="P185" i="4" s="1"/>
  <c r="AY60" i="4"/>
  <c r="O60" i="4"/>
  <c r="N206" i="4"/>
  <c r="T328" i="4"/>
  <c r="Q328" i="4"/>
  <c r="AX471" i="4"/>
  <c r="S471" i="4"/>
  <c r="N471" i="4"/>
  <c r="N140" i="4"/>
  <c r="S140" i="4"/>
  <c r="AW21" i="4"/>
  <c r="S28" i="4"/>
  <c r="N28" i="4"/>
  <c r="T28" i="4" s="1"/>
  <c r="S383" i="4"/>
  <c r="S382" i="4"/>
  <c r="AX382" i="4"/>
  <c r="Q342" i="4"/>
  <c r="T342" i="4"/>
  <c r="R479" i="4"/>
  <c r="M479" i="4"/>
  <c r="P479" i="4" s="1"/>
  <c r="M336" i="4"/>
  <c r="P336" i="4" s="1"/>
  <c r="R336" i="4"/>
  <c r="S63" i="4"/>
  <c r="O420" i="4"/>
  <c r="O421" i="4"/>
  <c r="N411" i="4"/>
  <c r="T411" i="4" s="1"/>
  <c r="AW195" i="4"/>
  <c r="M195" i="4"/>
  <c r="P195" i="4" s="1"/>
  <c r="R195" i="4"/>
  <c r="O178" i="4"/>
  <c r="AW405" i="4"/>
  <c r="R405" i="4"/>
  <c r="O289" i="4"/>
  <c r="O288" i="4"/>
  <c r="M437" i="4"/>
  <c r="P437" i="4" s="1"/>
  <c r="R213" i="4"/>
  <c r="M213" i="4"/>
  <c r="P213" i="4" s="1"/>
  <c r="T294" i="4"/>
  <c r="Q294" i="4"/>
  <c r="Q256" i="4"/>
  <c r="T256" i="4"/>
  <c r="AW51" i="4"/>
  <c r="R51" i="4"/>
  <c r="M51" i="4"/>
  <c r="P51" i="4" s="1"/>
  <c r="AY140" i="4"/>
  <c r="O140" i="4"/>
  <c r="M475" i="4"/>
  <c r="P475" i="4" s="1"/>
  <c r="AW475" i="4"/>
  <c r="R475" i="4"/>
  <c r="N405" i="4"/>
  <c r="AX404" i="4"/>
  <c r="AW461" i="4"/>
  <c r="M461" i="4"/>
  <c r="P461" i="4" s="1"/>
  <c r="R461" i="4"/>
  <c r="R198" i="4"/>
  <c r="M198" i="4"/>
  <c r="P198" i="4" s="1"/>
  <c r="N63" i="4"/>
  <c r="Q63" i="4" s="1"/>
  <c r="O253" i="4"/>
  <c r="O252" i="4"/>
  <c r="M308" i="4"/>
  <c r="P308" i="4" s="1"/>
  <c r="N416" i="4"/>
  <c r="Q416" i="4" s="1"/>
  <c r="N417" i="4"/>
  <c r="S417" i="4"/>
  <c r="M113" i="4"/>
  <c r="P113" i="4" s="1"/>
  <c r="R268" i="4"/>
  <c r="M268" i="4"/>
  <c r="P268" i="4" s="1"/>
  <c r="M221" i="4"/>
  <c r="P221" i="4" s="1"/>
  <c r="R221" i="4"/>
  <c r="M467" i="4"/>
  <c r="P467" i="4" s="1"/>
  <c r="AW466" i="4"/>
  <c r="R466" i="4"/>
  <c r="M466" i="4"/>
  <c r="P466" i="4" s="1"/>
  <c r="T265" i="4"/>
  <c r="Q265" i="4"/>
  <c r="M209" i="4"/>
  <c r="P209" i="4" s="1"/>
  <c r="AW208" i="4"/>
  <c r="M415" i="4"/>
  <c r="P415" i="4" s="1"/>
  <c r="AW414" i="4"/>
  <c r="N468" i="4"/>
  <c r="S468" i="4"/>
  <c r="AX468" i="4"/>
  <c r="AW112" i="4"/>
  <c r="R112" i="4"/>
  <c r="M112" i="4"/>
  <c r="P112" i="4" s="1"/>
  <c r="AX439" i="4"/>
  <c r="S439" i="4"/>
  <c r="N439" i="4"/>
  <c r="AW320" i="4"/>
  <c r="M320" i="4"/>
  <c r="P320" i="4" s="1"/>
  <c r="R246" i="4"/>
  <c r="M246" i="4"/>
  <c r="P246" i="4" s="1"/>
  <c r="N349" i="4"/>
  <c r="S349" i="4"/>
  <c r="AW252" i="4"/>
  <c r="M252" i="4"/>
  <c r="P252" i="4" s="1"/>
  <c r="R252" i="4"/>
  <c r="R276" i="4"/>
  <c r="R277" i="4"/>
  <c r="M277" i="4"/>
  <c r="P277" i="4" s="1"/>
  <c r="O183" i="4"/>
  <c r="R414" i="4"/>
  <c r="R415" i="4"/>
  <c r="AX315" i="4"/>
  <c r="N315" i="4"/>
  <c r="S315" i="4"/>
  <c r="R182" i="4"/>
  <c r="R308" i="4"/>
  <c r="S480" i="4"/>
  <c r="S481" i="4"/>
  <c r="N481" i="4"/>
  <c r="S318" i="4"/>
  <c r="N319" i="4"/>
  <c r="S319" i="4"/>
  <c r="AW278" i="4"/>
  <c r="M278" i="4"/>
  <c r="P278" i="4" s="1"/>
  <c r="R278" i="4"/>
  <c r="O296" i="4"/>
  <c r="S440" i="4"/>
  <c r="S221" i="4"/>
  <c r="N221" i="4"/>
  <c r="M171" i="4"/>
  <c r="P171" i="4" s="1"/>
  <c r="R113" i="4"/>
  <c r="AY263" i="4"/>
  <c r="R286" i="4"/>
  <c r="O269" i="4"/>
  <c r="O268" i="4"/>
  <c r="AW338" i="4"/>
  <c r="R338" i="4"/>
  <c r="M338" i="4"/>
  <c r="P338" i="4" s="1"/>
  <c r="S338" i="4"/>
  <c r="AX338" i="4"/>
  <c r="N338" i="4"/>
  <c r="AX109" i="4"/>
  <c r="S109" i="4"/>
  <c r="N109" i="4"/>
  <c r="AY464" i="4"/>
  <c r="O464" i="4"/>
  <c r="R379" i="4"/>
  <c r="AW378" i="4"/>
  <c r="R378" i="4"/>
  <c r="AW446" i="4"/>
  <c r="M446" i="4"/>
  <c r="P446" i="4" s="1"/>
  <c r="R446" i="4"/>
  <c r="T304" i="4"/>
  <c r="Q304" i="4"/>
  <c r="O379" i="4"/>
  <c r="R185" i="4"/>
  <c r="R184" i="4"/>
  <c r="AW184" i="4"/>
  <c r="AW207" i="4"/>
  <c r="AW347" i="4"/>
  <c r="M347" i="4"/>
  <c r="P347" i="4" s="1"/>
  <c r="R347" i="4"/>
  <c r="S352" i="4"/>
  <c r="N353" i="4"/>
  <c r="S353" i="4"/>
  <c r="N452" i="4"/>
  <c r="S452" i="4"/>
  <c r="AX65" i="4"/>
  <c r="N301" i="4"/>
  <c r="S300" i="4"/>
  <c r="N300" i="4"/>
  <c r="S179" i="4"/>
  <c r="O480" i="4"/>
  <c r="O481" i="4"/>
  <c r="S413" i="4"/>
  <c r="N413" i="4"/>
  <c r="S418" i="4"/>
  <c r="S419" i="4"/>
  <c r="N419" i="4"/>
  <c r="M282" i="4"/>
  <c r="P282" i="4" s="1"/>
  <c r="R190" i="4"/>
  <c r="R191" i="4"/>
  <c r="M191" i="4"/>
  <c r="P191" i="4" s="1"/>
  <c r="S337" i="4"/>
  <c r="N337" i="4"/>
  <c r="AY342" i="4"/>
  <c r="O342" i="4"/>
  <c r="R320" i="4"/>
  <c r="N186" i="4"/>
  <c r="M168" i="4"/>
  <c r="P168" i="4" s="1"/>
  <c r="R168" i="4"/>
  <c r="R88" i="4"/>
  <c r="AY250" i="4"/>
  <c r="O250" i="4"/>
  <c r="O380" i="4"/>
  <c r="AY380" i="4"/>
  <c r="R141" i="4"/>
  <c r="M141" i="4"/>
  <c r="P141" i="4" s="1"/>
  <c r="N372" i="4"/>
  <c r="AX373" i="4"/>
  <c r="S373" i="4"/>
  <c r="N373" i="4"/>
  <c r="AX450" i="4"/>
  <c r="S450" i="4"/>
  <c r="N450" i="4"/>
  <c r="AY474" i="4"/>
  <c r="O474" i="4"/>
  <c r="S429" i="4"/>
  <c r="N429" i="4"/>
  <c r="AX252" i="4"/>
  <c r="N252" i="4"/>
  <c r="S252" i="4"/>
  <c r="R154" i="4"/>
  <c r="M154" i="4"/>
  <c r="P154" i="4" s="1"/>
  <c r="R443" i="4"/>
  <c r="R192" i="4"/>
  <c r="M421" i="4"/>
  <c r="P421" i="4" s="1"/>
  <c r="R421" i="4"/>
  <c r="AX198" i="4"/>
  <c r="M312" i="4"/>
  <c r="P312" i="4" s="1"/>
  <c r="R312" i="4"/>
  <c r="O326" i="4"/>
  <c r="O327" i="4"/>
  <c r="M341" i="4"/>
  <c r="P341" i="4" s="1"/>
  <c r="AX316" i="4"/>
  <c r="N316" i="4"/>
  <c r="S316" i="4"/>
  <c r="M441" i="4"/>
  <c r="P441" i="4" s="1"/>
  <c r="R282" i="4"/>
  <c r="S182" i="4"/>
  <c r="S308" i="4"/>
  <c r="N308" i="4"/>
  <c r="S279" i="4"/>
  <c r="S278" i="4"/>
  <c r="N278" i="4"/>
  <c r="O311" i="4"/>
  <c r="O308" i="4"/>
  <c r="S233" i="4"/>
  <c r="S238" i="4"/>
  <c r="M273" i="4"/>
  <c r="P273" i="4" s="1"/>
  <c r="R273" i="4"/>
  <c r="S135" i="4"/>
  <c r="AW88" i="4"/>
  <c r="R369" i="4"/>
  <c r="AW368" i="4"/>
  <c r="R368" i="4"/>
  <c r="M368" i="4"/>
  <c r="P368" i="4" s="1"/>
  <c r="Q230" i="4"/>
  <c r="O85" i="4"/>
  <c r="AY85" i="4"/>
  <c r="M470" i="4"/>
  <c r="P470" i="4" s="1"/>
  <c r="R471" i="4"/>
  <c r="M471" i="4"/>
  <c r="P471" i="4" s="1"/>
  <c r="AW471" i="4"/>
  <c r="T53" i="4"/>
  <c r="Q53" i="4"/>
  <c r="S277" i="4"/>
  <c r="AY507" i="4"/>
  <c r="O507" i="4"/>
  <c r="Q34" i="4"/>
  <c r="T34" i="4"/>
  <c r="AW318" i="4"/>
  <c r="R318" i="4"/>
  <c r="N479" i="4"/>
  <c r="S479" i="4"/>
  <c r="AX341" i="4"/>
  <c r="M65" i="4"/>
  <c r="P65" i="4" s="1"/>
  <c r="N395" i="4"/>
  <c r="S395" i="4"/>
  <c r="S194" i="4"/>
  <c r="S195" i="4"/>
  <c r="N195" i="4"/>
  <c r="R353" i="4"/>
  <c r="M353" i="4"/>
  <c r="P353" i="4" s="1"/>
  <c r="M192" i="4"/>
  <c r="P192" i="4" s="1"/>
  <c r="M238" i="4"/>
  <c r="P238" i="4" s="1"/>
  <c r="N238" i="4"/>
  <c r="T238" i="4" s="1"/>
  <c r="S342" i="4"/>
  <c r="AW287" i="4"/>
  <c r="N234" i="4"/>
  <c r="S234" i="4"/>
  <c r="M54" i="4"/>
  <c r="P54" i="4" s="1"/>
  <c r="AW54" i="4"/>
  <c r="R54" i="4"/>
  <c r="AX32" i="4"/>
  <c r="S32" i="4"/>
  <c r="N32" i="4"/>
  <c r="S521" i="4"/>
  <c r="AX521" i="4"/>
  <c r="N521" i="4"/>
  <c r="N433" i="4"/>
  <c r="AX432" i="4"/>
  <c r="S432" i="4"/>
  <c r="N432" i="4"/>
  <c r="R364" i="4"/>
  <c r="M364" i="4"/>
  <c r="P364" i="4" s="1"/>
  <c r="AW364" i="4"/>
  <c r="AY400" i="4"/>
  <c r="O400" i="4"/>
  <c r="Q392" i="4"/>
  <c r="T392" i="4"/>
  <c r="Q378" i="4"/>
  <c r="T378" i="4"/>
  <c r="AX402" i="4"/>
  <c r="N402" i="4"/>
  <c r="S402" i="4"/>
  <c r="R305" i="4"/>
  <c r="M304" i="4"/>
  <c r="P304" i="4" s="1"/>
  <c r="R304" i="4"/>
  <c r="S414" i="4"/>
  <c r="N415" i="4"/>
  <c r="S415" i="4"/>
  <c r="O414" i="4"/>
  <c r="O415" i="4"/>
  <c r="N175" i="4"/>
  <c r="S175" i="4"/>
  <c r="AX424" i="4"/>
  <c r="S424" i="4"/>
  <c r="N424" i="4"/>
  <c r="AY360" i="4"/>
  <c r="O360" i="4"/>
  <c r="T366" i="4"/>
  <c r="Q366" i="4"/>
  <c r="M495" i="4"/>
  <c r="P495" i="4" s="1"/>
  <c r="AW494" i="4"/>
  <c r="M494" i="4"/>
  <c r="P494" i="4" s="1"/>
  <c r="R494" i="4"/>
  <c r="O372" i="4"/>
  <c r="O373" i="4"/>
  <c r="AY373" i="4"/>
  <c r="AX169" i="4"/>
  <c r="N169" i="4"/>
  <c r="S169" i="4"/>
  <c r="T286" i="4"/>
  <c r="Q286" i="4"/>
  <c r="Q358" i="4"/>
  <c r="T358" i="4"/>
  <c r="AY202" i="4"/>
  <c r="O202" i="4"/>
  <c r="AW205" i="4"/>
  <c r="M205" i="4"/>
  <c r="P205" i="4" s="1"/>
  <c r="R205" i="4"/>
  <c r="AY319" i="4"/>
  <c r="O319" i="4"/>
  <c r="M429" i="4"/>
  <c r="P429" i="4" s="1"/>
  <c r="N347" i="4"/>
  <c r="Q347" i="4" s="1"/>
  <c r="M249" i="4"/>
  <c r="P249" i="4" s="1"/>
  <c r="R249" i="4"/>
  <c r="O273" i="4"/>
  <c r="O272" i="4"/>
  <c r="S494" i="4"/>
  <c r="AX495" i="4"/>
  <c r="N495" i="4"/>
  <c r="S495" i="4"/>
  <c r="T250" i="4"/>
  <c r="Q250" i="4"/>
  <c r="Q344" i="4"/>
  <c r="T344" i="4"/>
  <c r="AW382" i="4"/>
  <c r="M382" i="4"/>
  <c r="P382" i="4" s="1"/>
  <c r="R382" i="4"/>
  <c r="S110" i="4"/>
  <c r="AX110" i="4"/>
  <c r="N110" i="4"/>
  <c r="N185" i="4"/>
  <c r="AX184" i="4"/>
  <c r="S184" i="4"/>
  <c r="N184" i="4"/>
  <c r="Q303" i="4"/>
  <c r="T303" i="4"/>
  <c r="M403" i="4"/>
  <c r="P403" i="4" s="1"/>
  <c r="AW402" i="4"/>
  <c r="R402" i="4"/>
  <c r="M402" i="4"/>
  <c r="P402" i="4" s="1"/>
  <c r="R449" i="4"/>
  <c r="M284" i="4"/>
  <c r="P284" i="4" s="1"/>
  <c r="S341" i="4"/>
  <c r="M394" i="4"/>
  <c r="P394" i="4" s="1"/>
  <c r="M395" i="4"/>
  <c r="P395" i="4" s="1"/>
  <c r="AY290" i="4"/>
  <c r="O290" i="4"/>
  <c r="N323" i="4"/>
  <c r="T323" i="4" s="1"/>
  <c r="AW290" i="4"/>
  <c r="M290" i="4"/>
  <c r="P290" i="4" s="1"/>
  <c r="R290" i="4"/>
  <c r="AY300" i="4"/>
  <c r="O300" i="4"/>
  <c r="O153" i="4"/>
  <c r="S197" i="4"/>
  <c r="N246" i="4"/>
  <c r="Q246" i="4" s="1"/>
  <c r="N156" i="4"/>
  <c r="S156" i="4"/>
  <c r="R335" i="4"/>
  <c r="M405" i="4"/>
  <c r="P405" i="4" s="1"/>
  <c r="T486" i="4"/>
  <c r="Q486" i="4"/>
  <c r="O388" i="4"/>
  <c r="AY389" i="4"/>
  <c r="O389" i="4"/>
  <c r="AY483" i="4"/>
  <c r="O483" i="4"/>
  <c r="AX379" i="4"/>
  <c r="N379" i="4"/>
  <c r="S379" i="4"/>
  <c r="AX251" i="4"/>
  <c r="N251" i="4"/>
  <c r="T403" i="4"/>
  <c r="Q403" i="4"/>
  <c r="AY184" i="4"/>
  <c r="O184" i="4"/>
  <c r="AX209" i="4"/>
  <c r="N209" i="4"/>
  <c r="S209" i="4"/>
  <c r="M481" i="4"/>
  <c r="P481" i="4" s="1"/>
  <c r="R481" i="4"/>
  <c r="R207" i="4"/>
  <c r="R396" i="4"/>
  <c r="R397" i="4"/>
  <c r="M397" i="4"/>
  <c r="P397" i="4" s="1"/>
  <c r="R426" i="4"/>
  <c r="M427" i="4"/>
  <c r="P427" i="4" s="1"/>
  <c r="R427" i="4"/>
  <c r="AW430" i="4"/>
  <c r="M430" i="4"/>
  <c r="P430" i="4" s="1"/>
  <c r="R430" i="4"/>
  <c r="R453" i="4"/>
  <c r="R452" i="4"/>
  <c r="M452" i="4"/>
  <c r="P452" i="4" s="1"/>
  <c r="O416" i="4"/>
  <c r="O417" i="4"/>
  <c r="R417" i="4"/>
  <c r="M417" i="4"/>
  <c r="P417" i="4" s="1"/>
  <c r="AX274" i="4"/>
  <c r="S274" i="4"/>
  <c r="N258" i="4"/>
  <c r="T258" i="4" s="1"/>
  <c r="M203" i="4"/>
  <c r="P203" i="4" s="1"/>
  <c r="R203" i="4"/>
  <c r="AX175" i="4"/>
  <c r="N215" i="4"/>
  <c r="S215" i="4"/>
  <c r="S189" i="4"/>
  <c r="N189" i="4"/>
  <c r="S245" i="4"/>
  <c r="N245" i="4"/>
  <c r="S216" i="4"/>
  <c r="N216" i="4"/>
  <c r="AX474" i="4"/>
  <c r="S474" i="4"/>
  <c r="N474" i="4"/>
  <c r="AY382" i="4"/>
  <c r="O382" i="4"/>
  <c r="Q360" i="4"/>
  <c r="Q464" i="4"/>
  <c r="T464" i="4"/>
  <c r="Q456" i="4"/>
  <c r="T456" i="4"/>
  <c r="M184" i="4"/>
  <c r="P184" i="4" s="1"/>
  <c r="M297" i="4"/>
  <c r="P297" i="4" s="1"/>
  <c r="R297" i="4"/>
  <c r="S313" i="4"/>
  <c r="S312" i="4"/>
  <c r="N312" i="4"/>
  <c r="M410" i="4"/>
  <c r="P410" i="4" s="1"/>
  <c r="AY274" i="4"/>
  <c r="O274" i="4"/>
  <c r="AY413" i="4"/>
  <c r="O413" i="4"/>
  <c r="R444" i="4"/>
  <c r="M444" i="4"/>
  <c r="P444" i="4" s="1"/>
  <c r="M181" i="4"/>
  <c r="P181" i="4" s="1"/>
  <c r="R181" i="4"/>
  <c r="R317" i="4"/>
  <c r="R316" i="4"/>
  <c r="M316" i="4"/>
  <c r="P316" i="4" s="1"/>
  <c r="O180" i="4"/>
  <c r="O181" i="4"/>
  <c r="R165" i="4"/>
  <c r="R164" i="4"/>
  <c r="M164" i="4"/>
  <c r="P164" i="4" s="1"/>
  <c r="O132" i="4"/>
  <c r="AY132" i="4"/>
  <c r="M311" i="4"/>
  <c r="P311" i="4" s="1"/>
  <c r="M378" i="4"/>
  <c r="P378" i="4" s="1"/>
  <c r="T223" i="4"/>
  <c r="Q223" i="4"/>
  <c r="R401" i="4"/>
  <c r="R400" i="4"/>
  <c r="AW400" i="4"/>
  <c r="T422" i="4"/>
  <c r="Q422" i="4"/>
  <c r="R258" i="4"/>
  <c r="AW259" i="4"/>
  <c r="T327" i="4"/>
  <c r="Q327" i="4"/>
  <c r="S397" i="4"/>
  <c r="N397" i="4"/>
  <c r="N443" i="4"/>
  <c r="S443" i="4"/>
  <c r="M348" i="4"/>
  <c r="P348" i="4" s="1"/>
  <c r="M349" i="4"/>
  <c r="P349" i="4" s="1"/>
  <c r="R349" i="4"/>
  <c r="S290" i="4"/>
  <c r="N290" i="4"/>
  <c r="M434" i="4"/>
  <c r="P434" i="4" s="1"/>
  <c r="M435" i="4"/>
  <c r="P435" i="4" s="1"/>
  <c r="R435" i="4"/>
  <c r="S436" i="4"/>
  <c r="S437" i="4"/>
  <c r="N437" i="4"/>
  <c r="R301" i="4"/>
  <c r="R300" i="4"/>
  <c r="M300" i="4"/>
  <c r="P300" i="4" s="1"/>
  <c r="N299" i="4"/>
  <c r="T299" i="4" s="1"/>
  <c r="R186" i="4"/>
  <c r="M186" i="4"/>
  <c r="P186" i="4" s="1"/>
  <c r="M342" i="4"/>
  <c r="P342" i="4" s="1"/>
  <c r="R342" i="4"/>
  <c r="N226" i="4"/>
  <c r="S226" i="4"/>
  <c r="S272" i="4"/>
  <c r="N272" i="4"/>
  <c r="S249" i="4"/>
  <c r="N249" i="4"/>
  <c r="M189" i="4"/>
  <c r="P189" i="4" s="1"/>
  <c r="R189" i="4"/>
  <c r="N421" i="4"/>
  <c r="AY366" i="4"/>
  <c r="O366" i="4"/>
  <c r="R380" i="4"/>
  <c r="M380" i="4"/>
  <c r="P380" i="4" s="1"/>
  <c r="AW380" i="4"/>
  <c r="O475" i="4"/>
  <c r="AY475" i="4"/>
  <c r="AW422" i="4"/>
  <c r="R422" i="4"/>
  <c r="M422" i="4"/>
  <c r="P422" i="4" s="1"/>
  <c r="AY243" i="4"/>
  <c r="O243" i="4"/>
  <c r="S180" i="4"/>
  <c r="AX180" i="4"/>
  <c r="N180" i="4"/>
  <c r="S327" i="4"/>
  <c r="AW418" i="4"/>
  <c r="M418" i="4"/>
  <c r="P418" i="4" s="1"/>
  <c r="R418" i="4"/>
  <c r="Q122" i="4"/>
  <c r="T122" i="4"/>
  <c r="N313" i="4"/>
  <c r="Q313" i="4" s="1"/>
  <c r="AW91" i="4"/>
  <c r="M91" i="4"/>
  <c r="P91" i="4" s="1"/>
  <c r="R91" i="4"/>
  <c r="Q99" i="4"/>
  <c r="T99" i="4"/>
  <c r="AX51" i="4"/>
  <c r="N51" i="4"/>
  <c r="S51" i="4"/>
  <c r="N217" i="4"/>
  <c r="AX216" i="4"/>
  <c r="S217" i="4"/>
  <c r="R152" i="4"/>
  <c r="AX525" i="4"/>
  <c r="M18" i="4"/>
  <c r="P18" i="4" s="1"/>
  <c r="AY41" i="4"/>
  <c r="O41" i="4"/>
  <c r="AW153" i="4"/>
  <c r="AW574" i="4"/>
  <c r="N525" i="4"/>
  <c r="T525" i="4" s="1"/>
  <c r="AW18" i="4"/>
  <c r="M335" i="4"/>
  <c r="P335" i="4" s="1"/>
  <c r="O75" i="4"/>
  <c r="AY75" i="4"/>
  <c r="M574" i="4"/>
  <c r="P574" i="4" s="1"/>
  <c r="O318" i="4"/>
  <c r="AW334" i="4"/>
  <c r="S44" i="4"/>
  <c r="AW452" i="4"/>
  <c r="R41" i="4"/>
  <c r="AX156" i="4"/>
  <c r="N157" i="4"/>
  <c r="AW164" i="4"/>
  <c r="AY161" i="4"/>
  <c r="O160" i="4"/>
  <c r="R196" i="4"/>
  <c r="S283" i="4"/>
  <c r="AX101" i="4"/>
  <c r="S549" i="4"/>
  <c r="N283" i="4"/>
  <c r="Q283" i="4" s="1"/>
  <c r="M317" i="4"/>
  <c r="P317" i="4" s="1"/>
  <c r="N101" i="4"/>
  <c r="Q101" i="4" s="1"/>
  <c r="R431" i="4"/>
  <c r="M431" i="4"/>
  <c r="P431" i="4" s="1"/>
  <c r="AX241" i="4"/>
  <c r="S242" i="4"/>
  <c r="N242" i="4"/>
  <c r="T487" i="4"/>
  <c r="AW192" i="4"/>
  <c r="R24" i="4"/>
  <c r="AX533" i="4"/>
  <c r="N318" i="4"/>
  <c r="Q318" i="4" s="1"/>
  <c r="R525" i="4"/>
  <c r="AX312" i="4"/>
  <c r="M182" i="4"/>
  <c r="P182" i="4" s="1"/>
  <c r="AW316" i="4"/>
  <c r="N233" i="4"/>
  <c r="T233" i="4" s="1"/>
  <c r="N161" i="4"/>
  <c r="Q93" i="4"/>
  <c r="T93" i="4"/>
  <c r="T174" i="4"/>
  <c r="Q174" i="4"/>
  <c r="Q41" i="4"/>
  <c r="T41" i="4"/>
  <c r="AX272" i="4"/>
  <c r="N273" i="4"/>
  <c r="S273" i="4"/>
  <c r="M96" i="4"/>
  <c r="P96" i="4" s="1"/>
  <c r="R96" i="4"/>
  <c r="AW96" i="4"/>
  <c r="O158" i="4"/>
  <c r="AY159" i="4"/>
  <c r="O38" i="4"/>
  <c r="AY38" i="4"/>
  <c r="AY190" i="4"/>
  <c r="O191" i="4"/>
  <c r="S214" i="4"/>
  <c r="N214" i="4"/>
  <c r="AX215" i="4"/>
  <c r="M119" i="4"/>
  <c r="P119" i="4" s="1"/>
  <c r="R119" i="4"/>
  <c r="AW119" i="4"/>
  <c r="O119" i="4"/>
  <c r="AY119" i="4"/>
  <c r="R429" i="4"/>
  <c r="AW428" i="4"/>
  <c r="AX197" i="4"/>
  <c r="N198" i="4"/>
  <c r="S198" i="4"/>
  <c r="O212" i="4"/>
  <c r="AY213" i="4"/>
  <c r="S340" i="4"/>
  <c r="S578" i="4"/>
  <c r="M24" i="4"/>
  <c r="P24" i="4" s="1"/>
  <c r="T302" i="4"/>
  <c r="S533" i="4"/>
  <c r="AY309" i="4"/>
  <c r="AY174" i="4"/>
  <c r="O175" i="4"/>
  <c r="S263" i="4"/>
  <c r="AX262" i="4"/>
  <c r="N263" i="4"/>
  <c r="M33" i="4"/>
  <c r="P33" i="4" s="1"/>
  <c r="R33" i="4"/>
  <c r="AW33" i="4"/>
  <c r="O105" i="4"/>
  <c r="AY105" i="4"/>
  <c r="N49" i="4"/>
  <c r="AX49" i="4"/>
  <c r="S49" i="4"/>
  <c r="T205" i="4"/>
  <c r="Q205" i="4"/>
  <c r="N191" i="4"/>
  <c r="S191" i="4"/>
  <c r="AX190" i="4"/>
  <c r="AX160" i="4"/>
  <c r="AY49" i="4"/>
  <c r="O49" i="4"/>
  <c r="AY219" i="4"/>
  <c r="O218" i="4"/>
  <c r="O96" i="4"/>
  <c r="AY96" i="4"/>
  <c r="AW161" i="4"/>
  <c r="M160" i="4"/>
  <c r="P160" i="4" s="1"/>
  <c r="R160" i="4"/>
  <c r="Q531" i="4"/>
  <c r="S239" i="4"/>
  <c r="O541" i="4"/>
  <c r="M269" i="4"/>
  <c r="P269" i="4" s="1"/>
  <c r="AW268" i="4"/>
  <c r="R269" i="4"/>
  <c r="AX105" i="4"/>
  <c r="S105" i="4"/>
  <c r="N105" i="4"/>
  <c r="AX161" i="4"/>
  <c r="N160" i="4"/>
  <c r="S160" i="4"/>
  <c r="AX115" i="4"/>
  <c r="S115" i="4"/>
  <c r="N115" i="4"/>
  <c r="O257" i="4"/>
  <c r="AY256" i="4"/>
  <c r="O93" i="4"/>
  <c r="AY93" i="4"/>
  <c r="N61" i="4"/>
  <c r="AX61" i="4"/>
  <c r="S61" i="4"/>
  <c r="S38" i="4"/>
  <c r="N38" i="4"/>
  <c r="AX38" i="4"/>
  <c r="R64" i="4"/>
  <c r="AW64" i="4"/>
  <c r="M64" i="4"/>
  <c r="P64" i="4" s="1"/>
  <c r="Q501" i="4"/>
  <c r="T501" i="4"/>
  <c r="T270" i="4"/>
  <c r="Q270" i="4"/>
  <c r="N220" i="4"/>
  <c r="AX221" i="4"/>
  <c r="S220" i="4"/>
  <c r="O102" i="4"/>
  <c r="AY102" i="4"/>
  <c r="O118" i="4"/>
  <c r="AY118" i="4"/>
  <c r="T44" i="4"/>
  <c r="AY221" i="4"/>
  <c r="O220" i="4"/>
  <c r="O188" i="4"/>
  <c r="AY189" i="4"/>
  <c r="AX578" i="4"/>
  <c r="AX410" i="4"/>
  <c r="M193" i="4"/>
  <c r="P193" i="4" s="1"/>
  <c r="N527" i="4"/>
  <c r="Q527" i="4" s="1"/>
  <c r="M523" i="4"/>
  <c r="P523" i="4" s="1"/>
  <c r="AW525" i="4"/>
  <c r="AY297" i="4"/>
  <c r="R21" i="4"/>
  <c r="AW183" i="4"/>
  <c r="N65" i="4"/>
  <c r="T65" i="4" s="1"/>
  <c r="AY197" i="4"/>
  <c r="O198" i="4"/>
  <c r="AY68" i="4"/>
  <c r="O68" i="4"/>
  <c r="O113" i="4"/>
  <c r="AY113" i="4"/>
  <c r="T197" i="4"/>
  <c r="Q197" i="4"/>
  <c r="T188" i="4"/>
  <c r="Q188" i="4"/>
  <c r="AY137" i="4"/>
  <c r="O136" i="4"/>
  <c r="AW196" i="4"/>
  <c r="R197" i="4"/>
  <c r="M197" i="4"/>
  <c r="P197" i="4" s="1"/>
  <c r="Q163" i="4"/>
  <c r="T163" i="4"/>
  <c r="Q35" i="4"/>
  <c r="T35" i="4"/>
  <c r="T60" i="4"/>
  <c r="Q60" i="4"/>
  <c r="N106" i="4"/>
  <c r="S106" i="4"/>
  <c r="AX106" i="4"/>
  <c r="O53" i="4"/>
  <c r="AY53" i="4"/>
  <c r="AW199" i="4"/>
  <c r="M200" i="4"/>
  <c r="P200" i="4" s="1"/>
  <c r="R200" i="4"/>
  <c r="AX104" i="4"/>
  <c r="N104" i="4"/>
  <c r="S104" i="4"/>
  <c r="O106" i="4"/>
  <c r="AY106" i="4"/>
  <c r="Q257" i="4"/>
  <c r="T257" i="4"/>
  <c r="S335" i="4"/>
  <c r="N335" i="4"/>
  <c r="AX334" i="4"/>
  <c r="AX203" i="4"/>
  <c r="S204" i="4"/>
  <c r="N204" i="4"/>
  <c r="N47" i="4"/>
  <c r="AX47" i="4"/>
  <c r="S47" i="4"/>
  <c r="AY240" i="4"/>
  <c r="O241" i="4"/>
  <c r="S126" i="4"/>
  <c r="N126" i="4"/>
  <c r="AX126" i="4"/>
  <c r="AX263" i="4"/>
  <c r="S262" i="4"/>
  <c r="N76" i="4"/>
  <c r="S76" i="4"/>
  <c r="AX76" i="4"/>
  <c r="AX236" i="4"/>
  <c r="N237" i="4"/>
  <c r="S237" i="4"/>
  <c r="N64" i="4"/>
  <c r="AX64" i="4"/>
  <c r="S64" i="4"/>
  <c r="S40" i="4"/>
  <c r="AX40" i="4"/>
  <c r="N40" i="4"/>
  <c r="R233" i="4"/>
  <c r="M233" i="4"/>
  <c r="P233" i="4" s="1"/>
  <c r="AW232" i="4"/>
  <c r="AX152" i="4"/>
  <c r="S153" i="4"/>
  <c r="N153" i="4"/>
  <c r="M291" i="4"/>
  <c r="P291" i="4" s="1"/>
  <c r="O412" i="4"/>
  <c r="R434" i="4"/>
  <c r="T277" i="4"/>
  <c r="R291" i="4"/>
  <c r="AY543" i="4"/>
  <c r="N440" i="4"/>
  <c r="T440" i="4" s="1"/>
  <c r="R279" i="4"/>
  <c r="S527" i="4"/>
  <c r="AY535" i="4"/>
  <c r="M533" i="4"/>
  <c r="P533" i="4" s="1"/>
  <c r="R523" i="4"/>
  <c r="AW79" i="4"/>
  <c r="N317" i="4"/>
  <c r="T317" i="4" s="1"/>
  <c r="S317" i="4"/>
  <c r="T70" i="4"/>
  <c r="AY164" i="4"/>
  <c r="O165" i="4"/>
  <c r="AY78" i="4"/>
  <c r="O78" i="4"/>
  <c r="N74" i="4"/>
  <c r="S74" i="4"/>
  <c r="AX74" i="4"/>
  <c r="AX170" i="4"/>
  <c r="S171" i="4"/>
  <c r="N171" i="4"/>
  <c r="AW47" i="4"/>
  <c r="R47" i="4"/>
  <c r="M47" i="4"/>
  <c r="P47" i="4" s="1"/>
  <c r="R360" i="4"/>
  <c r="AW361" i="4"/>
  <c r="M360" i="4"/>
  <c r="P360" i="4" s="1"/>
  <c r="N107" i="4"/>
  <c r="AX107" i="4"/>
  <c r="S107" i="4"/>
  <c r="AW181" i="4"/>
  <c r="R180" i="4"/>
  <c r="M180" i="4"/>
  <c r="P180" i="4" s="1"/>
  <c r="AY74" i="4"/>
  <c r="O74" i="4"/>
  <c r="AY249" i="4"/>
  <c r="O238" i="4"/>
  <c r="AW101" i="4"/>
  <c r="M101" i="4"/>
  <c r="P101" i="4" s="1"/>
  <c r="R101" i="4"/>
  <c r="O453" i="4"/>
  <c r="AY452" i="4"/>
  <c r="R163" i="4"/>
  <c r="M163" i="4"/>
  <c r="P163" i="4" s="1"/>
  <c r="AW162" i="4"/>
  <c r="AY196" i="4"/>
  <c r="O197" i="4"/>
  <c r="AW46" i="4"/>
  <c r="M46" i="4"/>
  <c r="P46" i="4" s="1"/>
  <c r="R46" i="4"/>
  <c r="AW203" i="4"/>
  <c r="M204" i="4"/>
  <c r="P204" i="4" s="1"/>
  <c r="R204" i="4"/>
  <c r="T55" i="4"/>
  <c r="Q55" i="4"/>
  <c r="T134" i="4"/>
  <c r="Q134" i="4"/>
  <c r="Q130" i="4"/>
  <c r="T130" i="4"/>
  <c r="O61" i="4"/>
  <c r="AY61" i="4"/>
  <c r="R78" i="4"/>
  <c r="M78" i="4"/>
  <c r="P78" i="4" s="1"/>
  <c r="AW78" i="4"/>
  <c r="O161" i="4"/>
  <c r="AY160" i="4"/>
  <c r="AY328" i="4"/>
  <c r="O329" i="4"/>
  <c r="AX59" i="4"/>
  <c r="AW236" i="4"/>
  <c r="M237" i="4"/>
  <c r="P237" i="4" s="1"/>
  <c r="R237" i="4"/>
  <c r="AY143" i="4"/>
  <c r="O142" i="4"/>
  <c r="Q259" i="4"/>
  <c r="T259" i="4"/>
  <c r="T161" i="4"/>
  <c r="Q161" i="4"/>
  <c r="AX78" i="4"/>
  <c r="S78" i="4"/>
  <c r="N78" i="4"/>
  <c r="M445" i="4"/>
  <c r="P445" i="4" s="1"/>
  <c r="AW444" i="4"/>
  <c r="R445" i="4"/>
  <c r="S241" i="4"/>
  <c r="AX240" i="4"/>
  <c r="N241" i="4"/>
  <c r="AY156" i="4"/>
  <c r="O157" i="4"/>
  <c r="T162" i="4"/>
  <c r="Q162" i="4"/>
  <c r="Q235" i="4"/>
  <c r="T235" i="4"/>
  <c r="Q238" i="4"/>
  <c r="O271" i="4"/>
  <c r="AY270" i="4"/>
  <c r="AY392" i="4"/>
  <c r="O393" i="4"/>
  <c r="O55" i="4"/>
  <c r="AY55" i="4"/>
  <c r="M60" i="4"/>
  <c r="P60" i="4" s="1"/>
  <c r="R60" i="4"/>
  <c r="AW60" i="4"/>
  <c r="N227" i="4"/>
  <c r="AX226" i="4"/>
  <c r="S227" i="4"/>
  <c r="S90" i="4"/>
  <c r="N90" i="4"/>
  <c r="AX90" i="4"/>
  <c r="AX239" i="4"/>
  <c r="N240" i="4"/>
  <c r="S240" i="4"/>
  <c r="R169" i="4"/>
  <c r="M169" i="4"/>
  <c r="P169" i="4" s="1"/>
  <c r="AW168" i="4"/>
  <c r="O135" i="4"/>
  <c r="AY134" i="4"/>
  <c r="O163" i="4"/>
  <c r="AY162" i="4"/>
  <c r="T113" i="4"/>
  <c r="Q113" i="4"/>
  <c r="N480" i="4"/>
  <c r="Q480" i="4" s="1"/>
  <c r="M448" i="4"/>
  <c r="P448" i="4" s="1"/>
  <c r="AW449" i="4"/>
  <c r="R448" i="4"/>
  <c r="AX481" i="4"/>
  <c r="R440" i="4"/>
  <c r="M442" i="4"/>
  <c r="P442" i="4" s="1"/>
  <c r="R442" i="4"/>
  <c r="AW440" i="4"/>
  <c r="M428" i="4"/>
  <c r="P428" i="4" s="1"/>
  <c r="R428" i="4"/>
  <c r="AW411" i="4"/>
  <c r="M404" i="4"/>
  <c r="P404" i="4" s="1"/>
  <c r="R404" i="4"/>
  <c r="N418" i="4"/>
  <c r="T418" i="4" s="1"/>
  <c r="AX419" i="4"/>
  <c r="R410" i="4"/>
  <c r="AX415" i="4"/>
  <c r="M346" i="4"/>
  <c r="P346" i="4" s="1"/>
  <c r="N341" i="4"/>
  <c r="T341" i="4" s="1"/>
  <c r="AW340" i="4"/>
  <c r="S301" i="4"/>
  <c r="O301" i="4"/>
  <c r="R283" i="4"/>
  <c r="AW284" i="4"/>
  <c r="AY252" i="4"/>
  <c r="S253" i="4"/>
  <c r="AX233" i="4"/>
  <c r="S232" i="4"/>
  <c r="AX572" i="4"/>
  <c r="R394" i="4"/>
  <c r="S155" i="4"/>
  <c r="AY182" i="4"/>
  <c r="S285" i="4"/>
  <c r="AY421" i="4"/>
  <c r="AX278" i="4"/>
  <c r="AX300" i="4"/>
  <c r="M279" i="4"/>
  <c r="P279" i="4" s="1"/>
  <c r="N414" i="4"/>
  <c r="T414" i="4" s="1"/>
  <c r="AY179" i="4"/>
  <c r="AW415" i="4"/>
  <c r="M298" i="4"/>
  <c r="P298" i="4" s="1"/>
  <c r="AY417" i="4"/>
  <c r="N297" i="4"/>
  <c r="T297" i="4" s="1"/>
  <c r="O531" i="4"/>
  <c r="AW395" i="4"/>
  <c r="AX154" i="4"/>
  <c r="AX284" i="4"/>
  <c r="R537" i="4"/>
  <c r="AX535" i="4"/>
  <c r="N279" i="4"/>
  <c r="Q279" i="4" s="1"/>
  <c r="S299" i="4"/>
  <c r="AX187" i="4"/>
  <c r="N314" i="4"/>
  <c r="Q314" i="4" s="1"/>
  <c r="S297" i="4"/>
  <c r="O64" i="4"/>
  <c r="AY238" i="4"/>
  <c r="AY92" i="4"/>
  <c r="AW537" i="4"/>
  <c r="O411" i="4"/>
  <c r="S535" i="4"/>
  <c r="AX298" i="4"/>
  <c r="S186" i="4"/>
  <c r="AY415" i="4"/>
  <c r="N539" i="4"/>
  <c r="Q539" i="4" s="1"/>
  <c r="M453" i="4"/>
  <c r="P453" i="4" s="1"/>
  <c r="AX319" i="4"/>
  <c r="AX549" i="4"/>
  <c r="S314" i="4"/>
  <c r="N59" i="4"/>
  <c r="T59" i="4" s="1"/>
  <c r="T404" i="4"/>
  <c r="Q404" i="4"/>
  <c r="AY70" i="4"/>
  <c r="AX195" i="4"/>
  <c r="N239" i="4"/>
  <c r="T239" i="4" s="1"/>
  <c r="O203" i="4"/>
  <c r="N194" i="4"/>
  <c r="T194" i="4" s="1"/>
  <c r="N208" i="4"/>
  <c r="S208" i="4"/>
  <c r="O206" i="4"/>
  <c r="N201" i="4"/>
  <c r="T201" i="4" s="1"/>
  <c r="AY200" i="4"/>
  <c r="S187" i="4"/>
  <c r="R187" i="4"/>
  <c r="AW186" i="4"/>
  <c r="M187" i="4"/>
  <c r="P187" i="4" s="1"/>
  <c r="AX191" i="4"/>
  <c r="AX178" i="4"/>
  <c r="O87" i="4"/>
  <c r="AX84" i="4"/>
  <c r="R79" i="4"/>
  <c r="N80" i="4"/>
  <c r="AX80" i="4"/>
  <c r="S80" i="4"/>
  <c r="R65" i="4"/>
  <c r="AW427" i="4"/>
  <c r="N436" i="4"/>
  <c r="Q436" i="4" s="1"/>
  <c r="S434" i="4"/>
  <c r="M426" i="4"/>
  <c r="P426" i="4" s="1"/>
  <c r="AX437" i="4"/>
  <c r="R441" i="4"/>
  <c r="AX435" i="4"/>
  <c r="M414" i="4"/>
  <c r="P414" i="4" s="1"/>
  <c r="R341" i="4"/>
  <c r="M301" i="4"/>
  <c r="P301" i="4" s="1"/>
  <c r="AW300" i="4"/>
  <c r="AW282" i="4"/>
  <c r="R280" i="4"/>
  <c r="AW281" i="4"/>
  <c r="R253" i="4"/>
  <c r="AX186" i="4"/>
  <c r="S190" i="4"/>
  <c r="R281" i="4"/>
  <c r="AW280" i="4"/>
  <c r="M281" i="4"/>
  <c r="P281" i="4" s="1"/>
  <c r="AW72" i="4"/>
  <c r="R72" i="4"/>
  <c r="M72" i="4"/>
  <c r="P72" i="4" s="1"/>
  <c r="T228" i="4"/>
  <c r="Q228" i="4"/>
  <c r="N406" i="4"/>
  <c r="AX407" i="4"/>
  <c r="S406" i="4"/>
  <c r="S62" i="4"/>
  <c r="N62" i="4"/>
  <c r="AX62" i="4"/>
  <c r="O151" i="4"/>
  <c r="AY150" i="4"/>
  <c r="O57" i="4"/>
  <c r="AY57" i="4"/>
  <c r="R232" i="4"/>
  <c r="N253" i="4"/>
  <c r="Q253" i="4" s="1"/>
  <c r="AW572" i="4"/>
  <c r="R548" i="4"/>
  <c r="M396" i="4"/>
  <c r="P396" i="4" s="1"/>
  <c r="R348" i="4"/>
  <c r="AY327" i="4"/>
  <c r="S201" i="4"/>
  <c r="R572" i="4"/>
  <c r="AW397" i="4"/>
  <c r="AW349" i="4"/>
  <c r="AX299" i="4"/>
  <c r="M194" i="4"/>
  <c r="P194" i="4" s="1"/>
  <c r="AW308" i="4"/>
  <c r="M305" i="4"/>
  <c r="P305" i="4" s="1"/>
  <c r="AX413" i="4"/>
  <c r="S412" i="4"/>
  <c r="N412" i="4"/>
  <c r="N352" i="4"/>
  <c r="Q352" i="4" s="1"/>
  <c r="S298" i="4"/>
  <c r="R194" i="4"/>
  <c r="AY549" i="4"/>
  <c r="M309" i="4"/>
  <c r="P309" i="4" s="1"/>
  <c r="AW304" i="4"/>
  <c r="AW441" i="4"/>
  <c r="O190" i="4"/>
  <c r="R346" i="4"/>
  <c r="O533" i="4"/>
  <c r="AY533" i="4"/>
  <c r="M548" i="4"/>
  <c r="P548" i="4" s="1"/>
  <c r="R334" i="4"/>
  <c r="Q573" i="4"/>
  <c r="T573" i="4"/>
  <c r="AW171" i="4"/>
  <c r="R170" i="4"/>
  <c r="M170" i="4"/>
  <c r="P170" i="4" s="1"/>
  <c r="AY440" i="4"/>
  <c r="O441" i="4"/>
  <c r="Q427" i="4"/>
  <c r="N426" i="4"/>
  <c r="AX427" i="4"/>
  <c r="S426" i="4"/>
  <c r="Q305" i="4"/>
  <c r="T305" i="4"/>
  <c r="Q96" i="4"/>
  <c r="T96" i="4"/>
  <c r="AY296" i="4"/>
  <c r="O297" i="4"/>
  <c r="O404" i="4"/>
  <c r="AY405" i="4"/>
  <c r="M81" i="4"/>
  <c r="P81" i="4" s="1"/>
  <c r="AW81" i="4"/>
  <c r="R81" i="4"/>
  <c r="M296" i="4"/>
  <c r="P296" i="4" s="1"/>
  <c r="AW297" i="4"/>
  <c r="R296" i="4"/>
  <c r="R420" i="4"/>
  <c r="AW421" i="4"/>
  <c r="M420" i="4"/>
  <c r="P420" i="4" s="1"/>
  <c r="S291" i="4"/>
  <c r="N291" i="4"/>
  <c r="AX290" i="4"/>
  <c r="R287" i="4"/>
  <c r="M287" i="4"/>
  <c r="P287" i="4" s="1"/>
  <c r="AW286" i="4"/>
  <c r="M253" i="4"/>
  <c r="P253" i="4" s="1"/>
  <c r="O65" i="4"/>
  <c r="AY65" i="4"/>
  <c r="M199" i="4"/>
  <c r="P199" i="4" s="1"/>
  <c r="AW198" i="4"/>
  <c r="R199" i="4"/>
  <c r="Q533" i="4"/>
  <c r="T533" i="4"/>
  <c r="S523" i="4"/>
  <c r="AX523" i="4"/>
  <c r="N523" i="4"/>
  <c r="T381" i="4"/>
  <c r="Q381" i="4"/>
  <c r="AY205" i="4"/>
  <c r="O196" i="4"/>
  <c r="M59" i="4"/>
  <c r="P59" i="4" s="1"/>
  <c r="AW59" i="4"/>
  <c r="R59" i="4"/>
  <c r="O287" i="4"/>
  <c r="AY286" i="4"/>
  <c r="AW237" i="4"/>
  <c r="M276" i="4"/>
  <c r="P276" i="4" s="1"/>
  <c r="M321" i="4"/>
  <c r="P321" i="4" s="1"/>
  <c r="Q400" i="4"/>
  <c r="T400" i="4"/>
  <c r="S281" i="4"/>
  <c r="N281" i="4"/>
  <c r="AX280" i="4"/>
  <c r="AX18" i="4"/>
  <c r="N18" i="4"/>
  <c r="S18" i="4"/>
  <c r="M310" i="4"/>
  <c r="P310" i="4" s="1"/>
  <c r="R310" i="4"/>
  <c r="AW311" i="4"/>
  <c r="AY308" i="4"/>
  <c r="O309" i="4"/>
  <c r="AY282" i="4"/>
  <c r="O283" i="4"/>
  <c r="AY280" i="4"/>
  <c r="O281" i="4"/>
  <c r="AX429" i="4"/>
  <c r="S428" i="4"/>
  <c r="N428" i="4"/>
  <c r="S206" i="4"/>
  <c r="Q301" i="4"/>
  <c r="T301" i="4"/>
  <c r="AY537" i="4"/>
  <c r="O537" i="4"/>
  <c r="T527" i="4"/>
  <c r="T336" i="4"/>
  <c r="Q336" i="4"/>
  <c r="AY407" i="4"/>
  <c r="O406" i="4"/>
  <c r="AX342" i="4"/>
  <c r="N343" i="4"/>
  <c r="S343" i="4"/>
  <c r="S87" i="4"/>
  <c r="N87" i="4"/>
  <c r="AX87" i="4"/>
  <c r="R535" i="4"/>
  <c r="AW535" i="4"/>
  <c r="M535" i="4"/>
  <c r="P535" i="4" s="1"/>
  <c r="T549" i="4"/>
  <c r="Q549" i="4"/>
  <c r="O71" i="4"/>
  <c r="AY71" i="4"/>
  <c r="AX57" i="4"/>
  <c r="N57" i="4"/>
  <c r="S57" i="4"/>
  <c r="M57" i="4"/>
  <c r="P57" i="4" s="1"/>
  <c r="AW57" i="4"/>
  <c r="R57" i="4"/>
  <c r="R321" i="4"/>
  <c r="AW435" i="4"/>
  <c r="M236" i="4"/>
  <c r="P236" i="4" s="1"/>
  <c r="M285" i="4"/>
  <c r="P285" i="4" s="1"/>
  <c r="AX207" i="4"/>
  <c r="AX179" i="4"/>
  <c r="S178" i="4"/>
  <c r="AW543" i="4"/>
  <c r="M543" i="4"/>
  <c r="P543" i="4" s="1"/>
  <c r="R543" i="4"/>
  <c r="M28" i="4"/>
  <c r="P28" i="4" s="1"/>
  <c r="AW28" i="4"/>
  <c r="R28" i="4"/>
  <c r="AY426" i="4"/>
  <c r="O427" i="4"/>
  <c r="M66" i="4"/>
  <c r="P66" i="4" s="1"/>
  <c r="AW66" i="4"/>
  <c r="R66" i="4"/>
  <c r="AY192" i="4"/>
  <c r="O193" i="4"/>
  <c r="AY28" i="4"/>
  <c r="O28" i="4"/>
  <c r="O313" i="4"/>
  <c r="AY312" i="4"/>
  <c r="O337" i="4"/>
  <c r="AY336" i="4"/>
  <c r="Q88" i="4"/>
  <c r="T88" i="4"/>
  <c r="Q545" i="4"/>
  <c r="T545" i="4"/>
  <c r="R337" i="4"/>
  <c r="M337" i="4"/>
  <c r="P337" i="4" s="1"/>
  <c r="AW336" i="4"/>
  <c r="R275" i="4"/>
  <c r="AW274" i="4"/>
  <c r="M275" i="4"/>
  <c r="P275" i="4" s="1"/>
  <c r="S67" i="4"/>
  <c r="N67" i="4"/>
  <c r="AX67" i="4"/>
  <c r="N543" i="4"/>
  <c r="S543" i="4"/>
  <c r="AX543" i="4"/>
  <c r="T46" i="4"/>
  <c r="Q46" i="4"/>
  <c r="Q275" i="4"/>
  <c r="T275" i="4"/>
  <c r="AY186" i="4"/>
  <c r="O187" i="4"/>
  <c r="AX411" i="4"/>
  <c r="S410" i="4"/>
  <c r="N410" i="4"/>
  <c r="S282" i="4"/>
  <c r="AX283" i="4"/>
  <c r="N282" i="4"/>
  <c r="O186" i="4"/>
  <c r="AY187" i="4"/>
  <c r="N203" i="4"/>
  <c r="S203" i="4"/>
  <c r="AX202" i="4"/>
  <c r="Q24" i="4"/>
  <c r="T24" i="4"/>
  <c r="M436" i="4"/>
  <c r="P436" i="4" s="1"/>
  <c r="AW437" i="4"/>
  <c r="R436" i="4"/>
  <c r="AX421" i="4"/>
  <c r="N420" i="4"/>
  <c r="S420" i="4"/>
  <c r="Q365" i="4"/>
  <c r="T365" i="4"/>
  <c r="T465" i="4"/>
  <c r="Q465" i="4"/>
  <c r="N81" i="4"/>
  <c r="AX81" i="4"/>
  <c r="S81" i="4"/>
  <c r="N322" i="4"/>
  <c r="AX323" i="4"/>
  <c r="S322" i="4"/>
  <c r="AX547" i="4"/>
  <c r="N547" i="4"/>
  <c r="S547" i="4"/>
  <c r="S71" i="4"/>
  <c r="N71" i="4"/>
  <c r="AX71" i="4"/>
  <c r="AY193" i="4"/>
  <c r="O192" i="4"/>
  <c r="R545" i="4"/>
  <c r="M545" i="4"/>
  <c r="P545" i="4" s="1"/>
  <c r="AW545" i="4"/>
  <c r="T182" i="4"/>
  <c r="Q182" i="4"/>
  <c r="Q28" i="4"/>
  <c r="R71" i="4"/>
  <c r="M71" i="4"/>
  <c r="P71" i="4" s="1"/>
  <c r="AW71" i="4"/>
  <c r="N326" i="4"/>
  <c r="AX327" i="4"/>
  <c r="S326" i="4"/>
  <c r="N430" i="4"/>
  <c r="S430" i="4"/>
  <c r="AX431" i="4"/>
  <c r="AY66" i="4"/>
  <c r="O66" i="4"/>
  <c r="M63" i="4"/>
  <c r="P63" i="4" s="1"/>
  <c r="AW63" i="4"/>
  <c r="R63" i="4"/>
  <c r="AX21" i="4"/>
  <c r="S21" i="4"/>
  <c r="N21" i="4"/>
  <c r="O431" i="4"/>
  <c r="AY430" i="4"/>
  <c r="Q65" i="4"/>
  <c r="AY419" i="4"/>
  <c r="O418" i="4"/>
  <c r="O523" i="4"/>
  <c r="AY523" i="4"/>
  <c r="S310" i="4"/>
  <c r="AX311" i="4"/>
  <c r="N310" i="4"/>
  <c r="S193" i="4"/>
  <c r="AX192" i="4"/>
  <c r="N193" i="4"/>
  <c r="T179" i="4"/>
  <c r="Q179" i="4"/>
  <c r="AY183" i="4"/>
  <c r="O182" i="4"/>
  <c r="AX310" i="4"/>
  <c r="N311" i="4"/>
  <c r="S311" i="4"/>
  <c r="AX297" i="4"/>
  <c r="S296" i="4"/>
  <c r="N296" i="4"/>
  <c r="AX66" i="4"/>
  <c r="S66" i="4"/>
  <c r="N66" i="4"/>
  <c r="Q266" i="4"/>
  <c r="T266" i="4"/>
  <c r="AW312" i="4"/>
  <c r="R313" i="4"/>
  <c r="M313" i="4"/>
  <c r="P313" i="4" s="1"/>
  <c r="M547" i="4"/>
  <c r="P547" i="4" s="1"/>
  <c r="R547" i="4"/>
  <c r="AW547" i="4"/>
  <c r="Q192" i="4"/>
  <c r="T192" i="4"/>
  <c r="T539" i="4"/>
  <c r="O170" i="4"/>
  <c r="AY171" i="4"/>
  <c r="AW200" i="4"/>
  <c r="R201" i="4"/>
  <c r="M201" i="4"/>
  <c r="P201" i="4" s="1"/>
  <c r="AY298" i="4"/>
  <c r="O299" i="4"/>
  <c r="N431" i="4"/>
  <c r="AX430" i="4"/>
  <c r="S431" i="4"/>
  <c r="AY323" i="4"/>
  <c r="O322" i="4"/>
  <c r="Q309" i="4"/>
  <c r="T309" i="4"/>
  <c r="AX440" i="4"/>
  <c r="S441" i="4"/>
  <c r="N441" i="4"/>
  <c r="T535" i="4"/>
  <c r="Q535" i="4"/>
  <c r="Q299" i="4"/>
  <c r="Q186" i="4"/>
  <c r="T186" i="4"/>
  <c r="AW335" i="4"/>
  <c r="Q525" i="4"/>
  <c r="R299" i="4"/>
  <c r="AW298" i="4"/>
  <c r="M299" i="4"/>
  <c r="P299" i="4" s="1"/>
  <c r="Q556" i="4"/>
  <c r="T556" i="4"/>
  <c r="S170" i="4"/>
  <c r="N170" i="4"/>
  <c r="AX171" i="4"/>
  <c r="T416" i="4"/>
  <c r="AW539" i="4"/>
  <c r="R539" i="4"/>
  <c r="M539" i="4"/>
  <c r="P539" i="4" s="1"/>
  <c r="N196" i="4"/>
  <c r="S196" i="4"/>
  <c r="AX205" i="4"/>
  <c r="AX452" i="4"/>
  <c r="N453" i="4"/>
  <c r="S453" i="4"/>
  <c r="Q199" i="4"/>
  <c r="T199" i="4"/>
  <c r="Q229" i="4"/>
  <c r="T229" i="4"/>
  <c r="AW233" i="4"/>
  <c r="T515" i="4"/>
  <c r="Q515" i="4"/>
  <c r="T435" i="4"/>
  <c r="Q435" i="4"/>
  <c r="AY153" i="4"/>
  <c r="AX406" i="4"/>
  <c r="T374" i="4"/>
  <c r="Q374" i="4"/>
  <c r="N407" i="4"/>
  <c r="Q407" i="4" s="1"/>
  <c r="Q364" i="4"/>
  <c r="T364" i="4"/>
  <c r="AY397" i="4"/>
  <c r="O396" i="4"/>
  <c r="T359" i="4"/>
  <c r="Q359" i="4"/>
  <c r="O341" i="4"/>
  <c r="AY340" i="4"/>
  <c r="AW576" i="4"/>
  <c r="R576" i="4"/>
  <c r="M576" i="4"/>
  <c r="P576" i="4" s="1"/>
  <c r="T200" i="4"/>
  <c r="Q200" i="4"/>
  <c r="O340" i="4"/>
  <c r="AY341" i="4"/>
  <c r="Q530" i="4"/>
  <c r="T530" i="4"/>
  <c r="O394" i="4"/>
  <c r="AY395" i="4"/>
  <c r="N183" i="4"/>
  <c r="S183" i="4"/>
  <c r="AX182" i="4"/>
  <c r="O247" i="4"/>
  <c r="AY246" i="4"/>
  <c r="AY335" i="4"/>
  <c r="O334" i="4"/>
  <c r="AY578" i="4"/>
  <c r="O578" i="4"/>
  <c r="AX246" i="4"/>
  <c r="S247" i="4"/>
  <c r="N247" i="4"/>
  <c r="T79" i="4"/>
  <c r="Q79" i="4"/>
  <c r="AY406" i="4"/>
  <c r="O407" i="4"/>
  <c r="AY206" i="4"/>
  <c r="O207" i="4"/>
  <c r="O548" i="4"/>
  <c r="AY548" i="4"/>
  <c r="AY576" i="4"/>
  <c r="O576" i="4"/>
  <c r="AX277" i="4"/>
  <c r="S276" i="4"/>
  <c r="N478" i="4"/>
  <c r="AX479" i="4"/>
  <c r="S478" i="4"/>
  <c r="AX397" i="4"/>
  <c r="S396" i="4"/>
  <c r="N396" i="4"/>
  <c r="N348" i="4"/>
  <c r="AX349" i="4"/>
  <c r="S348" i="4"/>
  <c r="R155" i="4"/>
  <c r="M155" i="4"/>
  <c r="P155" i="4" s="1"/>
  <c r="AW154" i="4"/>
  <c r="T572" i="4"/>
  <c r="Q572" i="4"/>
  <c r="T394" i="4"/>
  <c r="Q394" i="4"/>
  <c r="Q114" i="4"/>
  <c r="T114" i="4"/>
  <c r="T190" i="4"/>
  <c r="Q190" i="4"/>
  <c r="T208" i="4"/>
  <c r="Q208" i="4"/>
  <c r="Q574" i="4"/>
  <c r="T574" i="4"/>
  <c r="AY233" i="4"/>
  <c r="O232" i="4"/>
  <c r="O352" i="4"/>
  <c r="AY353" i="4"/>
  <c r="R239" i="4"/>
  <c r="AW238" i="4"/>
  <c r="M239" i="4"/>
  <c r="P239" i="4" s="1"/>
  <c r="M480" i="4"/>
  <c r="P480" i="4" s="1"/>
  <c r="R480" i="4"/>
  <c r="AW481" i="4"/>
  <c r="T224" i="4"/>
  <c r="Q224" i="4"/>
  <c r="Q434" i="4"/>
  <c r="T434" i="4"/>
  <c r="O434" i="4"/>
  <c r="AY435" i="4"/>
  <c r="M478" i="4"/>
  <c r="P478" i="4" s="1"/>
  <c r="AW479" i="4"/>
  <c r="R478" i="4"/>
  <c r="AW209" i="4"/>
  <c r="R208" i="4"/>
  <c r="M208" i="4"/>
  <c r="P208" i="4" s="1"/>
  <c r="AX153" i="4"/>
  <c r="N152" i="4"/>
  <c r="S152" i="4"/>
  <c r="AX281" i="4"/>
  <c r="S280" i="4"/>
  <c r="N280" i="4"/>
  <c r="R92" i="4"/>
  <c r="M92" i="4"/>
  <c r="P92" i="4" s="1"/>
  <c r="AW92" i="4"/>
  <c r="AX347" i="4"/>
  <c r="N346" i="4"/>
  <c r="S346" i="4"/>
  <c r="AW84" i="4"/>
  <c r="M84" i="4"/>
  <c r="P84" i="4" s="1"/>
  <c r="R84" i="4"/>
  <c r="O208" i="4"/>
  <c r="AY209" i="4"/>
  <c r="Q340" i="4"/>
  <c r="T340" i="4"/>
  <c r="Q513" i="4"/>
  <c r="T513" i="4"/>
  <c r="T284" i="4"/>
  <c r="Q284" i="4"/>
  <c r="N576" i="4"/>
  <c r="S576" i="4"/>
  <c r="AX576" i="4"/>
  <c r="AY84" i="4"/>
  <c r="O84" i="4"/>
  <c r="AW578" i="4"/>
  <c r="R578" i="4"/>
  <c r="M578" i="4"/>
  <c r="P578" i="4" s="1"/>
  <c r="N236" i="4"/>
  <c r="S236" i="4"/>
  <c r="AX237" i="4"/>
  <c r="T578" i="4"/>
  <c r="Q578" i="4"/>
  <c r="AY277" i="4"/>
  <c r="O276" i="4"/>
  <c r="AX206" i="4"/>
  <c r="S207" i="4"/>
  <c r="T154" i="4"/>
  <c r="Q154" i="4"/>
  <c r="T206" i="4"/>
  <c r="Q206" i="4"/>
  <c r="AY443" i="4"/>
  <c r="O442" i="4"/>
  <c r="R183" i="4"/>
  <c r="M183" i="4"/>
  <c r="P183" i="4" s="1"/>
  <c r="AW182" i="4"/>
  <c r="AY574" i="4"/>
  <c r="O574" i="4"/>
  <c r="S442" i="4"/>
  <c r="N442" i="4"/>
  <c r="AX443" i="4"/>
  <c r="AY284" i="4"/>
  <c r="O285" i="4"/>
  <c r="AY349" i="4"/>
  <c r="O348" i="4"/>
  <c r="T362" i="4"/>
  <c r="Q362" i="4"/>
  <c r="AX92" i="4"/>
  <c r="S92" i="4"/>
  <c r="N92" i="4"/>
  <c r="Q155" i="4"/>
  <c r="T155" i="4"/>
  <c r="AY154" i="4"/>
  <c r="O155" i="4"/>
  <c r="T84" i="4"/>
  <c r="Q84" i="4"/>
  <c r="Q461" i="4"/>
  <c r="T461" i="4"/>
  <c r="AY237" i="4"/>
  <c r="O236" i="4"/>
  <c r="AX335" i="4"/>
  <c r="N334" i="4"/>
  <c r="S334" i="4"/>
  <c r="T232" i="4"/>
  <c r="Q232" i="4"/>
  <c r="T298" i="4" l="1"/>
  <c r="T313" i="4"/>
  <c r="T314" i="4"/>
  <c r="Q258" i="4"/>
  <c r="Q411" i="4"/>
  <c r="Q409" i="4"/>
  <c r="T409" i="4"/>
  <c r="Q341" i="4"/>
  <c r="Q285" i="4"/>
  <c r="Q233" i="4"/>
  <c r="Q201" i="4"/>
  <c r="Q187" i="4"/>
  <c r="T202" i="4"/>
  <c r="Q58" i="4"/>
  <c r="Q75" i="4"/>
  <c r="T68" i="4"/>
  <c r="T63" i="4"/>
  <c r="Q59" i="4"/>
  <c r="Q323" i="4"/>
  <c r="T368" i="4"/>
  <c r="T318" i="4"/>
  <c r="T480" i="4"/>
  <c r="Q440" i="4"/>
  <c r="T347" i="4"/>
  <c r="Q361" i="4"/>
  <c r="T361" i="4"/>
  <c r="T283" i="4"/>
  <c r="T352" i="4"/>
  <c r="T507" i="4"/>
  <c r="Q507" i="4"/>
  <c r="Q488" i="4"/>
  <c r="T488" i="4"/>
  <c r="T140" i="4"/>
  <c r="Q140" i="4"/>
  <c r="Q471" i="4"/>
  <c r="T471" i="4"/>
  <c r="Q112" i="4"/>
  <c r="T112" i="4"/>
  <c r="T279" i="4"/>
  <c r="Q444" i="4"/>
  <c r="T444" i="4"/>
  <c r="Q385" i="4"/>
  <c r="T385" i="4"/>
  <c r="T436" i="4"/>
  <c r="T332" i="4"/>
  <c r="Q332" i="4"/>
  <c r="Q448" i="4"/>
  <c r="T448" i="4"/>
  <c r="Q239" i="4"/>
  <c r="T246" i="4"/>
  <c r="Q382" i="4"/>
  <c r="T382" i="4"/>
  <c r="T189" i="4"/>
  <c r="Q189" i="4"/>
  <c r="T415" i="4"/>
  <c r="Q415" i="4"/>
  <c r="T32" i="4"/>
  <c r="Q32" i="4"/>
  <c r="Q450" i="4"/>
  <c r="T450" i="4"/>
  <c r="Q319" i="4"/>
  <c r="T319" i="4"/>
  <c r="T251" i="4"/>
  <c r="Q251" i="4"/>
  <c r="T109" i="4"/>
  <c r="Q109" i="4"/>
  <c r="T439" i="4"/>
  <c r="Q439" i="4"/>
  <c r="Q249" i="4"/>
  <c r="T249" i="4"/>
  <c r="Q419" i="4"/>
  <c r="T419" i="4"/>
  <c r="Q481" i="4"/>
  <c r="T481" i="4"/>
  <c r="Q417" i="4"/>
  <c r="T417" i="4"/>
  <c r="T405" i="4"/>
  <c r="Q405" i="4"/>
  <c r="Q418" i="4"/>
  <c r="T312" i="4"/>
  <c r="Q312" i="4"/>
  <c r="Q215" i="4"/>
  <c r="T215" i="4"/>
  <c r="T184" i="4"/>
  <c r="Q184" i="4"/>
  <c r="T169" i="4"/>
  <c r="Q169" i="4"/>
  <c r="Q195" i="4"/>
  <c r="T195" i="4"/>
  <c r="T316" i="4"/>
  <c r="Q316" i="4"/>
  <c r="T373" i="4"/>
  <c r="Q373" i="4"/>
  <c r="Q452" i="4"/>
  <c r="T452" i="4"/>
  <c r="Q414" i="4"/>
  <c r="Q317" i="4"/>
  <c r="Q272" i="4"/>
  <c r="T272" i="4"/>
  <c r="Q437" i="4"/>
  <c r="T437" i="4"/>
  <c r="Q443" i="4"/>
  <c r="T443" i="4"/>
  <c r="Q379" i="4"/>
  <c r="T379" i="4"/>
  <c r="Q156" i="4"/>
  <c r="T156" i="4"/>
  <c r="T424" i="4"/>
  <c r="Q424" i="4"/>
  <c r="Q338" i="4"/>
  <c r="T338" i="4"/>
  <c r="Q221" i="4"/>
  <c r="T221" i="4"/>
  <c r="T397" i="4"/>
  <c r="Q397" i="4"/>
  <c r="T474" i="4"/>
  <c r="Q474" i="4"/>
  <c r="T432" i="4"/>
  <c r="Q432" i="4"/>
  <c r="T413" i="4"/>
  <c r="Q413" i="4"/>
  <c r="Q353" i="4"/>
  <c r="T353" i="4"/>
  <c r="T180" i="4"/>
  <c r="Q180" i="4"/>
  <c r="T185" i="4"/>
  <c r="Q185" i="4"/>
  <c r="T495" i="4"/>
  <c r="Q495" i="4"/>
  <c r="Q402" i="4"/>
  <c r="T402" i="4"/>
  <c r="Q278" i="4"/>
  <c r="T278" i="4"/>
  <c r="Q252" i="4"/>
  <c r="T252" i="4"/>
  <c r="Q372" i="4"/>
  <c r="T372" i="4"/>
  <c r="T226" i="4"/>
  <c r="Q226" i="4"/>
  <c r="Q209" i="4"/>
  <c r="T209" i="4"/>
  <c r="T110" i="4"/>
  <c r="Q110" i="4"/>
  <c r="Q234" i="4"/>
  <c r="T234" i="4"/>
  <c r="T395" i="4"/>
  <c r="Q395" i="4"/>
  <c r="Q216" i="4"/>
  <c r="T216" i="4"/>
  <c r="T175" i="4"/>
  <c r="Q175" i="4"/>
  <c r="T433" i="4"/>
  <c r="Q433" i="4"/>
  <c r="T429" i="4"/>
  <c r="Q429" i="4"/>
  <c r="Q337" i="4"/>
  <c r="T337" i="4"/>
  <c r="Q315" i="4"/>
  <c r="T315" i="4"/>
  <c r="Q349" i="4"/>
  <c r="T349" i="4"/>
  <c r="T101" i="4"/>
  <c r="Q274" i="4"/>
  <c r="T274" i="4"/>
  <c r="T521" i="4"/>
  <c r="Q521" i="4"/>
  <c r="T308" i="4"/>
  <c r="Q308" i="4"/>
  <c r="Q468" i="4"/>
  <c r="T468" i="4"/>
  <c r="T290" i="4"/>
  <c r="Q290" i="4"/>
  <c r="T245" i="4"/>
  <c r="Q245" i="4"/>
  <c r="T300" i="4"/>
  <c r="Q300" i="4"/>
  <c r="T421" i="4"/>
  <c r="Q421" i="4"/>
  <c r="Q479" i="4"/>
  <c r="T479" i="4"/>
  <c r="Q135" i="4"/>
  <c r="T135" i="4"/>
  <c r="T217" i="4"/>
  <c r="Q217" i="4"/>
  <c r="Q51" i="4"/>
  <c r="T51" i="4"/>
  <c r="Q157" i="4"/>
  <c r="T157" i="4"/>
  <c r="T38" i="4"/>
  <c r="Q38" i="4"/>
  <c r="T61" i="4"/>
  <c r="Q61" i="4"/>
  <c r="T191" i="4"/>
  <c r="Q191" i="4"/>
  <c r="T115" i="4"/>
  <c r="Q115" i="4"/>
  <c r="Q160" i="4"/>
  <c r="T160" i="4"/>
  <c r="T49" i="4"/>
  <c r="Q49" i="4"/>
  <c r="T198" i="4"/>
  <c r="Q198" i="4"/>
  <c r="Q242" i="4"/>
  <c r="T242" i="4"/>
  <c r="Q105" i="4"/>
  <c r="T105" i="4"/>
  <c r="T263" i="4"/>
  <c r="Q263" i="4"/>
  <c r="T214" i="4"/>
  <c r="Q214" i="4"/>
  <c r="Q273" i="4"/>
  <c r="T273" i="4"/>
  <c r="Q241" i="4"/>
  <c r="T241" i="4"/>
  <c r="T171" i="4"/>
  <c r="Q171" i="4"/>
  <c r="Q40" i="4"/>
  <c r="T40" i="4"/>
  <c r="Q262" i="4"/>
  <c r="T262" i="4"/>
  <c r="Q47" i="4"/>
  <c r="T47" i="4"/>
  <c r="T74" i="4"/>
  <c r="Q74" i="4"/>
  <c r="Q64" i="4"/>
  <c r="T64" i="4"/>
  <c r="Q204" i="4"/>
  <c r="T204" i="4"/>
  <c r="Q335" i="4"/>
  <c r="T335" i="4"/>
  <c r="Q220" i="4"/>
  <c r="T220" i="4"/>
  <c r="Q90" i="4"/>
  <c r="T90" i="4"/>
  <c r="Q227" i="4"/>
  <c r="T227" i="4"/>
  <c r="T78" i="4"/>
  <c r="Q78" i="4"/>
  <c r="Q153" i="4"/>
  <c r="T153" i="4"/>
  <c r="Q126" i="4"/>
  <c r="T126" i="4"/>
  <c r="Q104" i="4"/>
  <c r="T104" i="4"/>
  <c r="Q240" i="4"/>
  <c r="T240" i="4"/>
  <c r="Q107" i="4"/>
  <c r="T107" i="4"/>
  <c r="Q237" i="4"/>
  <c r="T237" i="4"/>
  <c r="T76" i="4"/>
  <c r="Q76" i="4"/>
  <c r="T106" i="4"/>
  <c r="Q106" i="4"/>
  <c r="Q297" i="4"/>
  <c r="Q194" i="4"/>
  <c r="Q80" i="4"/>
  <c r="T80" i="4"/>
  <c r="T407" i="4"/>
  <c r="T412" i="4"/>
  <c r="Q412" i="4"/>
  <c r="T406" i="4"/>
  <c r="Q406" i="4"/>
  <c r="T253" i="4"/>
  <c r="Q62" i="4"/>
  <c r="T62" i="4"/>
  <c r="T71" i="4"/>
  <c r="Q71" i="4"/>
  <c r="Q296" i="4"/>
  <c r="T296" i="4"/>
  <c r="Q193" i="4"/>
  <c r="T193" i="4"/>
  <c r="Q203" i="4"/>
  <c r="T203" i="4"/>
  <c r="Q281" i="4"/>
  <c r="T281" i="4"/>
  <c r="T343" i="4"/>
  <c r="Q343" i="4"/>
  <c r="Q441" i="4"/>
  <c r="T441" i="4"/>
  <c r="T547" i="4"/>
  <c r="Q547" i="4"/>
  <c r="Q310" i="4"/>
  <c r="T310" i="4"/>
  <c r="T420" i="4"/>
  <c r="Q420" i="4"/>
  <c r="Q282" i="4"/>
  <c r="T282" i="4"/>
  <c r="Q311" i="4"/>
  <c r="T311" i="4"/>
  <c r="Q21" i="4"/>
  <c r="T21" i="4"/>
  <c r="Q430" i="4"/>
  <c r="T430" i="4"/>
  <c r="Q543" i="4"/>
  <c r="T543" i="4"/>
  <c r="Q431" i="4"/>
  <c r="T431" i="4"/>
  <c r="Q322" i="4"/>
  <c r="T322" i="4"/>
  <c r="Q410" i="4"/>
  <c r="T410" i="4"/>
  <c r="T57" i="4"/>
  <c r="Q57" i="4"/>
  <c r="T428" i="4"/>
  <c r="Q428" i="4"/>
  <c r="T523" i="4"/>
  <c r="Q523" i="4"/>
  <c r="T426" i="4"/>
  <c r="Q426" i="4"/>
  <c r="Q196" i="4"/>
  <c r="T196" i="4"/>
  <c r="T453" i="4"/>
  <c r="Q453" i="4"/>
  <c r="Q326" i="4"/>
  <c r="T326" i="4"/>
  <c r="Q67" i="4"/>
  <c r="T67" i="4"/>
  <c r="Q87" i="4"/>
  <c r="T87" i="4"/>
  <c r="T178" i="4"/>
  <c r="Q178" i="4"/>
  <c r="Q66" i="4"/>
  <c r="T66" i="4"/>
  <c r="T81" i="4"/>
  <c r="Q81" i="4"/>
  <c r="T18" i="4"/>
  <c r="Q18" i="4"/>
  <c r="T291" i="4"/>
  <c r="Q291" i="4"/>
  <c r="T170" i="4"/>
  <c r="Q170" i="4"/>
  <c r="Q334" i="4"/>
  <c r="T334" i="4"/>
  <c r="T92" i="4"/>
  <c r="Q92" i="4"/>
  <c r="Q442" i="4"/>
  <c r="T442" i="4"/>
  <c r="T346" i="4"/>
  <c r="Q346" i="4"/>
  <c r="Q348" i="4"/>
  <c r="T348" i="4"/>
  <c r="Q478" i="4"/>
  <c r="T478" i="4"/>
  <c r="Q247" i="4"/>
  <c r="T247" i="4"/>
  <c r="Q276" i="4"/>
  <c r="T276" i="4"/>
  <c r="T576" i="4"/>
  <c r="Q576" i="4"/>
  <c r="Q183" i="4"/>
  <c r="T183" i="4"/>
  <c r="Q207" i="4"/>
  <c r="T207" i="4"/>
  <c r="T236" i="4"/>
  <c r="Q236" i="4"/>
  <c r="T280" i="4"/>
  <c r="Q280" i="4"/>
  <c r="Q152" i="4"/>
  <c r="T152" i="4"/>
  <c r="Q396" i="4"/>
  <c r="T396" i="4"/>
</calcChain>
</file>

<file path=xl/sharedStrings.xml><?xml version="1.0" encoding="utf-8"?>
<sst xmlns="http://schemas.openxmlformats.org/spreadsheetml/2006/main" count="13548" uniqueCount="671">
  <si>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</si>
  <si>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</si>
  <si>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</si>
  <si>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</si>
  <si>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</si>
  <si>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</si>
  <si>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</si>
  <si>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</si>
  <si>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MIN</t>
  </si>
  <si>
    <t>MAX</t>
  </si>
  <si>
    <t>80th</t>
  </si>
  <si>
    <t>From GC</t>
  </si>
  <si>
    <t>1st gas</t>
  </si>
  <si>
    <t>2nd gas</t>
  </si>
  <si>
    <t>3rd gas</t>
  </si>
  <si>
    <t>SAME FOR ALL GASES</t>
  </si>
  <si>
    <t>JUST CH4 CALCULATIONS</t>
  </si>
  <si>
    <t>JUST CO2 CALCULATIONS</t>
  </si>
  <si>
    <t>JUST N2O CALCULATIONS</t>
  </si>
  <si>
    <t>CH4 ppm</t>
  </si>
  <si>
    <t>CO2 ppm</t>
  </si>
  <si>
    <t>N2O ppm</t>
  </si>
  <si>
    <t>Caq</t>
  </si>
  <si>
    <t>Ptot</t>
  </si>
  <si>
    <t>T</t>
  </si>
  <si>
    <t>Vaq</t>
  </si>
  <si>
    <t>Vg</t>
  </si>
  <si>
    <t>NOT IN BASTVIKEN</t>
  </si>
  <si>
    <t>Px</t>
  </si>
  <si>
    <t>ng</t>
  </si>
  <si>
    <t>nair</t>
  </si>
  <si>
    <t>naq</t>
  </si>
  <si>
    <t>ntot</t>
  </si>
  <si>
    <t>Henry's</t>
  </si>
  <si>
    <t>ENTER THESE:</t>
  </si>
  <si>
    <t>RESULTS:</t>
  </si>
  <si>
    <t>PROBABLY DON'T NEED THESE TYPES OF UNITS (COL M-Q) - used for atmospheric CO2</t>
  </si>
  <si>
    <t>CALCULATIONS:</t>
  </si>
  <si>
    <t>as mol/l*atm</t>
  </si>
  <si>
    <t>sorting variable 1- collection date</t>
  </si>
  <si>
    <t>sorting variable 2- depth</t>
  </si>
  <si>
    <t>sorting variable 4- rep</t>
  </si>
  <si>
    <t>ANALYST NOTES</t>
  </si>
  <si>
    <t>Lab Temp in C at the time the headspace was added to vial</t>
  </si>
  <si>
    <t>BP at sea level from current weather report like wunderground in inches Hg at the time headspace was added to vial</t>
  </si>
  <si>
    <t>Measured headspace CH4  in ppm from GC in ppm (1/2 MDL = 0.1 instead of negative values)</t>
  </si>
  <si>
    <t>Measured headspace CO2 in ppm from GC in ppm</t>
  </si>
  <si>
    <t>Measured headspace N2O in ppm from GC in ppm</t>
  </si>
  <si>
    <r>
      <t xml:space="preserve">Total concentration of CH4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</si>
  <si>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CO2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</si>
  <si>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N2O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</si>
  <si>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CH4/L for comparison to RSK calc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</si>
  <si>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CO2/L for comparison to RSK calc</t>
    </r>
  </si>
  <si>
    <t>convert CH4 to volume fraction as ppm??  Corrected for water vapor for comparison to CO2SYS</t>
  </si>
  <si>
    <t>convert CO2 to volume fraction as ppm?? Corrected for water vapor for comparison to CO2SYS</t>
  </si>
  <si>
    <t>convert CO2 to Xppm as per Industrial Hygiene using lab temp and pressure corrected by Antoine equation for vapor pressure of water ?? For comparison to CO2SYS</t>
  </si>
  <si>
    <t>Total pressure in atm- calculated from amount of HS added at room temp then adjusted to presssure at agitator temperature of 40 C (p2 = (t2 *p1)/t1)</t>
  </si>
  <si>
    <t>Temperature in K at the time the headspace conc is equilibrated (at 40 C)</t>
  </si>
  <si>
    <t>Volume of water in L</t>
  </si>
  <si>
    <t>Headspace Volume in L</t>
  </si>
  <si>
    <t>Antoine equation for vapor pressure of water ( P = 10^ (A - (B/(T+C))) plus a conversion (0.001316) from mmHg to atm)</t>
  </si>
  <si>
    <t>Partial pressure for the gas (atm)</t>
  </si>
  <si>
    <t>mols compound in gas (calculated from partial pressure)</t>
  </si>
  <si>
    <t>mols compound in gas used to make headspace</t>
  </si>
  <si>
    <t>mol compound in water (estimated from Henrys)</t>
  </si>
  <si>
    <t>Total mols compound in vessel (both in headspace and water)</t>
  </si>
  <si>
    <t>Partial pressure for the gas x (atm)</t>
  </si>
  <si>
    <t>mols compound in gas</t>
  </si>
  <si>
    <t>mol compound in water</t>
  </si>
  <si>
    <t>Total mols in vessel</t>
  </si>
  <si>
    <t xml:space="preserve">percent in headspace? </t>
  </si>
  <si>
    <t>bd=below detection</t>
  </si>
  <si>
    <t>unsure about these conversions to partial pressures as ppm because they do not agree with CO2SYS calculations</t>
  </si>
  <si>
    <t>See Wikipedia</t>
  </si>
  <si>
    <t>mole fraction * total pressure</t>
  </si>
  <si>
    <t>n=(pv)/(rt)</t>
  </si>
  <si>
    <t>measured</t>
  </si>
  <si>
    <t>estimated from Henry's</t>
  </si>
  <si>
    <t>added</t>
  </si>
  <si>
    <t>from Sanders 2015 v 4 p 4420 methane 1.4* 10-5, 1600 then converted to mol/L*atm (times 101.325)</t>
  </si>
  <si>
    <t>from Sanders 2015  v. 4 p 4488 carbon dioxide 3.3 x 10-4, 2400 then converted to mol/L*atm (times 101.325)</t>
  </si>
  <si>
    <t>from Sanders 2015  v. 4 p 4419 dinitrogen monoxide (2.4 * 10-4, 2700)then converted to mol/L*atm (times 101.325)</t>
  </si>
  <si>
    <t>nd=not determined</t>
  </si>
  <si>
    <t>calculate volume fraction - starting w moles gas of interest in vessel, calculate volume gas from ideal gas law, divide by known volume water extracted</t>
  </si>
  <si>
    <t>Temperature correction using Van't Hoff equation from Sanders p. 4403 eq. 19</t>
  </si>
  <si>
    <t>nq=not quantified</t>
  </si>
  <si>
    <t>calculate volume fraction - starting w mol/L * volume/mol from ideal gas law</t>
  </si>
  <si>
    <t>Atmos. Chem. Phys., 15, 4399–4981, 2015</t>
  </si>
  <si>
    <t>NM</t>
  </si>
  <si>
    <t>t1eb1</t>
  </si>
  <si>
    <t>t1eb2</t>
  </si>
  <si>
    <t>t1eb4</t>
  </si>
  <si>
    <t>Trap ID</t>
  </si>
  <si>
    <t>transect</t>
  </si>
  <si>
    <t>REP</t>
  </si>
  <si>
    <t>trap volume</t>
  </si>
  <si>
    <t>trap vol (liters)</t>
  </si>
  <si>
    <t>umol CH4 per L (REVISED CALC)</t>
  </si>
  <si>
    <t>mg CH4 per liter</t>
  </si>
  <si>
    <t>Begin time/date</t>
  </si>
  <si>
    <t>End time/date</t>
  </si>
  <si>
    <t>t10</t>
  </si>
  <si>
    <t>t1eb3</t>
  </si>
  <si>
    <t>Transect Average</t>
  </si>
  <si>
    <t>log_ebu_mg_ch4_m2_d</t>
  </si>
  <si>
    <t>Ebullitive flux (mg ch4 m2 d)</t>
  </si>
  <si>
    <t>CH4 by FID</t>
  </si>
  <si>
    <t>CH4 by TCD</t>
  </si>
  <si>
    <t>CO2 by TCD</t>
  </si>
  <si>
    <t>Conc. (ppt)</t>
  </si>
  <si>
    <t>Std. Conc.</t>
  </si>
  <si>
    <t>Cal. Point</t>
  </si>
  <si>
    <t>Accuracy[%]</t>
  </si>
  <si>
    <t>Deviation</t>
  </si>
  <si>
    <t>2020 ranged CAL Measured headspace CH4  in ppm from GC in ppm (BD at 0.2)</t>
  </si>
  <si>
    <t>2020 CAL Measured headspace CO2 in ppm from GC in ppm</t>
  </si>
  <si>
    <t>sorting variable 3- reservoir</t>
  </si>
  <si>
    <t>date acquired</t>
  </si>
  <si>
    <t>2021 CAL Measured headspace CO2 in ppm from GC in ppm</t>
  </si>
  <si>
    <t>2020 ranged CAL Measured headspace CH4  in ppm from GC in ppm</t>
  </si>
  <si>
    <t>2021 ranged CAL Measured headspace CH4  in ppm from GC in ppm</t>
  </si>
  <si>
    <t>Analyst code</t>
  </si>
  <si>
    <t>Note</t>
  </si>
  <si>
    <t>BRN01mar21_001.gcd</t>
  </si>
  <si>
    <t>air</t>
  </si>
  <si>
    <t>Unknown</t>
  </si>
  <si>
    <t>-----</t>
  </si>
  <si>
    <t>BRN01mar21_002.gcd</t>
  </si>
  <si>
    <t>air + 100</t>
  </si>
  <si>
    <t>BRN01mar21_003.gcd</t>
  </si>
  <si>
    <t>BRN01mar21_004.gcd</t>
  </si>
  <si>
    <t>BRN01mar21_005.gcd</t>
  </si>
  <si>
    <t>BRN01mar21_006.gcd</t>
  </si>
  <si>
    <t>BRN01mar21_007.gcd</t>
  </si>
  <si>
    <t>BRN01mar21_008.gcd</t>
  </si>
  <si>
    <t>BRN01mar21_009.gcd</t>
  </si>
  <si>
    <t>BRN01mar21_010.gcd</t>
  </si>
  <si>
    <t>BRN01mar21_011.gcd</t>
  </si>
  <si>
    <t>BRN01mar21_012.gcd</t>
  </si>
  <si>
    <t>BRN01mar21_013.gcd</t>
  </si>
  <si>
    <t>BRN01mar21_014.gcd</t>
  </si>
  <si>
    <t>BRN01mar21_015.gcd</t>
  </si>
  <si>
    <t>BRN01mar21_016.gcd</t>
  </si>
  <si>
    <t>BRN01mar21_017.gcd</t>
  </si>
  <si>
    <t>BRN01mar21_018.gcd</t>
  </si>
  <si>
    <t>BRN04may21_001.gcd</t>
  </si>
  <si>
    <t>BRN04may21_002.gcd</t>
  </si>
  <si>
    <t>BRN04may21_003.gcd</t>
  </si>
  <si>
    <t>BRN04may21_004.gcd</t>
  </si>
  <si>
    <t>BRN04may21_005.gcd</t>
  </si>
  <si>
    <t>BRN04may21_006.gcd</t>
  </si>
  <si>
    <t>BRN04may21_007.gcd</t>
  </si>
  <si>
    <t>BRN04may21_008.gcd</t>
  </si>
  <si>
    <t>BRN04may21_009.gcd</t>
  </si>
  <si>
    <t>BRN04may21_010.gcd</t>
  </si>
  <si>
    <t>BRN04may21_011.gcd</t>
  </si>
  <si>
    <t>BRN04may21_012.gcd</t>
  </si>
  <si>
    <t>BRN06apr21_001.gcd</t>
  </si>
  <si>
    <t>BRN06apr21_002.gcd</t>
  </si>
  <si>
    <t>BRN06apr21_003.gcd</t>
  </si>
  <si>
    <t>BRN06apr21_004.gcd</t>
  </si>
  <si>
    <t>BRN06apr21_005.gcd</t>
  </si>
  <si>
    <t>BRN06apr21_006.gcd</t>
  </si>
  <si>
    <t>BRN06apr21_007.gcd</t>
  </si>
  <si>
    <t>BRN06apr21_008.gcd</t>
  </si>
  <si>
    <t>BRN06apr21_009.gcd</t>
  </si>
  <si>
    <t>BRN06apr21_010.gcd</t>
  </si>
  <si>
    <t>BRN06apr21_011.gcd</t>
  </si>
  <si>
    <t>BRN06apr21_012.gcd</t>
  </si>
  <si>
    <t>BRN07may21_001.gcd</t>
  </si>
  <si>
    <t>BRN07may21_002.gcd</t>
  </si>
  <si>
    <t>BRN07may21_003.gcd</t>
  </si>
  <si>
    <t>BRN07may21_004.gcd</t>
  </si>
  <si>
    <t>BRN07may21_005.gcd</t>
  </si>
  <si>
    <t>BRN07may21_006.gcd</t>
  </si>
  <si>
    <t>BRN07may21_007.gcd</t>
  </si>
  <si>
    <t>BRN07may21_008.gcd</t>
  </si>
  <si>
    <t>BRN07may21_009.gcd</t>
  </si>
  <si>
    <t>BRN07may21_010.gcd</t>
  </si>
  <si>
    <t>BRN07may21_011.gcd</t>
  </si>
  <si>
    <t>BRN07may21_012.gcd</t>
  </si>
  <si>
    <t>BRN07may21_013.gcd</t>
  </si>
  <si>
    <t>BRN07may21_014.gcd</t>
  </si>
  <si>
    <t>BRN07may21_015.gcd</t>
  </si>
  <si>
    <t>BRN09feb21_001.gcd</t>
  </si>
  <si>
    <t>BRN09feb21_002.gcd</t>
  </si>
  <si>
    <t>BRN09feb21_003.gcd</t>
  </si>
  <si>
    <t>BRN09feb21_004.gcd</t>
  </si>
  <si>
    <t>BRN09feb21_005.gcd</t>
  </si>
  <si>
    <t>BRN09feb21_006.gcd</t>
  </si>
  <si>
    <t>BRN09feb21_007.gcd</t>
  </si>
  <si>
    <t>BRN09feb21_008.gcd</t>
  </si>
  <si>
    <t>BRN09feb21_009.gcd</t>
  </si>
  <si>
    <t>BRN09feb21_010.gcd</t>
  </si>
  <si>
    <t>BRN09feb21_011.gcd</t>
  </si>
  <si>
    <t>BRN09feb21_012.gcd</t>
  </si>
  <si>
    <t>BRN09feb21_013.gcd</t>
  </si>
  <si>
    <t>BRN09feb21_014.gcd</t>
  </si>
  <si>
    <t>BRN09feb21_015.gcd</t>
  </si>
  <si>
    <t>BRN09feb21_016.gcd</t>
  </si>
  <si>
    <t>sample marked "air"</t>
  </si>
  <si>
    <t>BRN09mar21_001.gcd</t>
  </si>
  <si>
    <t>BRN09mar21_002.gcd</t>
  </si>
  <si>
    <t>BRN09mar21_003.gcd</t>
  </si>
  <si>
    <t>BRN09mar21_004.gcd</t>
  </si>
  <si>
    <t>BRN09mar21_005.gcd</t>
  </si>
  <si>
    <t>BRN09mar21_006.gcd</t>
  </si>
  <si>
    <t>BRN09mar21_008.gcd</t>
  </si>
  <si>
    <t>BRN09mar21_009.gcd</t>
  </si>
  <si>
    <t>BRN09mar21_010.gcd</t>
  </si>
  <si>
    <t>BRN09mar21_011.gcd</t>
  </si>
  <si>
    <t>BRN09mar21_012.gcd</t>
  </si>
  <si>
    <t>BRN09mar21_013.gcd</t>
  </si>
  <si>
    <t>102 try again</t>
  </si>
  <si>
    <t>BRN19apr21_001.gcd</t>
  </si>
  <si>
    <t>BRN19apr21_002.gcd</t>
  </si>
  <si>
    <t>BRN19apr21_003.gcd</t>
  </si>
  <si>
    <t>BRN19apr21_004.gcd</t>
  </si>
  <si>
    <t>BRN19apr21_005.gcd</t>
  </si>
  <si>
    <t>BRN19apr21_006.gcd</t>
  </si>
  <si>
    <t>BRN19apr21_007.gcd</t>
  </si>
  <si>
    <t>BRN19apr21_008.gcd</t>
  </si>
  <si>
    <t>BRN19apr21_009.gcd</t>
  </si>
  <si>
    <t>BRN19apr21_010.gcd</t>
  </si>
  <si>
    <t>BRN19apr21_011.gcd</t>
  </si>
  <si>
    <t>BRN19apr21_012.gcd</t>
  </si>
  <si>
    <t>BRN19apr21_013.gcd</t>
  </si>
  <si>
    <t>BRN19apr21_014.gcd</t>
  </si>
  <si>
    <t>BRN19apr21_015.gcd</t>
  </si>
  <si>
    <t>BRN19apr21_016.gcd</t>
  </si>
  <si>
    <t>BRN19apr21_017.gcd</t>
  </si>
  <si>
    <t>BRN19apr21_018.gcd</t>
  </si>
  <si>
    <t>BRN18may21_001.gcd</t>
  </si>
  <si>
    <t>BRN18may21_002.gcd</t>
  </si>
  <si>
    <t>BRN18may21_003.gcd</t>
  </si>
  <si>
    <t>BRN18may21_004.gcd</t>
  </si>
  <si>
    <t>BRN18may21_005.gcd</t>
  </si>
  <si>
    <t>BRN18may21_006.gcd</t>
  </si>
  <si>
    <t>BRN18may21_007.gcd</t>
  </si>
  <si>
    <t>BRN18may21_008.gcd</t>
  </si>
  <si>
    <t>BRN18may21_009.gcd</t>
  </si>
  <si>
    <t>BRN18may21_010.gcd</t>
  </si>
  <si>
    <t>BRN18may21_011.gcd</t>
  </si>
  <si>
    <t>BRN18may21_012.gcd</t>
  </si>
  <si>
    <t>BRN18may21_013.gcd</t>
  </si>
  <si>
    <t>BRN18may21_014.gcd</t>
  </si>
  <si>
    <t>BRN18may21_015.gcd</t>
  </si>
  <si>
    <t>BRN18may21_016.gcd</t>
  </si>
  <si>
    <t>BRN18may21_017.gcd</t>
  </si>
  <si>
    <t>BRN18may21_018.gcd</t>
  </si>
  <si>
    <t>BRN18may21_019.gcd</t>
  </si>
  <si>
    <t>BRN18may21_020.gcd</t>
  </si>
  <si>
    <t>BRN18may21_021.gcd</t>
  </si>
  <si>
    <t>BRN18may21_022.gcd</t>
  </si>
  <si>
    <t>BRN18may21_023.gcd</t>
  </si>
  <si>
    <t>BRN18may21_024.gcd</t>
  </si>
  <si>
    <t>BRN18may21_025.gcd</t>
  </si>
  <si>
    <t>BRN18may21_026.gcd</t>
  </si>
  <si>
    <t>BRN23mar21_001.gcd</t>
  </si>
  <si>
    <t>BRN23mar21_002.gcd</t>
  </si>
  <si>
    <t>BRN23mar21_003.gcd</t>
  </si>
  <si>
    <t>BRN23mar21_004.gcd</t>
  </si>
  <si>
    <t>BRN23mar21_005.gcd</t>
  </si>
  <si>
    <t>BRN23mar21_006.gcd</t>
  </si>
  <si>
    <t>BRN23mar21_007.gcd</t>
  </si>
  <si>
    <t>BRN23mar21_008.gcd</t>
  </si>
  <si>
    <t>BRN23mar21_009.gcd</t>
  </si>
  <si>
    <t>BRN23mar21_010.gcd</t>
  </si>
  <si>
    <t>BRN23mar21_011.gcd</t>
  </si>
  <si>
    <t>BRN23mar21_012.gcd</t>
  </si>
  <si>
    <t>BRN23mar21_013.gcd</t>
  </si>
  <si>
    <t>BRN23mar21_014.gcd</t>
  </si>
  <si>
    <t>BRN23mar21_015.gcd</t>
  </si>
  <si>
    <t>BRN23mar21_016.gcd</t>
  </si>
  <si>
    <t>BRN23mar21_017.gcd</t>
  </si>
  <si>
    <t>BRN23mar21_018.gcd</t>
  </si>
  <si>
    <t>BRN23mar21_019.gcd</t>
  </si>
  <si>
    <t>BRN23mar21_020.gcd</t>
  </si>
  <si>
    <t>FCR</t>
  </si>
  <si>
    <t>BVR</t>
  </si>
  <si>
    <t>Weir</t>
  </si>
  <si>
    <t>BRN25may21_001.gcd</t>
  </si>
  <si>
    <t>BRN25may21_002.gcd</t>
  </si>
  <si>
    <t>BRN25may21_003.gcd</t>
  </si>
  <si>
    <t>BRN25may21_004.gcd</t>
  </si>
  <si>
    <t>BRN25may21_005.gcd</t>
  </si>
  <si>
    <t>BRN25may21_006.gcd</t>
  </si>
  <si>
    <t>BRN25may21_007.gcd</t>
  </si>
  <si>
    <t>BRN25may21_008.gcd</t>
  </si>
  <si>
    <t>CO2 bd</t>
  </si>
  <si>
    <t>BRN25may21_009.gcd</t>
  </si>
  <si>
    <t>BRN25may21_010.gcd</t>
  </si>
  <si>
    <t>BRN25may21_011.gcd</t>
  </si>
  <si>
    <t>BRN25may21_012.gcd</t>
  </si>
  <si>
    <t>BRN25may21_013.gcd</t>
  </si>
  <si>
    <t>BRN25may21_014.gcd</t>
  </si>
  <si>
    <t>BRN25may21_015.gcd</t>
  </si>
  <si>
    <t>BRN25may21_016.gcd</t>
  </si>
  <si>
    <t>BRN25may21_017.gcd</t>
  </si>
  <si>
    <t>BRN25may21_018.gcd</t>
  </si>
  <si>
    <t>BRN25may21_019.gcd</t>
  </si>
  <si>
    <t>BRN25may21_020.gcd</t>
  </si>
  <si>
    <t>BRN01jun21_001.gcd</t>
  </si>
  <si>
    <t>BRN01jun21_002.gcd</t>
  </si>
  <si>
    <t>BRN01jun21_003.gcd</t>
  </si>
  <si>
    <t>BRN01jun21_004.gcd</t>
  </si>
  <si>
    <t>BRN01jun21_005.gcd</t>
  </si>
  <si>
    <t>BRN01jun21_006.gcd</t>
  </si>
  <si>
    <t>BRN01jun21_007.gcd</t>
  </si>
  <si>
    <t>BRN01jun21_008.gcd</t>
  </si>
  <si>
    <t>BRN01jun21_009.gcd</t>
  </si>
  <si>
    <t>BRN01jun21_010.gcd</t>
  </si>
  <si>
    <t>BRN01jun21_011.gcd</t>
  </si>
  <si>
    <t>BRN01jun21_012.gcd</t>
  </si>
  <si>
    <t>BRN01jun21_013.gcd</t>
  </si>
  <si>
    <t>BRN01jun21_014.gcd</t>
  </si>
  <si>
    <t>BRN01jun21_015.gcd</t>
  </si>
  <si>
    <t>nolabel</t>
  </si>
  <si>
    <t>BRN01jun21_016.gcd</t>
  </si>
  <si>
    <t>BRN01jun21_017.gcd</t>
  </si>
  <si>
    <t>BRN01jun21_018.gcd</t>
  </si>
  <si>
    <t>BRN01jun21_019.gcd</t>
  </si>
  <si>
    <t>BRN01jun21_020.gcd</t>
  </si>
  <si>
    <t>BRN01jun21_021.gcd</t>
  </si>
  <si>
    <t>BRN01jun21_022.gcd</t>
  </si>
  <si>
    <t>BRN01jun21_023.gcd</t>
  </si>
  <si>
    <t>BRN01jun21_024.gcd</t>
  </si>
  <si>
    <t>BRN01jun21_025.gcd</t>
  </si>
  <si>
    <t>BRN01jun21_026.gcd</t>
  </si>
  <si>
    <t>BRN14jun21_001.gcd</t>
  </si>
  <si>
    <t>BRN14jun21_002.gcd</t>
  </si>
  <si>
    <t>BRN14jun21_003.gcd</t>
  </si>
  <si>
    <t>BRN14jun21_004.gcd</t>
  </si>
  <si>
    <t>BRN14jun21_005.gcd</t>
  </si>
  <si>
    <t>BRN14jun21_006.gcd</t>
  </si>
  <si>
    <t>BRN14jun21_007.gcd</t>
  </si>
  <si>
    <t>BRN14jun21_008.gcd</t>
  </si>
  <si>
    <t>BRN14jun21_009.gcd</t>
  </si>
  <si>
    <t>BRN14jun21_010.gcd</t>
  </si>
  <si>
    <t>BRN14jun21_011.gcd</t>
  </si>
  <si>
    <t>BRN14jun21_012.gcd</t>
  </si>
  <si>
    <t>BRN14jun21_013.gcd</t>
  </si>
  <si>
    <t>BRN14jun21_014.gcd</t>
  </si>
  <si>
    <t>BRN14jun21_015.gcd</t>
  </si>
  <si>
    <t>BRN14jun21_016.gcd</t>
  </si>
  <si>
    <t>BRN14jun21_017.gcd</t>
  </si>
  <si>
    <t>BRN14jun21_018.gcd</t>
  </si>
  <si>
    <t>BRN14jun21_019.gcd</t>
  </si>
  <si>
    <t>BRN14jun21_020.gcd</t>
  </si>
  <si>
    <t>BRN14jun21_021.gcd</t>
  </si>
  <si>
    <t>BRN14jun21_022.gcd</t>
  </si>
  <si>
    <t>BRN23jun21_001.gcd</t>
  </si>
  <si>
    <t>BRN23jun21_002.gcd</t>
  </si>
  <si>
    <t>BRN23jun21_003.gcd</t>
  </si>
  <si>
    <t>BRN23jun21_004.gcd</t>
  </si>
  <si>
    <t>BRN23jun21_005.gcd</t>
  </si>
  <si>
    <t>BRN23jun21_006.gcd</t>
  </si>
  <si>
    <t>BRN23jun21_007.gcd</t>
  </si>
  <si>
    <t>BRN23jun21_008.gcd</t>
  </si>
  <si>
    <t>BRN23jun21_009.gcd</t>
  </si>
  <si>
    <t>BRN23jun21_010.gcd</t>
  </si>
  <si>
    <t>BRN23jun21_011.gcd</t>
  </si>
  <si>
    <t>BRN23jun21_012.gcd</t>
  </si>
  <si>
    <t>BRN23jun21_013.gcd</t>
  </si>
  <si>
    <t>BRN23jun21_014.gcd</t>
  </si>
  <si>
    <t>BRN23jun21_015.gcd</t>
  </si>
  <si>
    <t>BRN23jun21_016.gcd</t>
  </si>
  <si>
    <t>BRN23jun21_017.gcd</t>
  </si>
  <si>
    <t>BRN23jun21_018.gcd</t>
  </si>
  <si>
    <t>BRN23jun21_019.gcd</t>
  </si>
  <si>
    <t>BRN23jun21_020.gcd</t>
  </si>
  <si>
    <t>BRN23jun21_021.gcd</t>
  </si>
  <si>
    <t>BRN23jun21_022.gcd</t>
  </si>
  <si>
    <t>BRN29jun21_001.gcd</t>
  </si>
  <si>
    <t>BRN29jun21_002.gcd</t>
  </si>
  <si>
    <t>BRN29jun21_003.gcd</t>
  </si>
  <si>
    <t>BRN29jun21_004.gcd</t>
  </si>
  <si>
    <t>BRN29jun21_005.gcd</t>
  </si>
  <si>
    <t>BRN29jun21_006.gcd</t>
  </si>
  <si>
    <t>BRN29jun21_007.gcd</t>
  </si>
  <si>
    <t>BRN29jun21_008.gcd</t>
  </si>
  <si>
    <t>BRN29jun21_009.gcd</t>
  </si>
  <si>
    <t>BRN29jun21_010.gcd</t>
  </si>
  <si>
    <t>BRN29jun21_011.gcd</t>
  </si>
  <si>
    <t>BRN29jun21_012.gcd</t>
  </si>
  <si>
    <t>BRN29jun21_013.gcd</t>
  </si>
  <si>
    <t>BRN29jun21_014.gcd</t>
  </si>
  <si>
    <t>BRN29jun21_015.gcd</t>
  </si>
  <si>
    <t>BRN29jun21_016.gcd</t>
  </si>
  <si>
    <t>BRN29jun21_017.gcd</t>
  </si>
  <si>
    <t>BRN29jun21_018.gcd</t>
  </si>
  <si>
    <t>BRN29jun21_019.gcd</t>
  </si>
  <si>
    <t>BRN29jun21_020.gcd</t>
  </si>
  <si>
    <t>BRN29jun21_021.gcd</t>
  </si>
  <si>
    <t>BRN29jun21_022.gcd</t>
  </si>
  <si>
    <t>BRN29jun21_023.gcd</t>
  </si>
  <si>
    <t>BRN29jun21_024.gcd</t>
  </si>
  <si>
    <t>BRN29jun21_025.gcd</t>
  </si>
  <si>
    <t>BRN29jun21_026.gcd</t>
  </si>
  <si>
    <t>BRN29jun21_027.gcd</t>
  </si>
  <si>
    <t>BRN29jun21_028.gcd</t>
  </si>
  <si>
    <t>BRN29jun21_029.gcd</t>
  </si>
  <si>
    <t>BRN29jun21_030.gcd</t>
  </si>
  <si>
    <t>BRN09jun21_001.gcd</t>
  </si>
  <si>
    <t>BRN09jun21_002.gcd</t>
  </si>
  <si>
    <t>BRN09jun21_003.gcd</t>
  </si>
  <si>
    <t>BRN09jun21_004.gcd</t>
  </si>
  <si>
    <t>BRN09jun21_005.gcd</t>
  </si>
  <si>
    <t>BRN09jun21_006.gcd</t>
  </si>
  <si>
    <t>BRN09jun21_007.gcd</t>
  </si>
  <si>
    <t>BRN09jun21_008.gcd</t>
  </si>
  <si>
    <t>BRN09jun21_009.gcd</t>
  </si>
  <si>
    <t>BRN09jun21_010.gcd</t>
  </si>
  <si>
    <t>BRN09jun21_011.gcd</t>
  </si>
  <si>
    <t>BRN09jun21_012.gcd</t>
  </si>
  <si>
    <t>BRN09jun21_013.gcd</t>
  </si>
  <si>
    <t>BRN09jun21_014.gcd</t>
  </si>
  <si>
    <t>BRN09jun21_015.gcd</t>
  </si>
  <si>
    <t>BRN09jun21_016.gcd</t>
  </si>
  <si>
    <t>BRN09jun21_017.gcd</t>
  </si>
  <si>
    <t>BRN09jun21_018.gcd</t>
  </si>
  <si>
    <t>BRN09jun21_019.gcd</t>
  </si>
  <si>
    <t>BRN09jun21_020.gcd</t>
  </si>
  <si>
    <t>BRN09jun21_021.gcd</t>
  </si>
  <si>
    <t>BRN09jun21_022.gcd</t>
  </si>
  <si>
    <t>BRN09jun21_023.gcd</t>
  </si>
  <si>
    <t>BRN09jun21_024.gcd</t>
  </si>
  <si>
    <t>BRN09jun21_025.gcd</t>
  </si>
  <si>
    <t>BRN09jun21_026.gcd</t>
  </si>
  <si>
    <t>BRN22jul21_001.gcd</t>
  </si>
  <si>
    <t>BRN22jul21_002.gcd</t>
  </si>
  <si>
    <t>BRN22jul21_003.gcd</t>
  </si>
  <si>
    <t>BRN22jul21_004.gcd</t>
  </si>
  <si>
    <t>BRN22jul21_005.gcd</t>
  </si>
  <si>
    <t>BRN22jul21_006.gcd</t>
  </si>
  <si>
    <t>BRN22jul21_007.gcd</t>
  </si>
  <si>
    <t>BRN22jul21_008.gcd</t>
  </si>
  <si>
    <t>BRN22jul21_009.gcd</t>
  </si>
  <si>
    <t>BRN22jul21_010.gcd</t>
  </si>
  <si>
    <t>BRN22jul21_011.gcd</t>
  </si>
  <si>
    <t>BRN22jul21_012.gcd</t>
  </si>
  <si>
    <t>BRN22jul21_013.gcd</t>
  </si>
  <si>
    <t>BRN22jul21_014.gcd</t>
  </si>
  <si>
    <t>BRN22jul21_015.gcd</t>
  </si>
  <si>
    <t>BRN22jul21_016.gcd</t>
  </si>
  <si>
    <t>BRN22jul21_017.gcd</t>
  </si>
  <si>
    <t>BRN22jul21_018.gcd</t>
  </si>
  <si>
    <t>BRN22jul21_019.gcd</t>
  </si>
  <si>
    <t>BRN22jul21_020.gcd</t>
  </si>
  <si>
    <t>BRN27jul21_001.gcd</t>
  </si>
  <si>
    <t>BRN27jul21_002.gcd</t>
  </si>
  <si>
    <t>BRN27jul21_003.gcd</t>
  </si>
  <si>
    <t>BRN27jul21_004.gcd</t>
  </si>
  <si>
    <t>BRN27jul21_005.gcd</t>
  </si>
  <si>
    <t>BRN27jul21_006.gcd</t>
  </si>
  <si>
    <t>BRN27jul21_007.gcd</t>
  </si>
  <si>
    <t>BRN27jul21_008.gcd</t>
  </si>
  <si>
    <t>BRN27jul21_009.gcd</t>
  </si>
  <si>
    <t>BRN27jul21_010.gcd</t>
  </si>
  <si>
    <t>BRN27jul21_011.gcd</t>
  </si>
  <si>
    <t>BRN27jul21_012.gcd</t>
  </si>
  <si>
    <t>BRN27jul21_013.gcd</t>
  </si>
  <si>
    <t>BRN27jul21_014.gcd</t>
  </si>
  <si>
    <t>BRN27jul21_015.gcd</t>
  </si>
  <si>
    <t>BRN27jul21_016.gcd</t>
  </si>
  <si>
    <t>BRN27jul21_017.gcd</t>
  </si>
  <si>
    <t>BRN27jul21_018.gcd</t>
  </si>
  <si>
    <t>BRN27jul21_019.gcd</t>
  </si>
  <si>
    <t>BRN27jul21_020.gcd</t>
  </si>
  <si>
    <t>BRN27jul21_021.gcd</t>
  </si>
  <si>
    <t>BRN27jul21_022.gcd</t>
  </si>
  <si>
    <t>BRN27jul21_023.gcd</t>
  </si>
  <si>
    <t>BRN27jul21_024.gcd</t>
  </si>
  <si>
    <t>BRN27jul21_025.gcd</t>
  </si>
  <si>
    <t>BRN27jul21_026.gcd</t>
  </si>
  <si>
    <t>BRN03aug21_001.gcd</t>
  </si>
  <si>
    <t>BRN03aug21_002.gcd</t>
  </si>
  <si>
    <t>atypical</t>
  </si>
  <si>
    <t>BRN03aug21_003.gcd</t>
  </si>
  <si>
    <t>BRN03aug21_004.gcd</t>
  </si>
  <si>
    <t>BRN03aug21_005.gcd</t>
  </si>
  <si>
    <t>BRN03aug21_006.gcd</t>
  </si>
  <si>
    <t>BRN03aug21_007.gcd</t>
  </si>
  <si>
    <t>BRN03aug21_008.gcd</t>
  </si>
  <si>
    <t>BRN03aug21_009.gcd</t>
  </si>
  <si>
    <t>BRN03aug21_010.gcd</t>
  </si>
  <si>
    <t>BRN03aug21_011.gcd</t>
  </si>
  <si>
    <t>BRN03aug21_012.gcd</t>
  </si>
  <si>
    <t>BRN03aug21_013.gcd</t>
  </si>
  <si>
    <t>BRN03aug21_014.gcd</t>
  </si>
  <si>
    <t>BRN03aug21_015.gcd</t>
  </si>
  <si>
    <t>BRN03aug21_016.gcd</t>
  </si>
  <si>
    <t>BRN03aug21_017.gcd</t>
  </si>
  <si>
    <t>BRN03aug21_018.gcd</t>
  </si>
  <si>
    <t>BRN03aug21_019.gcd</t>
  </si>
  <si>
    <t>BRN03aug21_020.gcd</t>
  </si>
  <si>
    <t>BRN03aug21_021.gcd</t>
  </si>
  <si>
    <t>BRN10aug21_001.gcd</t>
  </si>
  <si>
    <t>BRN10aug21_002.gcd</t>
  </si>
  <si>
    <t>air + 100 scratch made</t>
  </si>
  <si>
    <t>BRN10aug21_003.gcd</t>
  </si>
  <si>
    <t>BRN10aug21_004.gcd</t>
  </si>
  <si>
    <t>BRN10aug21_005.gcd</t>
  </si>
  <si>
    <t>BRN10aug21_006.gcd</t>
  </si>
  <si>
    <t>BRN10aug21_007.gcd</t>
  </si>
  <si>
    <t>BRN10aug21_008.gcd</t>
  </si>
  <si>
    <t>BRN10aug21_009.gcd</t>
  </si>
  <si>
    <t>BRN10aug21_010.gcd</t>
  </si>
  <si>
    <t>BRN10aug21_011.gcd</t>
  </si>
  <si>
    <t>BRN10aug21_012.gcd</t>
  </si>
  <si>
    <t>BRN10aug21_013.gcd</t>
  </si>
  <si>
    <t>BRN10aug21_014.gcd</t>
  </si>
  <si>
    <t>BRN10aug21_015.gcd</t>
  </si>
  <si>
    <t>BRN10aug21_016.gcd</t>
  </si>
  <si>
    <t>BRN10aug21_017.gcd</t>
  </si>
  <si>
    <t>BRN10aug21_018.gcd</t>
  </si>
  <si>
    <t>BRN10aug21_019.gcd</t>
  </si>
  <si>
    <t>BRN10aug21_020.gcd</t>
  </si>
  <si>
    <t>BRN10aug21_021.gcd</t>
  </si>
  <si>
    <t>BRN10aug21_022.gcd</t>
  </si>
  <si>
    <t>BRN10aug21_023.gcd</t>
  </si>
  <si>
    <t>BRN10aug21_024.gcd</t>
  </si>
  <si>
    <t>BRN10aug21_025.gcd</t>
  </si>
  <si>
    <t>BRN10aug21_026.gcd</t>
  </si>
  <si>
    <t>BRN17aug21_001.gcd</t>
  </si>
  <si>
    <t>BRN17aug21_002.gcd</t>
  </si>
  <si>
    <t>BRN17aug21_003.gcd</t>
  </si>
  <si>
    <t>BRN17aug21_004.gcd</t>
  </si>
  <si>
    <t>BRN17aug21_005.gcd</t>
  </si>
  <si>
    <t>BRN17aug21_006.gcd</t>
  </si>
  <si>
    <t>BRN17aug21_007.gcd</t>
  </si>
  <si>
    <t>BRN17aug21_008.gcd</t>
  </si>
  <si>
    <t>BRN17aug21_009.gcd</t>
  </si>
  <si>
    <t>BRN17aug21_010.gcd</t>
  </si>
  <si>
    <t>BRN17aug21_011.gcd</t>
  </si>
  <si>
    <t>BRN17aug21_012.gcd</t>
  </si>
  <si>
    <t>BRN17aug21_013.gcd</t>
  </si>
  <si>
    <t>BRN17aug21_014.gcd</t>
  </si>
  <si>
    <t>BRN17aug21_015.gcd</t>
  </si>
  <si>
    <t>BRN17aug21_016.gcd</t>
  </si>
  <si>
    <t>BRN17aug21_017.gcd</t>
  </si>
  <si>
    <t>BRN17aug21_018.gcd</t>
  </si>
  <si>
    <t>BRN17aug21_019.gcd</t>
  </si>
  <si>
    <t>BRN17aug21_020.gcd</t>
  </si>
  <si>
    <t>BRN01sep21_001.gcd</t>
  </si>
  <si>
    <t>BRN01sep21_002.gcd</t>
  </si>
  <si>
    <t>BRN01sep21_003.gcd</t>
  </si>
  <si>
    <t>BRN01sep21_004.gcd</t>
  </si>
  <si>
    <t>BRN01sep21_005.gcd</t>
  </si>
  <si>
    <t>BRN01sep21_006.gcd</t>
  </si>
  <si>
    <t>BRN01sep21_007.gcd</t>
  </si>
  <si>
    <t>BRN01sep21_008.gcd</t>
  </si>
  <si>
    <t>BRN01sep21_009.gcd</t>
  </si>
  <si>
    <t>BRN01sep21_010.gcd</t>
  </si>
  <si>
    <t>BRN01sep21_011.gcd</t>
  </si>
  <si>
    <t>BRN01sep21_012.gcd</t>
  </si>
  <si>
    <t>BRN01sep21_013.gcd</t>
  </si>
  <si>
    <t>BRN01sep21_014.gcd</t>
  </si>
  <si>
    <t>BRN01sep21_015.gcd</t>
  </si>
  <si>
    <t>BRN01sep21_016.gcd</t>
  </si>
  <si>
    <t>BRN01sep21_017.gcd</t>
  </si>
  <si>
    <t>BRN01sep21_018.gcd</t>
  </si>
  <si>
    <t>BRN01sep21_019.gcd</t>
  </si>
  <si>
    <t>BRN01sep21_020.gcd</t>
  </si>
  <si>
    <t>BRN01sep21_021.gcd</t>
  </si>
  <si>
    <t>BRN01sep21_022.gcd</t>
  </si>
  <si>
    <t>BRN07sep21_001.gcd</t>
  </si>
  <si>
    <t>BRN07sep21_002.gcd</t>
  </si>
  <si>
    <t>BRN07sep21_003.gcd</t>
  </si>
  <si>
    <t>BRN07sep21_004.gcd</t>
  </si>
  <si>
    <t>BRN07sep21_005.gcd</t>
  </si>
  <si>
    <t>BRN07sep21_006.gcd</t>
  </si>
  <si>
    <t>BRN07sep21_007.gcd</t>
  </si>
  <si>
    <t>BRN07sep21_008.gcd</t>
  </si>
  <si>
    <t>BRN07sep21_009.gcd</t>
  </si>
  <si>
    <t>BRN07sep21_010.gcd</t>
  </si>
  <si>
    <t>BRN07sep21_011.gcd</t>
  </si>
  <si>
    <t>BRN07sep21_012.gcd</t>
  </si>
  <si>
    <t>BRN07sep21_013.gcd</t>
  </si>
  <si>
    <t>BRN07sep21_014.gcd</t>
  </si>
  <si>
    <t>BRN07sep21_015.gcd</t>
  </si>
  <si>
    <t>BRN07sep21_016.gcd</t>
  </si>
  <si>
    <t>BRN07sep21_017.gcd</t>
  </si>
  <si>
    <t>BRN07sep21_018.gcd</t>
  </si>
  <si>
    <t>BRN07sep21_019.gcd</t>
  </si>
  <si>
    <t>BRN07sep21_020.gcd</t>
  </si>
  <si>
    <t>BRN07sep21_021.gcd</t>
  </si>
  <si>
    <t>BRN07sep21_022.gcd</t>
  </si>
  <si>
    <t>BRN07sep21_023.gcd</t>
  </si>
  <si>
    <t>BRN07sep21_024.gcd</t>
  </si>
  <si>
    <t>BRN07sep21_025.gcd</t>
  </si>
  <si>
    <t>BRN07sep21_026.gcd</t>
  </si>
  <si>
    <t>BRN07sep21_027.gcd</t>
  </si>
  <si>
    <t>BRN07sep21_028.gcd</t>
  </si>
  <si>
    <t>BRN07sep21_029.gcd</t>
  </si>
  <si>
    <t>BRN07sep21_030.gcd</t>
  </si>
  <si>
    <t>BRN07sep21_031.gcd</t>
  </si>
  <si>
    <t>BRN07sep21_032.gcd</t>
  </si>
  <si>
    <t>BRN07sep21_033.gcd</t>
  </si>
  <si>
    <t>BRN07sep21_034.gcd</t>
  </si>
  <si>
    <t>BRN07sep21_035.gcd</t>
  </si>
  <si>
    <t>BRN07sep21_036.gcd</t>
  </si>
  <si>
    <t>BRN15sep21_001.gcd</t>
  </si>
  <si>
    <t>BRN15sep21_002.gcd</t>
  </si>
  <si>
    <t>BRN15sep21_003.gcd</t>
  </si>
  <si>
    <t>ID's corrected</t>
  </si>
  <si>
    <t>BRN15sep21_004.gcd</t>
  </si>
  <si>
    <t>BRN15sep21_005.gcd</t>
  </si>
  <si>
    <t>CO2 pk atypical</t>
  </si>
  <si>
    <t>BRN15sep21_006.gcd</t>
  </si>
  <si>
    <t>BRN15sep21_007.gcd</t>
  </si>
  <si>
    <t>BRN15sep21_008.gcd</t>
  </si>
  <si>
    <t>BRN15sep21_009.gcd</t>
  </si>
  <si>
    <t>BRN15sep21_010.gcd</t>
  </si>
  <si>
    <t>BRN15sep21_011.gcd</t>
  </si>
  <si>
    <t>BRN15sep21_012.gcd</t>
  </si>
  <si>
    <t>BRN15sep21_013.gcd</t>
  </si>
  <si>
    <t>BRN15sep21_014.gcd</t>
  </si>
  <si>
    <t>BRN15sep21_015.gcd</t>
  </si>
  <si>
    <t>BRN15sep21_016.gcd</t>
  </si>
  <si>
    <t>BRN15sep21_017.gcd</t>
  </si>
  <si>
    <t>BRN15sep21_018.gcd</t>
  </si>
  <si>
    <t>BRN15sep21_019.gcd</t>
  </si>
  <si>
    <t>BRN15sep21_020.gcd</t>
  </si>
  <si>
    <t>cut off early</t>
  </si>
  <si>
    <t>BRN22sep21_001.gcd</t>
  </si>
  <si>
    <t>BRN22sep21_002.gcd</t>
  </si>
  <si>
    <t>BRN22sep21_003.gcd</t>
  </si>
  <si>
    <t>BRN22sep21_004.gcd</t>
  </si>
  <si>
    <t>BRN22sep21_005.gcd</t>
  </si>
  <si>
    <t>BRN22sep21_006.gcd</t>
  </si>
  <si>
    <t>BRN22sep21_007.gcd</t>
  </si>
  <si>
    <t>BRN22sep21_008.gcd</t>
  </si>
  <si>
    <t>BRN22sep21_009.gcd</t>
  </si>
  <si>
    <t>BRN22sep21_010.gcd</t>
  </si>
  <si>
    <t>BRN22sep21_011.gcd</t>
  </si>
  <si>
    <t>BRN22sep21_012.gcd</t>
  </si>
  <si>
    <t>BRN22sep21_013.gcd</t>
  </si>
  <si>
    <t>BRN22sep21_014.gcd</t>
  </si>
  <si>
    <t>BRN22sep21_015.gcd</t>
  </si>
  <si>
    <t>BRN22sep21_016.gcd</t>
  </si>
  <si>
    <t>BRN22sep21_017.gcd</t>
  </si>
  <si>
    <t>BRN22sep21_018.gcd</t>
  </si>
  <si>
    <t>BRN22sep21_019.gcd</t>
  </si>
  <si>
    <t>BRN22sep21_020.gcd</t>
  </si>
  <si>
    <t>BRN22sep21_021.gcd</t>
  </si>
  <si>
    <t>BRN22sep21_022.gcd</t>
  </si>
  <si>
    <t>BRN22sep21_023.gcd</t>
  </si>
  <si>
    <t>BRN22sep21_024.gcd</t>
  </si>
  <si>
    <t>BRN22sep21_025.gcd</t>
  </si>
  <si>
    <t>BRN22sep21_026.gcd</t>
  </si>
  <si>
    <t>BRN28sep21_001.gcd</t>
  </si>
  <si>
    <t>BRN28sep21_002.gcd</t>
  </si>
  <si>
    <t>BRN28sep21_003.gcd</t>
  </si>
  <si>
    <t>BRN28sep21_004.gcd</t>
  </si>
  <si>
    <t>BRN28sep21_005.gcd</t>
  </si>
  <si>
    <t>BRN28sep21_006.gcd</t>
  </si>
  <si>
    <t>BRN28sep21_007.gcd</t>
  </si>
  <si>
    <t>BRN28sep21_008.gcd</t>
  </si>
  <si>
    <t>BRN28sep21_009.gcd</t>
  </si>
  <si>
    <t>BRN28sep21_010.gcd</t>
  </si>
  <si>
    <t>BRN28sep21_011.gcd</t>
  </si>
  <si>
    <t>BRN28sep21_012.gcd</t>
  </si>
  <si>
    <t>BRN28sep21_013.gcd</t>
  </si>
  <si>
    <t>BRN28sep21_014.gcd</t>
  </si>
  <si>
    <t>BRN28sep21_015.gcd</t>
  </si>
  <si>
    <t>BRN28sep21_016.gcd</t>
  </si>
  <si>
    <t>BRN28sep21_017.gcd</t>
  </si>
  <si>
    <t>BRN28sep21_018.gcd</t>
  </si>
  <si>
    <t>BRN28sep21_019.gcd</t>
  </si>
  <si>
    <t>BRN28sep21_020.gcd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</si>
</sst>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0000"/>
    <numFmt numFmtId="166" formatCode="yyyy\-mm\-dd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MS Sans Serif"/>
    </font>
  </fonts>
  <fills count="10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7">
    <xf numFmtId="0" fontId="0" fillId="0" borderId="0"/>
    <xf numFmtId="0" fontId="2" fillId="0" borderId="0"/>
    <xf numFmtId="0" fontId="3" fillId="0" borderId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0" applyNumberFormat="0" applyBorder="0" applyAlignment="0" applyProtection="0"/>
    <xf numFmtId="0" fontId="10" fillId="0" borderId="0"/>
  </cellStyleXfs>
  <cellXfs count="56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2" fillId="0" borderId="0" xfId="1"/>
    <xf numFmtId="0" fontId="2" fillId="4" borderId="0" xfId="1" applyFill="1"/>
    <xf numFmtId="0" fontId="0" fillId="0" borderId="0" xfId="2" applyFont="1"/>
    <xf numFmtId="165" fontId="0" fillId="0" borderId="0" xfId="0" applyNumberFormat="1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4" fillId="5" borderId="2" xfId="3" applyAlignment="1">
      <alignment wrapText="1"/>
    </xf>
    <xf numFmtId="14" fontId="6" fillId="0" borderId="0" xfId="0" applyNumberFormat="1" applyFont="1"/>
    <xf numFmtId="0" fontId="4" fillId="5" borderId="2" xfId="3"/>
    <xf numFmtId="0" fontId="7" fillId="6" borderId="0" xfId="5"/>
    <xf numFmtId="2" fontId="0" fillId="0" borderId="0" xfId="0" applyNumberFormat="1"/>
    <xf numFmtId="166" fontId="0" fillId="0" borderId="0" xfId="0" applyNumberFormat="1"/>
    <xf numFmtId="0" fontId="7" fillId="6" borderId="1" xfId="5" applyBorder="1"/>
    <xf numFmtId="0" fontId="7" fillId="6" borderId="3" xfId="5" applyBorder="1"/>
    <xf numFmtId="0" fontId="7" fillId="6" borderId="3" xfId="5" applyBorder="1" applyAlignment="1">
      <alignment wrapText="1"/>
    </xf>
    <xf numFmtId="2" fontId="0" fillId="0" borderId="1" xfId="0" applyNumberFormat="1" applyBorder="1"/>
    <xf numFmtId="0" fontId="5" fillId="5" borderId="0" xfId="4" applyBorder="1" applyAlignment="1">
      <alignment wrapText="1"/>
    </xf>
    <xf numFmtId="0" fontId="0" fillId="0" borderId="1" xfId="0" applyBorder="1"/>
    <xf numFmtId="0" fontId="4" fillId="5" borderId="4" xfId="3" applyBorder="1"/>
    <xf numFmtId="16" fontId="0" fillId="0" borderId="0" xfId="0" applyNumberFormat="1"/>
    <xf numFmtId="3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1" fontId="0" fillId="0" borderId="0" xfId="0" applyNumberFormat="1"/>
    <xf numFmtId="0" fontId="3" fillId="0" borderId="0" xfId="2"/>
    <xf numFmtId="0" fontId="0" fillId="0" borderId="0" xfId="0" applyFont="1" applyFill="1"/>
    <xf numFmtId="14" fontId="0" fillId="8" borderId="0" xfId="0" applyNumberFormat="1" applyFill="1"/>
    <xf numFmtId="0" fontId="0" fillId="8" borderId="0" xfId="0" applyFill="1"/>
    <xf numFmtId="14" fontId="0" fillId="0" borderId="0" xfId="0" applyNumberFormat="1" applyFill="1"/>
    <xf numFmtId="0" fontId="9" fillId="0" borderId="0" xfId="0" applyFont="1"/>
    <xf numFmtId="0" fontId="0" fillId="0" borderId="0" xfId="0"/>
    <xf numFmtId="3" fontId="0" fillId="0" borderId="0" xfId="0" applyNumberFormat="1"/>
    <xf numFmtId="22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4" fontId="0" fillId="0" borderId="0" xfId="0" applyNumberFormat="1"/>
    <xf numFmtId="0" fontId="3" fillId="0" borderId="0" xfId="2"/>
    <xf numFmtId="2" fontId="0" fillId="4" borderId="0" xfId="0" applyNumberFormat="1" applyFill="1"/>
    <xf numFmtId="1" fontId="0" fillId="4" borderId="0" xfId="0" applyNumberFormat="1" applyFill="1"/>
    <xf numFmtId="1" fontId="0" fillId="0" borderId="0" xfId="0" applyNumberFormat="1" applyFont="1" applyFill="1"/>
    <xf numFmtId="1" fontId="0" fillId="0" borderId="0" xfId="0" applyNumberFormat="1" applyFill="1"/>
    <xf numFmtId="0" fontId="0" fillId="9" borderId="0" xfId="0" applyFill="1"/>
    <xf numFmtId="2" fontId="0" fillId="9" borderId="0" xfId="0" applyNumberFormat="1" applyFill="1"/>
  </cellXfs>
  <cellStyles count="7">
    <cellStyle name="Bad" xfId="5" builtinId="27"/>
    <cellStyle name="Calculation" xfId="4" builtinId="22"/>
    <cellStyle name="Normal" xfId="0" builtinId="0"/>
    <cellStyle name="Normal 2" xfId="1" xr:uid="{5A749758-A9EB-4746-8B25-4B1A2722479F}"/>
    <cellStyle name="Normal 2 2" xfId="2" xr:uid="{22A56A76-5FB6-4A10-AB9F-E7E25CFFB483}"/>
    <cellStyle name="Normal 6" xfId="6" xr:uid="{00000000-0005-0000-0000-000003000000}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32D8-C73F-4FFD-8B6A-0F85C6061657}">
  <dimension ref="A1:AY1097"/>
  <sheetViews>
    <sheetView tabSelected="1" topLeftCell="AU1" zoomScaleNormal="90" workbookViewId="0">
      <pane ySplit="2" topLeftCell="A325" activePane="bottomLeft" state="frozen"/>
      <selection pane="bottomLeft" activeCell="BC340" sqref="BC340"/>
    </sheetView>
  </sheetViews>
  <sheetFormatPr baseColWidth="10" defaultColWidth="8.83203125" defaultRowHeight="15"/>
  <cols>
    <col min="1" max="1" width="16.5" bestFit="1" customWidth="1"/>
    <col min="2" max="2" width="19.5" bestFit="1" customWidth="1"/>
    <col min="3" max="3" width="16.33203125" bestFit="1" customWidth="1"/>
    <col min="8" max="8" width="14.6640625" customWidth="1"/>
    <col min="12" max="12" width="8.6640625" bestFit="1" customWidth="1"/>
    <col min="13" max="13" width="8.5" bestFit="1" customWidth="1"/>
    <col min="16" max="16" width="22.83203125" customWidth="1"/>
    <col min="17" max="17" width="17.5" bestFit="1" customWidth="1"/>
    <col min="29" max="29" width="15" bestFit="1" customWidth="1"/>
    <col min="30" max="30" width="20.33203125" bestFit="1" customWidth="1"/>
    <col min="31" max="31" width="16.33203125" bestFit="1" customWidth="1"/>
    <col min="40" max="40" width="11.6640625" customWidth="1"/>
    <col min="41" max="41" width="19.6640625" customWidth="1"/>
    <col min="42" max="42" width="21.5" customWidth="1"/>
  </cols>
  <sheetData>
    <row r="1" spans="1:50">
      <c r="A1" t="s">
        <v>106</v>
      </c>
      <c r="O1" t="s">
        <v>107</v>
      </c>
      <c r="AC1" t="s">
        <v>108</v>
      </c>
    </row>
    <row r="2" spans="1:50" s="1" customFormat="1" ht="14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Q2" s="1" t="s">
        <v>121</v>
      </c>
      <c r="AR2" s="1" t="s">
        <v>122</v>
      </c>
      <c r="AT2" s="1" t="s">
        <v>119</v>
      </c>
      <c r="AU2" s="1" t="s">
        <v>115</v>
      </c>
      <c r="AV2" s="43"/>
      <c r="AW2" s="1" t="s">
        <v>120</v>
      </c>
      <c r="AX2" s="1" t="s">
        <v>118</v>
      </c>
    </row>
    <row r="3" spans="1:50">
      <c r="A3" s="43">
        <v>37</v>
      </c>
      <c r="B3" s="43" t="s">
        <v>123</v>
      </c>
      <c r="C3" s="45">
        <v>44256.458356481482</v>
      </c>
      <c r="D3" s="43" t="s">
        <v>124</v>
      </c>
      <c r="E3" s="43" t="s">
        <v>125</v>
      </c>
      <c r="F3" s="43">
        <v>0</v>
      </c>
      <c r="G3" s="43">
        <v>6.1150000000000002</v>
      </c>
      <c r="H3" s="44">
        <v>2175</v>
      </c>
      <c r="I3" s="43">
        <v>1E-3</v>
      </c>
      <c r="J3" s="43" t="s">
        <v>126</v>
      </c>
      <c r="K3" s="43" t="s">
        <v>126</v>
      </c>
      <c r="L3" s="43" t="s">
        <v>126</v>
      </c>
      <c r="M3" s="43" t="s">
        <v>126</v>
      </c>
      <c r="N3" s="43"/>
      <c r="O3" s="43">
        <v>37</v>
      </c>
      <c r="P3" s="43" t="s">
        <v>123</v>
      </c>
      <c r="Q3" s="45">
        <v>44256.458356481482</v>
      </c>
      <c r="R3" s="43" t="s">
        <v>124</v>
      </c>
      <c r="S3" s="43" t="s">
        <v>125</v>
      </c>
      <c r="T3" s="43">
        <v>0</v>
      </c>
      <c r="U3" s="43" t="s">
        <v>126</v>
      </c>
      <c r="V3" s="43" t="s">
        <v>126</v>
      </c>
      <c r="W3" s="43" t="s">
        <v>126</v>
      </c>
      <c r="X3" s="43" t="s">
        <v>126</v>
      </c>
      <c r="Y3" s="43" t="s">
        <v>126</v>
      </c>
      <c r="Z3" s="43" t="s">
        <v>126</v>
      </c>
      <c r="AA3" s="43" t="s">
        <v>126</v>
      </c>
      <c r="AB3" s="43"/>
      <c r="AC3" s="43">
        <v>37</v>
      </c>
      <c r="AD3" s="43" t="s">
        <v>123</v>
      </c>
      <c r="AE3" s="45">
        <v>44256.458356481482</v>
      </c>
      <c r="AF3" s="43" t="s">
        <v>124</v>
      </c>
      <c r="AG3" s="43" t="s">
        <v>125</v>
      </c>
      <c r="AH3" s="43">
        <v>0</v>
      </c>
      <c r="AI3" s="43">
        <v>12.25</v>
      </c>
      <c r="AJ3" s="44">
        <v>1664</v>
      </c>
      <c r="AK3" s="43">
        <v>0.40200000000000002</v>
      </c>
      <c r="AL3" s="43" t="s">
        <v>126</v>
      </c>
      <c r="AM3" s="43" t="s">
        <v>126</v>
      </c>
      <c r="AN3" s="43" t="s">
        <v>126</v>
      </c>
      <c r="AO3" s="43" t="s">
        <v>126</v>
      </c>
      <c r="AP3" s="43"/>
      <c r="AQ3" s="43">
        <v>1</v>
      </c>
      <c r="AR3" s="43"/>
      <c r="AS3" s="43"/>
      <c r="AT3" s="46">
        <f t="shared" ref="AT3:AT66" si="0">IF(H3&lt;15000,((0.00000002125*H3^2)+(0.002705*H3)+(-4.371)),(IF(H3&lt;700000,((-0.0000000008162*H3^2)+(0.003141*H3)+(0.4702)), ((0.000000003285*V3^2)+(0.1899*V3)+(559.5)))))</f>
        <v>1.6129007812499996</v>
      </c>
      <c r="AU3" s="47">
        <f t="shared" ref="AU3:AU66" si="1">((-0.00000006277*AJ3^2)+(0.1854*AJ3)+(34.83))</f>
        <v>343.16179639808001</v>
      </c>
      <c r="AV3" s="43"/>
      <c r="AW3" s="50">
        <f>IF(H3&lt;10000,((-0.00000005795*H3^2)+(0.003823*H3)+(-6.715)),(IF(H3&lt;700000,((-0.0000000001209*H3^2)+(0.002635*H3)+(-0.4111)), ((-0.00000002007*V3^2)+(0.2564*V3)+(286.1)))))</f>
        <v>1.3258852812500006</v>
      </c>
      <c r="AX3" s="51">
        <f>(-0.00000001626*AJ3^2)+(0.1912*AJ3)+(-3.858)</f>
        <v>314.25377775104005</v>
      </c>
    </row>
    <row r="4" spans="1:50">
      <c r="A4" s="43">
        <v>38</v>
      </c>
      <c r="B4" s="43" t="s">
        <v>127</v>
      </c>
      <c r="C4" s="45">
        <v>44256.479594907411</v>
      </c>
      <c r="D4" s="43" t="s">
        <v>128</v>
      </c>
      <c r="E4" s="43" t="s">
        <v>125</v>
      </c>
      <c r="F4" s="43">
        <v>0</v>
      </c>
      <c r="G4" s="43">
        <v>6.0039999999999996</v>
      </c>
      <c r="H4" s="44">
        <v>380686</v>
      </c>
      <c r="I4" s="43">
        <v>0.56499999999999995</v>
      </c>
      <c r="J4" s="43" t="s">
        <v>126</v>
      </c>
      <c r="K4" s="43" t="s">
        <v>126</v>
      </c>
      <c r="L4" s="43" t="s">
        <v>126</v>
      </c>
      <c r="M4" s="43" t="s">
        <v>126</v>
      </c>
      <c r="N4" s="43"/>
      <c r="O4" s="43">
        <v>38</v>
      </c>
      <c r="P4" s="43" t="s">
        <v>127</v>
      </c>
      <c r="Q4" s="45">
        <v>44256.479594907411</v>
      </c>
      <c r="R4" s="43" t="s">
        <v>128</v>
      </c>
      <c r="S4" s="43" t="s">
        <v>125</v>
      </c>
      <c r="T4" s="43">
        <v>0</v>
      </c>
      <c r="U4" s="43">
        <v>5.95</v>
      </c>
      <c r="V4" s="44">
        <v>3301</v>
      </c>
      <c r="W4" s="43">
        <v>1.204</v>
      </c>
      <c r="X4" s="43" t="s">
        <v>126</v>
      </c>
      <c r="Y4" s="43" t="s">
        <v>126</v>
      </c>
      <c r="Z4" s="43" t="s">
        <v>126</v>
      </c>
      <c r="AA4" s="43" t="s">
        <v>126</v>
      </c>
      <c r="AB4" s="43"/>
      <c r="AC4" s="43">
        <v>38</v>
      </c>
      <c r="AD4" s="43" t="s">
        <v>127</v>
      </c>
      <c r="AE4" s="45">
        <v>44256.479594907411</v>
      </c>
      <c r="AF4" s="43" t="s">
        <v>128</v>
      </c>
      <c r="AG4" s="43" t="s">
        <v>125</v>
      </c>
      <c r="AH4" s="43">
        <v>0</v>
      </c>
      <c r="AI4" s="43">
        <v>12.18</v>
      </c>
      <c r="AJ4" s="44">
        <v>5958</v>
      </c>
      <c r="AK4" s="43">
        <v>0.98499999999999999</v>
      </c>
      <c r="AL4" s="43" t="s">
        <v>126</v>
      </c>
      <c r="AM4" s="43" t="s">
        <v>126</v>
      </c>
      <c r="AN4" s="43" t="s">
        <v>126</v>
      </c>
      <c r="AO4" s="43" t="s">
        <v>126</v>
      </c>
      <c r="AP4" s="43"/>
      <c r="AQ4" s="43">
        <v>1</v>
      </c>
      <c r="AR4" s="43"/>
      <c r="AS4" s="43"/>
      <c r="AT4" s="46">
        <f t="shared" si="0"/>
        <v>1077.9197278675449</v>
      </c>
      <c r="AU4" s="47">
        <f t="shared" si="1"/>
        <v>1137.21500535372</v>
      </c>
      <c r="AV4" s="43"/>
      <c r="AW4" s="50">
        <f t="shared" ref="AW4:AW20" si="2">IF(H4&lt;10000,((-0.00000005795*H4^2)+(0.003823*H4)+(-6.715)),(IF(H4&lt;700000,((-0.0000000001209*H4^2)+(0.002635*H4)+(-0.4111)), ((-0.00000002007*V4^2)+(0.2564*V4)+(286.1)))))</f>
        <v>985.17546068094362</v>
      </c>
      <c r="AX4" s="51">
        <f t="shared" ref="AX4:AX20" si="3">(-0.00000001626*AJ4^2)+(0.1912*AJ4)+(-3.858)</f>
        <v>1134.7344063573601</v>
      </c>
    </row>
    <row r="5" spans="1:50">
      <c r="A5" s="43">
        <v>39</v>
      </c>
      <c r="B5" s="43" t="s">
        <v>129</v>
      </c>
      <c r="C5" s="45">
        <v>44256.500844907408</v>
      </c>
      <c r="D5" s="43">
        <v>88</v>
      </c>
      <c r="E5" s="43" t="s">
        <v>125</v>
      </c>
      <c r="F5" s="43">
        <v>0</v>
      </c>
      <c r="G5" s="43">
        <v>6.0309999999999997</v>
      </c>
      <c r="H5" s="44">
        <v>8628</v>
      </c>
      <c r="I5" s="43">
        <v>1.0999999999999999E-2</v>
      </c>
      <c r="J5" s="43" t="s">
        <v>126</v>
      </c>
      <c r="K5" s="43" t="s">
        <v>126</v>
      </c>
      <c r="L5" s="43" t="s">
        <v>126</v>
      </c>
      <c r="M5" s="43" t="s">
        <v>126</v>
      </c>
      <c r="N5" s="43"/>
      <c r="O5" s="43">
        <v>39</v>
      </c>
      <c r="P5" s="43" t="s">
        <v>129</v>
      </c>
      <c r="Q5" s="45">
        <v>44256.500844907408</v>
      </c>
      <c r="R5" s="43">
        <v>88</v>
      </c>
      <c r="S5" s="43" t="s">
        <v>125</v>
      </c>
      <c r="T5" s="43">
        <v>0</v>
      </c>
      <c r="U5" s="43" t="s">
        <v>126</v>
      </c>
      <c r="V5" s="43" t="s">
        <v>126</v>
      </c>
      <c r="W5" s="43" t="s">
        <v>126</v>
      </c>
      <c r="X5" s="43" t="s">
        <v>126</v>
      </c>
      <c r="Y5" s="43" t="s">
        <v>126</v>
      </c>
      <c r="Z5" s="43" t="s">
        <v>126</v>
      </c>
      <c r="AA5" s="43" t="s">
        <v>126</v>
      </c>
      <c r="AB5" s="43"/>
      <c r="AC5" s="43">
        <v>39</v>
      </c>
      <c r="AD5" s="43" t="s">
        <v>129</v>
      </c>
      <c r="AE5" s="45">
        <v>44256.500844907408</v>
      </c>
      <c r="AF5" s="43">
        <v>88</v>
      </c>
      <c r="AG5" s="43" t="s">
        <v>125</v>
      </c>
      <c r="AH5" s="43">
        <v>0</v>
      </c>
      <c r="AI5" s="43">
        <v>12.167</v>
      </c>
      <c r="AJ5" s="44">
        <v>7095</v>
      </c>
      <c r="AK5" s="43">
        <v>1.139</v>
      </c>
      <c r="AL5" s="43" t="s">
        <v>126</v>
      </c>
      <c r="AM5" s="43" t="s">
        <v>126</v>
      </c>
      <c r="AN5" s="43" t="s">
        <v>126</v>
      </c>
      <c r="AO5" s="43" t="s">
        <v>126</v>
      </c>
      <c r="AP5" s="43"/>
      <c r="AQ5" s="43">
        <v>1</v>
      </c>
      <c r="AR5" s="43"/>
      <c r="AS5" s="43"/>
      <c r="AT5" s="46">
        <f t="shared" si="0"/>
        <v>20.549640659999994</v>
      </c>
      <c r="AU5" s="47">
        <f t="shared" si="1"/>
        <v>1347.0832194007498</v>
      </c>
      <c r="AV5" s="43"/>
      <c r="AW5" s="50">
        <f t="shared" si="2"/>
        <v>21.955907847200002</v>
      </c>
      <c r="AX5" s="51">
        <f t="shared" si="3"/>
        <v>1351.8874874535002</v>
      </c>
    </row>
    <row r="6" spans="1:50">
      <c r="A6" s="43">
        <v>40</v>
      </c>
      <c r="B6" s="43" t="s">
        <v>130</v>
      </c>
      <c r="C6" s="45">
        <v>44256.522106481483</v>
      </c>
      <c r="D6" s="43">
        <v>132</v>
      </c>
      <c r="E6" s="43" t="s">
        <v>125</v>
      </c>
      <c r="F6" s="43">
        <v>0</v>
      </c>
      <c r="G6" s="43">
        <v>6.0190000000000001</v>
      </c>
      <c r="H6" s="44">
        <v>10660</v>
      </c>
      <c r="I6" s="43">
        <v>1.4E-2</v>
      </c>
      <c r="J6" s="43" t="s">
        <v>126</v>
      </c>
      <c r="K6" s="43" t="s">
        <v>126</v>
      </c>
      <c r="L6" s="43" t="s">
        <v>126</v>
      </c>
      <c r="M6" s="43" t="s">
        <v>126</v>
      </c>
      <c r="N6" s="43"/>
      <c r="O6" s="43">
        <v>40</v>
      </c>
      <c r="P6" s="43" t="s">
        <v>130</v>
      </c>
      <c r="Q6" s="45">
        <v>44256.522106481483</v>
      </c>
      <c r="R6" s="43">
        <v>132</v>
      </c>
      <c r="S6" s="43" t="s">
        <v>125</v>
      </c>
      <c r="T6" s="43">
        <v>0</v>
      </c>
      <c r="U6" s="43" t="s">
        <v>126</v>
      </c>
      <c r="V6" s="43" t="s">
        <v>126</v>
      </c>
      <c r="W6" s="43" t="s">
        <v>126</v>
      </c>
      <c r="X6" s="43" t="s">
        <v>126</v>
      </c>
      <c r="Y6" s="43" t="s">
        <v>126</v>
      </c>
      <c r="Z6" s="43" t="s">
        <v>126</v>
      </c>
      <c r="AA6" s="43" t="s">
        <v>126</v>
      </c>
      <c r="AB6" s="43"/>
      <c r="AC6" s="43">
        <v>40</v>
      </c>
      <c r="AD6" s="43" t="s">
        <v>130</v>
      </c>
      <c r="AE6" s="45">
        <v>44256.522106481483</v>
      </c>
      <c r="AF6" s="43">
        <v>132</v>
      </c>
      <c r="AG6" s="43" t="s">
        <v>125</v>
      </c>
      <c r="AH6" s="43">
        <v>0</v>
      </c>
      <c r="AI6" s="43">
        <v>12.161</v>
      </c>
      <c r="AJ6" s="44">
        <v>10311</v>
      </c>
      <c r="AK6" s="43">
        <v>1.5760000000000001</v>
      </c>
      <c r="AL6" s="43" t="s">
        <v>126</v>
      </c>
      <c r="AM6" s="43" t="s">
        <v>126</v>
      </c>
      <c r="AN6" s="43" t="s">
        <v>126</v>
      </c>
      <c r="AO6" s="43" t="s">
        <v>126</v>
      </c>
      <c r="AP6" s="43"/>
      <c r="AQ6" s="43">
        <v>1</v>
      </c>
      <c r="AR6" s="43"/>
      <c r="AS6" s="43"/>
      <c r="AT6" s="46">
        <f t="shared" si="0"/>
        <v>26.879056499999997</v>
      </c>
      <c r="AU6" s="47">
        <f t="shared" si="1"/>
        <v>1939.8158994228299</v>
      </c>
      <c r="AV6" s="43"/>
      <c r="AW6" s="50">
        <f t="shared" si="2"/>
        <v>27.664261455960002</v>
      </c>
      <c r="AX6" s="51">
        <f t="shared" si="3"/>
        <v>1965.8764901165403</v>
      </c>
    </row>
    <row r="7" spans="1:50">
      <c r="A7" s="43">
        <v>41</v>
      </c>
      <c r="B7" s="43" t="s">
        <v>131</v>
      </c>
      <c r="C7" s="45">
        <v>44256.543333333335</v>
      </c>
      <c r="D7" s="43">
        <v>112</v>
      </c>
      <c r="E7" s="43" t="s">
        <v>125</v>
      </c>
      <c r="F7" s="43">
        <v>0</v>
      </c>
      <c r="G7" s="43">
        <v>6.0359999999999996</v>
      </c>
      <c r="H7" s="44">
        <v>11671</v>
      </c>
      <c r="I7" s="43">
        <v>1.6E-2</v>
      </c>
      <c r="J7" s="43" t="s">
        <v>126</v>
      </c>
      <c r="K7" s="43" t="s">
        <v>126</v>
      </c>
      <c r="L7" s="43" t="s">
        <v>126</v>
      </c>
      <c r="M7" s="43" t="s">
        <v>126</v>
      </c>
      <c r="N7" s="43"/>
      <c r="O7" s="43">
        <v>41</v>
      </c>
      <c r="P7" s="43" t="s">
        <v>131</v>
      </c>
      <c r="Q7" s="45">
        <v>44256.543333333335</v>
      </c>
      <c r="R7" s="43">
        <v>112</v>
      </c>
      <c r="S7" s="43" t="s">
        <v>125</v>
      </c>
      <c r="T7" s="43">
        <v>0</v>
      </c>
      <c r="U7" s="43" t="s">
        <v>126</v>
      </c>
      <c r="V7" s="43" t="s">
        <v>126</v>
      </c>
      <c r="W7" s="43" t="s">
        <v>126</v>
      </c>
      <c r="X7" s="43" t="s">
        <v>126</v>
      </c>
      <c r="Y7" s="43" t="s">
        <v>126</v>
      </c>
      <c r="Z7" s="43" t="s">
        <v>126</v>
      </c>
      <c r="AA7" s="43" t="s">
        <v>126</v>
      </c>
      <c r="AB7" s="43"/>
      <c r="AC7" s="43">
        <v>41</v>
      </c>
      <c r="AD7" s="43" t="s">
        <v>131</v>
      </c>
      <c r="AE7" s="45">
        <v>44256.543333333335</v>
      </c>
      <c r="AF7" s="43">
        <v>112</v>
      </c>
      <c r="AG7" s="43" t="s">
        <v>125</v>
      </c>
      <c r="AH7" s="43">
        <v>0</v>
      </c>
      <c r="AI7" s="43">
        <v>12.180999999999999</v>
      </c>
      <c r="AJ7" s="44">
        <v>9170</v>
      </c>
      <c r="AK7" s="43">
        <v>1.421</v>
      </c>
      <c r="AL7" s="43" t="s">
        <v>126</v>
      </c>
      <c r="AM7" s="43" t="s">
        <v>126</v>
      </c>
      <c r="AN7" s="43" t="s">
        <v>126</v>
      </c>
      <c r="AO7" s="43" t="s">
        <v>126</v>
      </c>
      <c r="AP7" s="43"/>
      <c r="AQ7" s="43">
        <v>1</v>
      </c>
      <c r="AR7" s="43"/>
      <c r="AS7" s="43"/>
      <c r="AT7" s="46">
        <f t="shared" si="0"/>
        <v>30.093565121249995</v>
      </c>
      <c r="AU7" s="47">
        <f t="shared" si="1"/>
        <v>1729.669739747</v>
      </c>
      <c r="AV7" s="43"/>
      <c r="AW7" s="50">
        <f t="shared" si="2"/>
        <v>30.3255169400631</v>
      </c>
      <c r="AX7" s="51">
        <f t="shared" si="3"/>
        <v>1748.0787144860001</v>
      </c>
    </row>
    <row r="8" spans="1:50">
      <c r="A8" s="43">
        <v>42</v>
      </c>
      <c r="B8" s="43" t="s">
        <v>132</v>
      </c>
      <c r="C8" s="45">
        <v>44256.564618055556</v>
      </c>
      <c r="D8" s="43">
        <v>72</v>
      </c>
      <c r="E8" s="43" t="s">
        <v>125</v>
      </c>
      <c r="F8" s="43">
        <v>0</v>
      </c>
      <c r="G8" s="43">
        <v>6.024</v>
      </c>
      <c r="H8" s="44">
        <v>11566</v>
      </c>
      <c r="I8" s="43">
        <v>1.4999999999999999E-2</v>
      </c>
      <c r="J8" s="43" t="s">
        <v>126</v>
      </c>
      <c r="K8" s="43" t="s">
        <v>126</v>
      </c>
      <c r="L8" s="43" t="s">
        <v>126</v>
      </c>
      <c r="M8" s="43" t="s">
        <v>126</v>
      </c>
      <c r="N8" s="43"/>
      <c r="O8" s="43">
        <v>42</v>
      </c>
      <c r="P8" s="43" t="s">
        <v>132</v>
      </c>
      <c r="Q8" s="45">
        <v>44256.564618055556</v>
      </c>
      <c r="R8" s="43">
        <v>72</v>
      </c>
      <c r="S8" s="43" t="s">
        <v>125</v>
      </c>
      <c r="T8" s="43">
        <v>0</v>
      </c>
      <c r="U8" s="43" t="s">
        <v>126</v>
      </c>
      <c r="V8" s="43" t="s">
        <v>126</v>
      </c>
      <c r="W8" s="43" t="s">
        <v>126</v>
      </c>
      <c r="X8" s="43" t="s">
        <v>126</v>
      </c>
      <c r="Y8" s="43" t="s">
        <v>126</v>
      </c>
      <c r="Z8" s="43" t="s">
        <v>126</v>
      </c>
      <c r="AA8" s="43" t="s">
        <v>126</v>
      </c>
      <c r="AB8" s="43"/>
      <c r="AC8" s="43">
        <v>42</v>
      </c>
      <c r="AD8" s="43" t="s">
        <v>132</v>
      </c>
      <c r="AE8" s="45">
        <v>44256.564618055556</v>
      </c>
      <c r="AF8" s="43">
        <v>72</v>
      </c>
      <c r="AG8" s="43" t="s">
        <v>125</v>
      </c>
      <c r="AH8" s="43">
        <v>0</v>
      </c>
      <c r="AI8" s="43">
        <v>12.164999999999999</v>
      </c>
      <c r="AJ8" s="44">
        <v>9466</v>
      </c>
      <c r="AK8" s="43">
        <v>1.462</v>
      </c>
      <c r="AL8" s="43" t="s">
        <v>126</v>
      </c>
      <c r="AM8" s="43" t="s">
        <v>126</v>
      </c>
      <c r="AN8" s="43" t="s">
        <v>126</v>
      </c>
      <c r="AO8" s="43" t="s">
        <v>126</v>
      </c>
      <c r="AP8" s="43"/>
      <c r="AQ8" s="43">
        <v>1</v>
      </c>
      <c r="AR8" s="43"/>
      <c r="AS8" s="43"/>
      <c r="AT8" s="46">
        <f t="shared" si="0"/>
        <v>29.757692564999999</v>
      </c>
      <c r="AU8" s="47">
        <f t="shared" si="1"/>
        <v>1784.2018843578799</v>
      </c>
      <c r="AV8" s="43"/>
      <c r="AW8" s="50">
        <f t="shared" si="2"/>
        <v>30.049136922159601</v>
      </c>
      <c r="AX8" s="51">
        <f t="shared" si="3"/>
        <v>1804.58422016344</v>
      </c>
    </row>
    <row r="9" spans="1:50">
      <c r="A9" s="43">
        <v>43</v>
      </c>
      <c r="B9" s="43" t="s">
        <v>133</v>
      </c>
      <c r="C9" s="45">
        <v>44256.585879629631</v>
      </c>
      <c r="D9" s="43">
        <v>68</v>
      </c>
      <c r="E9" s="43" t="s">
        <v>125</v>
      </c>
      <c r="F9" s="43">
        <v>0</v>
      </c>
      <c r="G9" s="43">
        <v>6.0250000000000004</v>
      </c>
      <c r="H9" s="44">
        <v>10363</v>
      </c>
      <c r="I9" s="43">
        <v>1.4E-2</v>
      </c>
      <c r="J9" s="43" t="s">
        <v>126</v>
      </c>
      <c r="K9" s="43" t="s">
        <v>126</v>
      </c>
      <c r="L9" s="43" t="s">
        <v>126</v>
      </c>
      <c r="M9" s="43" t="s">
        <v>126</v>
      </c>
      <c r="N9" s="43"/>
      <c r="O9" s="43">
        <v>43</v>
      </c>
      <c r="P9" s="43" t="s">
        <v>133</v>
      </c>
      <c r="Q9" s="45">
        <v>44256.585879629631</v>
      </c>
      <c r="R9" s="43">
        <v>68</v>
      </c>
      <c r="S9" s="43" t="s">
        <v>125</v>
      </c>
      <c r="T9" s="43">
        <v>0</v>
      </c>
      <c r="U9" s="43" t="s">
        <v>126</v>
      </c>
      <c r="V9" s="43" t="s">
        <v>126</v>
      </c>
      <c r="W9" s="43" t="s">
        <v>126</v>
      </c>
      <c r="X9" s="43" t="s">
        <v>126</v>
      </c>
      <c r="Y9" s="43" t="s">
        <v>126</v>
      </c>
      <c r="Z9" s="43" t="s">
        <v>126</v>
      </c>
      <c r="AA9" s="43" t="s">
        <v>126</v>
      </c>
      <c r="AB9" s="43"/>
      <c r="AC9" s="43">
        <v>43</v>
      </c>
      <c r="AD9" s="43" t="s">
        <v>133</v>
      </c>
      <c r="AE9" s="45">
        <v>44256.585879629631</v>
      </c>
      <c r="AF9" s="43">
        <v>68</v>
      </c>
      <c r="AG9" s="43" t="s">
        <v>125</v>
      </c>
      <c r="AH9" s="43">
        <v>0</v>
      </c>
      <c r="AI9" s="43">
        <v>12.164999999999999</v>
      </c>
      <c r="AJ9" s="44">
        <v>8897</v>
      </c>
      <c r="AK9" s="43">
        <v>1.3839999999999999</v>
      </c>
      <c r="AL9" s="43" t="s">
        <v>126</v>
      </c>
      <c r="AM9" s="43" t="s">
        <v>126</v>
      </c>
      <c r="AN9" s="43" t="s">
        <v>126</v>
      </c>
      <c r="AO9" s="43" t="s">
        <v>126</v>
      </c>
      <c r="AP9" s="43"/>
      <c r="AQ9" s="43">
        <v>1</v>
      </c>
      <c r="AR9" s="43"/>
      <c r="AS9" s="43"/>
      <c r="AT9" s="46">
        <f t="shared" si="0"/>
        <v>25.942990091249996</v>
      </c>
      <c r="AU9" s="47">
        <f t="shared" si="1"/>
        <v>1679.3651396530702</v>
      </c>
      <c r="AV9" s="43"/>
      <c r="AW9" s="50">
        <f t="shared" si="2"/>
        <v>26.882421335127901</v>
      </c>
      <c r="AX9" s="51">
        <f t="shared" si="3"/>
        <v>1695.9613135376601</v>
      </c>
    </row>
    <row r="10" spans="1:50">
      <c r="A10" s="43">
        <v>44</v>
      </c>
      <c r="B10" s="43" t="s">
        <v>134</v>
      </c>
      <c r="C10" s="45">
        <v>44256.607152777775</v>
      </c>
      <c r="D10" s="43">
        <v>182</v>
      </c>
      <c r="E10" s="43" t="s">
        <v>125</v>
      </c>
      <c r="F10" s="43">
        <v>0</v>
      </c>
      <c r="G10" s="43">
        <v>6.0250000000000004</v>
      </c>
      <c r="H10" s="44">
        <v>12876</v>
      </c>
      <c r="I10" s="43">
        <v>1.7000000000000001E-2</v>
      </c>
      <c r="J10" s="43" t="s">
        <v>126</v>
      </c>
      <c r="K10" s="43" t="s">
        <v>126</v>
      </c>
      <c r="L10" s="43" t="s">
        <v>126</v>
      </c>
      <c r="M10" s="43" t="s">
        <v>126</v>
      </c>
      <c r="N10" s="43"/>
      <c r="O10" s="43">
        <v>44</v>
      </c>
      <c r="P10" s="43" t="s">
        <v>134</v>
      </c>
      <c r="Q10" s="45">
        <v>44256.607152777775</v>
      </c>
      <c r="R10" s="43">
        <v>182</v>
      </c>
      <c r="S10" s="43" t="s">
        <v>125</v>
      </c>
      <c r="T10" s="43">
        <v>0</v>
      </c>
      <c r="U10" s="43" t="s">
        <v>126</v>
      </c>
      <c r="V10" s="43" t="s">
        <v>126</v>
      </c>
      <c r="W10" s="43" t="s">
        <v>126</v>
      </c>
      <c r="X10" s="43" t="s">
        <v>126</v>
      </c>
      <c r="Y10" s="43" t="s">
        <v>126</v>
      </c>
      <c r="Z10" s="43" t="s">
        <v>126</v>
      </c>
      <c r="AA10" s="43" t="s">
        <v>126</v>
      </c>
      <c r="AB10" s="43"/>
      <c r="AC10" s="43">
        <v>44</v>
      </c>
      <c r="AD10" s="43" t="s">
        <v>134</v>
      </c>
      <c r="AE10" s="45">
        <v>44256.607152777775</v>
      </c>
      <c r="AF10" s="43">
        <v>182</v>
      </c>
      <c r="AG10" s="43" t="s">
        <v>125</v>
      </c>
      <c r="AH10" s="43">
        <v>0</v>
      </c>
      <c r="AI10" s="43">
        <v>12.164</v>
      </c>
      <c r="AJ10" s="44">
        <v>9068</v>
      </c>
      <c r="AK10" s="43">
        <v>1.407</v>
      </c>
      <c r="AL10" s="43" t="s">
        <v>126</v>
      </c>
      <c r="AM10" s="43" t="s">
        <v>126</v>
      </c>
      <c r="AN10" s="43" t="s">
        <v>126</v>
      </c>
      <c r="AO10" s="43" t="s">
        <v>126</v>
      </c>
      <c r="AP10" s="43"/>
      <c r="AQ10" s="43">
        <v>1</v>
      </c>
      <c r="AR10" s="43"/>
      <c r="AS10" s="43"/>
      <c r="AT10" s="46">
        <f t="shared" si="0"/>
        <v>33.981646739999995</v>
      </c>
      <c r="AU10" s="47">
        <f t="shared" si="1"/>
        <v>1710.87570927152</v>
      </c>
      <c r="AV10" s="43"/>
      <c r="AW10" s="50">
        <f t="shared" si="2"/>
        <v>33.497115822641604</v>
      </c>
      <c r="AX10" s="51">
        <f t="shared" si="3"/>
        <v>1728.6065625737601</v>
      </c>
    </row>
    <row r="11" spans="1:50">
      <c r="A11" s="43">
        <v>45</v>
      </c>
      <c r="B11" s="43" t="s">
        <v>135</v>
      </c>
      <c r="C11" s="45">
        <v>44256.62841435185</v>
      </c>
      <c r="D11" s="43">
        <v>42</v>
      </c>
      <c r="E11" s="43" t="s">
        <v>125</v>
      </c>
      <c r="F11" s="43">
        <v>0</v>
      </c>
      <c r="G11" s="43">
        <v>6.0250000000000004</v>
      </c>
      <c r="H11" s="44">
        <v>11454</v>
      </c>
      <c r="I11" s="43">
        <v>1.4999999999999999E-2</v>
      </c>
      <c r="J11" s="43" t="s">
        <v>126</v>
      </c>
      <c r="K11" s="43" t="s">
        <v>126</v>
      </c>
      <c r="L11" s="43" t="s">
        <v>126</v>
      </c>
      <c r="M11" s="43" t="s">
        <v>126</v>
      </c>
      <c r="N11" s="43"/>
      <c r="O11" s="43">
        <v>45</v>
      </c>
      <c r="P11" s="43" t="s">
        <v>135</v>
      </c>
      <c r="Q11" s="45">
        <v>44256.62841435185</v>
      </c>
      <c r="R11" s="43">
        <v>42</v>
      </c>
      <c r="S11" s="43" t="s">
        <v>125</v>
      </c>
      <c r="T11" s="43">
        <v>0</v>
      </c>
      <c r="U11" s="43" t="s">
        <v>126</v>
      </c>
      <c r="V11" s="43" t="s">
        <v>126</v>
      </c>
      <c r="W11" s="43" t="s">
        <v>126</v>
      </c>
      <c r="X11" s="43" t="s">
        <v>126</v>
      </c>
      <c r="Y11" s="43" t="s">
        <v>126</v>
      </c>
      <c r="Z11" s="43" t="s">
        <v>126</v>
      </c>
      <c r="AA11" s="43" t="s">
        <v>126</v>
      </c>
      <c r="AB11" s="43"/>
      <c r="AC11" s="43">
        <v>45</v>
      </c>
      <c r="AD11" s="43" t="s">
        <v>135</v>
      </c>
      <c r="AE11" s="45">
        <v>44256.62841435185</v>
      </c>
      <c r="AF11" s="43">
        <v>42</v>
      </c>
      <c r="AG11" s="43" t="s">
        <v>125</v>
      </c>
      <c r="AH11" s="43">
        <v>0</v>
      </c>
      <c r="AI11" s="43">
        <v>12.170999999999999</v>
      </c>
      <c r="AJ11" s="44">
        <v>9075</v>
      </c>
      <c r="AK11" s="43">
        <v>1.4079999999999999</v>
      </c>
      <c r="AL11" s="43" t="s">
        <v>126</v>
      </c>
      <c r="AM11" s="43" t="s">
        <v>126</v>
      </c>
      <c r="AN11" s="43" t="s">
        <v>126</v>
      </c>
      <c r="AO11" s="43" t="s">
        <v>126</v>
      </c>
      <c r="AP11" s="43"/>
      <c r="AQ11" s="43">
        <v>1</v>
      </c>
      <c r="AR11" s="43"/>
      <c r="AS11" s="43"/>
      <c r="AT11" s="46">
        <f t="shared" si="0"/>
        <v>29.399944964999996</v>
      </c>
      <c r="AU11" s="47">
        <f t="shared" si="1"/>
        <v>1712.1655374187501</v>
      </c>
      <c r="AV11" s="43"/>
      <c r="AW11" s="50">
        <f t="shared" si="2"/>
        <v>29.7543286313756</v>
      </c>
      <c r="AX11" s="51">
        <f t="shared" si="3"/>
        <v>1729.9428975375001</v>
      </c>
    </row>
    <row r="12" spans="1:50">
      <c r="A12" s="43">
        <v>46</v>
      </c>
      <c r="B12" s="43" t="s">
        <v>136</v>
      </c>
      <c r="C12" s="45">
        <v>44256.649699074071</v>
      </c>
      <c r="D12" s="43">
        <v>214</v>
      </c>
      <c r="E12" s="43" t="s">
        <v>125</v>
      </c>
      <c r="F12" s="43">
        <v>0</v>
      </c>
      <c r="G12" s="43">
        <v>6.1</v>
      </c>
      <c r="H12" s="44">
        <v>2351</v>
      </c>
      <c r="I12" s="43">
        <v>2E-3</v>
      </c>
      <c r="J12" s="43" t="s">
        <v>126</v>
      </c>
      <c r="K12" s="43" t="s">
        <v>126</v>
      </c>
      <c r="L12" s="43" t="s">
        <v>126</v>
      </c>
      <c r="M12" s="43" t="s">
        <v>126</v>
      </c>
      <c r="N12" s="43"/>
      <c r="O12" s="43">
        <v>46</v>
      </c>
      <c r="P12" s="43" t="s">
        <v>136</v>
      </c>
      <c r="Q12" s="45">
        <v>44256.649699074071</v>
      </c>
      <c r="R12" s="43">
        <v>214</v>
      </c>
      <c r="S12" s="43" t="s">
        <v>125</v>
      </c>
      <c r="T12" s="43">
        <v>0</v>
      </c>
      <c r="U12" s="43" t="s">
        <v>126</v>
      </c>
      <c r="V12" s="43" t="s">
        <v>126</v>
      </c>
      <c r="W12" s="43" t="s">
        <v>126</v>
      </c>
      <c r="X12" s="43" t="s">
        <v>126</v>
      </c>
      <c r="Y12" s="43" t="s">
        <v>126</v>
      </c>
      <c r="Z12" s="43" t="s">
        <v>126</v>
      </c>
      <c r="AA12" s="43" t="s">
        <v>126</v>
      </c>
      <c r="AB12" s="43"/>
      <c r="AC12" s="43">
        <v>46</v>
      </c>
      <c r="AD12" s="43" t="s">
        <v>136</v>
      </c>
      <c r="AE12" s="45">
        <v>44256.649699074071</v>
      </c>
      <c r="AF12" s="43">
        <v>214</v>
      </c>
      <c r="AG12" s="43" t="s">
        <v>125</v>
      </c>
      <c r="AH12" s="43">
        <v>0</v>
      </c>
      <c r="AI12" s="43">
        <v>12.196999999999999</v>
      </c>
      <c r="AJ12" s="44">
        <v>7767</v>
      </c>
      <c r="AK12" s="43">
        <v>1.2310000000000001</v>
      </c>
      <c r="AL12" s="43" t="s">
        <v>126</v>
      </c>
      <c r="AM12" s="43" t="s">
        <v>126</v>
      </c>
      <c r="AN12" s="43" t="s">
        <v>126</v>
      </c>
      <c r="AO12" s="43" t="s">
        <v>126</v>
      </c>
      <c r="AP12" s="43"/>
      <c r="AQ12" s="43">
        <v>1</v>
      </c>
      <c r="AR12" s="43"/>
      <c r="AS12" s="43"/>
      <c r="AT12" s="46">
        <f t="shared" si="0"/>
        <v>2.1059080212499994</v>
      </c>
      <c r="AU12" s="47">
        <f t="shared" si="1"/>
        <v>1471.04511883947</v>
      </c>
      <c r="AV12" s="43"/>
      <c r="AW12" s="50">
        <f t="shared" si="2"/>
        <v>1.9525717020500011</v>
      </c>
      <c r="AX12" s="51">
        <f t="shared" si="3"/>
        <v>1480.21149454086</v>
      </c>
    </row>
    <row r="13" spans="1:50">
      <c r="A13" s="43">
        <v>47</v>
      </c>
      <c r="B13" s="43" t="s">
        <v>137</v>
      </c>
      <c r="C13" s="45">
        <v>44256.670983796299</v>
      </c>
      <c r="D13" s="43">
        <v>51</v>
      </c>
      <c r="E13" s="43" t="s">
        <v>125</v>
      </c>
      <c r="F13" s="43">
        <v>0</v>
      </c>
      <c r="G13" s="43">
        <v>6.0419999999999998</v>
      </c>
      <c r="H13" s="44">
        <v>10950</v>
      </c>
      <c r="I13" s="43">
        <v>1.4E-2</v>
      </c>
      <c r="J13" s="43" t="s">
        <v>126</v>
      </c>
      <c r="K13" s="43" t="s">
        <v>126</v>
      </c>
      <c r="L13" s="43" t="s">
        <v>126</v>
      </c>
      <c r="M13" s="43" t="s">
        <v>126</v>
      </c>
      <c r="N13" s="43"/>
      <c r="O13" s="43">
        <v>47</v>
      </c>
      <c r="P13" s="43" t="s">
        <v>137</v>
      </c>
      <c r="Q13" s="45">
        <v>44256.670983796299</v>
      </c>
      <c r="R13" s="43">
        <v>51</v>
      </c>
      <c r="S13" s="43" t="s">
        <v>125</v>
      </c>
      <c r="T13" s="43">
        <v>0</v>
      </c>
      <c r="U13" s="43" t="s">
        <v>126</v>
      </c>
      <c r="V13" s="43" t="s">
        <v>126</v>
      </c>
      <c r="W13" s="43" t="s">
        <v>126</v>
      </c>
      <c r="X13" s="43" t="s">
        <v>126</v>
      </c>
      <c r="Y13" s="43" t="s">
        <v>126</v>
      </c>
      <c r="Z13" s="43" t="s">
        <v>126</v>
      </c>
      <c r="AA13" s="43" t="s">
        <v>126</v>
      </c>
      <c r="AB13" s="43"/>
      <c r="AC13" s="43">
        <v>47</v>
      </c>
      <c r="AD13" s="43" t="s">
        <v>137</v>
      </c>
      <c r="AE13" s="45">
        <v>44256.670983796299</v>
      </c>
      <c r="AF13" s="43">
        <v>51</v>
      </c>
      <c r="AG13" s="43" t="s">
        <v>125</v>
      </c>
      <c r="AH13" s="43">
        <v>0</v>
      </c>
      <c r="AI13" s="43">
        <v>12.196</v>
      </c>
      <c r="AJ13" s="44">
        <v>8063</v>
      </c>
      <c r="AK13" s="43">
        <v>1.2709999999999999</v>
      </c>
      <c r="AL13" s="43" t="s">
        <v>126</v>
      </c>
      <c r="AM13" s="43" t="s">
        <v>126</v>
      </c>
      <c r="AN13" s="43" t="s">
        <v>126</v>
      </c>
      <c r="AO13" s="43" t="s">
        <v>126</v>
      </c>
      <c r="AP13" s="43"/>
      <c r="AQ13" s="43">
        <v>1</v>
      </c>
      <c r="AR13" s="43"/>
      <c r="AS13" s="43"/>
      <c r="AT13" s="46">
        <f t="shared" si="0"/>
        <v>27.796678125</v>
      </c>
      <c r="AU13" s="47">
        <f t="shared" si="1"/>
        <v>1525.62939870587</v>
      </c>
      <c r="AV13" s="43"/>
      <c r="AW13" s="50">
        <f t="shared" si="2"/>
        <v>28.427653787750003</v>
      </c>
      <c r="AX13" s="51">
        <f t="shared" si="3"/>
        <v>1536.7305053840601</v>
      </c>
    </row>
    <row r="14" spans="1:50">
      <c r="A14" s="43">
        <v>48</v>
      </c>
      <c r="B14" s="43" t="s">
        <v>138</v>
      </c>
      <c r="C14" s="45">
        <v>44256.692245370374</v>
      </c>
      <c r="D14" s="43">
        <v>16</v>
      </c>
      <c r="E14" s="43" t="s">
        <v>125</v>
      </c>
      <c r="F14" s="43">
        <v>0</v>
      </c>
      <c r="G14" s="43">
        <v>6.0380000000000003</v>
      </c>
      <c r="H14" s="44">
        <v>11132</v>
      </c>
      <c r="I14" s="43">
        <v>1.4999999999999999E-2</v>
      </c>
      <c r="J14" s="43" t="s">
        <v>126</v>
      </c>
      <c r="K14" s="43" t="s">
        <v>126</v>
      </c>
      <c r="L14" s="43" t="s">
        <v>126</v>
      </c>
      <c r="M14" s="43" t="s">
        <v>126</v>
      </c>
      <c r="N14" s="43"/>
      <c r="O14" s="43">
        <v>48</v>
      </c>
      <c r="P14" s="43" t="s">
        <v>138</v>
      </c>
      <c r="Q14" s="45">
        <v>44256.692245370374</v>
      </c>
      <c r="R14" s="43">
        <v>16</v>
      </c>
      <c r="S14" s="43" t="s">
        <v>125</v>
      </c>
      <c r="T14" s="43">
        <v>0</v>
      </c>
      <c r="U14" s="43" t="s">
        <v>126</v>
      </c>
      <c r="V14" s="43" t="s">
        <v>126</v>
      </c>
      <c r="W14" s="43" t="s">
        <v>126</v>
      </c>
      <c r="X14" s="43" t="s">
        <v>126</v>
      </c>
      <c r="Y14" s="43" t="s">
        <v>126</v>
      </c>
      <c r="Z14" s="43" t="s">
        <v>126</v>
      </c>
      <c r="AA14" s="43" t="s">
        <v>126</v>
      </c>
      <c r="AB14" s="43"/>
      <c r="AC14" s="43">
        <v>48</v>
      </c>
      <c r="AD14" s="43" t="s">
        <v>138</v>
      </c>
      <c r="AE14" s="45">
        <v>44256.692245370374</v>
      </c>
      <c r="AF14" s="43">
        <v>16</v>
      </c>
      <c r="AG14" s="43" t="s">
        <v>125</v>
      </c>
      <c r="AH14" s="43">
        <v>0</v>
      </c>
      <c r="AI14" s="43">
        <v>12.192</v>
      </c>
      <c r="AJ14" s="44">
        <v>6910</v>
      </c>
      <c r="AK14" s="43">
        <v>1.1140000000000001</v>
      </c>
      <c r="AL14" s="43" t="s">
        <v>126</v>
      </c>
      <c r="AM14" s="43" t="s">
        <v>126</v>
      </c>
      <c r="AN14" s="43" t="s">
        <v>126</v>
      </c>
      <c r="AO14" s="43" t="s">
        <v>126</v>
      </c>
      <c r="AP14" s="43"/>
      <c r="AQ14" s="43">
        <v>1</v>
      </c>
      <c r="AR14" s="43"/>
      <c r="AS14" s="43"/>
      <c r="AT14" s="46">
        <f t="shared" si="0"/>
        <v>28.374390259999998</v>
      </c>
      <c r="AU14" s="47">
        <f t="shared" si="1"/>
        <v>1312.946851763</v>
      </c>
      <c r="AV14" s="43"/>
      <c r="AW14" s="50">
        <f t="shared" si="2"/>
        <v>28.906737899838401</v>
      </c>
      <c r="AX14" s="51">
        <f t="shared" si="3"/>
        <v>1316.557615894</v>
      </c>
    </row>
    <row r="15" spans="1:50">
      <c r="A15" s="43">
        <v>49</v>
      </c>
      <c r="B15" s="43" t="s">
        <v>139</v>
      </c>
      <c r="C15" s="45">
        <v>44256.713472222225</v>
      </c>
      <c r="D15" s="43">
        <v>136</v>
      </c>
      <c r="E15" s="43" t="s">
        <v>125</v>
      </c>
      <c r="F15" s="43">
        <v>0</v>
      </c>
      <c r="G15" s="43">
        <v>6.04</v>
      </c>
      <c r="H15" s="44">
        <v>11542</v>
      </c>
      <c r="I15" s="43">
        <v>1.4999999999999999E-2</v>
      </c>
      <c r="J15" s="43" t="s">
        <v>126</v>
      </c>
      <c r="K15" s="43" t="s">
        <v>126</v>
      </c>
      <c r="L15" s="43" t="s">
        <v>126</v>
      </c>
      <c r="M15" s="43" t="s">
        <v>126</v>
      </c>
      <c r="N15" s="43"/>
      <c r="O15" s="43">
        <v>49</v>
      </c>
      <c r="P15" s="43" t="s">
        <v>139</v>
      </c>
      <c r="Q15" s="45">
        <v>44256.713472222225</v>
      </c>
      <c r="R15" s="43">
        <v>136</v>
      </c>
      <c r="S15" s="43" t="s">
        <v>125</v>
      </c>
      <c r="T15" s="43">
        <v>0</v>
      </c>
      <c r="U15" s="43" t="s">
        <v>126</v>
      </c>
      <c r="V15" s="43" t="s">
        <v>126</v>
      </c>
      <c r="W15" s="43" t="s">
        <v>126</v>
      </c>
      <c r="X15" s="43" t="s">
        <v>126</v>
      </c>
      <c r="Y15" s="43" t="s">
        <v>126</v>
      </c>
      <c r="Z15" s="43" t="s">
        <v>126</v>
      </c>
      <c r="AA15" s="43" t="s">
        <v>126</v>
      </c>
      <c r="AB15" s="43"/>
      <c r="AC15" s="43">
        <v>49</v>
      </c>
      <c r="AD15" s="43" t="s">
        <v>139</v>
      </c>
      <c r="AE15" s="45">
        <v>44256.713472222225</v>
      </c>
      <c r="AF15" s="43">
        <v>136</v>
      </c>
      <c r="AG15" s="43" t="s">
        <v>125</v>
      </c>
      <c r="AH15" s="43">
        <v>0</v>
      </c>
      <c r="AI15" s="43">
        <v>12.196999999999999</v>
      </c>
      <c r="AJ15" s="44">
        <v>9170</v>
      </c>
      <c r="AK15" s="43">
        <v>1.421</v>
      </c>
      <c r="AL15" s="43" t="s">
        <v>126</v>
      </c>
      <c r="AM15" s="43" t="s">
        <v>126</v>
      </c>
      <c r="AN15" s="43" t="s">
        <v>126</v>
      </c>
      <c r="AO15" s="43" t="s">
        <v>126</v>
      </c>
      <c r="AP15" s="43"/>
      <c r="AQ15" s="43">
        <v>1</v>
      </c>
      <c r="AR15" s="43"/>
      <c r="AS15" s="43"/>
      <c r="AT15" s="46">
        <f t="shared" si="0"/>
        <v>29.680987484999996</v>
      </c>
      <c r="AU15" s="47">
        <f t="shared" si="1"/>
        <v>1729.669739747</v>
      </c>
      <c r="AV15" s="43"/>
      <c r="AW15" s="50">
        <f t="shared" si="2"/>
        <v>29.985963972332399</v>
      </c>
      <c r="AX15" s="51">
        <f t="shared" si="3"/>
        <v>1748.0787144860001</v>
      </c>
    </row>
    <row r="16" spans="1:50">
      <c r="A16" s="43">
        <v>50</v>
      </c>
      <c r="B16" s="43" t="s">
        <v>140</v>
      </c>
      <c r="C16" s="45">
        <v>44256.73474537037</v>
      </c>
      <c r="D16" s="43">
        <v>73</v>
      </c>
      <c r="E16" s="43" t="s">
        <v>125</v>
      </c>
      <c r="F16" s="43">
        <v>0</v>
      </c>
      <c r="G16" s="43">
        <v>6.0430000000000001</v>
      </c>
      <c r="H16" s="44">
        <v>12000</v>
      </c>
      <c r="I16" s="43">
        <v>1.6E-2</v>
      </c>
      <c r="J16" s="43" t="s">
        <v>126</v>
      </c>
      <c r="K16" s="43" t="s">
        <v>126</v>
      </c>
      <c r="L16" s="43" t="s">
        <v>126</v>
      </c>
      <c r="M16" s="43" t="s">
        <v>126</v>
      </c>
      <c r="N16" s="43"/>
      <c r="O16" s="43">
        <v>50</v>
      </c>
      <c r="P16" s="43" t="s">
        <v>140</v>
      </c>
      <c r="Q16" s="45">
        <v>44256.73474537037</v>
      </c>
      <c r="R16" s="43">
        <v>73</v>
      </c>
      <c r="S16" s="43" t="s">
        <v>125</v>
      </c>
      <c r="T16" s="43">
        <v>0</v>
      </c>
      <c r="U16" s="43" t="s">
        <v>126</v>
      </c>
      <c r="V16" s="43" t="s">
        <v>126</v>
      </c>
      <c r="W16" s="43" t="s">
        <v>126</v>
      </c>
      <c r="X16" s="43" t="s">
        <v>126</v>
      </c>
      <c r="Y16" s="43" t="s">
        <v>126</v>
      </c>
      <c r="Z16" s="43" t="s">
        <v>126</v>
      </c>
      <c r="AA16" s="43" t="s">
        <v>126</v>
      </c>
      <c r="AB16" s="43"/>
      <c r="AC16" s="43">
        <v>50</v>
      </c>
      <c r="AD16" s="43" t="s">
        <v>140</v>
      </c>
      <c r="AE16" s="45">
        <v>44256.73474537037</v>
      </c>
      <c r="AF16" s="43">
        <v>73</v>
      </c>
      <c r="AG16" s="43" t="s">
        <v>125</v>
      </c>
      <c r="AH16" s="43">
        <v>0</v>
      </c>
      <c r="AI16" s="43">
        <v>12.196</v>
      </c>
      <c r="AJ16" s="44">
        <v>6002</v>
      </c>
      <c r="AK16" s="43">
        <v>0.99099999999999999</v>
      </c>
      <c r="AL16" s="43" t="s">
        <v>126</v>
      </c>
      <c r="AM16" s="43" t="s">
        <v>126</v>
      </c>
      <c r="AN16" s="43" t="s">
        <v>126</v>
      </c>
      <c r="AO16" s="43" t="s">
        <v>126</v>
      </c>
      <c r="AP16" s="43"/>
      <c r="AQ16" s="43">
        <v>1</v>
      </c>
      <c r="AR16" s="43"/>
      <c r="AS16" s="43"/>
      <c r="AT16" s="46">
        <f t="shared" si="0"/>
        <v>31.149000000000001</v>
      </c>
      <c r="AU16" s="47">
        <f t="shared" si="1"/>
        <v>1145.33957326892</v>
      </c>
      <c r="AV16" s="43"/>
      <c r="AW16" s="50">
        <f t="shared" si="2"/>
        <v>31.191490399999999</v>
      </c>
      <c r="AX16" s="51">
        <f t="shared" si="3"/>
        <v>1143.1386496949601</v>
      </c>
    </row>
    <row r="17" spans="1:50">
      <c r="A17" s="43">
        <v>51</v>
      </c>
      <c r="B17" s="43" t="s">
        <v>141</v>
      </c>
      <c r="C17" s="45">
        <v>44256.756006944444</v>
      </c>
      <c r="D17" s="43">
        <v>177</v>
      </c>
      <c r="E17" s="43" t="s">
        <v>125</v>
      </c>
      <c r="F17" s="43">
        <v>0</v>
      </c>
      <c r="G17" s="43">
        <v>6.0419999999999998</v>
      </c>
      <c r="H17" s="44">
        <v>12532</v>
      </c>
      <c r="I17" s="43">
        <v>1.7000000000000001E-2</v>
      </c>
      <c r="J17" s="43" t="s">
        <v>126</v>
      </c>
      <c r="K17" s="43" t="s">
        <v>126</v>
      </c>
      <c r="L17" s="43" t="s">
        <v>126</v>
      </c>
      <c r="M17" s="43" t="s">
        <v>126</v>
      </c>
      <c r="N17" s="43"/>
      <c r="O17" s="43">
        <v>51</v>
      </c>
      <c r="P17" s="43" t="s">
        <v>141</v>
      </c>
      <c r="Q17" s="45">
        <v>44256.756006944444</v>
      </c>
      <c r="R17" s="43">
        <v>177</v>
      </c>
      <c r="S17" s="43" t="s">
        <v>125</v>
      </c>
      <c r="T17" s="43">
        <v>0</v>
      </c>
      <c r="U17" s="43" t="s">
        <v>126</v>
      </c>
      <c r="V17" s="43" t="s">
        <v>126</v>
      </c>
      <c r="W17" s="43" t="s">
        <v>126</v>
      </c>
      <c r="X17" s="43" t="s">
        <v>126</v>
      </c>
      <c r="Y17" s="43" t="s">
        <v>126</v>
      </c>
      <c r="Z17" s="43" t="s">
        <v>126</v>
      </c>
      <c r="AA17" s="43" t="s">
        <v>126</v>
      </c>
      <c r="AB17" s="43"/>
      <c r="AC17" s="43">
        <v>51</v>
      </c>
      <c r="AD17" s="43" t="s">
        <v>141</v>
      </c>
      <c r="AE17" s="45">
        <v>44256.756006944444</v>
      </c>
      <c r="AF17" s="43">
        <v>177</v>
      </c>
      <c r="AG17" s="43" t="s">
        <v>125</v>
      </c>
      <c r="AH17" s="43">
        <v>0</v>
      </c>
      <c r="AI17" s="43">
        <v>12.196</v>
      </c>
      <c r="AJ17" s="44">
        <v>7447</v>
      </c>
      <c r="AK17" s="43">
        <v>1.1870000000000001</v>
      </c>
      <c r="AL17" s="43" t="s">
        <v>126</v>
      </c>
      <c r="AM17" s="43" t="s">
        <v>126</v>
      </c>
      <c r="AN17" s="43" t="s">
        <v>126</v>
      </c>
      <c r="AO17" s="43" t="s">
        <v>126</v>
      </c>
      <c r="AP17" s="43"/>
      <c r="AQ17" s="43">
        <v>1</v>
      </c>
      <c r="AR17" s="43"/>
      <c r="AS17" s="43"/>
      <c r="AT17" s="46">
        <f t="shared" si="0"/>
        <v>32.865394259999995</v>
      </c>
      <c r="AU17" s="47">
        <f t="shared" si="1"/>
        <v>1412.02271332907</v>
      </c>
      <c r="AV17" s="43"/>
      <c r="AW17" s="50">
        <f t="shared" si="2"/>
        <v>32.59173253119841</v>
      </c>
      <c r="AX17" s="51">
        <f t="shared" si="3"/>
        <v>1419.1066560256602</v>
      </c>
    </row>
    <row r="18" spans="1:50">
      <c r="A18" s="43">
        <v>52</v>
      </c>
      <c r="B18" s="43" t="s">
        <v>142</v>
      </c>
      <c r="C18" s="45">
        <v>44256.777256944442</v>
      </c>
      <c r="D18" s="43">
        <v>161</v>
      </c>
      <c r="E18" s="43" t="s">
        <v>125</v>
      </c>
      <c r="F18" s="43">
        <v>0</v>
      </c>
      <c r="G18" s="43">
        <v>6.109</v>
      </c>
      <c r="H18" s="44">
        <v>2113</v>
      </c>
      <c r="I18" s="43">
        <v>1E-3</v>
      </c>
      <c r="J18" s="43" t="s">
        <v>126</v>
      </c>
      <c r="K18" s="43" t="s">
        <v>126</v>
      </c>
      <c r="L18" s="43" t="s">
        <v>126</v>
      </c>
      <c r="M18" s="43" t="s">
        <v>126</v>
      </c>
      <c r="N18" s="43"/>
      <c r="O18" s="43">
        <v>52</v>
      </c>
      <c r="P18" s="43" t="s">
        <v>142</v>
      </c>
      <c r="Q18" s="45">
        <v>44256.777256944442</v>
      </c>
      <c r="R18" s="43">
        <v>161</v>
      </c>
      <c r="S18" s="43" t="s">
        <v>125</v>
      </c>
      <c r="T18" s="43">
        <v>0</v>
      </c>
      <c r="U18" s="43" t="s">
        <v>126</v>
      </c>
      <c r="V18" s="43" t="s">
        <v>126</v>
      </c>
      <c r="W18" s="43" t="s">
        <v>126</v>
      </c>
      <c r="X18" s="43" t="s">
        <v>126</v>
      </c>
      <c r="Y18" s="43" t="s">
        <v>126</v>
      </c>
      <c r="Z18" s="43" t="s">
        <v>126</v>
      </c>
      <c r="AA18" s="43" t="s">
        <v>126</v>
      </c>
      <c r="AB18" s="43"/>
      <c r="AC18" s="43">
        <v>52</v>
      </c>
      <c r="AD18" s="43" t="s">
        <v>142</v>
      </c>
      <c r="AE18" s="45">
        <v>44256.777256944442</v>
      </c>
      <c r="AF18" s="43">
        <v>161</v>
      </c>
      <c r="AG18" s="43" t="s">
        <v>125</v>
      </c>
      <c r="AH18" s="43">
        <v>0</v>
      </c>
      <c r="AI18" s="43">
        <v>12.211</v>
      </c>
      <c r="AJ18" s="44">
        <v>7415</v>
      </c>
      <c r="AK18" s="43">
        <v>1.1830000000000001</v>
      </c>
      <c r="AL18" s="43" t="s">
        <v>126</v>
      </c>
      <c r="AM18" s="43" t="s">
        <v>126</v>
      </c>
      <c r="AN18" s="43" t="s">
        <v>126</v>
      </c>
      <c r="AO18" s="43" t="s">
        <v>126</v>
      </c>
      <c r="AP18" s="43"/>
      <c r="AQ18" s="43">
        <v>1</v>
      </c>
      <c r="AR18" s="43"/>
      <c r="AS18" s="43"/>
      <c r="AT18" s="46">
        <f t="shared" si="0"/>
        <v>1.4395413412499991</v>
      </c>
      <c r="AU18" s="47">
        <f t="shared" si="1"/>
        <v>1406.11976573675</v>
      </c>
      <c r="AV18" s="43"/>
      <c r="AW18" s="50">
        <f t="shared" si="2"/>
        <v>1.1042656364500001</v>
      </c>
      <c r="AX18" s="51">
        <f t="shared" si="3"/>
        <v>1412.9959890215</v>
      </c>
    </row>
    <row r="19" spans="1:50">
      <c r="A19" s="43">
        <v>53</v>
      </c>
      <c r="B19" s="43" t="s">
        <v>143</v>
      </c>
      <c r="C19" s="45">
        <v>44256.798518518517</v>
      </c>
      <c r="D19" s="43">
        <v>206</v>
      </c>
      <c r="E19" s="43" t="s">
        <v>125</v>
      </c>
      <c r="F19" s="43">
        <v>0</v>
      </c>
      <c r="G19" s="43">
        <v>6.0279999999999996</v>
      </c>
      <c r="H19" s="44">
        <v>12876</v>
      </c>
      <c r="I19" s="43">
        <v>1.7000000000000001E-2</v>
      </c>
      <c r="J19" s="43" t="s">
        <v>126</v>
      </c>
      <c r="K19" s="43" t="s">
        <v>126</v>
      </c>
      <c r="L19" s="43" t="s">
        <v>126</v>
      </c>
      <c r="M19" s="43" t="s">
        <v>126</v>
      </c>
      <c r="N19" s="43"/>
      <c r="O19" s="43">
        <v>53</v>
      </c>
      <c r="P19" s="43" t="s">
        <v>143</v>
      </c>
      <c r="Q19" s="45">
        <v>44256.798518518517</v>
      </c>
      <c r="R19" s="43">
        <v>206</v>
      </c>
      <c r="S19" s="43" t="s">
        <v>125</v>
      </c>
      <c r="T19" s="43">
        <v>0</v>
      </c>
      <c r="U19" s="43" t="s">
        <v>126</v>
      </c>
      <c r="V19" s="43" t="s">
        <v>126</v>
      </c>
      <c r="W19" s="43" t="s">
        <v>126</v>
      </c>
      <c r="X19" s="43" t="s">
        <v>126</v>
      </c>
      <c r="Y19" s="43" t="s">
        <v>126</v>
      </c>
      <c r="Z19" s="43" t="s">
        <v>126</v>
      </c>
      <c r="AA19" s="43" t="s">
        <v>126</v>
      </c>
      <c r="AB19" s="43"/>
      <c r="AC19" s="43">
        <v>53</v>
      </c>
      <c r="AD19" s="43" t="s">
        <v>143</v>
      </c>
      <c r="AE19" s="45">
        <v>44256.798518518517</v>
      </c>
      <c r="AF19" s="43">
        <v>206</v>
      </c>
      <c r="AG19" s="43" t="s">
        <v>125</v>
      </c>
      <c r="AH19" s="43">
        <v>0</v>
      </c>
      <c r="AI19" s="43">
        <v>12.183999999999999</v>
      </c>
      <c r="AJ19" s="44">
        <v>7845</v>
      </c>
      <c r="AK19" s="43">
        <v>1.2410000000000001</v>
      </c>
      <c r="AL19" s="43" t="s">
        <v>126</v>
      </c>
      <c r="AM19" s="43" t="s">
        <v>126</v>
      </c>
      <c r="AN19" s="43" t="s">
        <v>126</v>
      </c>
      <c r="AO19" s="43" t="s">
        <v>126</v>
      </c>
      <c r="AP19" s="43"/>
      <c r="AQ19" s="43">
        <v>1</v>
      </c>
      <c r="AR19" s="43"/>
      <c r="AS19" s="43"/>
      <c r="AT19" s="46">
        <f t="shared" si="0"/>
        <v>33.981646739999995</v>
      </c>
      <c r="AU19" s="47">
        <f t="shared" si="1"/>
        <v>1485.42988155075</v>
      </c>
      <c r="AV19" s="43"/>
      <c r="AW19" s="50">
        <f t="shared" si="2"/>
        <v>33.497115822641604</v>
      </c>
      <c r="AX19" s="51">
        <f t="shared" si="3"/>
        <v>1495.1052941535002</v>
      </c>
    </row>
    <row r="20" spans="1:50">
      <c r="A20" s="43">
        <v>54</v>
      </c>
      <c r="B20" s="43" t="s">
        <v>144</v>
      </c>
      <c r="C20" s="45">
        <v>44256.819780092592</v>
      </c>
      <c r="D20" s="43">
        <v>205</v>
      </c>
      <c r="E20" s="43" t="s">
        <v>125</v>
      </c>
      <c r="F20" s="43">
        <v>0</v>
      </c>
      <c r="G20" s="43">
        <v>6.0439999999999996</v>
      </c>
      <c r="H20" s="44">
        <v>12262</v>
      </c>
      <c r="I20" s="43">
        <v>1.6E-2</v>
      </c>
      <c r="J20" s="43" t="s">
        <v>126</v>
      </c>
      <c r="K20" s="43" t="s">
        <v>126</v>
      </c>
      <c r="L20" s="43" t="s">
        <v>126</v>
      </c>
      <c r="M20" s="43" t="s">
        <v>126</v>
      </c>
      <c r="N20" s="43"/>
      <c r="O20" s="43">
        <v>54</v>
      </c>
      <c r="P20" s="43" t="s">
        <v>144</v>
      </c>
      <c r="Q20" s="45">
        <v>44256.819780092592</v>
      </c>
      <c r="R20" s="43">
        <v>205</v>
      </c>
      <c r="S20" s="43" t="s">
        <v>125</v>
      </c>
      <c r="T20" s="43">
        <v>0</v>
      </c>
      <c r="U20" s="43" t="s">
        <v>126</v>
      </c>
      <c r="V20" s="43" t="s">
        <v>126</v>
      </c>
      <c r="W20" s="43" t="s">
        <v>126</v>
      </c>
      <c r="X20" s="43" t="s">
        <v>126</v>
      </c>
      <c r="Y20" s="43" t="s">
        <v>126</v>
      </c>
      <c r="Z20" s="43" t="s">
        <v>126</v>
      </c>
      <c r="AA20" s="43" t="s">
        <v>126</v>
      </c>
      <c r="AB20" s="43"/>
      <c r="AC20" s="43">
        <v>54</v>
      </c>
      <c r="AD20" s="43" t="s">
        <v>144</v>
      </c>
      <c r="AE20" s="45">
        <v>44256.819780092592</v>
      </c>
      <c r="AF20" s="43">
        <v>205</v>
      </c>
      <c r="AG20" s="43" t="s">
        <v>125</v>
      </c>
      <c r="AH20" s="43">
        <v>0</v>
      </c>
      <c r="AI20" s="43">
        <v>12.209</v>
      </c>
      <c r="AJ20" s="44">
        <v>7916</v>
      </c>
      <c r="AK20" s="43">
        <v>1.2509999999999999</v>
      </c>
      <c r="AL20" s="43" t="s">
        <v>126</v>
      </c>
      <c r="AM20" s="43" t="s">
        <v>126</v>
      </c>
      <c r="AN20" s="43" t="s">
        <v>126</v>
      </c>
      <c r="AO20" s="43" t="s">
        <v>126</v>
      </c>
      <c r="AP20" s="43"/>
      <c r="AQ20" s="43">
        <v>1</v>
      </c>
      <c r="AR20" s="43"/>
      <c r="AS20" s="43"/>
      <c r="AT20" s="46">
        <f t="shared" si="0"/>
        <v>31.992788684999994</v>
      </c>
      <c r="AU20" s="47">
        <f t="shared" si="1"/>
        <v>1498.52303997488</v>
      </c>
      <c r="AV20" s="43"/>
      <c r="AW20" s="50">
        <f t="shared" si="2"/>
        <v>31.881091881740399</v>
      </c>
      <c r="AX20" s="51">
        <f t="shared" si="3"/>
        <v>1508.6622987094402</v>
      </c>
    </row>
    <row r="21" spans="1:50">
      <c r="A21" s="43">
        <v>39</v>
      </c>
      <c r="B21" s="43" t="s">
        <v>145</v>
      </c>
      <c r="C21" s="45">
        <v>44320.443414351852</v>
      </c>
      <c r="D21" s="43" t="s">
        <v>124</v>
      </c>
      <c r="E21" s="43" t="s">
        <v>125</v>
      </c>
      <c r="F21" s="43">
        <v>0</v>
      </c>
      <c r="G21" s="43">
        <v>6.085</v>
      </c>
      <c r="H21" s="44">
        <v>2352</v>
      </c>
      <c r="I21" s="43">
        <v>0</v>
      </c>
      <c r="J21" s="43" t="s">
        <v>126</v>
      </c>
      <c r="K21" s="43" t="s">
        <v>126</v>
      </c>
      <c r="L21" s="43" t="s">
        <v>126</v>
      </c>
      <c r="M21" s="43" t="s">
        <v>126</v>
      </c>
      <c r="N21" s="43"/>
      <c r="O21" s="43">
        <v>39</v>
      </c>
      <c r="P21" s="43" t="s">
        <v>145</v>
      </c>
      <c r="Q21" s="45">
        <v>44320.443414351852</v>
      </c>
      <c r="R21" s="43" t="s">
        <v>124</v>
      </c>
      <c r="S21" s="43" t="s">
        <v>125</v>
      </c>
      <c r="T21" s="43">
        <v>0</v>
      </c>
      <c r="U21" s="43" t="s">
        <v>126</v>
      </c>
      <c r="V21" s="43" t="s">
        <v>126</v>
      </c>
      <c r="W21" s="43" t="s">
        <v>126</v>
      </c>
      <c r="X21" s="43" t="s">
        <v>126</v>
      </c>
      <c r="Y21" s="43" t="s">
        <v>126</v>
      </c>
      <c r="Z21" s="43" t="s">
        <v>126</v>
      </c>
      <c r="AA21" s="43" t="s">
        <v>126</v>
      </c>
      <c r="AB21" s="43"/>
      <c r="AC21" s="43">
        <v>39</v>
      </c>
      <c r="AD21" s="43" t="s">
        <v>145</v>
      </c>
      <c r="AE21" s="45">
        <v>44320.443414351852</v>
      </c>
      <c r="AF21" s="43" t="s">
        <v>124</v>
      </c>
      <c r="AG21" s="43" t="s">
        <v>125</v>
      </c>
      <c r="AH21" s="43">
        <v>0</v>
      </c>
      <c r="AI21" s="43">
        <v>12.234</v>
      </c>
      <c r="AJ21" s="44">
        <v>2855</v>
      </c>
      <c r="AK21" s="43">
        <v>0.57899999999999996</v>
      </c>
      <c r="AL21" s="43" t="s">
        <v>126</v>
      </c>
      <c r="AM21" s="43" t="s">
        <v>126</v>
      </c>
      <c r="AN21" s="43" t="s">
        <v>126</v>
      </c>
      <c r="AO21" s="43" t="s">
        <v>126</v>
      </c>
      <c r="AP21" s="43"/>
      <c r="AQ21" s="43">
        <v>1</v>
      </c>
      <c r="AR21" s="43"/>
      <c r="AS21" s="43"/>
      <c r="AT21" s="46">
        <f t="shared" si="0"/>
        <v>2.1087129600000001</v>
      </c>
      <c r="AU21" s="47">
        <f t="shared" si="1"/>
        <v>563.63536016075</v>
      </c>
    </row>
    <row r="22" spans="1:50">
      <c r="A22" s="43">
        <v>40</v>
      </c>
      <c r="B22" s="43" t="s">
        <v>146</v>
      </c>
      <c r="C22" s="45">
        <v>44320.46471064815</v>
      </c>
      <c r="D22" s="43" t="s">
        <v>128</v>
      </c>
      <c r="E22" s="43" t="s">
        <v>125</v>
      </c>
      <c r="F22" s="43">
        <v>0</v>
      </c>
      <c r="G22" s="43">
        <v>6.0030000000000001</v>
      </c>
      <c r="H22" s="44">
        <v>1026679</v>
      </c>
      <c r="I22" s="43">
        <v>2.1379999999999999</v>
      </c>
      <c r="J22" s="43" t="s">
        <v>126</v>
      </c>
      <c r="K22" s="43" t="s">
        <v>126</v>
      </c>
      <c r="L22" s="43" t="s">
        <v>126</v>
      </c>
      <c r="M22" s="43" t="s">
        <v>126</v>
      </c>
      <c r="N22" s="43"/>
      <c r="O22" s="43">
        <v>40</v>
      </c>
      <c r="P22" s="43" t="s">
        <v>146</v>
      </c>
      <c r="Q22" s="45">
        <v>44320.46471064815</v>
      </c>
      <c r="R22" s="43" t="s">
        <v>128</v>
      </c>
      <c r="S22" s="43" t="s">
        <v>125</v>
      </c>
      <c r="T22" s="43">
        <v>0</v>
      </c>
      <c r="U22" s="43">
        <v>5.9589999999999996</v>
      </c>
      <c r="V22" s="44">
        <v>8780</v>
      </c>
      <c r="W22" s="43">
        <v>2.4710000000000001</v>
      </c>
      <c r="X22" s="43" t="s">
        <v>126</v>
      </c>
      <c r="Y22" s="43" t="s">
        <v>126</v>
      </c>
      <c r="Z22" s="43" t="s">
        <v>126</v>
      </c>
      <c r="AA22" s="43" t="s">
        <v>126</v>
      </c>
      <c r="AB22" s="43"/>
      <c r="AC22" s="43">
        <v>40</v>
      </c>
      <c r="AD22" s="43" t="s">
        <v>146</v>
      </c>
      <c r="AE22" s="45">
        <v>44320.46471064815</v>
      </c>
      <c r="AF22" s="43" t="s">
        <v>128</v>
      </c>
      <c r="AG22" s="43" t="s">
        <v>125</v>
      </c>
      <c r="AH22" s="43">
        <v>0</v>
      </c>
      <c r="AI22" s="43">
        <v>12.186</v>
      </c>
      <c r="AJ22" s="44">
        <v>10512</v>
      </c>
      <c r="AK22" s="43">
        <v>2.1070000000000002</v>
      </c>
      <c r="AL22" s="43" t="s">
        <v>126</v>
      </c>
      <c r="AM22" s="43" t="s">
        <v>126</v>
      </c>
      <c r="AN22" s="43" t="s">
        <v>126</v>
      </c>
      <c r="AO22" s="43" t="s">
        <v>126</v>
      </c>
      <c r="AP22" s="43"/>
      <c r="AQ22" s="43">
        <v>1</v>
      </c>
      <c r="AR22" s="43"/>
      <c r="AS22" s="43"/>
      <c r="AT22" s="46">
        <f t="shared" si="0"/>
        <v>2227.0752353940002</v>
      </c>
      <c r="AU22" s="47">
        <f t="shared" si="1"/>
        <v>1976.81858042112</v>
      </c>
    </row>
    <row r="23" spans="1:50">
      <c r="A23" s="43">
        <v>41</v>
      </c>
      <c r="B23" s="43" t="s">
        <v>147</v>
      </c>
      <c r="C23" s="45">
        <v>44320.48605324074</v>
      </c>
      <c r="D23" s="43">
        <v>147</v>
      </c>
      <c r="E23" s="43" t="s">
        <v>125</v>
      </c>
      <c r="F23" s="43">
        <v>0</v>
      </c>
      <c r="G23" s="43">
        <v>6.04</v>
      </c>
      <c r="H23" s="44">
        <v>6590</v>
      </c>
      <c r="I23" s="43">
        <v>8.9999999999999993E-3</v>
      </c>
      <c r="J23" s="43" t="s">
        <v>126</v>
      </c>
      <c r="K23" s="43" t="s">
        <v>126</v>
      </c>
      <c r="L23" s="43" t="s">
        <v>126</v>
      </c>
      <c r="M23" s="43" t="s">
        <v>126</v>
      </c>
      <c r="N23" s="43"/>
      <c r="O23" s="43">
        <v>41</v>
      </c>
      <c r="P23" s="43" t="s">
        <v>147</v>
      </c>
      <c r="Q23" s="45">
        <v>44320.48605324074</v>
      </c>
      <c r="R23" s="43">
        <v>147</v>
      </c>
      <c r="S23" s="43" t="s">
        <v>125</v>
      </c>
      <c r="T23" s="43">
        <v>0</v>
      </c>
      <c r="U23" s="43" t="s">
        <v>126</v>
      </c>
      <c r="V23" s="43" t="s">
        <v>126</v>
      </c>
      <c r="W23" s="43" t="s">
        <v>126</v>
      </c>
      <c r="X23" s="43" t="s">
        <v>126</v>
      </c>
      <c r="Y23" s="43" t="s">
        <v>126</v>
      </c>
      <c r="Z23" s="43" t="s">
        <v>126</v>
      </c>
      <c r="AA23" s="43" t="s">
        <v>126</v>
      </c>
      <c r="AB23" s="43"/>
      <c r="AC23" s="43">
        <v>41</v>
      </c>
      <c r="AD23" s="43" t="s">
        <v>147</v>
      </c>
      <c r="AE23" s="45">
        <v>44320.48605324074</v>
      </c>
      <c r="AF23" s="43">
        <v>147</v>
      </c>
      <c r="AG23" s="43" t="s">
        <v>125</v>
      </c>
      <c r="AH23" s="43">
        <v>0</v>
      </c>
      <c r="AI23" s="43">
        <v>12.176</v>
      </c>
      <c r="AJ23" s="44">
        <v>2869</v>
      </c>
      <c r="AK23" s="43">
        <v>0.58199999999999996</v>
      </c>
      <c r="AL23" s="43" t="s">
        <v>126</v>
      </c>
      <c r="AM23" s="43" t="s">
        <v>126</v>
      </c>
      <c r="AN23" s="43" t="s">
        <v>126</v>
      </c>
      <c r="AO23" s="43" t="s">
        <v>126</v>
      </c>
      <c r="AP23" s="43"/>
      <c r="AQ23" s="43">
        <v>1</v>
      </c>
      <c r="AR23" s="43"/>
      <c r="AS23" s="43"/>
      <c r="AT23" s="46">
        <f t="shared" si="0"/>
        <v>14.377797124999999</v>
      </c>
      <c r="AU23" s="47">
        <f t="shared" si="1"/>
        <v>566.22593002403005</v>
      </c>
    </row>
    <row r="24" spans="1:50">
      <c r="A24" s="43">
        <v>42</v>
      </c>
      <c r="B24" s="43" t="s">
        <v>148</v>
      </c>
      <c r="C24" s="45">
        <v>44320.507349537038</v>
      </c>
      <c r="D24" s="43">
        <v>158</v>
      </c>
      <c r="E24" s="43" t="s">
        <v>125</v>
      </c>
      <c r="F24" s="43">
        <v>0</v>
      </c>
      <c r="G24" s="43">
        <v>6.0389999999999997</v>
      </c>
      <c r="H24" s="44">
        <v>6110</v>
      </c>
      <c r="I24" s="43">
        <v>8.0000000000000002E-3</v>
      </c>
      <c r="J24" s="43" t="s">
        <v>126</v>
      </c>
      <c r="K24" s="43" t="s">
        <v>126</v>
      </c>
      <c r="L24" s="43" t="s">
        <v>126</v>
      </c>
      <c r="M24" s="43" t="s">
        <v>126</v>
      </c>
      <c r="N24" s="43"/>
      <c r="O24" s="43">
        <v>42</v>
      </c>
      <c r="P24" s="43" t="s">
        <v>148</v>
      </c>
      <c r="Q24" s="45">
        <v>44320.507349537038</v>
      </c>
      <c r="R24" s="43">
        <v>158</v>
      </c>
      <c r="S24" s="43" t="s">
        <v>125</v>
      </c>
      <c r="T24" s="43">
        <v>0</v>
      </c>
      <c r="U24" s="43" t="s">
        <v>126</v>
      </c>
      <c r="V24" s="43" t="s">
        <v>126</v>
      </c>
      <c r="W24" s="43" t="s">
        <v>126</v>
      </c>
      <c r="X24" s="43" t="s">
        <v>126</v>
      </c>
      <c r="Y24" s="43" t="s">
        <v>126</v>
      </c>
      <c r="Z24" s="43" t="s">
        <v>126</v>
      </c>
      <c r="AA24" s="43" t="s">
        <v>126</v>
      </c>
      <c r="AB24" s="43"/>
      <c r="AC24" s="43">
        <v>42</v>
      </c>
      <c r="AD24" s="43" t="s">
        <v>148</v>
      </c>
      <c r="AE24" s="45">
        <v>44320.507349537038</v>
      </c>
      <c r="AF24" s="43">
        <v>158</v>
      </c>
      <c r="AG24" s="43" t="s">
        <v>125</v>
      </c>
      <c r="AH24" s="43">
        <v>0</v>
      </c>
      <c r="AI24" s="43">
        <v>12.173999999999999</v>
      </c>
      <c r="AJ24" s="44">
        <v>4415</v>
      </c>
      <c r="AK24" s="43">
        <v>0.89100000000000001</v>
      </c>
      <c r="AL24" s="43" t="s">
        <v>126</v>
      </c>
      <c r="AM24" s="43" t="s">
        <v>126</v>
      </c>
      <c r="AN24" s="43" t="s">
        <v>126</v>
      </c>
      <c r="AO24" s="43" t="s">
        <v>126</v>
      </c>
      <c r="AP24" s="43"/>
      <c r="AQ24" s="43">
        <v>1</v>
      </c>
      <c r="AR24" s="43"/>
      <c r="AS24" s="43"/>
      <c r="AT24" s="46">
        <f t="shared" si="0"/>
        <v>12.949857124999996</v>
      </c>
      <c r="AU24" s="47">
        <f t="shared" si="1"/>
        <v>852.14747303675006</v>
      </c>
    </row>
    <row r="25" spans="1:50">
      <c r="A25" s="43">
        <v>43</v>
      </c>
      <c r="B25" s="43" t="s">
        <v>149</v>
      </c>
      <c r="C25" s="45">
        <v>44320.528657407405</v>
      </c>
      <c r="D25" s="43">
        <v>163</v>
      </c>
      <c r="E25" s="43" t="s">
        <v>125</v>
      </c>
      <c r="F25" s="43">
        <v>0</v>
      </c>
      <c r="G25" s="43">
        <v>6.0270000000000001</v>
      </c>
      <c r="H25" s="44">
        <v>26736</v>
      </c>
      <c r="I25" s="43">
        <v>5.0999999999999997E-2</v>
      </c>
      <c r="J25" s="43" t="s">
        <v>126</v>
      </c>
      <c r="K25" s="43" t="s">
        <v>126</v>
      </c>
      <c r="L25" s="43" t="s">
        <v>126</v>
      </c>
      <c r="M25" s="43" t="s">
        <v>126</v>
      </c>
      <c r="N25" s="43"/>
      <c r="O25" s="43">
        <v>43</v>
      </c>
      <c r="P25" s="43" t="s">
        <v>149</v>
      </c>
      <c r="Q25" s="45">
        <v>44320.528657407405</v>
      </c>
      <c r="R25" s="43">
        <v>163</v>
      </c>
      <c r="S25" s="43" t="s">
        <v>125</v>
      </c>
      <c r="T25" s="43">
        <v>0</v>
      </c>
      <c r="U25" s="43" t="s">
        <v>126</v>
      </c>
      <c r="V25" s="43" t="s">
        <v>126</v>
      </c>
      <c r="W25" s="43" t="s">
        <v>126</v>
      </c>
      <c r="X25" s="43" t="s">
        <v>126</v>
      </c>
      <c r="Y25" s="43" t="s">
        <v>126</v>
      </c>
      <c r="Z25" s="43" t="s">
        <v>126</v>
      </c>
      <c r="AA25" s="43" t="s">
        <v>126</v>
      </c>
      <c r="AB25" s="43"/>
      <c r="AC25" s="43">
        <v>43</v>
      </c>
      <c r="AD25" s="43" t="s">
        <v>149</v>
      </c>
      <c r="AE25" s="45">
        <v>44320.528657407405</v>
      </c>
      <c r="AF25" s="43">
        <v>163</v>
      </c>
      <c r="AG25" s="43" t="s">
        <v>125</v>
      </c>
      <c r="AH25" s="43">
        <v>0</v>
      </c>
      <c r="AI25" s="43">
        <v>12.137</v>
      </c>
      <c r="AJ25" s="44">
        <v>42456</v>
      </c>
      <c r="AK25" s="43">
        <v>8.4390000000000001</v>
      </c>
      <c r="AL25" s="43" t="s">
        <v>126</v>
      </c>
      <c r="AM25" s="43" t="s">
        <v>126</v>
      </c>
      <c r="AN25" s="43" t="s">
        <v>126</v>
      </c>
      <c r="AO25" s="43" t="s">
        <v>126</v>
      </c>
      <c r="AP25" s="43"/>
      <c r="AQ25" s="43">
        <v>1</v>
      </c>
      <c r="AR25" s="43"/>
      <c r="AS25" s="43"/>
      <c r="AT25" s="46">
        <f t="shared" si="0"/>
        <v>83.864545061324804</v>
      </c>
      <c r="AU25" s="47">
        <f t="shared" si="1"/>
        <v>7793.0287257772807</v>
      </c>
    </row>
    <row r="26" spans="1:50">
      <c r="A26" s="43">
        <v>44</v>
      </c>
      <c r="B26" s="43" t="s">
        <v>150</v>
      </c>
      <c r="C26" s="45">
        <v>44320.54996527778</v>
      </c>
      <c r="D26" s="43">
        <v>87</v>
      </c>
      <c r="E26" s="43" t="s">
        <v>125</v>
      </c>
      <c r="F26" s="43">
        <v>0</v>
      </c>
      <c r="G26" s="43">
        <v>6.0339999999999998</v>
      </c>
      <c r="H26" s="44">
        <v>2889</v>
      </c>
      <c r="I26" s="43">
        <v>1E-3</v>
      </c>
      <c r="J26" s="43" t="s">
        <v>126</v>
      </c>
      <c r="K26" s="43" t="s">
        <v>126</v>
      </c>
      <c r="L26" s="43" t="s">
        <v>126</v>
      </c>
      <c r="M26" s="43" t="s">
        <v>126</v>
      </c>
      <c r="N26" s="43"/>
      <c r="O26" s="43">
        <v>44</v>
      </c>
      <c r="P26" s="43" t="s">
        <v>150</v>
      </c>
      <c r="Q26" s="45">
        <v>44320.54996527778</v>
      </c>
      <c r="R26" s="43">
        <v>87</v>
      </c>
      <c r="S26" s="43" t="s">
        <v>125</v>
      </c>
      <c r="T26" s="43">
        <v>0</v>
      </c>
      <c r="U26" s="43" t="s">
        <v>126</v>
      </c>
      <c r="V26" s="43" t="s">
        <v>126</v>
      </c>
      <c r="W26" s="43" t="s">
        <v>126</v>
      </c>
      <c r="X26" s="43" t="s">
        <v>126</v>
      </c>
      <c r="Y26" s="43" t="s">
        <v>126</v>
      </c>
      <c r="Z26" s="43" t="s">
        <v>126</v>
      </c>
      <c r="AA26" s="43" t="s">
        <v>126</v>
      </c>
      <c r="AB26" s="43"/>
      <c r="AC26" s="43">
        <v>44</v>
      </c>
      <c r="AD26" s="43" t="s">
        <v>150</v>
      </c>
      <c r="AE26" s="45">
        <v>44320.54996527778</v>
      </c>
      <c r="AF26" s="43">
        <v>87</v>
      </c>
      <c r="AG26" s="43" t="s">
        <v>125</v>
      </c>
      <c r="AH26" s="43">
        <v>0</v>
      </c>
      <c r="AI26" s="43">
        <v>12.147</v>
      </c>
      <c r="AJ26" s="44">
        <v>22373</v>
      </c>
      <c r="AK26" s="43">
        <v>4.4660000000000002</v>
      </c>
      <c r="AL26" s="43" t="s">
        <v>126</v>
      </c>
      <c r="AM26" s="43" t="s">
        <v>126</v>
      </c>
      <c r="AN26" s="43" t="s">
        <v>126</v>
      </c>
      <c r="AO26" s="43" t="s">
        <v>126</v>
      </c>
      <c r="AP26" s="43"/>
      <c r="AQ26" s="43">
        <v>1</v>
      </c>
      <c r="AR26" s="43"/>
      <c r="AS26" s="43"/>
      <c r="AT26" s="46">
        <f t="shared" si="0"/>
        <v>3.6211043212499989</v>
      </c>
      <c r="AU26" s="47">
        <f t="shared" si="1"/>
        <v>4151.3646056326697</v>
      </c>
    </row>
    <row r="27" spans="1:50">
      <c r="A27" s="43">
        <v>45</v>
      </c>
      <c r="B27" s="43" t="s">
        <v>151</v>
      </c>
      <c r="C27" s="45">
        <v>44320.571273148147</v>
      </c>
      <c r="D27" s="43">
        <v>7</v>
      </c>
      <c r="E27" s="43" t="s">
        <v>125</v>
      </c>
      <c r="F27" s="43">
        <v>0</v>
      </c>
      <c r="G27" s="43">
        <v>6.0410000000000004</v>
      </c>
      <c r="H27" s="44">
        <v>6937</v>
      </c>
      <c r="I27" s="43">
        <v>0.01</v>
      </c>
      <c r="J27" s="43" t="s">
        <v>126</v>
      </c>
      <c r="K27" s="43" t="s">
        <v>126</v>
      </c>
      <c r="L27" s="43" t="s">
        <v>126</v>
      </c>
      <c r="M27" s="43" t="s">
        <v>126</v>
      </c>
      <c r="N27" s="43"/>
      <c r="O27" s="43">
        <v>45</v>
      </c>
      <c r="P27" s="43" t="s">
        <v>151</v>
      </c>
      <c r="Q27" s="45">
        <v>44320.571273148147</v>
      </c>
      <c r="R27" s="43">
        <v>7</v>
      </c>
      <c r="S27" s="43" t="s">
        <v>125</v>
      </c>
      <c r="T27" s="43">
        <v>0</v>
      </c>
      <c r="U27" s="43" t="s">
        <v>126</v>
      </c>
      <c r="V27" s="43" t="s">
        <v>126</v>
      </c>
      <c r="W27" s="43" t="s">
        <v>126</v>
      </c>
      <c r="X27" s="43" t="s">
        <v>126</v>
      </c>
      <c r="Y27" s="43" t="s">
        <v>126</v>
      </c>
      <c r="Z27" s="43" t="s">
        <v>126</v>
      </c>
      <c r="AA27" s="43" t="s">
        <v>126</v>
      </c>
      <c r="AB27" s="43"/>
      <c r="AC27" s="43">
        <v>45</v>
      </c>
      <c r="AD27" s="43" t="s">
        <v>151</v>
      </c>
      <c r="AE27" s="45">
        <v>44320.571273148147</v>
      </c>
      <c r="AF27" s="43">
        <v>7</v>
      </c>
      <c r="AG27" s="43" t="s">
        <v>125</v>
      </c>
      <c r="AH27" s="43">
        <v>0</v>
      </c>
      <c r="AI27" s="43">
        <v>12.188000000000001</v>
      </c>
      <c r="AJ27" s="44">
        <v>4204</v>
      </c>
      <c r="AK27" s="43">
        <v>0.84899999999999998</v>
      </c>
      <c r="AL27" s="43" t="s">
        <v>126</v>
      </c>
      <c r="AM27" s="43" t="s">
        <v>126</v>
      </c>
      <c r="AN27" s="43" t="s">
        <v>126</v>
      </c>
      <c r="AO27" s="43" t="s">
        <v>126</v>
      </c>
      <c r="AP27" s="43"/>
      <c r="AQ27" s="43">
        <v>1</v>
      </c>
      <c r="AR27" s="43"/>
      <c r="AS27" s="43"/>
      <c r="AT27" s="46">
        <f t="shared" si="0"/>
        <v>15.416176841250001</v>
      </c>
      <c r="AU27" s="47">
        <f t="shared" si="1"/>
        <v>813.14222712368007</v>
      </c>
    </row>
    <row r="28" spans="1:50">
      <c r="A28" s="43">
        <v>46</v>
      </c>
      <c r="B28" s="43" t="s">
        <v>152</v>
      </c>
      <c r="C28" s="45">
        <v>44320.592592592591</v>
      </c>
      <c r="D28" s="43">
        <v>17</v>
      </c>
      <c r="E28" s="43" t="s">
        <v>125</v>
      </c>
      <c r="F28" s="43">
        <v>0</v>
      </c>
      <c r="G28" s="43">
        <v>6.0750000000000002</v>
      </c>
      <c r="H28" s="44">
        <v>3522</v>
      </c>
      <c r="I28" s="43">
        <v>3.0000000000000001E-3</v>
      </c>
      <c r="J28" s="43" t="s">
        <v>126</v>
      </c>
      <c r="K28" s="43" t="s">
        <v>126</v>
      </c>
      <c r="L28" s="43" t="s">
        <v>126</v>
      </c>
      <c r="M28" s="43" t="s">
        <v>126</v>
      </c>
      <c r="N28" s="43"/>
      <c r="O28" s="43">
        <v>46</v>
      </c>
      <c r="P28" s="43" t="s">
        <v>152</v>
      </c>
      <c r="Q28" s="45">
        <v>44320.592592592591</v>
      </c>
      <c r="R28" s="43">
        <v>17</v>
      </c>
      <c r="S28" s="43" t="s">
        <v>125</v>
      </c>
      <c r="T28" s="43">
        <v>0</v>
      </c>
      <c r="U28" s="43" t="s">
        <v>126</v>
      </c>
      <c r="V28" s="43" t="s">
        <v>126</v>
      </c>
      <c r="W28" s="43" t="s">
        <v>126</v>
      </c>
      <c r="X28" s="43" t="s">
        <v>126</v>
      </c>
      <c r="Y28" s="43" t="s">
        <v>126</v>
      </c>
      <c r="Z28" s="43" t="s">
        <v>126</v>
      </c>
      <c r="AA28" s="43" t="s">
        <v>126</v>
      </c>
      <c r="AB28" s="43"/>
      <c r="AC28" s="43">
        <v>46</v>
      </c>
      <c r="AD28" s="43" t="s">
        <v>152</v>
      </c>
      <c r="AE28" s="45">
        <v>44320.592592592591</v>
      </c>
      <c r="AF28" s="43">
        <v>17</v>
      </c>
      <c r="AG28" s="43" t="s">
        <v>125</v>
      </c>
      <c r="AH28" s="43">
        <v>0</v>
      </c>
      <c r="AI28" s="43">
        <v>12.148</v>
      </c>
      <c r="AJ28" s="44">
        <v>29670</v>
      </c>
      <c r="AK28" s="43">
        <v>5.9119999999999999</v>
      </c>
      <c r="AL28" s="43" t="s">
        <v>126</v>
      </c>
      <c r="AM28" s="43" t="s">
        <v>126</v>
      </c>
      <c r="AN28" s="43" t="s">
        <v>126</v>
      </c>
      <c r="AO28" s="43" t="s">
        <v>126</v>
      </c>
      <c r="AP28" s="43"/>
      <c r="AQ28" s="43">
        <v>1</v>
      </c>
      <c r="AR28" s="43"/>
      <c r="AS28" s="43"/>
      <c r="AT28" s="46">
        <f t="shared" si="0"/>
        <v>5.4196052849999994</v>
      </c>
      <c r="AU28" s="47">
        <f t="shared" si="1"/>
        <v>5480.3910103469998</v>
      </c>
    </row>
    <row r="29" spans="1:50">
      <c r="A29" s="43">
        <v>47</v>
      </c>
      <c r="B29" s="43" t="s">
        <v>153</v>
      </c>
      <c r="C29" s="45">
        <v>44320.613912037035</v>
      </c>
      <c r="D29" s="43">
        <v>33</v>
      </c>
      <c r="E29" s="43" t="s">
        <v>125</v>
      </c>
      <c r="F29" s="43">
        <v>0</v>
      </c>
      <c r="G29" s="43">
        <v>6.0359999999999996</v>
      </c>
      <c r="H29" s="44">
        <v>3114</v>
      </c>
      <c r="I29" s="43">
        <v>2E-3</v>
      </c>
      <c r="J29" s="43" t="s">
        <v>126</v>
      </c>
      <c r="K29" s="43" t="s">
        <v>126</v>
      </c>
      <c r="L29" s="43" t="s">
        <v>126</v>
      </c>
      <c r="M29" s="43" t="s">
        <v>126</v>
      </c>
      <c r="N29" s="43"/>
      <c r="O29" s="43">
        <v>47</v>
      </c>
      <c r="P29" s="43" t="s">
        <v>153</v>
      </c>
      <c r="Q29" s="45">
        <v>44320.613912037035</v>
      </c>
      <c r="R29" s="43">
        <v>33</v>
      </c>
      <c r="S29" s="43" t="s">
        <v>125</v>
      </c>
      <c r="T29" s="43">
        <v>0</v>
      </c>
      <c r="U29" s="43" t="s">
        <v>126</v>
      </c>
      <c r="V29" s="43" t="s">
        <v>126</v>
      </c>
      <c r="W29" s="43" t="s">
        <v>126</v>
      </c>
      <c r="X29" s="43" t="s">
        <v>126</v>
      </c>
      <c r="Y29" s="43" t="s">
        <v>126</v>
      </c>
      <c r="Z29" s="43" t="s">
        <v>126</v>
      </c>
      <c r="AA29" s="43" t="s">
        <v>126</v>
      </c>
      <c r="AB29" s="43"/>
      <c r="AC29" s="43">
        <v>47</v>
      </c>
      <c r="AD29" s="43" t="s">
        <v>153</v>
      </c>
      <c r="AE29" s="45">
        <v>44320.613912037035</v>
      </c>
      <c r="AF29" s="43">
        <v>33</v>
      </c>
      <c r="AG29" s="43" t="s">
        <v>125</v>
      </c>
      <c r="AH29" s="43">
        <v>0</v>
      </c>
      <c r="AI29" s="43">
        <v>12.16</v>
      </c>
      <c r="AJ29" s="44">
        <v>24839</v>
      </c>
      <c r="AK29" s="43">
        <v>4.9550000000000001</v>
      </c>
      <c r="AL29" s="43" t="s">
        <v>126</v>
      </c>
      <c r="AM29" s="43" t="s">
        <v>126</v>
      </c>
      <c r="AN29" s="43" t="s">
        <v>126</v>
      </c>
      <c r="AO29" s="43" t="s">
        <v>126</v>
      </c>
      <c r="AP29" s="43"/>
      <c r="AQ29" s="43">
        <v>1</v>
      </c>
      <c r="AR29" s="43"/>
      <c r="AS29" s="43"/>
      <c r="AT29" s="46">
        <f t="shared" si="0"/>
        <v>4.2584311649999993</v>
      </c>
      <c r="AU29" s="47">
        <f t="shared" si="1"/>
        <v>4601.2530214388298</v>
      </c>
    </row>
    <row r="30" spans="1:50">
      <c r="A30" s="43">
        <v>48</v>
      </c>
      <c r="B30" s="43" t="s">
        <v>154</v>
      </c>
      <c r="C30" s="45">
        <v>44320.635208333333</v>
      </c>
      <c r="D30" s="43">
        <v>175</v>
      </c>
      <c r="E30" s="43" t="s">
        <v>125</v>
      </c>
      <c r="F30" s="43">
        <v>0</v>
      </c>
      <c r="G30" s="43">
        <v>6.0739999999999998</v>
      </c>
      <c r="H30" s="44">
        <v>3256</v>
      </c>
      <c r="I30" s="43">
        <v>2E-3</v>
      </c>
      <c r="J30" s="43" t="s">
        <v>126</v>
      </c>
      <c r="K30" s="43" t="s">
        <v>126</v>
      </c>
      <c r="L30" s="43" t="s">
        <v>126</v>
      </c>
      <c r="M30" s="43" t="s">
        <v>126</v>
      </c>
      <c r="N30" s="43"/>
      <c r="O30" s="43">
        <v>48</v>
      </c>
      <c r="P30" s="43" t="s">
        <v>154</v>
      </c>
      <c r="Q30" s="45">
        <v>44320.635208333333</v>
      </c>
      <c r="R30" s="43">
        <v>175</v>
      </c>
      <c r="S30" s="43" t="s">
        <v>125</v>
      </c>
      <c r="T30" s="43">
        <v>0</v>
      </c>
      <c r="U30" s="43" t="s">
        <v>126</v>
      </c>
      <c r="V30" s="43" t="s">
        <v>126</v>
      </c>
      <c r="W30" s="43" t="s">
        <v>126</v>
      </c>
      <c r="X30" s="43" t="s">
        <v>126</v>
      </c>
      <c r="Y30" s="43" t="s">
        <v>126</v>
      </c>
      <c r="Z30" s="43" t="s">
        <v>126</v>
      </c>
      <c r="AA30" s="43" t="s">
        <v>126</v>
      </c>
      <c r="AB30" s="43"/>
      <c r="AC30" s="43">
        <v>48</v>
      </c>
      <c r="AD30" s="43" t="s">
        <v>154</v>
      </c>
      <c r="AE30" s="45">
        <v>44320.635208333333</v>
      </c>
      <c r="AF30" s="43">
        <v>175</v>
      </c>
      <c r="AG30" s="43" t="s">
        <v>125</v>
      </c>
      <c r="AH30" s="43">
        <v>0</v>
      </c>
      <c r="AI30" s="43">
        <v>12.147</v>
      </c>
      <c r="AJ30" s="44">
        <v>30763</v>
      </c>
      <c r="AK30" s="43">
        <v>6.1289999999999996</v>
      </c>
      <c r="AL30" s="43" t="s">
        <v>126</v>
      </c>
      <c r="AM30" s="43" t="s">
        <v>126</v>
      </c>
      <c r="AN30" s="43" t="s">
        <v>126</v>
      </c>
      <c r="AO30" s="43" t="s">
        <v>126</v>
      </c>
      <c r="AP30" s="43"/>
      <c r="AQ30" s="43">
        <v>1</v>
      </c>
      <c r="AR30" s="43"/>
      <c r="AS30" s="43"/>
      <c r="AT30" s="46">
        <f t="shared" si="0"/>
        <v>4.6617626399999992</v>
      </c>
      <c r="AU30" s="47">
        <f t="shared" si="1"/>
        <v>5678.8870466518702</v>
      </c>
    </row>
    <row r="31" spans="1:50">
      <c r="A31" s="43">
        <v>49</v>
      </c>
      <c r="B31" s="43" t="s">
        <v>155</v>
      </c>
      <c r="C31" s="45">
        <v>44320.656493055554</v>
      </c>
      <c r="D31" s="43">
        <v>69</v>
      </c>
      <c r="E31" s="43" t="s">
        <v>125</v>
      </c>
      <c r="F31" s="43">
        <v>0</v>
      </c>
      <c r="G31" s="43">
        <v>6.0419999999999998</v>
      </c>
      <c r="H31" s="44">
        <v>7935</v>
      </c>
      <c r="I31" s="43">
        <v>1.2E-2</v>
      </c>
      <c r="J31" s="43" t="s">
        <v>126</v>
      </c>
      <c r="K31" s="43" t="s">
        <v>126</v>
      </c>
      <c r="L31" s="43" t="s">
        <v>126</v>
      </c>
      <c r="M31" s="43" t="s">
        <v>126</v>
      </c>
      <c r="N31" s="43"/>
      <c r="O31" s="43">
        <v>49</v>
      </c>
      <c r="P31" s="43" t="s">
        <v>155</v>
      </c>
      <c r="Q31" s="45">
        <v>44320.656493055554</v>
      </c>
      <c r="R31" s="43">
        <v>69</v>
      </c>
      <c r="S31" s="43" t="s">
        <v>125</v>
      </c>
      <c r="T31" s="43">
        <v>0</v>
      </c>
      <c r="U31" s="43" t="s">
        <v>126</v>
      </c>
      <c r="V31" s="43" t="s">
        <v>126</v>
      </c>
      <c r="W31" s="43" t="s">
        <v>126</v>
      </c>
      <c r="X31" s="43" t="s">
        <v>126</v>
      </c>
      <c r="Y31" s="43" t="s">
        <v>126</v>
      </c>
      <c r="Z31" s="43" t="s">
        <v>126</v>
      </c>
      <c r="AA31" s="43" t="s">
        <v>126</v>
      </c>
      <c r="AB31" s="43"/>
      <c r="AC31" s="43">
        <v>49</v>
      </c>
      <c r="AD31" s="43" t="s">
        <v>155</v>
      </c>
      <c r="AE31" s="45">
        <v>44320.656493055554</v>
      </c>
      <c r="AF31" s="43">
        <v>69</v>
      </c>
      <c r="AG31" s="43" t="s">
        <v>125</v>
      </c>
      <c r="AH31" s="43">
        <v>0</v>
      </c>
      <c r="AI31" s="43">
        <v>12.179</v>
      </c>
      <c r="AJ31" s="44">
        <v>3489</v>
      </c>
      <c r="AK31" s="43">
        <v>0.70599999999999996</v>
      </c>
      <c r="AL31" s="43" t="s">
        <v>126</v>
      </c>
      <c r="AM31" s="43" t="s">
        <v>126</v>
      </c>
      <c r="AN31" s="43" t="s">
        <v>126</v>
      </c>
      <c r="AO31" s="43" t="s">
        <v>126</v>
      </c>
      <c r="AP31" s="43"/>
      <c r="AQ31" s="43">
        <v>1</v>
      </c>
      <c r="AR31" s="43"/>
      <c r="AS31" s="43"/>
      <c r="AT31" s="46">
        <f t="shared" si="0"/>
        <v>18.431164781249997</v>
      </c>
      <c r="AU31" s="47">
        <f t="shared" si="1"/>
        <v>680.92649319483007</v>
      </c>
    </row>
    <row r="32" spans="1:50">
      <c r="A32" s="43">
        <v>50</v>
      </c>
      <c r="B32" s="43" t="s">
        <v>156</v>
      </c>
      <c r="C32" s="45">
        <v>44320.677789351852</v>
      </c>
      <c r="D32" s="43">
        <v>201</v>
      </c>
      <c r="E32" s="43" t="s">
        <v>125</v>
      </c>
      <c r="F32" s="43">
        <v>0</v>
      </c>
      <c r="G32" s="43">
        <v>6.0090000000000003</v>
      </c>
      <c r="H32" s="44">
        <v>22725</v>
      </c>
      <c r="I32" s="43">
        <v>4.2999999999999997E-2</v>
      </c>
      <c r="J32" s="43" t="s">
        <v>126</v>
      </c>
      <c r="K32" s="43" t="s">
        <v>126</v>
      </c>
      <c r="L32" s="43" t="s">
        <v>126</v>
      </c>
      <c r="M32" s="43" t="s">
        <v>126</v>
      </c>
      <c r="N32" s="43"/>
      <c r="O32" s="43">
        <v>50</v>
      </c>
      <c r="P32" s="43" t="s">
        <v>156</v>
      </c>
      <c r="Q32" s="45">
        <v>44320.677789351852</v>
      </c>
      <c r="R32" s="43">
        <v>201</v>
      </c>
      <c r="S32" s="43" t="s">
        <v>125</v>
      </c>
      <c r="T32" s="43">
        <v>0</v>
      </c>
      <c r="U32" s="43" t="s">
        <v>126</v>
      </c>
      <c r="V32" s="43" t="s">
        <v>126</v>
      </c>
      <c r="W32" s="43" t="s">
        <v>126</v>
      </c>
      <c r="X32" s="43" t="s">
        <v>126</v>
      </c>
      <c r="Y32" s="43" t="s">
        <v>126</v>
      </c>
      <c r="Z32" s="43" t="s">
        <v>126</v>
      </c>
      <c r="AA32" s="43" t="s">
        <v>126</v>
      </c>
      <c r="AB32" s="43"/>
      <c r="AC32" s="43">
        <v>50</v>
      </c>
      <c r="AD32" s="43" t="s">
        <v>156</v>
      </c>
      <c r="AE32" s="45">
        <v>44320.677789351852</v>
      </c>
      <c r="AF32" s="43">
        <v>201</v>
      </c>
      <c r="AG32" s="43" t="s">
        <v>125</v>
      </c>
      <c r="AH32" s="43">
        <v>0</v>
      </c>
      <c r="AI32" s="43">
        <v>12.121</v>
      </c>
      <c r="AJ32" s="44">
        <v>44750</v>
      </c>
      <c r="AK32" s="43">
        <v>8.891</v>
      </c>
      <c r="AL32" s="43" t="s">
        <v>126</v>
      </c>
      <c r="AM32" s="43" t="s">
        <v>126</v>
      </c>
      <c r="AN32" s="43" t="s">
        <v>126</v>
      </c>
      <c r="AO32" s="43" t="s">
        <v>126</v>
      </c>
      <c r="AP32" s="43"/>
      <c r="AQ32" s="43">
        <v>1</v>
      </c>
      <c r="AR32" s="43"/>
      <c r="AS32" s="43"/>
      <c r="AT32" s="46">
        <f t="shared" si="0"/>
        <v>71.427918404875015</v>
      </c>
      <c r="AU32" s="47">
        <f t="shared" si="1"/>
        <v>8205.779151875</v>
      </c>
    </row>
    <row r="33" spans="1:50">
      <c r="A33" s="17">
        <v>36562</v>
      </c>
      <c r="B33" s="43" t="s">
        <v>157</v>
      </c>
      <c r="C33" s="45">
        <v>44292.535810185182</v>
      </c>
      <c r="D33" s="43" t="s">
        <v>124</v>
      </c>
      <c r="E33" s="43" t="s">
        <v>125</v>
      </c>
      <c r="F33" s="43">
        <v>0</v>
      </c>
      <c r="G33" s="43">
        <v>6.0960000000000001</v>
      </c>
      <c r="H33" s="44">
        <v>1813</v>
      </c>
      <c r="I33" s="43">
        <v>1E-3</v>
      </c>
      <c r="J33" s="43" t="s">
        <v>126</v>
      </c>
      <c r="K33" s="43" t="s">
        <v>126</v>
      </c>
      <c r="L33" s="43" t="s">
        <v>126</v>
      </c>
      <c r="M33" s="43" t="s">
        <v>126</v>
      </c>
      <c r="N33" s="43"/>
      <c r="O33" s="43">
        <v>37</v>
      </c>
      <c r="P33" s="43" t="s">
        <v>157</v>
      </c>
      <c r="Q33" s="45">
        <v>44292.535810185182</v>
      </c>
      <c r="R33" s="43" t="s">
        <v>124</v>
      </c>
      <c r="S33" s="43" t="s">
        <v>125</v>
      </c>
      <c r="T33" s="43">
        <v>0</v>
      </c>
      <c r="U33" s="43" t="s">
        <v>126</v>
      </c>
      <c r="V33" s="44" t="s">
        <v>126</v>
      </c>
      <c r="W33" s="43" t="s">
        <v>126</v>
      </c>
      <c r="X33" s="43" t="s">
        <v>126</v>
      </c>
      <c r="Y33" s="43" t="s">
        <v>126</v>
      </c>
      <c r="Z33" s="43" t="s">
        <v>126</v>
      </c>
      <c r="AA33" s="43" t="s">
        <v>126</v>
      </c>
      <c r="AB33" s="43"/>
      <c r="AC33" s="43">
        <v>37</v>
      </c>
      <c r="AD33" s="43" t="s">
        <v>157</v>
      </c>
      <c r="AE33" s="45">
        <v>44292.535810185182</v>
      </c>
      <c r="AF33" s="43" t="s">
        <v>124</v>
      </c>
      <c r="AG33" s="43" t="s">
        <v>125</v>
      </c>
      <c r="AH33" s="43">
        <v>0</v>
      </c>
      <c r="AI33" s="43">
        <v>12.263</v>
      </c>
      <c r="AJ33" s="44">
        <v>2411</v>
      </c>
      <c r="AK33" s="43">
        <v>0.503</v>
      </c>
      <c r="AL33" s="43" t="s">
        <v>126</v>
      </c>
      <c r="AM33" s="43" t="s">
        <v>126</v>
      </c>
      <c r="AN33" s="43" t="s">
        <v>126</v>
      </c>
      <c r="AO33" s="43" t="s">
        <v>126</v>
      </c>
      <c r="AP33" s="43"/>
      <c r="AQ33" s="43">
        <v>1</v>
      </c>
      <c r="AR33" s="43"/>
      <c r="AS33" s="43"/>
      <c r="AT33" s="46">
        <f t="shared" si="0"/>
        <v>0.60301309124999936</v>
      </c>
      <c r="AU33" s="47">
        <f t="shared" si="1"/>
        <v>481.46452294882999</v>
      </c>
      <c r="AV33" s="43"/>
      <c r="AW33" s="50">
        <f>IF(H33&lt;10000,((-0.00000005795*H33^2)+(0.003823*H33)+(-6.715)),(IF(H33&lt;700000,((-0.0000000001209*H33^2)+(0.002635*H33)+(-0.4111)), ((-0.00000002007*V33^2)+(0.2564*V33)+(286.1)))))</f>
        <v>2.5619146449999519E-2</v>
      </c>
      <c r="AX33" s="51">
        <f>(-0.00000001626*AJ33^2)+(0.1912*AJ33)+(-3.858)</f>
        <v>457.03068190454002</v>
      </c>
    </row>
    <row r="34" spans="1:50">
      <c r="A34" s="17">
        <v>36563</v>
      </c>
      <c r="B34" s="43" t="s">
        <v>158</v>
      </c>
      <c r="C34" s="45">
        <v>44292.557071759256</v>
      </c>
      <c r="D34" s="43" t="s">
        <v>128</v>
      </c>
      <c r="E34" s="43" t="s">
        <v>125</v>
      </c>
      <c r="F34" s="43">
        <v>0</v>
      </c>
      <c r="G34" s="43">
        <v>6.0359999999999996</v>
      </c>
      <c r="H34" s="44">
        <v>933706</v>
      </c>
      <c r="I34" s="43">
        <v>1.39</v>
      </c>
      <c r="J34" s="43" t="s">
        <v>126</v>
      </c>
      <c r="K34" s="43" t="s">
        <v>126</v>
      </c>
      <c r="L34" s="43" t="s">
        <v>126</v>
      </c>
      <c r="M34" s="43" t="s">
        <v>126</v>
      </c>
      <c r="N34" s="43"/>
      <c r="O34" s="43">
        <v>38</v>
      </c>
      <c r="P34" s="43" t="s">
        <v>158</v>
      </c>
      <c r="Q34" s="45">
        <v>44292.557071759256</v>
      </c>
      <c r="R34" s="43" t="s">
        <v>128</v>
      </c>
      <c r="S34" s="43" t="s">
        <v>125</v>
      </c>
      <c r="T34" s="43">
        <v>0</v>
      </c>
      <c r="U34" s="43">
        <v>5.9870000000000001</v>
      </c>
      <c r="V34" s="44">
        <v>7415</v>
      </c>
      <c r="W34" s="43">
        <v>1.96</v>
      </c>
      <c r="X34" s="43" t="s">
        <v>126</v>
      </c>
      <c r="Y34" s="43" t="s">
        <v>126</v>
      </c>
      <c r="Z34" s="43" t="s">
        <v>126</v>
      </c>
      <c r="AA34" s="43" t="s">
        <v>126</v>
      </c>
      <c r="AB34" s="43"/>
      <c r="AC34" s="43">
        <v>38</v>
      </c>
      <c r="AD34" s="43" t="s">
        <v>158</v>
      </c>
      <c r="AE34" s="45">
        <v>44292.557071759256</v>
      </c>
      <c r="AF34" s="43" t="s">
        <v>128</v>
      </c>
      <c r="AG34" s="43" t="s">
        <v>125</v>
      </c>
      <c r="AH34" s="43">
        <v>0</v>
      </c>
      <c r="AI34" s="43">
        <v>12.234</v>
      </c>
      <c r="AJ34" s="44">
        <v>11015</v>
      </c>
      <c r="AK34" s="43">
        <v>1.6719999999999999</v>
      </c>
      <c r="AL34" s="43" t="s">
        <v>126</v>
      </c>
      <c r="AM34" s="43" t="s">
        <v>126</v>
      </c>
      <c r="AN34" s="43" t="s">
        <v>126</v>
      </c>
      <c r="AO34" s="43" t="s">
        <v>126</v>
      </c>
      <c r="AP34" s="43"/>
      <c r="AQ34" s="43">
        <v>1</v>
      </c>
      <c r="AR34" s="43"/>
      <c r="AS34" s="43"/>
      <c r="AT34" s="46">
        <f t="shared" si="0"/>
        <v>1967.7891166091251</v>
      </c>
      <c r="AU34" s="47">
        <f t="shared" si="1"/>
        <v>2069.3951017767499</v>
      </c>
      <c r="AV34" s="43"/>
      <c r="AW34" s="50">
        <f t="shared" ref="AW34:AW59" si="4">IF(H34&lt;10000,((-0.00000005795*H34^2)+(0.003823*H34)+(-6.715)),(IF(H34&lt;700000,((-0.0000000001209*H34^2)+(0.002635*H34)+(-0.4111)), ((-0.00000002007*V34^2)+(0.2564*V34)+(286.1)))))</f>
        <v>2186.2025067442501</v>
      </c>
      <c r="AX34" s="51">
        <f t="shared" ref="AX34:AX59" si="5">(-0.00000001626*AJ34^2)+(0.1912*AJ34)+(-3.858)</f>
        <v>2100.2371705414998</v>
      </c>
    </row>
    <row r="35" spans="1:50">
      <c r="A35" s="17">
        <v>36564</v>
      </c>
      <c r="B35" s="43" t="s">
        <v>159</v>
      </c>
      <c r="C35" s="45">
        <v>44292.578379629631</v>
      </c>
      <c r="D35" s="43">
        <v>197</v>
      </c>
      <c r="E35" s="43" t="s">
        <v>125</v>
      </c>
      <c r="F35" s="43">
        <v>0</v>
      </c>
      <c r="G35" s="43">
        <v>6.0289999999999999</v>
      </c>
      <c r="H35" s="44">
        <v>14140</v>
      </c>
      <c r="I35" s="43">
        <v>1.9E-2</v>
      </c>
      <c r="J35" s="43" t="s">
        <v>126</v>
      </c>
      <c r="K35" s="43" t="s">
        <v>126</v>
      </c>
      <c r="L35" s="43" t="s">
        <v>126</v>
      </c>
      <c r="M35" s="43" t="s">
        <v>126</v>
      </c>
      <c r="N35" s="43"/>
      <c r="O35" s="43">
        <v>39</v>
      </c>
      <c r="P35" s="43" t="s">
        <v>159</v>
      </c>
      <c r="Q35" s="45">
        <v>44292.578379629631</v>
      </c>
      <c r="R35" s="43">
        <v>197</v>
      </c>
      <c r="S35" s="43" t="s">
        <v>125</v>
      </c>
      <c r="T35" s="43">
        <v>0</v>
      </c>
      <c r="U35" s="43" t="s">
        <v>126</v>
      </c>
      <c r="V35" s="44" t="s">
        <v>126</v>
      </c>
      <c r="W35" s="43" t="s">
        <v>126</v>
      </c>
      <c r="X35" s="43" t="s">
        <v>126</v>
      </c>
      <c r="Y35" s="43" t="s">
        <v>126</v>
      </c>
      <c r="Z35" s="43" t="s">
        <v>126</v>
      </c>
      <c r="AA35" s="43" t="s">
        <v>126</v>
      </c>
      <c r="AB35" s="43"/>
      <c r="AC35" s="43">
        <v>39</v>
      </c>
      <c r="AD35" s="43" t="s">
        <v>159</v>
      </c>
      <c r="AE35" s="45">
        <v>44292.578379629631</v>
      </c>
      <c r="AF35" s="43">
        <v>197</v>
      </c>
      <c r="AG35" s="43" t="s">
        <v>125</v>
      </c>
      <c r="AH35" s="43">
        <v>0</v>
      </c>
      <c r="AI35" s="43">
        <v>12.183</v>
      </c>
      <c r="AJ35" s="44">
        <v>4647</v>
      </c>
      <c r="AK35" s="43">
        <v>0.80700000000000005</v>
      </c>
      <c r="AL35" s="43" t="s">
        <v>126</v>
      </c>
      <c r="AM35" s="43" t="s">
        <v>126</v>
      </c>
      <c r="AN35" s="43" t="s">
        <v>126</v>
      </c>
      <c r="AO35" s="43" t="s">
        <v>126</v>
      </c>
      <c r="AP35" s="43"/>
      <c r="AQ35" s="43">
        <v>1</v>
      </c>
      <c r="AR35" s="43"/>
      <c r="AS35" s="43"/>
      <c r="AT35" s="46">
        <f t="shared" si="0"/>
        <v>38.126416499999998</v>
      </c>
      <c r="AU35" s="47">
        <f t="shared" si="1"/>
        <v>895.02830639307001</v>
      </c>
      <c r="AV35" s="43"/>
      <c r="AW35" s="50">
        <f t="shared" si="4"/>
        <v>36.823627302360009</v>
      </c>
      <c r="AX35" s="51">
        <f t="shared" si="5"/>
        <v>884.29727165766008</v>
      </c>
    </row>
    <row r="36" spans="1:50">
      <c r="A36" s="17">
        <v>36565</v>
      </c>
      <c r="B36" s="43" t="s">
        <v>160</v>
      </c>
      <c r="C36" s="45">
        <v>44292.599664351852</v>
      </c>
      <c r="D36" s="43">
        <v>14</v>
      </c>
      <c r="E36" s="43" t="s">
        <v>125</v>
      </c>
      <c r="F36" s="43">
        <v>0</v>
      </c>
      <c r="G36" s="43">
        <v>6.0469999999999997</v>
      </c>
      <c r="H36" s="44">
        <v>11821</v>
      </c>
      <c r="I36" s="43">
        <v>1.6E-2</v>
      </c>
      <c r="J36" s="43" t="s">
        <v>126</v>
      </c>
      <c r="K36" s="43" t="s">
        <v>126</v>
      </c>
      <c r="L36" s="43" t="s">
        <v>126</v>
      </c>
      <c r="M36" s="43" t="s">
        <v>126</v>
      </c>
      <c r="N36" s="43"/>
      <c r="O36" s="43">
        <v>40</v>
      </c>
      <c r="P36" s="43" t="s">
        <v>160</v>
      </c>
      <c r="Q36" s="45">
        <v>44292.599664351852</v>
      </c>
      <c r="R36" s="43">
        <v>14</v>
      </c>
      <c r="S36" s="43" t="s">
        <v>125</v>
      </c>
      <c r="T36" s="43">
        <v>0</v>
      </c>
      <c r="U36" s="43" t="s">
        <v>126</v>
      </c>
      <c r="V36" s="43" t="s">
        <v>126</v>
      </c>
      <c r="W36" s="43" t="s">
        <v>126</v>
      </c>
      <c r="X36" s="43" t="s">
        <v>126</v>
      </c>
      <c r="Y36" s="43" t="s">
        <v>126</v>
      </c>
      <c r="Z36" s="43" t="s">
        <v>126</v>
      </c>
      <c r="AA36" s="43" t="s">
        <v>126</v>
      </c>
      <c r="AB36" s="43"/>
      <c r="AC36" s="43">
        <v>40</v>
      </c>
      <c r="AD36" s="43" t="s">
        <v>160</v>
      </c>
      <c r="AE36" s="45">
        <v>44292.599664351852</v>
      </c>
      <c r="AF36" s="43">
        <v>14</v>
      </c>
      <c r="AG36" s="43" t="s">
        <v>125</v>
      </c>
      <c r="AH36" s="43">
        <v>0</v>
      </c>
      <c r="AI36" s="43">
        <v>12.207000000000001</v>
      </c>
      <c r="AJ36" s="44">
        <v>4610</v>
      </c>
      <c r="AK36" s="43">
        <v>0.80200000000000005</v>
      </c>
      <c r="AL36" s="43" t="s">
        <v>126</v>
      </c>
      <c r="AM36" s="43" t="s">
        <v>126</v>
      </c>
      <c r="AN36" s="43" t="s">
        <v>126</v>
      </c>
      <c r="AO36" s="43" t="s">
        <v>126</v>
      </c>
      <c r="AP36" s="43"/>
      <c r="AQ36" s="43">
        <v>1</v>
      </c>
      <c r="AR36" s="43"/>
      <c r="AS36" s="43"/>
      <c r="AT36" s="46">
        <f t="shared" si="0"/>
        <v>30.574195871249998</v>
      </c>
      <c r="AU36" s="47">
        <f t="shared" si="1"/>
        <v>888.19000568300009</v>
      </c>
      <c r="AV36" s="43"/>
      <c r="AW36" s="50">
        <f t="shared" si="4"/>
        <v>30.720340912643103</v>
      </c>
      <c r="AX36" s="51">
        <f t="shared" si="5"/>
        <v>877.22844085400004</v>
      </c>
    </row>
    <row r="37" spans="1:50">
      <c r="A37" s="17">
        <v>36566</v>
      </c>
      <c r="B37" s="43" t="s">
        <v>161</v>
      </c>
      <c r="C37" s="45">
        <v>44292.620983796296</v>
      </c>
      <c r="D37" s="43">
        <v>74</v>
      </c>
      <c r="E37" s="43" t="s">
        <v>125</v>
      </c>
      <c r="F37" s="43">
        <v>0</v>
      </c>
      <c r="G37" s="43">
        <v>6.0309999999999997</v>
      </c>
      <c r="H37" s="44">
        <v>13953</v>
      </c>
      <c r="I37" s="43">
        <v>1.9E-2</v>
      </c>
      <c r="J37" s="43" t="s">
        <v>126</v>
      </c>
      <c r="K37" s="43" t="s">
        <v>126</v>
      </c>
      <c r="L37" s="43" t="s">
        <v>126</v>
      </c>
      <c r="M37" s="43" t="s">
        <v>126</v>
      </c>
      <c r="N37" s="43"/>
      <c r="O37" s="43">
        <v>41</v>
      </c>
      <c r="P37" s="43" t="s">
        <v>161</v>
      </c>
      <c r="Q37" s="45">
        <v>44292.620983796296</v>
      </c>
      <c r="R37" s="43">
        <v>74</v>
      </c>
      <c r="S37" s="43" t="s">
        <v>125</v>
      </c>
      <c r="T37" s="43">
        <v>0</v>
      </c>
      <c r="U37" s="43" t="s">
        <v>126</v>
      </c>
      <c r="V37" s="44" t="s">
        <v>126</v>
      </c>
      <c r="W37" s="43" t="s">
        <v>126</v>
      </c>
      <c r="X37" s="43" t="s">
        <v>126</v>
      </c>
      <c r="Y37" s="43" t="s">
        <v>126</v>
      </c>
      <c r="Z37" s="43" t="s">
        <v>126</v>
      </c>
      <c r="AA37" s="43" t="s">
        <v>126</v>
      </c>
      <c r="AB37" s="43"/>
      <c r="AC37" s="43">
        <v>41</v>
      </c>
      <c r="AD37" s="43" t="s">
        <v>161</v>
      </c>
      <c r="AE37" s="45">
        <v>44292.620983796296</v>
      </c>
      <c r="AF37" s="43">
        <v>74</v>
      </c>
      <c r="AG37" s="43" t="s">
        <v>125</v>
      </c>
      <c r="AH37" s="43">
        <v>0</v>
      </c>
      <c r="AI37" s="43">
        <v>12.194000000000001</v>
      </c>
      <c r="AJ37" s="44">
        <v>4527</v>
      </c>
      <c r="AK37" s="43">
        <v>0.79</v>
      </c>
      <c r="AL37" s="43" t="s">
        <v>126</v>
      </c>
      <c r="AM37" s="43" t="s">
        <v>126</v>
      </c>
      <c r="AN37" s="43" t="s">
        <v>126</v>
      </c>
      <c r="AO37" s="43" t="s">
        <v>126</v>
      </c>
      <c r="AP37" s="43"/>
      <c r="AQ37" s="43">
        <v>1</v>
      </c>
      <c r="AR37" s="43"/>
      <c r="AS37" s="43"/>
      <c r="AT37" s="46">
        <f t="shared" si="0"/>
        <v>37.508946941250002</v>
      </c>
      <c r="AU37" s="47">
        <f t="shared" si="1"/>
        <v>872.84940863067015</v>
      </c>
      <c r="AV37" s="43"/>
      <c r="AW37" s="50">
        <f t="shared" si="4"/>
        <v>36.331517437331904</v>
      </c>
      <c r="AX37" s="51">
        <f t="shared" si="5"/>
        <v>861.37117196646011</v>
      </c>
    </row>
    <row r="38" spans="1:50">
      <c r="A38" s="17">
        <v>36567</v>
      </c>
      <c r="B38" s="43" t="s">
        <v>162</v>
      </c>
      <c r="C38" s="45">
        <v>44292.642245370371</v>
      </c>
      <c r="D38" s="43">
        <v>37</v>
      </c>
      <c r="E38" s="43" t="s">
        <v>125</v>
      </c>
      <c r="F38" s="43">
        <v>0</v>
      </c>
      <c r="G38" s="43">
        <v>6.0439999999999996</v>
      </c>
      <c r="H38" s="44">
        <v>40546</v>
      </c>
      <c r="I38" s="43">
        <v>5.8999999999999997E-2</v>
      </c>
      <c r="J38" s="43" t="s">
        <v>126</v>
      </c>
      <c r="K38" s="43" t="s">
        <v>126</v>
      </c>
      <c r="L38" s="43" t="s">
        <v>126</v>
      </c>
      <c r="M38" s="43" t="s">
        <v>126</v>
      </c>
      <c r="N38" s="43"/>
      <c r="O38" s="43">
        <v>42</v>
      </c>
      <c r="P38" s="43" t="s">
        <v>162</v>
      </c>
      <c r="Q38" s="45">
        <v>44292.642245370371</v>
      </c>
      <c r="R38" s="43">
        <v>37</v>
      </c>
      <c r="S38" s="43" t="s">
        <v>125</v>
      </c>
      <c r="T38" s="43">
        <v>0</v>
      </c>
      <c r="U38" s="43" t="s">
        <v>126</v>
      </c>
      <c r="V38" s="43" t="s">
        <v>126</v>
      </c>
      <c r="W38" s="43" t="s">
        <v>126</v>
      </c>
      <c r="X38" s="43" t="s">
        <v>126</v>
      </c>
      <c r="Y38" s="43" t="s">
        <v>126</v>
      </c>
      <c r="Z38" s="43" t="s">
        <v>126</v>
      </c>
      <c r="AA38" s="43" t="s">
        <v>126</v>
      </c>
      <c r="AB38" s="43"/>
      <c r="AC38" s="43">
        <v>42</v>
      </c>
      <c r="AD38" s="43" t="s">
        <v>162</v>
      </c>
      <c r="AE38" s="45">
        <v>44292.642245370371</v>
      </c>
      <c r="AF38" s="43">
        <v>37</v>
      </c>
      <c r="AG38" s="43" t="s">
        <v>125</v>
      </c>
      <c r="AH38" s="43">
        <v>0</v>
      </c>
      <c r="AI38" s="43">
        <v>12.218</v>
      </c>
      <c r="AJ38" s="44">
        <v>9823</v>
      </c>
      <c r="AK38" s="43">
        <v>1.51</v>
      </c>
      <c r="AL38" s="43" t="s">
        <v>126</v>
      </c>
      <c r="AM38" s="43" t="s">
        <v>126</v>
      </c>
      <c r="AN38" s="43" t="s">
        <v>126</v>
      </c>
      <c r="AO38" s="43" t="s">
        <v>126</v>
      </c>
      <c r="AP38" s="43"/>
      <c r="AQ38" s="43">
        <v>1</v>
      </c>
      <c r="AR38" s="43"/>
      <c r="AS38" s="43"/>
      <c r="AT38" s="46">
        <f t="shared" si="0"/>
        <v>126.48337106172082</v>
      </c>
      <c r="AU38" s="47">
        <f t="shared" si="1"/>
        <v>1849.9574392786701</v>
      </c>
      <c r="AV38" s="43"/>
      <c r="AW38" s="50">
        <f t="shared" si="4"/>
        <v>106.22885304577561</v>
      </c>
      <c r="AX38" s="51">
        <f t="shared" si="5"/>
        <v>1872.7306509904602</v>
      </c>
    </row>
    <row r="39" spans="1:50">
      <c r="A39" s="17">
        <v>36568</v>
      </c>
      <c r="B39" s="43" t="s">
        <v>163</v>
      </c>
      <c r="C39" s="45">
        <v>44292.663564814815</v>
      </c>
      <c r="D39" s="43">
        <v>107</v>
      </c>
      <c r="E39" s="43" t="s">
        <v>125</v>
      </c>
      <c r="F39" s="43">
        <v>0</v>
      </c>
      <c r="G39" s="43">
        <v>6.0469999999999997</v>
      </c>
      <c r="H39" s="44">
        <v>14949</v>
      </c>
      <c r="I39" s="43">
        <v>0.02</v>
      </c>
      <c r="J39" s="43" t="s">
        <v>126</v>
      </c>
      <c r="K39" s="43" t="s">
        <v>126</v>
      </c>
      <c r="L39" s="43" t="s">
        <v>126</v>
      </c>
      <c r="M39" s="43" t="s">
        <v>126</v>
      </c>
      <c r="N39" s="43"/>
      <c r="O39" s="43">
        <v>43</v>
      </c>
      <c r="P39" s="43" t="s">
        <v>163</v>
      </c>
      <c r="Q39" s="45">
        <v>44292.663564814815</v>
      </c>
      <c r="R39" s="43">
        <v>107</v>
      </c>
      <c r="S39" s="43" t="s">
        <v>125</v>
      </c>
      <c r="T39" s="43">
        <v>0</v>
      </c>
      <c r="U39" s="43" t="s">
        <v>126</v>
      </c>
      <c r="V39" s="44" t="s">
        <v>126</v>
      </c>
      <c r="W39" s="43" t="s">
        <v>126</v>
      </c>
      <c r="X39" s="43" t="s">
        <v>126</v>
      </c>
      <c r="Y39" s="43" t="s">
        <v>126</v>
      </c>
      <c r="Z39" s="43" t="s">
        <v>126</v>
      </c>
      <c r="AA39" s="43" t="s">
        <v>126</v>
      </c>
      <c r="AB39" s="43"/>
      <c r="AC39" s="43">
        <v>43</v>
      </c>
      <c r="AD39" s="43" t="s">
        <v>163</v>
      </c>
      <c r="AE39" s="45">
        <v>44292.663564814815</v>
      </c>
      <c r="AF39" s="43">
        <v>107</v>
      </c>
      <c r="AG39" s="43" t="s">
        <v>125</v>
      </c>
      <c r="AH39" s="43">
        <v>0</v>
      </c>
      <c r="AI39" s="43">
        <v>12.234999999999999</v>
      </c>
      <c r="AJ39" s="44">
        <v>4049</v>
      </c>
      <c r="AK39" s="43">
        <v>0.72599999999999998</v>
      </c>
      <c r="AL39" s="43" t="s">
        <v>126</v>
      </c>
      <c r="AM39" s="43" t="s">
        <v>126</v>
      </c>
      <c r="AN39" s="43" t="s">
        <v>126</v>
      </c>
      <c r="AO39" s="43" t="s">
        <v>126</v>
      </c>
      <c r="AP39" s="43"/>
      <c r="AQ39" s="43">
        <v>1</v>
      </c>
      <c r="AR39" s="43"/>
      <c r="AS39" s="43"/>
      <c r="AT39" s="46">
        <f t="shared" si="0"/>
        <v>40.814837771249998</v>
      </c>
      <c r="AU39" s="47">
        <f t="shared" si="1"/>
        <v>784.48552344923007</v>
      </c>
      <c r="AV39" s="43"/>
      <c r="AW39" s="50">
        <f t="shared" si="4"/>
        <v>38.952497162539103</v>
      </c>
      <c r="AX39" s="51">
        <f t="shared" si="5"/>
        <v>770.04422703974012</v>
      </c>
    </row>
    <row r="40" spans="1:50">
      <c r="A40" s="17">
        <v>36569</v>
      </c>
      <c r="B40" s="43" t="s">
        <v>164</v>
      </c>
      <c r="C40" s="45">
        <v>44292.684953703705</v>
      </c>
      <c r="D40" s="43">
        <v>18</v>
      </c>
      <c r="E40" s="43" t="s">
        <v>125</v>
      </c>
      <c r="F40" s="43">
        <v>0</v>
      </c>
      <c r="G40" s="43">
        <v>6.0540000000000003</v>
      </c>
      <c r="H40" s="44">
        <v>14498</v>
      </c>
      <c r="I40" s="43">
        <v>0.02</v>
      </c>
      <c r="J40" s="43" t="s">
        <v>126</v>
      </c>
      <c r="K40" s="43" t="s">
        <v>126</v>
      </c>
      <c r="L40" s="43" t="s">
        <v>126</v>
      </c>
      <c r="M40" s="43" t="s">
        <v>126</v>
      </c>
      <c r="N40" s="43"/>
      <c r="O40" s="43">
        <v>44</v>
      </c>
      <c r="P40" s="43" t="s">
        <v>164</v>
      </c>
      <c r="Q40" s="45">
        <v>44292.684953703705</v>
      </c>
      <c r="R40" s="43">
        <v>18</v>
      </c>
      <c r="S40" s="43" t="s">
        <v>125</v>
      </c>
      <c r="T40" s="43">
        <v>0</v>
      </c>
      <c r="U40" s="43" t="s">
        <v>126</v>
      </c>
      <c r="V40" s="44" t="s">
        <v>126</v>
      </c>
      <c r="W40" s="43" t="s">
        <v>126</v>
      </c>
      <c r="X40" s="43" t="s">
        <v>126</v>
      </c>
      <c r="Y40" s="43" t="s">
        <v>126</v>
      </c>
      <c r="Z40" s="43" t="s">
        <v>126</v>
      </c>
      <c r="AA40" s="43" t="s">
        <v>126</v>
      </c>
      <c r="AB40" s="43"/>
      <c r="AC40" s="43">
        <v>44</v>
      </c>
      <c r="AD40" s="43" t="s">
        <v>164</v>
      </c>
      <c r="AE40" s="45">
        <v>44292.684953703705</v>
      </c>
      <c r="AF40" s="43">
        <v>18</v>
      </c>
      <c r="AG40" s="43" t="s">
        <v>125</v>
      </c>
      <c r="AH40" s="43">
        <v>0</v>
      </c>
      <c r="AI40" s="43">
        <v>12.243</v>
      </c>
      <c r="AJ40" s="44">
        <v>4184</v>
      </c>
      <c r="AK40" s="43">
        <v>0.74399999999999999</v>
      </c>
      <c r="AL40" s="43" t="s">
        <v>126</v>
      </c>
      <c r="AM40" s="43" t="s">
        <v>126</v>
      </c>
      <c r="AN40" s="43" t="s">
        <v>126</v>
      </c>
      <c r="AO40" s="43" t="s">
        <v>126</v>
      </c>
      <c r="AP40" s="43"/>
      <c r="AQ40" s="43">
        <v>1</v>
      </c>
      <c r="AR40" s="43"/>
      <c r="AS40" s="43"/>
      <c r="AT40" s="46">
        <f t="shared" si="0"/>
        <v>39.312670084999993</v>
      </c>
      <c r="AU40" s="47">
        <f t="shared" si="1"/>
        <v>809.44475741888004</v>
      </c>
      <c r="AV40" s="43"/>
      <c r="AW40" s="50">
        <f t="shared" si="4"/>
        <v>37.765717786716401</v>
      </c>
      <c r="AX40" s="51">
        <f t="shared" si="5"/>
        <v>795.83815478144015</v>
      </c>
    </row>
    <row r="41" spans="1:50">
      <c r="A41" s="17">
        <v>36570</v>
      </c>
      <c r="B41" s="43" t="s">
        <v>165</v>
      </c>
      <c r="C41" s="45">
        <v>44292.706261574072</v>
      </c>
      <c r="D41" s="43">
        <v>173</v>
      </c>
      <c r="E41" s="43" t="s">
        <v>125</v>
      </c>
      <c r="F41" s="43">
        <v>0</v>
      </c>
      <c r="G41" s="43">
        <v>6.0739999999999998</v>
      </c>
      <c r="H41" s="44">
        <v>26050</v>
      </c>
      <c r="I41" s="43">
        <v>3.6999999999999998E-2</v>
      </c>
      <c r="J41" s="43" t="s">
        <v>126</v>
      </c>
      <c r="K41" s="43" t="s">
        <v>126</v>
      </c>
      <c r="L41" s="43" t="s">
        <v>126</v>
      </c>
      <c r="M41" s="43" t="s">
        <v>126</v>
      </c>
      <c r="N41" s="43"/>
      <c r="O41" s="43">
        <v>45</v>
      </c>
      <c r="P41" s="43" t="s">
        <v>165</v>
      </c>
      <c r="Q41" s="45">
        <v>44292.706261574072</v>
      </c>
      <c r="R41" s="43">
        <v>173</v>
      </c>
      <c r="S41" s="43" t="s">
        <v>125</v>
      </c>
      <c r="T41" s="43">
        <v>0</v>
      </c>
      <c r="U41" s="43" t="s">
        <v>126</v>
      </c>
      <c r="V41" s="44" t="s">
        <v>126</v>
      </c>
      <c r="W41" s="43" t="s">
        <v>126</v>
      </c>
      <c r="X41" s="43" t="s">
        <v>126</v>
      </c>
      <c r="Y41" s="43" t="s">
        <v>126</v>
      </c>
      <c r="Z41" s="43" t="s">
        <v>126</v>
      </c>
      <c r="AA41" s="43" t="s">
        <v>126</v>
      </c>
      <c r="AB41" s="43"/>
      <c r="AC41" s="43">
        <v>45</v>
      </c>
      <c r="AD41" s="43" t="s">
        <v>165</v>
      </c>
      <c r="AE41" s="45">
        <v>44292.706261574072</v>
      </c>
      <c r="AF41" s="43">
        <v>173</v>
      </c>
      <c r="AG41" s="43" t="s">
        <v>125</v>
      </c>
      <c r="AH41" s="43">
        <v>0</v>
      </c>
      <c r="AI41" s="43">
        <v>12.247</v>
      </c>
      <c r="AJ41" s="44">
        <v>7380</v>
      </c>
      <c r="AK41" s="43">
        <v>1.1779999999999999</v>
      </c>
      <c r="AL41" s="43" t="s">
        <v>126</v>
      </c>
      <c r="AM41" s="43" t="s">
        <v>126</v>
      </c>
      <c r="AN41" s="43" t="s">
        <v>126</v>
      </c>
      <c r="AO41" s="43" t="s">
        <v>126</v>
      </c>
      <c r="AP41" s="43"/>
      <c r="AQ41" s="43">
        <v>1</v>
      </c>
      <c r="AR41" s="43"/>
      <c r="AS41" s="43"/>
      <c r="AT41" s="46">
        <f t="shared" si="0"/>
        <v>81.739374639500014</v>
      </c>
      <c r="AU41" s="47">
        <f t="shared" si="1"/>
        <v>1399.663269612</v>
      </c>
      <c r="AV41" s="43"/>
      <c r="AW41" s="50">
        <f t="shared" si="4"/>
        <v>68.14860695774999</v>
      </c>
      <c r="AX41" s="51">
        <f t="shared" si="5"/>
        <v>1406.312408856</v>
      </c>
    </row>
    <row r="42" spans="1:50">
      <c r="A42" s="17">
        <v>36571</v>
      </c>
      <c r="B42" s="43" t="s">
        <v>166</v>
      </c>
      <c r="C42" s="45">
        <v>44292.727523148147</v>
      </c>
      <c r="D42" s="43">
        <v>135</v>
      </c>
      <c r="E42" s="43" t="s">
        <v>125</v>
      </c>
      <c r="F42" s="43">
        <v>0</v>
      </c>
      <c r="G42" s="43">
        <v>6.0439999999999996</v>
      </c>
      <c r="H42" s="44">
        <v>41710</v>
      </c>
      <c r="I42" s="43">
        <v>0.06</v>
      </c>
      <c r="J42" s="43" t="s">
        <v>126</v>
      </c>
      <c r="K42" s="43" t="s">
        <v>126</v>
      </c>
      <c r="L42" s="43" t="s">
        <v>126</v>
      </c>
      <c r="M42" s="43" t="s">
        <v>126</v>
      </c>
      <c r="N42" s="43"/>
      <c r="O42" s="43">
        <v>46</v>
      </c>
      <c r="P42" s="43" t="s">
        <v>166</v>
      </c>
      <c r="Q42" s="45">
        <v>44292.727523148147</v>
      </c>
      <c r="R42" s="43">
        <v>135</v>
      </c>
      <c r="S42" s="43" t="s">
        <v>125</v>
      </c>
      <c r="T42" s="43">
        <v>0</v>
      </c>
      <c r="U42" s="43" t="s">
        <v>126</v>
      </c>
      <c r="V42" s="44" t="s">
        <v>126</v>
      </c>
      <c r="W42" s="43" t="s">
        <v>126</v>
      </c>
      <c r="X42" s="43" t="s">
        <v>126</v>
      </c>
      <c r="Y42" s="43" t="s">
        <v>126</v>
      </c>
      <c r="Z42" s="43" t="s">
        <v>126</v>
      </c>
      <c r="AA42" s="43" t="s">
        <v>126</v>
      </c>
      <c r="AB42" s="43"/>
      <c r="AC42" s="43">
        <v>46</v>
      </c>
      <c r="AD42" s="43" t="s">
        <v>166</v>
      </c>
      <c r="AE42" s="45">
        <v>44292.727523148147</v>
      </c>
      <c r="AF42" s="43">
        <v>135</v>
      </c>
      <c r="AG42" s="43" t="s">
        <v>125</v>
      </c>
      <c r="AH42" s="43">
        <v>0</v>
      </c>
      <c r="AI42" s="43">
        <v>12.21</v>
      </c>
      <c r="AJ42" s="44">
        <v>8259</v>
      </c>
      <c r="AK42" s="43">
        <v>1.2969999999999999</v>
      </c>
      <c r="AL42" s="43" t="s">
        <v>126</v>
      </c>
      <c r="AM42" s="43" t="s">
        <v>126</v>
      </c>
      <c r="AN42" s="43" t="s">
        <v>126</v>
      </c>
      <c r="AO42" s="43" t="s">
        <v>126</v>
      </c>
      <c r="AP42" s="43"/>
      <c r="AQ42" s="43">
        <v>1</v>
      </c>
      <c r="AR42" s="43"/>
      <c r="AS42" s="43"/>
      <c r="AT42" s="46">
        <f t="shared" si="0"/>
        <v>130.06134718958</v>
      </c>
      <c r="AU42" s="47">
        <f t="shared" si="1"/>
        <v>1561.76699044563</v>
      </c>
      <c r="AV42" s="43"/>
      <c r="AW42" s="50">
        <f t="shared" si="4"/>
        <v>109.28441735631</v>
      </c>
      <c r="AX42" s="51">
        <f t="shared" si="5"/>
        <v>1574.1536878229401</v>
      </c>
    </row>
    <row r="43" spans="1:50">
      <c r="A43" s="17">
        <v>36572</v>
      </c>
      <c r="B43" s="43" t="s">
        <v>167</v>
      </c>
      <c r="C43" s="45">
        <v>44292.748900462961</v>
      </c>
      <c r="D43" s="43">
        <v>59</v>
      </c>
      <c r="E43" s="43" t="s">
        <v>125</v>
      </c>
      <c r="F43" s="43">
        <v>0</v>
      </c>
      <c r="G43" s="43">
        <v>6.03</v>
      </c>
      <c r="H43" s="44">
        <v>17951</v>
      </c>
      <c r="I43" s="43">
        <v>2.5000000000000001E-2</v>
      </c>
      <c r="J43" s="43" t="s">
        <v>126</v>
      </c>
      <c r="K43" s="43" t="s">
        <v>126</v>
      </c>
      <c r="L43" s="43" t="s">
        <v>126</v>
      </c>
      <c r="M43" s="43" t="s">
        <v>126</v>
      </c>
      <c r="N43" s="43"/>
      <c r="O43" s="43">
        <v>47</v>
      </c>
      <c r="P43" s="43" t="s">
        <v>167</v>
      </c>
      <c r="Q43" s="45">
        <v>44292.748900462961</v>
      </c>
      <c r="R43" s="43">
        <v>59</v>
      </c>
      <c r="S43" s="43" t="s">
        <v>125</v>
      </c>
      <c r="T43" s="43">
        <v>0</v>
      </c>
      <c r="U43" s="43" t="s">
        <v>126</v>
      </c>
      <c r="V43" s="44" t="s">
        <v>126</v>
      </c>
      <c r="W43" s="43" t="s">
        <v>126</v>
      </c>
      <c r="X43" s="43" t="s">
        <v>126</v>
      </c>
      <c r="Y43" s="43" t="s">
        <v>126</v>
      </c>
      <c r="Z43" s="43" t="s">
        <v>126</v>
      </c>
      <c r="AA43" s="43" t="s">
        <v>126</v>
      </c>
      <c r="AB43" s="43"/>
      <c r="AC43" s="43">
        <v>47</v>
      </c>
      <c r="AD43" s="43" t="s">
        <v>167</v>
      </c>
      <c r="AE43" s="45">
        <v>44292.748900462961</v>
      </c>
      <c r="AF43" s="43">
        <v>59</v>
      </c>
      <c r="AG43" s="43" t="s">
        <v>125</v>
      </c>
      <c r="AH43" s="43">
        <v>0</v>
      </c>
      <c r="AI43" s="43">
        <v>12.198</v>
      </c>
      <c r="AJ43" s="44">
        <v>3956</v>
      </c>
      <c r="AK43" s="43">
        <v>0.71299999999999997</v>
      </c>
      <c r="AL43" s="43" t="s">
        <v>126</v>
      </c>
      <c r="AM43" s="43" t="s">
        <v>126</v>
      </c>
      <c r="AN43" s="43" t="s">
        <v>126</v>
      </c>
      <c r="AO43" s="43" t="s">
        <v>126</v>
      </c>
      <c r="AP43" s="43"/>
      <c r="AQ43" s="43">
        <v>1</v>
      </c>
      <c r="AR43" s="43"/>
      <c r="AS43" s="43"/>
      <c r="AT43" s="46">
        <f t="shared" si="0"/>
        <v>56.591280017103806</v>
      </c>
      <c r="AU43" s="47">
        <f t="shared" si="1"/>
        <v>767.29005351728006</v>
      </c>
      <c r="AV43" s="43"/>
      <c r="AW43" s="50">
        <f t="shared" si="4"/>
        <v>46.850826377319102</v>
      </c>
      <c r="AX43" s="51">
        <f t="shared" si="5"/>
        <v>752.27473204064006</v>
      </c>
    </row>
    <row r="44" spans="1:50">
      <c r="A44" s="17">
        <v>36573</v>
      </c>
      <c r="B44" s="43" t="s">
        <v>168</v>
      </c>
      <c r="C44" s="45">
        <v>44292.770173611112</v>
      </c>
      <c r="D44" s="43">
        <v>141</v>
      </c>
      <c r="E44" s="43" t="s">
        <v>125</v>
      </c>
      <c r="F44" s="43">
        <v>0</v>
      </c>
      <c r="G44" s="43">
        <v>6.03</v>
      </c>
      <c r="H44" s="44">
        <v>25205</v>
      </c>
      <c r="I44" s="43">
        <v>3.5999999999999997E-2</v>
      </c>
      <c r="J44" s="43" t="s">
        <v>126</v>
      </c>
      <c r="K44" s="43" t="s">
        <v>126</v>
      </c>
      <c r="L44" s="43" t="s">
        <v>126</v>
      </c>
      <c r="M44" s="43" t="s">
        <v>126</v>
      </c>
      <c r="N44" s="43"/>
      <c r="O44" s="43">
        <v>48</v>
      </c>
      <c r="P44" s="43" t="s">
        <v>168</v>
      </c>
      <c r="Q44" s="45">
        <v>44292.770173611112</v>
      </c>
      <c r="R44" s="43">
        <v>141</v>
      </c>
      <c r="S44" s="43" t="s">
        <v>125</v>
      </c>
      <c r="T44" s="43">
        <v>0</v>
      </c>
      <c r="U44" s="43" t="s">
        <v>126</v>
      </c>
      <c r="V44" s="44" t="s">
        <v>126</v>
      </c>
      <c r="W44" s="43" t="s">
        <v>126</v>
      </c>
      <c r="X44" s="43" t="s">
        <v>126</v>
      </c>
      <c r="Y44" s="43" t="s">
        <v>126</v>
      </c>
      <c r="Z44" s="43" t="s">
        <v>126</v>
      </c>
      <c r="AA44" s="43" t="s">
        <v>126</v>
      </c>
      <c r="AB44" s="43"/>
      <c r="AC44" s="43">
        <v>48</v>
      </c>
      <c r="AD44" s="43" t="s">
        <v>168</v>
      </c>
      <c r="AE44" s="45">
        <v>44292.770173611112</v>
      </c>
      <c r="AF44" s="43">
        <v>141</v>
      </c>
      <c r="AG44" s="43" t="s">
        <v>125</v>
      </c>
      <c r="AH44" s="43">
        <v>0</v>
      </c>
      <c r="AI44" s="43">
        <v>12.196999999999999</v>
      </c>
      <c r="AJ44" s="44">
        <v>6809</v>
      </c>
      <c r="AK44" s="43">
        <v>1.101</v>
      </c>
      <c r="AL44" s="43" t="s">
        <v>126</v>
      </c>
      <c r="AM44" s="43" t="s">
        <v>126</v>
      </c>
      <c r="AN44" s="43" t="s">
        <v>126</v>
      </c>
      <c r="AO44" s="43" t="s">
        <v>126</v>
      </c>
      <c r="AP44" s="43"/>
      <c r="AQ44" s="43">
        <v>1</v>
      </c>
      <c r="AR44" s="43"/>
      <c r="AS44" s="43"/>
      <c r="AT44" s="46">
        <f t="shared" si="0"/>
        <v>79.120579649195008</v>
      </c>
      <c r="AU44" s="47">
        <f t="shared" si="1"/>
        <v>1294.30842706763</v>
      </c>
      <c r="AV44" s="43"/>
      <c r="AW44" s="50">
        <f t="shared" si="4"/>
        <v>65.927268194177501</v>
      </c>
      <c r="AX44" s="51">
        <f t="shared" si="5"/>
        <v>1297.2689460589402</v>
      </c>
    </row>
    <row r="45" spans="1:50">
      <c r="A45" s="43">
        <v>39</v>
      </c>
      <c r="B45" s="43" t="s">
        <v>169</v>
      </c>
      <c r="C45" s="45">
        <v>44323.459027777775</v>
      </c>
      <c r="D45" s="43" t="s">
        <v>124</v>
      </c>
      <c r="E45" s="43" t="s">
        <v>125</v>
      </c>
      <c r="F45" s="43">
        <v>0</v>
      </c>
      <c r="G45" s="43">
        <v>6.1180000000000003</v>
      </c>
      <c r="H45" s="44">
        <v>2545</v>
      </c>
      <c r="I45" s="43">
        <v>1E-3</v>
      </c>
      <c r="J45" s="43" t="s">
        <v>126</v>
      </c>
      <c r="K45" s="43" t="s">
        <v>126</v>
      </c>
      <c r="L45" s="43" t="s">
        <v>126</v>
      </c>
      <c r="M45" s="43" t="s">
        <v>126</v>
      </c>
      <c r="N45" s="43"/>
      <c r="O45" s="43">
        <v>39</v>
      </c>
      <c r="P45" s="43" t="s">
        <v>169</v>
      </c>
      <c r="Q45" s="45">
        <v>44323.459027777775</v>
      </c>
      <c r="R45" s="43" t="s">
        <v>124</v>
      </c>
      <c r="S45" s="43" t="s">
        <v>125</v>
      </c>
      <c r="T45" s="43">
        <v>0</v>
      </c>
      <c r="U45" s="43" t="s">
        <v>126</v>
      </c>
      <c r="V45" s="43" t="s">
        <v>126</v>
      </c>
      <c r="W45" s="43" t="s">
        <v>126</v>
      </c>
      <c r="X45" s="43" t="s">
        <v>126</v>
      </c>
      <c r="Y45" s="43" t="s">
        <v>126</v>
      </c>
      <c r="Z45" s="43" t="s">
        <v>126</v>
      </c>
      <c r="AA45" s="43" t="s">
        <v>126</v>
      </c>
      <c r="AB45" s="43"/>
      <c r="AC45" s="43">
        <v>39</v>
      </c>
      <c r="AD45" s="43" t="s">
        <v>169</v>
      </c>
      <c r="AE45" s="45">
        <v>44323.459027777775</v>
      </c>
      <c r="AF45" s="43" t="s">
        <v>124</v>
      </c>
      <c r="AG45" s="43" t="s">
        <v>125</v>
      </c>
      <c r="AH45" s="43">
        <v>0</v>
      </c>
      <c r="AI45" s="43">
        <v>12.271000000000001</v>
      </c>
      <c r="AJ45" s="44">
        <v>3193</v>
      </c>
      <c r="AK45" s="43">
        <v>0.64700000000000002</v>
      </c>
      <c r="AL45" s="43" t="s">
        <v>126</v>
      </c>
      <c r="AM45" s="43" t="s">
        <v>126</v>
      </c>
      <c r="AN45" s="43" t="s">
        <v>126</v>
      </c>
      <c r="AO45" s="43" t="s">
        <v>126</v>
      </c>
      <c r="AP45" s="43"/>
      <c r="AQ45" s="43">
        <v>1</v>
      </c>
      <c r="AR45" s="43"/>
      <c r="AS45" s="43"/>
      <c r="AT45" s="46">
        <f t="shared" si="0"/>
        <v>2.6508617812499997</v>
      </c>
      <c r="AU45" s="47">
        <f t="shared" si="1"/>
        <v>626.17224422027004</v>
      </c>
      <c r="AV45" s="43"/>
      <c r="AW45" s="50">
        <f t="shared" si="4"/>
        <v>2.6391914012500006</v>
      </c>
      <c r="AX45" s="51">
        <f t="shared" si="5"/>
        <v>606.47782525126013</v>
      </c>
    </row>
    <row r="46" spans="1:50">
      <c r="A46" s="43">
        <v>40</v>
      </c>
      <c r="B46" s="43" t="s">
        <v>170</v>
      </c>
      <c r="C46" s="45">
        <v>44323.48033564815</v>
      </c>
      <c r="D46" s="43" t="s">
        <v>128</v>
      </c>
      <c r="E46" s="43" t="s">
        <v>125</v>
      </c>
      <c r="F46" s="43">
        <v>0</v>
      </c>
      <c r="G46" s="43">
        <v>6.0369999999999999</v>
      </c>
      <c r="H46" s="44">
        <v>447947</v>
      </c>
      <c r="I46" s="43">
        <v>0.92900000000000005</v>
      </c>
      <c r="J46" s="43" t="s">
        <v>126</v>
      </c>
      <c r="K46" s="43" t="s">
        <v>126</v>
      </c>
      <c r="L46" s="43" t="s">
        <v>126</v>
      </c>
      <c r="M46" s="43" t="s">
        <v>126</v>
      </c>
      <c r="N46" s="43"/>
      <c r="O46" s="43">
        <v>40</v>
      </c>
      <c r="P46" s="43" t="s">
        <v>170</v>
      </c>
      <c r="Q46" s="45">
        <v>44323.48033564815</v>
      </c>
      <c r="R46" s="43" t="s">
        <v>128</v>
      </c>
      <c r="S46" s="43" t="s">
        <v>125</v>
      </c>
      <c r="T46" s="43">
        <v>0</v>
      </c>
      <c r="U46" s="43">
        <v>5.9870000000000001</v>
      </c>
      <c r="V46" s="44">
        <v>4248</v>
      </c>
      <c r="W46" s="43">
        <v>1.2549999999999999</v>
      </c>
      <c r="X46" s="43" t="s">
        <v>126</v>
      </c>
      <c r="Y46" s="43" t="s">
        <v>126</v>
      </c>
      <c r="Z46" s="43" t="s">
        <v>126</v>
      </c>
      <c r="AA46" s="43" t="s">
        <v>126</v>
      </c>
      <c r="AB46" s="43"/>
      <c r="AC46" s="43">
        <v>40</v>
      </c>
      <c r="AD46" s="43" t="s">
        <v>170</v>
      </c>
      <c r="AE46" s="45">
        <v>44323.48033564815</v>
      </c>
      <c r="AF46" s="43" t="s">
        <v>128</v>
      </c>
      <c r="AG46" s="43" t="s">
        <v>125</v>
      </c>
      <c r="AH46" s="43">
        <v>0</v>
      </c>
      <c r="AI46" s="43">
        <v>12.237</v>
      </c>
      <c r="AJ46" s="44">
        <v>6440</v>
      </c>
      <c r="AK46" s="43">
        <v>1.2949999999999999</v>
      </c>
      <c r="AL46" s="43" t="s">
        <v>126</v>
      </c>
      <c r="AM46" s="43" t="s">
        <v>126</v>
      </c>
      <c r="AN46" s="43" t="s">
        <v>126</v>
      </c>
      <c r="AO46" s="43" t="s">
        <v>126</v>
      </c>
      <c r="AP46" s="43"/>
      <c r="AQ46" s="43">
        <v>1</v>
      </c>
      <c r="AR46" s="43"/>
      <c r="AS46" s="43"/>
      <c r="AT46" s="46">
        <f t="shared" si="0"/>
        <v>1243.6958796128943</v>
      </c>
      <c r="AU46" s="47">
        <f t="shared" si="1"/>
        <v>1226.2027021280001</v>
      </c>
      <c r="AV46" s="43"/>
      <c r="AW46" s="50">
        <f t="shared" si="4"/>
        <v>1155.6698723595919</v>
      </c>
      <c r="AX46" s="51">
        <f t="shared" si="5"/>
        <v>1226.7956392640001</v>
      </c>
    </row>
    <row r="47" spans="1:50">
      <c r="A47" s="43">
        <v>41</v>
      </c>
      <c r="B47" s="43" t="s">
        <v>171</v>
      </c>
      <c r="C47" s="45">
        <v>44323.501655092594</v>
      </c>
      <c r="D47" s="43">
        <v>92</v>
      </c>
      <c r="E47" s="43" t="s">
        <v>125</v>
      </c>
      <c r="F47" s="43">
        <v>0</v>
      </c>
      <c r="G47" s="43">
        <v>6.13</v>
      </c>
      <c r="H47" s="44">
        <v>2254</v>
      </c>
      <c r="I47" s="43">
        <v>0</v>
      </c>
      <c r="J47" s="43" t="s">
        <v>126</v>
      </c>
      <c r="K47" s="43" t="s">
        <v>126</v>
      </c>
      <c r="L47" s="43" t="s">
        <v>126</v>
      </c>
      <c r="M47" s="43" t="s">
        <v>126</v>
      </c>
      <c r="N47" s="43"/>
      <c r="O47" s="43">
        <v>41</v>
      </c>
      <c r="P47" s="43" t="s">
        <v>171</v>
      </c>
      <c r="Q47" s="45">
        <v>44323.501655092594</v>
      </c>
      <c r="R47" s="43">
        <v>92</v>
      </c>
      <c r="S47" s="43" t="s">
        <v>125</v>
      </c>
      <c r="T47" s="43">
        <v>0</v>
      </c>
      <c r="U47" s="43" t="s">
        <v>126</v>
      </c>
      <c r="V47" s="43" t="s">
        <v>126</v>
      </c>
      <c r="W47" s="43" t="s">
        <v>126</v>
      </c>
      <c r="X47" s="43" t="s">
        <v>126</v>
      </c>
      <c r="Y47" s="43" t="s">
        <v>126</v>
      </c>
      <c r="Z47" s="43" t="s">
        <v>126</v>
      </c>
      <c r="AA47" s="43" t="s">
        <v>126</v>
      </c>
      <c r="AB47" s="43"/>
      <c r="AC47" s="43">
        <v>41</v>
      </c>
      <c r="AD47" s="43" t="s">
        <v>171</v>
      </c>
      <c r="AE47" s="45">
        <v>44323.501655092594</v>
      </c>
      <c r="AF47" s="43">
        <v>92</v>
      </c>
      <c r="AG47" s="43" t="s">
        <v>125</v>
      </c>
      <c r="AH47" s="43">
        <v>0</v>
      </c>
      <c r="AI47" s="43">
        <v>12.167999999999999</v>
      </c>
      <c r="AJ47" s="44">
        <v>48415</v>
      </c>
      <c r="AK47" s="43">
        <v>9.6129999999999995</v>
      </c>
      <c r="AL47" s="43" t="s">
        <v>126</v>
      </c>
      <c r="AM47" s="43" t="s">
        <v>126</v>
      </c>
      <c r="AN47" s="43" t="s">
        <v>126</v>
      </c>
      <c r="AO47" s="43" t="s">
        <v>126</v>
      </c>
      <c r="AP47" s="43"/>
      <c r="AQ47" s="43">
        <v>1</v>
      </c>
      <c r="AR47" s="43"/>
      <c r="AS47" s="43"/>
      <c r="AT47" s="46">
        <f t="shared" si="0"/>
        <v>1.8340309649999993</v>
      </c>
      <c r="AU47" s="47">
        <f t="shared" si="1"/>
        <v>8863.8373526367504</v>
      </c>
      <c r="AV47" s="43"/>
      <c r="AW47" s="50">
        <f t="shared" si="4"/>
        <v>1.607626097799999</v>
      </c>
      <c r="AX47" s="51">
        <f t="shared" si="5"/>
        <v>9214.9763612214992</v>
      </c>
    </row>
    <row r="48" spans="1:50">
      <c r="A48" s="43">
        <v>42</v>
      </c>
      <c r="B48" s="43" t="s">
        <v>172</v>
      </c>
      <c r="C48" s="45">
        <v>44323.522951388892</v>
      </c>
      <c r="D48" s="43">
        <v>57</v>
      </c>
      <c r="E48" s="43" t="s">
        <v>125</v>
      </c>
      <c r="F48" s="43">
        <v>0</v>
      </c>
      <c r="G48" s="43">
        <v>6.0449999999999999</v>
      </c>
      <c r="H48" s="44">
        <v>29196</v>
      </c>
      <c r="I48" s="43">
        <v>5.6000000000000001E-2</v>
      </c>
      <c r="J48" s="43" t="s">
        <v>126</v>
      </c>
      <c r="K48" s="43" t="s">
        <v>126</v>
      </c>
      <c r="L48" s="43" t="s">
        <v>126</v>
      </c>
      <c r="M48" s="43" t="s">
        <v>126</v>
      </c>
      <c r="N48" s="43"/>
      <c r="O48" s="43">
        <v>42</v>
      </c>
      <c r="P48" s="43" t="s">
        <v>172</v>
      </c>
      <c r="Q48" s="45">
        <v>44323.522951388892</v>
      </c>
      <c r="R48" s="43">
        <v>57</v>
      </c>
      <c r="S48" s="43" t="s">
        <v>125</v>
      </c>
      <c r="T48" s="43">
        <v>0</v>
      </c>
      <c r="U48" s="43" t="s">
        <v>126</v>
      </c>
      <c r="V48" s="43" t="s">
        <v>126</v>
      </c>
      <c r="W48" s="43" t="s">
        <v>126</v>
      </c>
      <c r="X48" s="43" t="s">
        <v>126</v>
      </c>
      <c r="Y48" s="43" t="s">
        <v>126</v>
      </c>
      <c r="Z48" s="43" t="s">
        <v>126</v>
      </c>
      <c r="AA48" s="43" t="s">
        <v>126</v>
      </c>
      <c r="AB48" s="43"/>
      <c r="AC48" s="43">
        <v>42</v>
      </c>
      <c r="AD48" s="43" t="s">
        <v>172</v>
      </c>
      <c r="AE48" s="45">
        <v>44323.522951388892</v>
      </c>
      <c r="AF48" s="43">
        <v>57</v>
      </c>
      <c r="AG48" s="43" t="s">
        <v>125</v>
      </c>
      <c r="AH48" s="43">
        <v>0</v>
      </c>
      <c r="AI48" s="43">
        <v>12.217000000000001</v>
      </c>
      <c r="AJ48" s="44">
        <v>5797</v>
      </c>
      <c r="AK48" s="43">
        <v>1.167</v>
      </c>
      <c r="AL48" s="43" t="s">
        <v>126</v>
      </c>
      <c r="AM48" s="43" t="s">
        <v>126</v>
      </c>
      <c r="AN48" s="43" t="s">
        <v>126</v>
      </c>
      <c r="AO48" s="43" t="s">
        <v>126</v>
      </c>
      <c r="AP48" s="43"/>
      <c r="AQ48" s="43">
        <v>1</v>
      </c>
      <c r="AR48" s="43"/>
      <c r="AS48" s="43"/>
      <c r="AT48" s="46">
        <f t="shared" si="0"/>
        <v>91.47910188326081</v>
      </c>
      <c r="AU48" s="47">
        <f t="shared" si="1"/>
        <v>1107.4844010310699</v>
      </c>
      <c r="AV48" s="43"/>
      <c r="AW48" s="50">
        <f t="shared" si="4"/>
        <v>76.417304064305597</v>
      </c>
      <c r="AX48" s="51">
        <f t="shared" si="5"/>
        <v>1103.9819793016602</v>
      </c>
    </row>
    <row r="49" spans="1:50">
      <c r="A49" s="43">
        <v>43</v>
      </c>
      <c r="B49" s="43" t="s">
        <v>173</v>
      </c>
      <c r="C49" s="45">
        <v>44323.544270833336</v>
      </c>
      <c r="D49" s="43">
        <v>187</v>
      </c>
      <c r="E49" s="43" t="s">
        <v>125</v>
      </c>
      <c r="F49" s="43">
        <v>0</v>
      </c>
      <c r="G49" s="43">
        <v>6.1340000000000003</v>
      </c>
      <c r="H49" s="44">
        <v>2448</v>
      </c>
      <c r="I49" s="43">
        <v>0</v>
      </c>
      <c r="J49" s="43" t="s">
        <v>126</v>
      </c>
      <c r="K49" s="43" t="s">
        <v>126</v>
      </c>
      <c r="L49" s="43" t="s">
        <v>126</v>
      </c>
      <c r="M49" s="43" t="s">
        <v>126</v>
      </c>
      <c r="N49" s="43"/>
      <c r="O49" s="43">
        <v>43</v>
      </c>
      <c r="P49" s="43" t="s">
        <v>173</v>
      </c>
      <c r="Q49" s="45">
        <v>44323.544270833336</v>
      </c>
      <c r="R49" s="43">
        <v>187</v>
      </c>
      <c r="S49" s="43" t="s">
        <v>125</v>
      </c>
      <c r="T49" s="43">
        <v>0</v>
      </c>
      <c r="U49" s="43" t="s">
        <v>126</v>
      </c>
      <c r="V49" s="43" t="s">
        <v>126</v>
      </c>
      <c r="W49" s="43" t="s">
        <v>126</v>
      </c>
      <c r="X49" s="43" t="s">
        <v>126</v>
      </c>
      <c r="Y49" s="43" t="s">
        <v>126</v>
      </c>
      <c r="Z49" s="43" t="s">
        <v>126</v>
      </c>
      <c r="AA49" s="43" t="s">
        <v>126</v>
      </c>
      <c r="AB49" s="43"/>
      <c r="AC49" s="43">
        <v>43</v>
      </c>
      <c r="AD49" s="43" t="s">
        <v>173</v>
      </c>
      <c r="AE49" s="45">
        <v>44323.544270833336</v>
      </c>
      <c r="AF49" s="43">
        <v>187</v>
      </c>
      <c r="AG49" s="43" t="s">
        <v>125</v>
      </c>
      <c r="AH49" s="43">
        <v>0</v>
      </c>
      <c r="AI49" s="43">
        <v>12.157</v>
      </c>
      <c r="AJ49" s="44">
        <v>59956</v>
      </c>
      <c r="AK49" s="43">
        <v>11.881</v>
      </c>
      <c r="AL49" s="43" t="s">
        <v>126</v>
      </c>
      <c r="AM49" s="43" t="s">
        <v>126</v>
      </c>
      <c r="AN49" s="43" t="s">
        <v>126</v>
      </c>
      <c r="AO49" s="43" t="s">
        <v>126</v>
      </c>
      <c r="AP49" s="43"/>
      <c r="AQ49" s="43">
        <v>1</v>
      </c>
      <c r="AR49" s="43"/>
      <c r="AS49" s="43"/>
      <c r="AT49" s="46">
        <f t="shared" si="0"/>
        <v>2.3781849599999996</v>
      </c>
      <c r="AU49" s="47">
        <f t="shared" si="1"/>
        <v>10925.031704077281</v>
      </c>
      <c r="AV49" s="43"/>
      <c r="AW49" s="50">
        <f t="shared" si="4"/>
        <v>2.2964268031999993</v>
      </c>
      <c r="AX49" s="51">
        <f t="shared" si="5"/>
        <v>11401.279021320639</v>
      </c>
    </row>
    <row r="50" spans="1:50">
      <c r="A50" s="43">
        <v>44</v>
      </c>
      <c r="B50" s="43" t="s">
        <v>174</v>
      </c>
      <c r="C50" s="45">
        <v>44323.565567129626</v>
      </c>
      <c r="D50" s="43">
        <v>108</v>
      </c>
      <c r="E50" s="43" t="s">
        <v>125</v>
      </c>
      <c r="F50" s="43">
        <v>0</v>
      </c>
      <c r="G50" s="43">
        <v>6.1139999999999999</v>
      </c>
      <c r="H50" s="44">
        <v>2637</v>
      </c>
      <c r="I50" s="43">
        <v>1E-3</v>
      </c>
      <c r="J50" s="43" t="s">
        <v>126</v>
      </c>
      <c r="K50" s="43" t="s">
        <v>126</v>
      </c>
      <c r="L50" s="43" t="s">
        <v>126</v>
      </c>
      <c r="M50" s="43" t="s">
        <v>126</v>
      </c>
      <c r="N50" s="43"/>
      <c r="O50" s="43">
        <v>44</v>
      </c>
      <c r="P50" s="43" t="s">
        <v>174</v>
      </c>
      <c r="Q50" s="45">
        <v>44323.565567129626</v>
      </c>
      <c r="R50" s="43">
        <v>108</v>
      </c>
      <c r="S50" s="43" t="s">
        <v>125</v>
      </c>
      <c r="T50" s="43">
        <v>0</v>
      </c>
      <c r="U50" s="43" t="s">
        <v>126</v>
      </c>
      <c r="V50" s="43" t="s">
        <v>126</v>
      </c>
      <c r="W50" s="43" t="s">
        <v>126</v>
      </c>
      <c r="X50" s="43" t="s">
        <v>126</v>
      </c>
      <c r="Y50" s="43" t="s">
        <v>126</v>
      </c>
      <c r="Z50" s="43" t="s">
        <v>126</v>
      </c>
      <c r="AA50" s="43" t="s">
        <v>126</v>
      </c>
      <c r="AB50" s="43"/>
      <c r="AC50" s="43">
        <v>44</v>
      </c>
      <c r="AD50" s="43" t="s">
        <v>174</v>
      </c>
      <c r="AE50" s="45">
        <v>44323.565567129626</v>
      </c>
      <c r="AF50" s="43">
        <v>108</v>
      </c>
      <c r="AG50" s="43" t="s">
        <v>125</v>
      </c>
      <c r="AH50" s="43">
        <v>0</v>
      </c>
      <c r="AI50" s="43">
        <v>12.173999999999999</v>
      </c>
      <c r="AJ50" s="44">
        <v>5628</v>
      </c>
      <c r="AK50" s="43">
        <v>1.133</v>
      </c>
      <c r="AL50" s="43" t="s">
        <v>126</v>
      </c>
      <c r="AM50" s="43" t="s">
        <v>126</v>
      </c>
      <c r="AN50" s="43" t="s">
        <v>126</v>
      </c>
      <c r="AO50" s="43" t="s">
        <v>126</v>
      </c>
      <c r="AP50" s="43"/>
      <c r="AQ50" s="43">
        <v>1</v>
      </c>
      <c r="AR50" s="43"/>
      <c r="AS50" s="43"/>
      <c r="AT50" s="46">
        <f t="shared" si="0"/>
        <v>2.9098525912499991</v>
      </c>
      <c r="AU50" s="47">
        <f t="shared" si="1"/>
        <v>1076.2729989163199</v>
      </c>
      <c r="AV50" s="43"/>
      <c r="AW50" s="50">
        <f t="shared" si="4"/>
        <v>2.9632800864500002</v>
      </c>
      <c r="AX50" s="51">
        <f t="shared" si="5"/>
        <v>1071.70057451616</v>
      </c>
    </row>
    <row r="51" spans="1:50">
      <c r="A51" s="43">
        <v>45</v>
      </c>
      <c r="B51" s="43" t="s">
        <v>175</v>
      </c>
      <c r="C51" s="45">
        <v>44323.586863425924</v>
      </c>
      <c r="D51" s="43">
        <v>153</v>
      </c>
      <c r="E51" s="43" t="s">
        <v>125</v>
      </c>
      <c r="F51" s="43">
        <v>0</v>
      </c>
      <c r="G51" s="43">
        <v>6.0460000000000003</v>
      </c>
      <c r="H51" s="44">
        <v>5950</v>
      </c>
      <c r="I51" s="43">
        <v>8.0000000000000002E-3</v>
      </c>
      <c r="J51" s="43" t="s">
        <v>126</v>
      </c>
      <c r="K51" s="43" t="s">
        <v>126</v>
      </c>
      <c r="L51" s="43" t="s">
        <v>126</v>
      </c>
      <c r="M51" s="43" t="s">
        <v>126</v>
      </c>
      <c r="N51" s="43"/>
      <c r="O51" s="43">
        <v>45</v>
      </c>
      <c r="P51" s="43" t="s">
        <v>175</v>
      </c>
      <c r="Q51" s="45">
        <v>44323.586863425924</v>
      </c>
      <c r="R51" s="43">
        <v>153</v>
      </c>
      <c r="S51" s="43" t="s">
        <v>125</v>
      </c>
      <c r="T51" s="43">
        <v>0</v>
      </c>
      <c r="U51" s="43" t="s">
        <v>126</v>
      </c>
      <c r="V51" s="43" t="s">
        <v>126</v>
      </c>
      <c r="W51" s="43" t="s">
        <v>126</v>
      </c>
      <c r="X51" s="43" t="s">
        <v>126</v>
      </c>
      <c r="Y51" s="43" t="s">
        <v>126</v>
      </c>
      <c r="Z51" s="43" t="s">
        <v>126</v>
      </c>
      <c r="AA51" s="43" t="s">
        <v>126</v>
      </c>
      <c r="AB51" s="43"/>
      <c r="AC51" s="43">
        <v>45</v>
      </c>
      <c r="AD51" s="43" t="s">
        <v>175</v>
      </c>
      <c r="AE51" s="45">
        <v>44323.586863425924</v>
      </c>
      <c r="AF51" s="43">
        <v>153</v>
      </c>
      <c r="AG51" s="43" t="s">
        <v>125</v>
      </c>
      <c r="AH51" s="43">
        <v>0</v>
      </c>
      <c r="AI51" s="43">
        <v>12.166</v>
      </c>
      <c r="AJ51" s="44">
        <v>23532</v>
      </c>
      <c r="AK51" s="43">
        <v>4.6959999999999997</v>
      </c>
      <c r="AL51" s="43" t="s">
        <v>126</v>
      </c>
      <c r="AM51" s="43" t="s">
        <v>126</v>
      </c>
      <c r="AN51" s="43" t="s">
        <v>126</v>
      </c>
      <c r="AO51" s="43" t="s">
        <v>126</v>
      </c>
      <c r="AP51" s="43"/>
      <c r="AQ51" s="43">
        <v>1</v>
      </c>
      <c r="AR51" s="43"/>
      <c r="AS51" s="43"/>
      <c r="AT51" s="46">
        <f t="shared" si="0"/>
        <v>12.476053125000002</v>
      </c>
      <c r="AU51" s="47">
        <f t="shared" si="1"/>
        <v>4362.9035971435196</v>
      </c>
      <c r="AV51" s="43"/>
      <c r="AW51" s="50">
        <f t="shared" si="4"/>
        <v>13.980275124999999</v>
      </c>
      <c r="AX51" s="51">
        <f t="shared" si="5"/>
        <v>4486.4563433097601</v>
      </c>
    </row>
    <row r="52" spans="1:50">
      <c r="A52" s="43">
        <v>46</v>
      </c>
      <c r="B52" s="43" t="s">
        <v>176</v>
      </c>
      <c r="C52" s="45">
        <v>44323.608171296299</v>
      </c>
      <c r="D52" s="43">
        <v>186</v>
      </c>
      <c r="E52" s="43" t="s">
        <v>125</v>
      </c>
      <c r="F52" s="43">
        <v>0</v>
      </c>
      <c r="G52" s="43">
        <v>6.125</v>
      </c>
      <c r="H52" s="44">
        <v>1971</v>
      </c>
      <c r="I52" s="43">
        <v>-1E-3</v>
      </c>
      <c r="J52" s="43" t="s">
        <v>126</v>
      </c>
      <c r="K52" s="43" t="s">
        <v>126</v>
      </c>
      <c r="L52" s="43" t="s">
        <v>126</v>
      </c>
      <c r="M52" s="43" t="s">
        <v>126</v>
      </c>
      <c r="N52" s="43"/>
      <c r="O52" s="43">
        <v>46</v>
      </c>
      <c r="P52" s="43" t="s">
        <v>176</v>
      </c>
      <c r="Q52" s="45">
        <v>44323.608171296299</v>
      </c>
      <c r="R52" s="43">
        <v>186</v>
      </c>
      <c r="S52" s="43" t="s">
        <v>125</v>
      </c>
      <c r="T52" s="43">
        <v>0</v>
      </c>
      <c r="U52" s="43" t="s">
        <v>126</v>
      </c>
      <c r="V52" s="43" t="s">
        <v>126</v>
      </c>
      <c r="W52" s="43" t="s">
        <v>126</v>
      </c>
      <c r="X52" s="43" t="s">
        <v>126</v>
      </c>
      <c r="Y52" s="43" t="s">
        <v>126</v>
      </c>
      <c r="Z52" s="43" t="s">
        <v>126</v>
      </c>
      <c r="AA52" s="43" t="s">
        <v>126</v>
      </c>
      <c r="AB52" s="43"/>
      <c r="AC52" s="43">
        <v>46</v>
      </c>
      <c r="AD52" s="43" t="s">
        <v>176</v>
      </c>
      <c r="AE52" s="45">
        <v>44323.608171296299</v>
      </c>
      <c r="AF52" s="43">
        <v>186</v>
      </c>
      <c r="AG52" s="43" t="s">
        <v>125</v>
      </c>
      <c r="AH52" s="43">
        <v>0</v>
      </c>
      <c r="AI52" s="43">
        <v>12.169</v>
      </c>
      <c r="AJ52" s="44">
        <v>43450</v>
      </c>
      <c r="AK52" s="43">
        <v>8.6349999999999998</v>
      </c>
      <c r="AL52" s="43" t="s">
        <v>126</v>
      </c>
      <c r="AM52" s="43" t="s">
        <v>126</v>
      </c>
      <c r="AN52" s="43" t="s">
        <v>126</v>
      </c>
      <c r="AO52" s="43" t="s">
        <v>126</v>
      </c>
      <c r="AP52" s="43"/>
      <c r="AQ52" s="43">
        <v>1</v>
      </c>
      <c r="AR52" s="43"/>
      <c r="AS52" s="43"/>
      <c r="AT52" s="46">
        <f t="shared" si="0"/>
        <v>1.0431078712499993</v>
      </c>
      <c r="AU52" s="47">
        <f t="shared" si="1"/>
        <v>7971.9563600749998</v>
      </c>
      <c r="AV52" s="43"/>
      <c r="AW52" s="50">
        <f t="shared" si="4"/>
        <v>0.59500646404999991</v>
      </c>
      <c r="AX52" s="51">
        <f t="shared" si="5"/>
        <v>8273.0847053500001</v>
      </c>
    </row>
    <row r="53" spans="1:50">
      <c r="A53" s="43">
        <v>47</v>
      </c>
      <c r="B53" s="43" t="s">
        <v>177</v>
      </c>
      <c r="C53" s="45">
        <v>44323.629467592589</v>
      </c>
      <c r="D53" s="43">
        <v>46</v>
      </c>
      <c r="E53" s="43" t="s">
        <v>125</v>
      </c>
      <c r="F53" s="43">
        <v>0</v>
      </c>
      <c r="G53" s="43">
        <v>6.0289999999999999</v>
      </c>
      <c r="H53" s="44">
        <v>17300</v>
      </c>
      <c r="I53" s="43">
        <v>3.1E-2</v>
      </c>
      <c r="J53" s="43" t="s">
        <v>126</v>
      </c>
      <c r="K53" s="43" t="s">
        <v>126</v>
      </c>
      <c r="L53" s="43" t="s">
        <v>126</v>
      </c>
      <c r="M53" s="43" t="s">
        <v>126</v>
      </c>
      <c r="N53" s="43"/>
      <c r="O53" s="43">
        <v>47</v>
      </c>
      <c r="P53" s="43" t="s">
        <v>177</v>
      </c>
      <c r="Q53" s="45">
        <v>44323.629467592589</v>
      </c>
      <c r="R53" s="43">
        <v>46</v>
      </c>
      <c r="S53" s="43" t="s">
        <v>125</v>
      </c>
      <c r="T53" s="43">
        <v>0</v>
      </c>
      <c r="U53" s="43" t="s">
        <v>126</v>
      </c>
      <c r="V53" s="43" t="s">
        <v>126</v>
      </c>
      <c r="W53" s="43" t="s">
        <v>126</v>
      </c>
      <c r="X53" s="43" t="s">
        <v>126</v>
      </c>
      <c r="Y53" s="43" t="s">
        <v>126</v>
      </c>
      <c r="Z53" s="43" t="s">
        <v>126</v>
      </c>
      <c r="AA53" s="43" t="s">
        <v>126</v>
      </c>
      <c r="AB53" s="43"/>
      <c r="AC53" s="43">
        <v>47</v>
      </c>
      <c r="AD53" s="43" t="s">
        <v>177</v>
      </c>
      <c r="AE53" s="45">
        <v>44323.629467592589</v>
      </c>
      <c r="AF53" s="43">
        <v>46</v>
      </c>
      <c r="AG53" s="43" t="s">
        <v>125</v>
      </c>
      <c r="AH53" s="43">
        <v>0</v>
      </c>
      <c r="AI53" s="43">
        <v>12.173</v>
      </c>
      <c r="AJ53" s="44">
        <v>10554</v>
      </c>
      <c r="AK53" s="43">
        <v>2.1150000000000002</v>
      </c>
      <c r="AL53" s="43" t="s">
        <v>126</v>
      </c>
      <c r="AM53" s="43" t="s">
        <v>126</v>
      </c>
      <c r="AN53" s="43" t="s">
        <v>126</v>
      </c>
      <c r="AO53" s="43" t="s">
        <v>126</v>
      </c>
      <c r="AP53" s="43"/>
      <c r="AQ53" s="43">
        <v>1</v>
      </c>
      <c r="AR53" s="43"/>
      <c r="AS53" s="43"/>
      <c r="AT53" s="46">
        <f t="shared" si="0"/>
        <v>54.565219501999998</v>
      </c>
      <c r="AU53" s="47">
        <f t="shared" si="1"/>
        <v>1984.5498432826801</v>
      </c>
      <c r="AV53" s="43"/>
      <c r="AW53" s="50">
        <f t="shared" si="4"/>
        <v>45.138215839000004</v>
      </c>
      <c r="AX53" s="51">
        <f t="shared" si="5"/>
        <v>2012.2556487458401</v>
      </c>
    </row>
    <row r="54" spans="1:50">
      <c r="A54" s="43">
        <v>48</v>
      </c>
      <c r="B54" s="43" t="s">
        <v>178</v>
      </c>
      <c r="C54" s="45">
        <v>44323.650752314818</v>
      </c>
      <c r="D54" s="43">
        <v>131</v>
      </c>
      <c r="E54" s="43" t="s">
        <v>125</v>
      </c>
      <c r="F54" s="43">
        <v>0</v>
      </c>
      <c r="G54" s="43">
        <v>6.0259999999999998</v>
      </c>
      <c r="H54" s="44">
        <v>16501</v>
      </c>
      <c r="I54" s="43">
        <v>0.03</v>
      </c>
      <c r="J54" s="43" t="s">
        <v>126</v>
      </c>
      <c r="K54" s="43" t="s">
        <v>126</v>
      </c>
      <c r="L54" s="43" t="s">
        <v>126</v>
      </c>
      <c r="M54" s="43" t="s">
        <v>126</v>
      </c>
      <c r="N54" s="43"/>
      <c r="O54" s="43">
        <v>48</v>
      </c>
      <c r="P54" s="43" t="s">
        <v>178</v>
      </c>
      <c r="Q54" s="45">
        <v>44323.650752314818</v>
      </c>
      <c r="R54" s="43">
        <v>131</v>
      </c>
      <c r="S54" s="43" t="s">
        <v>125</v>
      </c>
      <c r="T54" s="43">
        <v>0</v>
      </c>
      <c r="U54" s="43" t="s">
        <v>126</v>
      </c>
      <c r="V54" s="43" t="s">
        <v>126</v>
      </c>
      <c r="W54" s="43" t="s">
        <v>126</v>
      </c>
      <c r="X54" s="43" t="s">
        <v>126</v>
      </c>
      <c r="Y54" s="43" t="s">
        <v>126</v>
      </c>
      <c r="Z54" s="43" t="s">
        <v>126</v>
      </c>
      <c r="AA54" s="43" t="s">
        <v>126</v>
      </c>
      <c r="AB54" s="43"/>
      <c r="AC54" s="43">
        <v>48</v>
      </c>
      <c r="AD54" s="43" t="s">
        <v>178</v>
      </c>
      <c r="AE54" s="45">
        <v>44323.650752314818</v>
      </c>
      <c r="AF54" s="43">
        <v>131</v>
      </c>
      <c r="AG54" s="43" t="s">
        <v>125</v>
      </c>
      <c r="AH54" s="43">
        <v>0</v>
      </c>
      <c r="AI54" s="43">
        <v>12.173999999999999</v>
      </c>
      <c r="AJ54" s="44">
        <v>10931</v>
      </c>
      <c r="AK54" s="43">
        <v>2.1909999999999998</v>
      </c>
      <c r="AL54" s="43" t="s">
        <v>126</v>
      </c>
      <c r="AM54" s="43" t="s">
        <v>126</v>
      </c>
      <c r="AN54" s="43" t="s">
        <v>126</v>
      </c>
      <c r="AO54" s="43" t="s">
        <v>126</v>
      </c>
      <c r="AP54" s="43"/>
      <c r="AQ54" s="43">
        <v>1</v>
      </c>
      <c r="AR54" s="43"/>
      <c r="AS54" s="43"/>
      <c r="AT54" s="46">
        <f t="shared" si="0"/>
        <v>52.077603614583801</v>
      </c>
      <c r="AU54" s="47">
        <f t="shared" si="1"/>
        <v>2053.9372160120301</v>
      </c>
      <c r="AV54" s="43"/>
      <c r="AW54" s="50">
        <f t="shared" si="4"/>
        <v>43.036115985179109</v>
      </c>
      <c r="AX54" s="51">
        <f t="shared" si="5"/>
        <v>2084.20634526614</v>
      </c>
    </row>
    <row r="55" spans="1:50">
      <c r="A55" s="43">
        <v>49</v>
      </c>
      <c r="B55" s="43" t="s">
        <v>179</v>
      </c>
      <c r="C55" s="45">
        <v>44323.672060185185</v>
      </c>
      <c r="D55" s="43">
        <v>181</v>
      </c>
      <c r="E55" s="43" t="s">
        <v>125</v>
      </c>
      <c r="F55" s="43">
        <v>0</v>
      </c>
      <c r="G55" s="43">
        <v>6.0439999999999996</v>
      </c>
      <c r="H55" s="44">
        <v>31839</v>
      </c>
      <c r="I55" s="43">
        <v>6.2E-2</v>
      </c>
      <c r="J55" s="43" t="s">
        <v>126</v>
      </c>
      <c r="K55" s="43" t="s">
        <v>126</v>
      </c>
      <c r="L55" s="43" t="s">
        <v>126</v>
      </c>
      <c r="M55" s="43" t="s">
        <v>126</v>
      </c>
      <c r="N55" s="43"/>
      <c r="O55" s="43">
        <v>49</v>
      </c>
      <c r="P55" s="43" t="s">
        <v>179</v>
      </c>
      <c r="Q55" s="45">
        <v>44323.672060185185</v>
      </c>
      <c r="R55" s="43">
        <v>181</v>
      </c>
      <c r="S55" s="43" t="s">
        <v>125</v>
      </c>
      <c r="T55" s="43">
        <v>0</v>
      </c>
      <c r="U55" s="43" t="s">
        <v>126</v>
      </c>
      <c r="V55" s="43" t="s">
        <v>126</v>
      </c>
      <c r="W55" s="43" t="s">
        <v>126</v>
      </c>
      <c r="X55" s="43" t="s">
        <v>126</v>
      </c>
      <c r="Y55" s="43" t="s">
        <v>126</v>
      </c>
      <c r="Z55" s="43" t="s">
        <v>126</v>
      </c>
      <c r="AA55" s="43" t="s">
        <v>126</v>
      </c>
      <c r="AB55" s="43"/>
      <c r="AC55" s="43">
        <v>49</v>
      </c>
      <c r="AD55" s="43" t="s">
        <v>179</v>
      </c>
      <c r="AE55" s="45">
        <v>44323.672060185185</v>
      </c>
      <c r="AF55" s="43">
        <v>181</v>
      </c>
      <c r="AG55" s="43" t="s">
        <v>125</v>
      </c>
      <c r="AH55" s="43">
        <v>0</v>
      </c>
      <c r="AI55" s="43">
        <v>12.212</v>
      </c>
      <c r="AJ55" s="44">
        <v>5414</v>
      </c>
      <c r="AK55" s="43">
        <v>1.0900000000000001</v>
      </c>
      <c r="AL55" s="43" t="s">
        <v>126</v>
      </c>
      <c r="AM55" s="43" t="s">
        <v>126</v>
      </c>
      <c r="AN55" s="43" t="s">
        <v>126</v>
      </c>
      <c r="AO55" s="43" t="s">
        <v>126</v>
      </c>
      <c r="AP55" s="43"/>
      <c r="AQ55" s="43">
        <v>1</v>
      </c>
      <c r="AR55" s="43"/>
      <c r="AS55" s="43"/>
      <c r="AT55" s="46">
        <f t="shared" si="0"/>
        <v>99.6490991680798</v>
      </c>
      <c r="AU55" s="47">
        <f t="shared" si="1"/>
        <v>1036.74572367308</v>
      </c>
      <c r="AV55" s="43"/>
      <c r="AW55" s="50">
        <f t="shared" si="4"/>
        <v>83.36210601975111</v>
      </c>
      <c r="AX55" s="51">
        <f t="shared" si="5"/>
        <v>1030.82219670104</v>
      </c>
    </row>
    <row r="56" spans="1:50">
      <c r="A56" s="43">
        <v>50</v>
      </c>
      <c r="B56" s="43" t="s">
        <v>180</v>
      </c>
      <c r="C56" s="45">
        <v>44323.693356481483</v>
      </c>
      <c r="D56" s="43">
        <v>111</v>
      </c>
      <c r="E56" s="43" t="s">
        <v>125</v>
      </c>
      <c r="F56" s="43">
        <v>0</v>
      </c>
      <c r="G56" s="43">
        <v>6.12</v>
      </c>
      <c r="H56" s="44">
        <v>2361</v>
      </c>
      <c r="I56" s="43">
        <v>0</v>
      </c>
      <c r="J56" s="43" t="s">
        <v>126</v>
      </c>
      <c r="K56" s="43" t="s">
        <v>126</v>
      </c>
      <c r="L56" s="43" t="s">
        <v>126</v>
      </c>
      <c r="M56" s="43" t="s">
        <v>126</v>
      </c>
      <c r="N56" s="43"/>
      <c r="O56" s="43">
        <v>50</v>
      </c>
      <c r="P56" s="43" t="s">
        <v>180</v>
      </c>
      <c r="Q56" s="45">
        <v>44323.693356481483</v>
      </c>
      <c r="R56" s="43">
        <v>111</v>
      </c>
      <c r="S56" s="43" t="s">
        <v>125</v>
      </c>
      <c r="T56" s="43">
        <v>0</v>
      </c>
      <c r="U56" s="43" t="s">
        <v>126</v>
      </c>
      <c r="V56" s="43" t="s">
        <v>126</v>
      </c>
      <c r="W56" s="43" t="s">
        <v>126</v>
      </c>
      <c r="X56" s="43" t="s">
        <v>126</v>
      </c>
      <c r="Y56" s="43" t="s">
        <v>126</v>
      </c>
      <c r="Z56" s="43" t="s">
        <v>126</v>
      </c>
      <c r="AA56" s="43" t="s">
        <v>126</v>
      </c>
      <c r="AB56" s="43"/>
      <c r="AC56" s="43">
        <v>50</v>
      </c>
      <c r="AD56" s="43" t="s">
        <v>180</v>
      </c>
      <c r="AE56" s="45">
        <v>44323.693356481483</v>
      </c>
      <c r="AF56" s="43">
        <v>111</v>
      </c>
      <c r="AG56" s="43" t="s">
        <v>125</v>
      </c>
      <c r="AH56" s="43">
        <v>0</v>
      </c>
      <c r="AI56" s="43">
        <v>12.2</v>
      </c>
      <c r="AJ56" s="44">
        <v>72516</v>
      </c>
      <c r="AK56" s="43">
        <v>14.339</v>
      </c>
      <c r="AL56" s="43" t="s">
        <v>126</v>
      </c>
      <c r="AM56" s="43" t="s">
        <v>126</v>
      </c>
      <c r="AN56" s="43" t="s">
        <v>126</v>
      </c>
      <c r="AO56" s="43" t="s">
        <v>126</v>
      </c>
      <c r="AP56" s="43"/>
      <c r="AQ56" s="43">
        <v>1</v>
      </c>
      <c r="AR56" s="43"/>
      <c r="AS56" s="43"/>
      <c r="AT56" s="46">
        <f t="shared" si="0"/>
        <v>2.133959321249999</v>
      </c>
      <c r="AU56" s="47">
        <f t="shared" si="1"/>
        <v>13149.215945030881</v>
      </c>
      <c r="AV56" s="43"/>
      <c r="AW56" s="50">
        <f t="shared" si="4"/>
        <v>1.9880710980500016</v>
      </c>
      <c r="AX56" s="51">
        <f t="shared" si="5"/>
        <v>13775.69684763744</v>
      </c>
    </row>
    <row r="57" spans="1:50">
      <c r="A57" s="43">
        <v>51</v>
      </c>
      <c r="B57" s="43" t="s">
        <v>181</v>
      </c>
      <c r="C57" s="45">
        <v>44323.71465277778</v>
      </c>
      <c r="D57" s="43">
        <v>154</v>
      </c>
      <c r="E57" s="43" t="s">
        <v>125</v>
      </c>
      <c r="F57" s="43">
        <v>0</v>
      </c>
      <c r="G57" s="43">
        <v>6.13</v>
      </c>
      <c r="H57" s="44">
        <v>2362</v>
      </c>
      <c r="I57" s="43">
        <v>0</v>
      </c>
      <c r="J57" s="43" t="s">
        <v>126</v>
      </c>
      <c r="K57" s="43" t="s">
        <v>126</v>
      </c>
      <c r="L57" s="43" t="s">
        <v>126</v>
      </c>
      <c r="M57" s="43" t="s">
        <v>126</v>
      </c>
      <c r="N57" s="43"/>
      <c r="O57" s="43">
        <v>51</v>
      </c>
      <c r="P57" s="43" t="s">
        <v>181</v>
      </c>
      <c r="Q57" s="45">
        <v>44323.71465277778</v>
      </c>
      <c r="R57" s="43">
        <v>154</v>
      </c>
      <c r="S57" s="43" t="s">
        <v>125</v>
      </c>
      <c r="T57" s="43">
        <v>0</v>
      </c>
      <c r="U57" s="43" t="s">
        <v>126</v>
      </c>
      <c r="V57" s="43" t="s">
        <v>126</v>
      </c>
      <c r="W57" s="43" t="s">
        <v>126</v>
      </c>
      <c r="X57" s="43" t="s">
        <v>126</v>
      </c>
      <c r="Y57" s="43" t="s">
        <v>126</v>
      </c>
      <c r="Z57" s="43" t="s">
        <v>126</v>
      </c>
      <c r="AA57" s="43" t="s">
        <v>126</v>
      </c>
      <c r="AB57" s="43"/>
      <c r="AC57" s="43">
        <v>51</v>
      </c>
      <c r="AD57" s="43" t="s">
        <v>181</v>
      </c>
      <c r="AE57" s="45">
        <v>44323.71465277778</v>
      </c>
      <c r="AF57" s="43">
        <v>154</v>
      </c>
      <c r="AG57" s="43" t="s">
        <v>125</v>
      </c>
      <c r="AH57" s="43">
        <v>0</v>
      </c>
      <c r="AI57" s="43">
        <v>12.161</v>
      </c>
      <c r="AJ57" s="44">
        <v>51376</v>
      </c>
      <c r="AK57" s="43">
        <v>10.196</v>
      </c>
      <c r="AL57" s="43" t="s">
        <v>126</v>
      </c>
      <c r="AM57" s="43" t="s">
        <v>126</v>
      </c>
      <c r="AN57" s="43" t="s">
        <v>126</v>
      </c>
      <c r="AO57" s="43" t="s">
        <v>126</v>
      </c>
      <c r="AP57" s="43"/>
      <c r="AQ57" s="43">
        <v>1</v>
      </c>
      <c r="AR57" s="43"/>
      <c r="AS57" s="43"/>
      <c r="AT57" s="46">
        <f t="shared" si="0"/>
        <v>2.1367646850000002</v>
      </c>
      <c r="AU57" s="47">
        <f t="shared" si="1"/>
        <v>9394.25940078848</v>
      </c>
      <c r="AV57" s="43"/>
      <c r="AW57" s="50">
        <f t="shared" si="4"/>
        <v>1.9916204002000004</v>
      </c>
      <c r="AX57" s="51">
        <f t="shared" si="5"/>
        <v>9776.3150377062411</v>
      </c>
    </row>
    <row r="58" spans="1:50">
      <c r="A58" s="43">
        <v>52</v>
      </c>
      <c r="B58" s="43" t="s">
        <v>182</v>
      </c>
      <c r="C58" s="45">
        <v>44323.735972222225</v>
      </c>
      <c r="D58" s="43">
        <v>94</v>
      </c>
      <c r="E58" s="43" t="s">
        <v>125</v>
      </c>
      <c r="F58" s="43">
        <v>0</v>
      </c>
      <c r="G58" s="43">
        <v>6.1029999999999998</v>
      </c>
      <c r="H58" s="44">
        <v>2693</v>
      </c>
      <c r="I58" s="43">
        <v>1E-3</v>
      </c>
      <c r="J58" s="43" t="s">
        <v>126</v>
      </c>
      <c r="K58" s="43" t="s">
        <v>126</v>
      </c>
      <c r="L58" s="43" t="s">
        <v>126</v>
      </c>
      <c r="M58" s="43" t="s">
        <v>126</v>
      </c>
      <c r="N58" s="43"/>
      <c r="O58" s="43">
        <v>52</v>
      </c>
      <c r="P58" s="43" t="s">
        <v>182</v>
      </c>
      <c r="Q58" s="45">
        <v>44323.735972222225</v>
      </c>
      <c r="R58" s="43">
        <v>94</v>
      </c>
      <c r="S58" s="43" t="s">
        <v>125</v>
      </c>
      <c r="T58" s="43">
        <v>0</v>
      </c>
      <c r="U58" s="43" t="s">
        <v>126</v>
      </c>
      <c r="V58" s="43" t="s">
        <v>126</v>
      </c>
      <c r="W58" s="43" t="s">
        <v>126</v>
      </c>
      <c r="X58" s="43" t="s">
        <v>126</v>
      </c>
      <c r="Y58" s="43" t="s">
        <v>126</v>
      </c>
      <c r="Z58" s="43" t="s">
        <v>126</v>
      </c>
      <c r="AA58" s="43" t="s">
        <v>126</v>
      </c>
      <c r="AB58" s="43"/>
      <c r="AC58" s="43">
        <v>52</v>
      </c>
      <c r="AD58" s="43" t="s">
        <v>182</v>
      </c>
      <c r="AE58" s="45">
        <v>44323.735972222225</v>
      </c>
      <c r="AF58" s="43">
        <v>94</v>
      </c>
      <c r="AG58" s="43" t="s">
        <v>125</v>
      </c>
      <c r="AH58" s="43">
        <v>0</v>
      </c>
      <c r="AI58" s="43">
        <v>12.215</v>
      </c>
      <c r="AJ58" s="44">
        <v>5964</v>
      </c>
      <c r="AK58" s="43">
        <v>1.2</v>
      </c>
      <c r="AL58" s="43" t="s">
        <v>126</v>
      </c>
      <c r="AM58" s="43" t="s">
        <v>126</v>
      </c>
      <c r="AN58" s="43" t="s">
        <v>126</v>
      </c>
      <c r="AO58" s="43" t="s">
        <v>126</v>
      </c>
      <c r="AP58" s="43"/>
      <c r="AQ58" s="43">
        <v>1</v>
      </c>
      <c r="AR58" s="43"/>
      <c r="AS58" s="43"/>
      <c r="AT58" s="46">
        <f t="shared" si="0"/>
        <v>3.0676752912499996</v>
      </c>
      <c r="AU58" s="47">
        <f t="shared" si="1"/>
        <v>1138.3229152900799</v>
      </c>
      <c r="AV58" s="43"/>
      <c r="AW58" s="50">
        <f t="shared" si="4"/>
        <v>3.1600711704500011</v>
      </c>
      <c r="AX58" s="51">
        <f t="shared" si="5"/>
        <v>1135.8804432470401</v>
      </c>
    </row>
    <row r="59" spans="1:50">
      <c r="A59" s="43">
        <v>53</v>
      </c>
      <c r="B59" s="43" t="s">
        <v>183</v>
      </c>
      <c r="C59" s="45">
        <v>44323.757280092592</v>
      </c>
      <c r="D59" s="43">
        <v>140</v>
      </c>
      <c r="E59" s="43" t="s">
        <v>125</v>
      </c>
      <c r="F59" s="43">
        <v>0</v>
      </c>
      <c r="G59" s="43">
        <v>6.0250000000000004</v>
      </c>
      <c r="H59" s="44">
        <v>37625</v>
      </c>
      <c r="I59" s="43">
        <v>7.3999999999999996E-2</v>
      </c>
      <c r="J59" s="43" t="s">
        <v>126</v>
      </c>
      <c r="K59" s="43" t="s">
        <v>126</v>
      </c>
      <c r="L59" s="43" t="s">
        <v>126</v>
      </c>
      <c r="M59" s="43" t="s">
        <v>126</v>
      </c>
      <c r="N59" s="43"/>
      <c r="O59" s="43">
        <v>53</v>
      </c>
      <c r="P59" s="43" t="s">
        <v>183</v>
      </c>
      <c r="Q59" s="45">
        <v>44323.757280092592</v>
      </c>
      <c r="R59" s="43">
        <v>140</v>
      </c>
      <c r="S59" s="43" t="s">
        <v>125</v>
      </c>
      <c r="T59" s="43">
        <v>0</v>
      </c>
      <c r="U59" s="43" t="s">
        <v>126</v>
      </c>
      <c r="V59" s="43" t="s">
        <v>126</v>
      </c>
      <c r="W59" s="43" t="s">
        <v>126</v>
      </c>
      <c r="X59" s="43" t="s">
        <v>126</v>
      </c>
      <c r="Y59" s="43" t="s">
        <v>126</v>
      </c>
      <c r="Z59" s="43" t="s">
        <v>126</v>
      </c>
      <c r="AA59" s="43" t="s">
        <v>126</v>
      </c>
      <c r="AB59" s="43"/>
      <c r="AC59" s="43">
        <v>53</v>
      </c>
      <c r="AD59" s="43" t="s">
        <v>183</v>
      </c>
      <c r="AE59" s="45">
        <v>44323.757280092592</v>
      </c>
      <c r="AF59" s="43">
        <v>140</v>
      </c>
      <c r="AG59" s="43" t="s">
        <v>125</v>
      </c>
      <c r="AH59" s="43">
        <v>0</v>
      </c>
      <c r="AI59" s="43">
        <v>12.186</v>
      </c>
      <c r="AJ59" s="44">
        <v>5370</v>
      </c>
      <c r="AK59" s="43">
        <v>1.0820000000000001</v>
      </c>
      <c r="AL59" s="43" t="s">
        <v>126</v>
      </c>
      <c r="AM59" s="43" t="s">
        <v>126</v>
      </c>
      <c r="AN59" s="43" t="s">
        <v>126</v>
      </c>
      <c r="AO59" s="43" t="s">
        <v>126</v>
      </c>
      <c r="AP59" s="43"/>
      <c r="AQ59" s="43">
        <v>1</v>
      </c>
      <c r="AR59" s="43"/>
      <c r="AS59" s="43"/>
      <c r="AT59" s="46">
        <f t="shared" si="0"/>
        <v>117.49487912187502</v>
      </c>
      <c r="AU59" s="47">
        <f t="shared" si="1"/>
        <v>1028.6179077870001</v>
      </c>
      <c r="AV59" s="43"/>
      <c r="AW59" s="50">
        <f t="shared" si="4"/>
        <v>98.559624048437513</v>
      </c>
      <c r="AX59" s="51">
        <f t="shared" si="5"/>
        <v>1022.4171120060003</v>
      </c>
    </row>
    <row r="60" spans="1:50">
      <c r="A60" s="43">
        <v>37</v>
      </c>
      <c r="B60" s="43" t="s">
        <v>184</v>
      </c>
      <c r="C60" s="45">
        <v>44236.479155092595</v>
      </c>
      <c r="D60" s="43" t="s">
        <v>124</v>
      </c>
      <c r="E60" s="43" t="s">
        <v>125</v>
      </c>
      <c r="F60" s="43">
        <v>0</v>
      </c>
      <c r="G60" s="43">
        <v>6.1040000000000001</v>
      </c>
      <c r="H60" s="44">
        <v>2068</v>
      </c>
      <c r="I60" s="43">
        <v>1E-3</v>
      </c>
      <c r="J60" s="43" t="s">
        <v>126</v>
      </c>
      <c r="K60" s="43" t="s">
        <v>126</v>
      </c>
      <c r="L60" s="43" t="s">
        <v>126</v>
      </c>
      <c r="M60" s="43" t="s">
        <v>126</v>
      </c>
      <c r="N60" s="43"/>
      <c r="O60" s="43">
        <v>37</v>
      </c>
      <c r="P60" s="43" t="s">
        <v>184</v>
      </c>
      <c r="Q60" s="45">
        <v>44236.479155092595</v>
      </c>
      <c r="R60" s="43" t="s">
        <v>124</v>
      </c>
      <c r="S60" s="43" t="s">
        <v>125</v>
      </c>
      <c r="T60" s="43">
        <v>0</v>
      </c>
      <c r="U60" s="43" t="s">
        <v>126</v>
      </c>
      <c r="V60" s="43" t="s">
        <v>126</v>
      </c>
      <c r="W60" s="43" t="s">
        <v>126</v>
      </c>
      <c r="X60" s="43" t="s">
        <v>126</v>
      </c>
      <c r="Y60" s="43" t="s">
        <v>126</v>
      </c>
      <c r="Z60" s="43" t="s">
        <v>126</v>
      </c>
      <c r="AA60" s="43" t="s">
        <v>126</v>
      </c>
      <c r="AB60" s="43"/>
      <c r="AC60" s="43">
        <v>37</v>
      </c>
      <c r="AD60" s="43" t="s">
        <v>184</v>
      </c>
      <c r="AE60" s="45">
        <v>44236.479155092595</v>
      </c>
      <c r="AF60" s="43" t="s">
        <v>124</v>
      </c>
      <c r="AG60" s="43" t="s">
        <v>125</v>
      </c>
      <c r="AH60" s="43">
        <v>0</v>
      </c>
      <c r="AI60" s="43">
        <v>12.266999999999999</v>
      </c>
      <c r="AJ60" s="44">
        <v>3146</v>
      </c>
      <c r="AK60" s="43">
        <v>0.60299999999999998</v>
      </c>
      <c r="AL60" s="43" t="s">
        <v>126</v>
      </c>
      <c r="AM60" s="43" t="s">
        <v>126</v>
      </c>
      <c r="AN60" s="43" t="s">
        <v>126</v>
      </c>
      <c r="AO60" s="43" t="s">
        <v>126</v>
      </c>
      <c r="AP60" s="43"/>
      <c r="AQ60" s="43">
        <v>1</v>
      </c>
      <c r="AR60" s="43"/>
      <c r="AS60" s="43"/>
      <c r="AT60" s="46">
        <f t="shared" si="0"/>
        <v>1.3138182599999997</v>
      </c>
      <c r="AU60" s="47">
        <f t="shared" si="1"/>
        <v>617.47714547468013</v>
      </c>
      <c r="AV60" s="43"/>
      <c r="AW60" s="50">
        <f>IF(H60&lt;10000,((-0.00000005795*H60^2)+(0.003823*H60)+(-6.715)),(IF(H60&lt;700000,((-0.0000000001209*H60^2)+(0.002635*H60)+(-0.4111)), ((-0.00000002007*V60^2)+(0.2564*V60)+(286.1)))))</f>
        <v>0.94313363920000004</v>
      </c>
      <c r="AX60" s="51">
        <f>(-0.00000001626*AJ60^2)+(0.1912*AJ60)+(-3.858)</f>
        <v>597.49626964184006</v>
      </c>
    </row>
    <row r="61" spans="1:50">
      <c r="A61" s="43">
        <v>48</v>
      </c>
      <c r="B61" s="43" t="s">
        <v>185</v>
      </c>
      <c r="C61" s="45">
        <v>44236.500428240739</v>
      </c>
      <c r="D61" s="43" t="s">
        <v>128</v>
      </c>
      <c r="E61" s="43" t="s">
        <v>125</v>
      </c>
      <c r="F61" s="43">
        <v>0</v>
      </c>
      <c r="G61" s="43">
        <v>6.0359999999999996</v>
      </c>
      <c r="H61" s="44">
        <v>776477</v>
      </c>
      <c r="I61" s="43">
        <v>1.155</v>
      </c>
      <c r="J61" s="43" t="s">
        <v>126</v>
      </c>
      <c r="K61" s="43" t="s">
        <v>126</v>
      </c>
      <c r="L61" s="43" t="s">
        <v>126</v>
      </c>
      <c r="M61" s="43" t="s">
        <v>126</v>
      </c>
      <c r="N61" s="43"/>
      <c r="O61" s="43">
        <v>48</v>
      </c>
      <c r="P61" s="43" t="s">
        <v>185</v>
      </c>
      <c r="Q61" s="45">
        <v>44236.500428240739</v>
      </c>
      <c r="R61" s="43" t="s">
        <v>128</v>
      </c>
      <c r="S61" s="43" t="s">
        <v>125</v>
      </c>
      <c r="T61" s="43">
        <v>0</v>
      </c>
      <c r="U61" s="43">
        <v>5.9880000000000004</v>
      </c>
      <c r="V61" s="44">
        <v>6406</v>
      </c>
      <c r="W61" s="43">
        <v>1.774</v>
      </c>
      <c r="X61" s="43" t="s">
        <v>126</v>
      </c>
      <c r="Y61" s="43" t="s">
        <v>126</v>
      </c>
      <c r="Z61" s="43" t="s">
        <v>126</v>
      </c>
      <c r="AA61" s="43" t="s">
        <v>126</v>
      </c>
      <c r="AB61" s="43"/>
      <c r="AC61" s="43">
        <v>48</v>
      </c>
      <c r="AD61" s="43" t="s">
        <v>185</v>
      </c>
      <c r="AE61" s="45">
        <v>44236.500428240739</v>
      </c>
      <c r="AF61" s="43" t="s">
        <v>128</v>
      </c>
      <c r="AG61" s="43" t="s">
        <v>125</v>
      </c>
      <c r="AH61" s="43">
        <v>0</v>
      </c>
      <c r="AI61" s="43">
        <v>12.241</v>
      </c>
      <c r="AJ61" s="44">
        <v>8647</v>
      </c>
      <c r="AK61" s="43">
        <v>1.35</v>
      </c>
      <c r="AL61" s="43" t="s">
        <v>126</v>
      </c>
      <c r="AM61" s="43" t="s">
        <v>126</v>
      </c>
      <c r="AN61" s="43" t="s">
        <v>126</v>
      </c>
      <c r="AO61" s="43" t="s">
        <v>126</v>
      </c>
      <c r="AP61" s="43"/>
      <c r="AQ61" s="43">
        <v>1</v>
      </c>
      <c r="AR61" s="43"/>
      <c r="AS61" s="43"/>
      <c r="AT61" s="46">
        <f t="shared" si="0"/>
        <v>1776.1342060062602</v>
      </c>
      <c r="AU61" s="47">
        <f t="shared" si="1"/>
        <v>1633.2904488730699</v>
      </c>
      <c r="AV61" s="43"/>
      <c r="AW61" s="50">
        <f t="shared" ref="AW61:AW75" si="6">IF(H61&lt;10000,((-0.00000005795*H61^2)+(0.003823*H61)+(-6.715)),(IF(H61&lt;700000,((-0.0000000001209*H61^2)+(0.002635*H61)+(-0.4111)), ((-0.00000002007*V61^2)+(0.2564*V61)+(286.1)))))</f>
        <v>1927.77479070148</v>
      </c>
      <c r="AX61" s="51">
        <f t="shared" ref="AX61:AX75" si="7">(-0.00000001626*AJ61^2)+(0.1912*AJ61)+(-3.858)</f>
        <v>1648.2326298976602</v>
      </c>
    </row>
    <row r="62" spans="1:50">
      <c r="A62" s="43">
        <v>47</v>
      </c>
      <c r="B62" s="43" t="s">
        <v>186</v>
      </c>
      <c r="C62" s="45">
        <v>44236.52171296296</v>
      </c>
      <c r="D62" s="43">
        <v>71</v>
      </c>
      <c r="E62" s="43" t="s">
        <v>125</v>
      </c>
      <c r="F62" s="43">
        <v>0</v>
      </c>
      <c r="G62" s="43">
        <v>6.0410000000000004</v>
      </c>
      <c r="H62" s="44">
        <v>12482</v>
      </c>
      <c r="I62" s="43">
        <v>1.7000000000000001E-2</v>
      </c>
      <c r="J62" s="43" t="s">
        <v>126</v>
      </c>
      <c r="K62" s="43" t="s">
        <v>126</v>
      </c>
      <c r="L62" s="43" t="s">
        <v>126</v>
      </c>
      <c r="M62" s="43" t="s">
        <v>126</v>
      </c>
      <c r="N62" s="43"/>
      <c r="O62" s="43">
        <v>47</v>
      </c>
      <c r="P62" s="43" t="s">
        <v>186</v>
      </c>
      <c r="Q62" s="45">
        <v>44236.52171296296</v>
      </c>
      <c r="R62" s="43">
        <v>71</v>
      </c>
      <c r="S62" s="43" t="s">
        <v>125</v>
      </c>
      <c r="T62" s="43">
        <v>0</v>
      </c>
      <c r="U62" s="43" t="s">
        <v>126</v>
      </c>
      <c r="V62" s="43" t="s">
        <v>126</v>
      </c>
      <c r="W62" s="43" t="s">
        <v>126</v>
      </c>
      <c r="X62" s="43" t="s">
        <v>126</v>
      </c>
      <c r="Y62" s="43" t="s">
        <v>126</v>
      </c>
      <c r="Z62" s="43" t="s">
        <v>126</v>
      </c>
      <c r="AA62" s="43" t="s">
        <v>126</v>
      </c>
      <c r="AB62" s="43"/>
      <c r="AC62" s="43">
        <v>47</v>
      </c>
      <c r="AD62" s="43" t="s">
        <v>186</v>
      </c>
      <c r="AE62" s="45">
        <v>44236.52171296296</v>
      </c>
      <c r="AF62" s="43">
        <v>71</v>
      </c>
      <c r="AG62" s="43" t="s">
        <v>125</v>
      </c>
      <c r="AH62" s="43">
        <v>0</v>
      </c>
      <c r="AI62" s="43">
        <v>12.212999999999999</v>
      </c>
      <c r="AJ62" s="44">
        <v>6897</v>
      </c>
      <c r="AK62" s="43">
        <v>1.1120000000000001</v>
      </c>
      <c r="AL62" s="43" t="s">
        <v>126</v>
      </c>
      <c r="AM62" s="43" t="s">
        <v>126</v>
      </c>
      <c r="AN62" s="43" t="s">
        <v>126</v>
      </c>
      <c r="AO62" s="43" t="s">
        <v>126</v>
      </c>
      <c r="AP62" s="43"/>
      <c r="AQ62" s="43">
        <v>1</v>
      </c>
      <c r="AR62" s="43"/>
      <c r="AS62" s="43"/>
      <c r="AT62" s="46">
        <f t="shared" si="0"/>
        <v>32.703566884999994</v>
      </c>
      <c r="AU62" s="47">
        <f t="shared" si="1"/>
        <v>1310.54791841307</v>
      </c>
      <c r="AV62" s="43"/>
      <c r="AW62" s="50">
        <f t="shared" si="6"/>
        <v>32.460133740828404</v>
      </c>
      <c r="AX62" s="51">
        <f t="shared" si="7"/>
        <v>1314.0749344176602</v>
      </c>
    </row>
    <row r="63" spans="1:50">
      <c r="A63" s="43">
        <v>46</v>
      </c>
      <c r="B63" s="43" t="s">
        <v>187</v>
      </c>
      <c r="C63" s="45">
        <v>44236.542986111112</v>
      </c>
      <c r="D63" s="43">
        <v>10</v>
      </c>
      <c r="E63" s="43" t="s">
        <v>125</v>
      </c>
      <c r="F63" s="43">
        <v>0</v>
      </c>
      <c r="G63" s="43">
        <v>6.0359999999999996</v>
      </c>
      <c r="H63" s="44">
        <v>13260</v>
      </c>
      <c r="I63" s="43">
        <v>1.7999999999999999E-2</v>
      </c>
      <c r="J63" s="43" t="s">
        <v>126</v>
      </c>
      <c r="K63" s="43" t="s">
        <v>126</v>
      </c>
      <c r="L63" s="43" t="s">
        <v>126</v>
      </c>
      <c r="M63" s="43" t="s">
        <v>126</v>
      </c>
      <c r="N63" s="43"/>
      <c r="O63" s="43">
        <v>46</v>
      </c>
      <c r="P63" s="43" t="s">
        <v>187</v>
      </c>
      <c r="Q63" s="45">
        <v>44236.542986111112</v>
      </c>
      <c r="R63" s="43">
        <v>10</v>
      </c>
      <c r="S63" s="43" t="s">
        <v>125</v>
      </c>
      <c r="T63" s="43">
        <v>0</v>
      </c>
      <c r="U63" s="43" t="s">
        <v>126</v>
      </c>
      <c r="V63" s="43" t="s">
        <v>126</v>
      </c>
      <c r="W63" s="43" t="s">
        <v>126</v>
      </c>
      <c r="X63" s="43" t="s">
        <v>126</v>
      </c>
      <c r="Y63" s="43" t="s">
        <v>126</v>
      </c>
      <c r="Z63" s="43" t="s">
        <v>126</v>
      </c>
      <c r="AA63" s="43" t="s">
        <v>126</v>
      </c>
      <c r="AB63" s="43"/>
      <c r="AC63" s="43">
        <v>46</v>
      </c>
      <c r="AD63" s="43" t="s">
        <v>187</v>
      </c>
      <c r="AE63" s="45">
        <v>44236.542986111112</v>
      </c>
      <c r="AF63" s="43">
        <v>10</v>
      </c>
      <c r="AG63" s="43" t="s">
        <v>125</v>
      </c>
      <c r="AH63" s="43">
        <v>0</v>
      </c>
      <c r="AI63" s="43">
        <v>12.199</v>
      </c>
      <c r="AJ63" s="44">
        <v>8742</v>
      </c>
      <c r="AK63" s="43">
        <v>1.363</v>
      </c>
      <c r="AL63" s="43" t="s">
        <v>126</v>
      </c>
      <c r="AM63" s="43" t="s">
        <v>126</v>
      </c>
      <c r="AN63" s="43" t="s">
        <v>126</v>
      </c>
      <c r="AO63" s="43" t="s">
        <v>126</v>
      </c>
      <c r="AP63" s="43"/>
      <c r="AQ63" s="43">
        <v>1</v>
      </c>
      <c r="AR63" s="43"/>
      <c r="AS63" s="43"/>
      <c r="AT63" s="46">
        <f t="shared" si="0"/>
        <v>35.233636499999996</v>
      </c>
      <c r="AU63" s="47">
        <f t="shared" si="1"/>
        <v>1650.79975565772</v>
      </c>
      <c r="AV63" s="43"/>
      <c r="AW63" s="50">
        <f t="shared" si="6"/>
        <v>34.507742443160005</v>
      </c>
      <c r="AX63" s="51">
        <f t="shared" si="7"/>
        <v>1666.3697691093603</v>
      </c>
    </row>
    <row r="64" spans="1:50">
      <c r="A64" s="43">
        <v>45</v>
      </c>
      <c r="B64" s="43" t="s">
        <v>188</v>
      </c>
      <c r="C64" s="45">
        <v>44236.564247685186</v>
      </c>
      <c r="D64" s="43">
        <v>160</v>
      </c>
      <c r="E64" s="43" t="s">
        <v>125</v>
      </c>
      <c r="F64" s="43">
        <v>0</v>
      </c>
      <c r="G64" s="43">
        <v>6.05</v>
      </c>
      <c r="H64" s="44">
        <v>12805</v>
      </c>
      <c r="I64" s="43">
        <v>1.7000000000000001E-2</v>
      </c>
      <c r="J64" s="43" t="s">
        <v>126</v>
      </c>
      <c r="K64" s="43" t="s">
        <v>126</v>
      </c>
      <c r="L64" s="43" t="s">
        <v>126</v>
      </c>
      <c r="M64" s="43" t="s">
        <v>126</v>
      </c>
      <c r="N64" s="43"/>
      <c r="O64" s="43">
        <v>45</v>
      </c>
      <c r="P64" s="43" t="s">
        <v>188</v>
      </c>
      <c r="Q64" s="45">
        <v>44236.564247685186</v>
      </c>
      <c r="R64" s="43">
        <v>160</v>
      </c>
      <c r="S64" s="43" t="s">
        <v>125</v>
      </c>
      <c r="T64" s="43">
        <v>0</v>
      </c>
      <c r="U64" s="43" t="s">
        <v>126</v>
      </c>
      <c r="V64" s="43" t="s">
        <v>126</v>
      </c>
      <c r="W64" s="43" t="s">
        <v>126</v>
      </c>
      <c r="X64" s="43" t="s">
        <v>126</v>
      </c>
      <c r="Y64" s="43" t="s">
        <v>126</v>
      </c>
      <c r="Z64" s="43" t="s">
        <v>126</v>
      </c>
      <c r="AA64" s="43" t="s">
        <v>126</v>
      </c>
      <c r="AB64" s="43"/>
      <c r="AC64" s="43">
        <v>45</v>
      </c>
      <c r="AD64" s="43" t="s">
        <v>188</v>
      </c>
      <c r="AE64" s="45">
        <v>44236.564247685186</v>
      </c>
      <c r="AF64" s="43">
        <v>160</v>
      </c>
      <c r="AG64" s="43" t="s">
        <v>125</v>
      </c>
      <c r="AH64" s="43">
        <v>0</v>
      </c>
      <c r="AI64" s="43">
        <v>12.218999999999999</v>
      </c>
      <c r="AJ64" s="44">
        <v>7285</v>
      </c>
      <c r="AK64" s="43">
        <v>1.165</v>
      </c>
      <c r="AL64" s="43" t="s">
        <v>126</v>
      </c>
      <c r="AM64" s="43" t="s">
        <v>126</v>
      </c>
      <c r="AN64" s="43" t="s">
        <v>126</v>
      </c>
      <c r="AO64" s="43" t="s">
        <v>126</v>
      </c>
      <c r="AP64" s="43"/>
      <c r="AQ64" s="43">
        <v>1</v>
      </c>
      <c r="AR64" s="43"/>
      <c r="AS64" s="43"/>
      <c r="AT64" s="46">
        <f t="shared" si="0"/>
        <v>33.750845531249993</v>
      </c>
      <c r="AU64" s="47">
        <f t="shared" si="1"/>
        <v>1382.13771920675</v>
      </c>
      <c r="AV64" s="43"/>
      <c r="AW64" s="50">
        <f t="shared" si="6"/>
        <v>33.310251265777509</v>
      </c>
      <c r="AX64" s="51">
        <f t="shared" si="7"/>
        <v>1388.1710618815</v>
      </c>
    </row>
    <row r="65" spans="1:50">
      <c r="A65" s="43">
        <v>44</v>
      </c>
      <c r="B65" s="43" t="s">
        <v>189</v>
      </c>
      <c r="C65" s="45">
        <v>44236.585532407407</v>
      </c>
      <c r="D65" s="43">
        <v>128</v>
      </c>
      <c r="E65" s="43" t="s">
        <v>125</v>
      </c>
      <c r="F65" s="43">
        <v>0</v>
      </c>
      <c r="G65" s="43">
        <v>6.0350000000000001</v>
      </c>
      <c r="H65" s="44">
        <v>14926</v>
      </c>
      <c r="I65" s="43">
        <v>0.02</v>
      </c>
      <c r="J65" s="43" t="s">
        <v>126</v>
      </c>
      <c r="K65" s="43" t="s">
        <v>126</v>
      </c>
      <c r="L65" s="43" t="s">
        <v>126</v>
      </c>
      <c r="M65" s="43" t="s">
        <v>126</v>
      </c>
      <c r="N65" s="43"/>
      <c r="O65" s="43">
        <v>44</v>
      </c>
      <c r="P65" s="43" t="s">
        <v>189</v>
      </c>
      <c r="Q65" s="45">
        <v>44236.585532407407</v>
      </c>
      <c r="R65" s="43">
        <v>128</v>
      </c>
      <c r="S65" s="43" t="s">
        <v>125</v>
      </c>
      <c r="T65" s="43">
        <v>0</v>
      </c>
      <c r="U65" s="43" t="s">
        <v>126</v>
      </c>
      <c r="V65" s="43" t="s">
        <v>126</v>
      </c>
      <c r="W65" s="43" t="s">
        <v>126</v>
      </c>
      <c r="X65" s="43" t="s">
        <v>126</v>
      </c>
      <c r="Y65" s="43" t="s">
        <v>126</v>
      </c>
      <c r="Z65" s="43" t="s">
        <v>126</v>
      </c>
      <c r="AA65" s="43" t="s">
        <v>126</v>
      </c>
      <c r="AB65" s="43"/>
      <c r="AC65" s="43">
        <v>44</v>
      </c>
      <c r="AD65" s="43" t="s">
        <v>189</v>
      </c>
      <c r="AE65" s="45">
        <v>44236.585532407407</v>
      </c>
      <c r="AF65" s="43">
        <v>128</v>
      </c>
      <c r="AG65" s="43" t="s">
        <v>125</v>
      </c>
      <c r="AH65" s="43">
        <v>0</v>
      </c>
      <c r="AI65" s="43">
        <v>12.206</v>
      </c>
      <c r="AJ65" s="44">
        <v>7440</v>
      </c>
      <c r="AK65" s="43">
        <v>1.1859999999999999</v>
      </c>
      <c r="AL65" s="43" t="s">
        <v>126</v>
      </c>
      <c r="AM65" s="43" t="s">
        <v>126</v>
      </c>
      <c r="AN65" s="43" t="s">
        <v>126</v>
      </c>
      <c r="AO65" s="43" t="s">
        <v>126</v>
      </c>
      <c r="AP65" s="43"/>
      <c r="AQ65" s="43">
        <v>1</v>
      </c>
      <c r="AR65" s="43"/>
      <c r="AS65" s="43"/>
      <c r="AT65" s="46">
        <f t="shared" si="0"/>
        <v>40.738021364999994</v>
      </c>
      <c r="AU65" s="47">
        <f t="shared" si="1"/>
        <v>1410.7314545279999</v>
      </c>
      <c r="AV65" s="43"/>
      <c r="AW65" s="50">
        <f t="shared" si="6"/>
        <v>38.891975235951605</v>
      </c>
      <c r="AX65" s="51">
        <f t="shared" si="7"/>
        <v>1417.769950464</v>
      </c>
    </row>
    <row r="66" spans="1:50">
      <c r="A66" s="43">
        <v>43</v>
      </c>
      <c r="B66" s="43" t="s">
        <v>190</v>
      </c>
      <c r="C66" s="45">
        <v>44236.606817129628</v>
      </c>
      <c r="D66" s="43">
        <v>143</v>
      </c>
      <c r="E66" s="43" t="s">
        <v>125</v>
      </c>
      <c r="F66" s="43">
        <v>0</v>
      </c>
      <c r="G66" s="43">
        <v>6.0510000000000002</v>
      </c>
      <c r="H66" s="44">
        <v>15385</v>
      </c>
      <c r="I66" s="43">
        <v>2.1000000000000001E-2</v>
      </c>
      <c r="J66" s="43" t="s">
        <v>126</v>
      </c>
      <c r="K66" s="43" t="s">
        <v>126</v>
      </c>
      <c r="L66" s="43" t="s">
        <v>126</v>
      </c>
      <c r="M66" s="43" t="s">
        <v>126</v>
      </c>
      <c r="N66" s="43"/>
      <c r="O66" s="43">
        <v>43</v>
      </c>
      <c r="P66" s="43" t="s">
        <v>190</v>
      </c>
      <c r="Q66" s="45">
        <v>44236.606817129628</v>
      </c>
      <c r="R66" s="43">
        <v>143</v>
      </c>
      <c r="S66" s="43" t="s">
        <v>125</v>
      </c>
      <c r="T66" s="43">
        <v>0</v>
      </c>
      <c r="U66" s="43" t="s">
        <v>126</v>
      </c>
      <c r="V66" s="43" t="s">
        <v>126</v>
      </c>
      <c r="W66" s="43" t="s">
        <v>126</v>
      </c>
      <c r="X66" s="43" t="s">
        <v>126</v>
      </c>
      <c r="Y66" s="43" t="s">
        <v>126</v>
      </c>
      <c r="Z66" s="43" t="s">
        <v>126</v>
      </c>
      <c r="AA66" s="43" t="s">
        <v>126</v>
      </c>
      <c r="AB66" s="43"/>
      <c r="AC66" s="43">
        <v>43</v>
      </c>
      <c r="AD66" s="43" t="s">
        <v>190</v>
      </c>
      <c r="AE66" s="45">
        <v>44236.606817129628</v>
      </c>
      <c r="AF66" s="43">
        <v>143</v>
      </c>
      <c r="AG66" s="43" t="s">
        <v>125</v>
      </c>
      <c r="AH66" s="43">
        <v>0</v>
      </c>
      <c r="AI66" s="43">
        <v>12.221</v>
      </c>
      <c r="AJ66" s="44">
        <v>6928</v>
      </c>
      <c r="AK66" s="43">
        <v>1.117</v>
      </c>
      <c r="AL66" s="43" t="s">
        <v>126</v>
      </c>
      <c r="AM66" s="43" t="s">
        <v>126</v>
      </c>
      <c r="AN66" s="43" t="s">
        <v>126</v>
      </c>
      <c r="AO66" s="43" t="s">
        <v>126</v>
      </c>
      <c r="AP66" s="43"/>
      <c r="AQ66" s="43">
        <v>1</v>
      </c>
      <c r="AR66" s="43"/>
      <c r="AS66" s="43"/>
      <c r="AT66" s="46">
        <f t="shared" si="0"/>
        <v>48.601291908755002</v>
      </c>
      <c r="AU66" s="47">
        <f t="shared" si="1"/>
        <v>1316.26841676032</v>
      </c>
      <c r="AV66" s="43"/>
      <c r="AW66" s="50">
        <f t="shared" si="6"/>
        <v>40.099758184597505</v>
      </c>
      <c r="AX66" s="51">
        <f t="shared" si="7"/>
        <v>1319.9951657881602</v>
      </c>
    </row>
    <row r="67" spans="1:50">
      <c r="A67" s="43">
        <v>42</v>
      </c>
      <c r="B67" s="43" t="s">
        <v>191</v>
      </c>
      <c r="C67" s="45">
        <v>44236.62809027778</v>
      </c>
      <c r="D67" s="43">
        <v>188</v>
      </c>
      <c r="E67" s="43" t="s">
        <v>125</v>
      </c>
      <c r="F67" s="43">
        <v>0</v>
      </c>
      <c r="G67" s="43">
        <v>6.0430000000000001</v>
      </c>
      <c r="H67" s="44">
        <v>17539</v>
      </c>
      <c r="I67" s="43">
        <v>2.4E-2</v>
      </c>
      <c r="J67" s="43" t="s">
        <v>126</v>
      </c>
      <c r="K67" s="43" t="s">
        <v>126</v>
      </c>
      <c r="L67" s="43" t="s">
        <v>126</v>
      </c>
      <c r="M67" s="43" t="s">
        <v>126</v>
      </c>
      <c r="N67" s="43"/>
      <c r="O67" s="43">
        <v>42</v>
      </c>
      <c r="P67" s="43" t="s">
        <v>191</v>
      </c>
      <c r="Q67" s="45">
        <v>44236.62809027778</v>
      </c>
      <c r="R67" s="43">
        <v>188</v>
      </c>
      <c r="S67" s="43" t="s">
        <v>125</v>
      </c>
      <c r="T67" s="43">
        <v>0</v>
      </c>
      <c r="U67" s="43" t="s">
        <v>126</v>
      </c>
      <c r="V67" s="43" t="s">
        <v>126</v>
      </c>
      <c r="W67" s="43" t="s">
        <v>126</v>
      </c>
      <c r="X67" s="43" t="s">
        <v>126</v>
      </c>
      <c r="Y67" s="43" t="s">
        <v>126</v>
      </c>
      <c r="Z67" s="43" t="s">
        <v>126</v>
      </c>
      <c r="AA67" s="43" t="s">
        <v>126</v>
      </c>
      <c r="AB67" s="43"/>
      <c r="AC67" s="43">
        <v>42</v>
      </c>
      <c r="AD67" s="43" t="s">
        <v>191</v>
      </c>
      <c r="AE67" s="45">
        <v>44236.62809027778</v>
      </c>
      <c r="AF67" s="43">
        <v>188</v>
      </c>
      <c r="AG67" s="43" t="s">
        <v>125</v>
      </c>
      <c r="AH67" s="43">
        <v>0</v>
      </c>
      <c r="AI67" s="43">
        <v>12.209</v>
      </c>
      <c r="AJ67" s="44">
        <v>7727</v>
      </c>
      <c r="AK67" s="43">
        <v>1.2250000000000001</v>
      </c>
      <c r="AL67" s="43" t="s">
        <v>126</v>
      </c>
      <c r="AM67" s="43" t="s">
        <v>126</v>
      </c>
      <c r="AN67" s="43" t="s">
        <v>126</v>
      </c>
      <c r="AO67" s="43" t="s">
        <v>126</v>
      </c>
      <c r="AP67" s="43"/>
      <c r="AQ67" s="43">
        <v>1</v>
      </c>
      <c r="AR67" s="43"/>
      <c r="AS67" s="43"/>
      <c r="AT67" s="46">
        <f t="shared" ref="AT67:AT130" si="8">IF(H67&lt;15000,((0.00000002125*H67^2)+(0.002705*H67)+(-4.371)),(IF(H67&lt;700000,((-0.0000000008162*H67^2)+(0.003141*H67)+(0.4702)), ((0.000000003285*V67^2)+(0.1899*V67)+(559.5)))))</f>
        <v>55.309122395559797</v>
      </c>
      <c r="AU67" s="47">
        <f t="shared" ref="AU67:AU130" si="9">((-0.00000006277*AJ67^2)+(0.1854*AJ67)+(34.83))</f>
        <v>1463.66802117467</v>
      </c>
      <c r="AV67" s="43"/>
      <c r="AW67" s="50">
        <f t="shared" si="6"/>
        <v>45.766974162611106</v>
      </c>
      <c r="AX67" s="51">
        <f t="shared" si="7"/>
        <v>1472.5735718384601</v>
      </c>
    </row>
    <row r="68" spans="1:50">
      <c r="A68" s="43">
        <v>41</v>
      </c>
      <c r="B68" s="43" t="s">
        <v>192</v>
      </c>
      <c r="C68" s="45">
        <v>44236.649328703701</v>
      </c>
      <c r="D68" s="43">
        <v>104</v>
      </c>
      <c r="E68" s="43" t="s">
        <v>125</v>
      </c>
      <c r="F68" s="43">
        <v>0</v>
      </c>
      <c r="G68" s="43">
        <v>6.0510000000000002</v>
      </c>
      <c r="H68" s="44">
        <v>14885</v>
      </c>
      <c r="I68" s="43">
        <v>0.02</v>
      </c>
      <c r="J68" s="43" t="s">
        <v>126</v>
      </c>
      <c r="K68" s="43" t="s">
        <v>126</v>
      </c>
      <c r="L68" s="43" t="s">
        <v>126</v>
      </c>
      <c r="M68" s="43" t="s">
        <v>126</v>
      </c>
      <c r="N68" s="43"/>
      <c r="O68" s="43">
        <v>41</v>
      </c>
      <c r="P68" s="43" t="s">
        <v>192</v>
      </c>
      <c r="Q68" s="45">
        <v>44236.649328703701</v>
      </c>
      <c r="R68" s="43">
        <v>104</v>
      </c>
      <c r="S68" s="43" t="s">
        <v>125</v>
      </c>
      <c r="T68" s="43">
        <v>0</v>
      </c>
      <c r="U68" s="43" t="s">
        <v>126</v>
      </c>
      <c r="V68" s="43" t="s">
        <v>126</v>
      </c>
      <c r="W68" s="43" t="s">
        <v>126</v>
      </c>
      <c r="X68" s="43" t="s">
        <v>126</v>
      </c>
      <c r="Y68" s="43" t="s">
        <v>126</v>
      </c>
      <c r="Z68" s="43" t="s">
        <v>126</v>
      </c>
      <c r="AA68" s="43" t="s">
        <v>126</v>
      </c>
      <c r="AB68" s="43"/>
      <c r="AC68" s="43">
        <v>41</v>
      </c>
      <c r="AD68" s="43" t="s">
        <v>192</v>
      </c>
      <c r="AE68" s="45">
        <v>44236.649328703701</v>
      </c>
      <c r="AF68" s="43">
        <v>104</v>
      </c>
      <c r="AG68" s="43" t="s">
        <v>125</v>
      </c>
      <c r="AH68" s="43">
        <v>0</v>
      </c>
      <c r="AI68" s="43">
        <v>12.223000000000001</v>
      </c>
      <c r="AJ68" s="44">
        <v>6131</v>
      </c>
      <c r="AK68" s="43">
        <v>1.008</v>
      </c>
      <c r="AL68" s="43" t="s">
        <v>126</v>
      </c>
      <c r="AM68" s="43" t="s">
        <v>126</v>
      </c>
      <c r="AN68" s="43" t="s">
        <v>126</v>
      </c>
      <c r="AO68" s="43" t="s">
        <v>126</v>
      </c>
      <c r="AP68" s="43"/>
      <c r="AQ68" s="43">
        <v>1</v>
      </c>
      <c r="AR68" s="43"/>
      <c r="AS68" s="43"/>
      <c r="AT68" s="46">
        <f t="shared" si="8"/>
        <v>40.601143531249996</v>
      </c>
      <c r="AU68" s="47">
        <f t="shared" si="9"/>
        <v>1169.1579283640299</v>
      </c>
      <c r="AV68" s="43"/>
      <c r="AW68" s="50">
        <f t="shared" si="6"/>
        <v>38.784088006097505</v>
      </c>
      <c r="AX68" s="51">
        <f t="shared" si="7"/>
        <v>1167.77800024214</v>
      </c>
    </row>
    <row r="69" spans="1:50">
      <c r="A69" s="43">
        <v>40</v>
      </c>
      <c r="B69" s="43" t="s">
        <v>193</v>
      </c>
      <c r="C69" s="45">
        <v>44236.670601851853</v>
      </c>
      <c r="D69" s="43">
        <v>213</v>
      </c>
      <c r="E69" s="43" t="s">
        <v>125</v>
      </c>
      <c r="F69" s="43">
        <v>0</v>
      </c>
      <c r="G69" s="43">
        <v>6.0469999999999997</v>
      </c>
      <c r="H69" s="44">
        <v>16036</v>
      </c>
      <c r="I69" s="43">
        <v>2.1999999999999999E-2</v>
      </c>
      <c r="J69" s="43" t="s">
        <v>126</v>
      </c>
      <c r="K69" s="43" t="s">
        <v>126</v>
      </c>
      <c r="L69" s="43" t="s">
        <v>126</v>
      </c>
      <c r="M69" s="43" t="s">
        <v>126</v>
      </c>
      <c r="N69" s="43"/>
      <c r="O69" s="43">
        <v>40</v>
      </c>
      <c r="P69" s="43" t="s">
        <v>193</v>
      </c>
      <c r="Q69" s="45">
        <v>44236.670601851853</v>
      </c>
      <c r="R69" s="43">
        <v>213</v>
      </c>
      <c r="S69" s="43" t="s">
        <v>125</v>
      </c>
      <c r="T69" s="43">
        <v>0</v>
      </c>
      <c r="U69" s="43" t="s">
        <v>126</v>
      </c>
      <c r="V69" s="43" t="s">
        <v>126</v>
      </c>
      <c r="W69" s="43" t="s">
        <v>126</v>
      </c>
      <c r="X69" s="43" t="s">
        <v>126</v>
      </c>
      <c r="Y69" s="43" t="s">
        <v>126</v>
      </c>
      <c r="Z69" s="43" t="s">
        <v>126</v>
      </c>
      <c r="AA69" s="43" t="s">
        <v>126</v>
      </c>
      <c r="AB69" s="43"/>
      <c r="AC69" s="43">
        <v>40</v>
      </c>
      <c r="AD69" s="43" t="s">
        <v>193</v>
      </c>
      <c r="AE69" s="45">
        <v>44236.670601851853</v>
      </c>
      <c r="AF69" s="43">
        <v>213</v>
      </c>
      <c r="AG69" s="43" t="s">
        <v>125</v>
      </c>
      <c r="AH69" s="43">
        <v>0</v>
      </c>
      <c r="AI69" s="43">
        <v>12.218</v>
      </c>
      <c r="AJ69" s="44">
        <v>8514</v>
      </c>
      <c r="AK69" s="43">
        <v>1.3320000000000001</v>
      </c>
      <c r="AL69" s="43" t="s">
        <v>126</v>
      </c>
      <c r="AM69" s="43" t="s">
        <v>126</v>
      </c>
      <c r="AN69" s="43" t="s">
        <v>126</v>
      </c>
      <c r="AO69" s="43" t="s">
        <v>126</v>
      </c>
      <c r="AP69" s="43"/>
      <c r="AQ69" s="43">
        <v>1</v>
      </c>
      <c r="AR69" s="43"/>
      <c r="AS69" s="43"/>
      <c r="AT69" s="46">
        <f t="shared" si="8"/>
        <v>50.629387479804798</v>
      </c>
      <c r="AU69" s="47">
        <f t="shared" si="9"/>
        <v>1608.7755159370799</v>
      </c>
      <c r="AV69" s="43"/>
      <c r="AW69" s="50">
        <f t="shared" si="6"/>
        <v>41.812670166513605</v>
      </c>
      <c r="AX69" s="51">
        <f t="shared" si="7"/>
        <v>1622.8401419330401</v>
      </c>
    </row>
    <row r="70" spans="1:50">
      <c r="A70" s="43">
        <v>39</v>
      </c>
      <c r="B70" s="43" t="s">
        <v>194</v>
      </c>
      <c r="C70" s="45">
        <v>44236.691863425927</v>
      </c>
      <c r="D70" s="43">
        <v>93</v>
      </c>
      <c r="E70" s="43" t="s">
        <v>125</v>
      </c>
      <c r="F70" s="43">
        <v>0</v>
      </c>
      <c r="G70" s="43">
        <v>6.0529999999999999</v>
      </c>
      <c r="H70" s="44">
        <v>12447</v>
      </c>
      <c r="I70" s="43">
        <v>1.7000000000000001E-2</v>
      </c>
      <c r="J70" s="43" t="s">
        <v>126</v>
      </c>
      <c r="K70" s="43" t="s">
        <v>126</v>
      </c>
      <c r="L70" s="43" t="s">
        <v>126</v>
      </c>
      <c r="M70" s="43" t="s">
        <v>126</v>
      </c>
      <c r="N70" s="43"/>
      <c r="O70" s="43">
        <v>39</v>
      </c>
      <c r="P70" s="43" t="s">
        <v>194</v>
      </c>
      <c r="Q70" s="45">
        <v>44236.691863425927</v>
      </c>
      <c r="R70" s="43">
        <v>93</v>
      </c>
      <c r="S70" s="43" t="s">
        <v>125</v>
      </c>
      <c r="T70" s="43">
        <v>0</v>
      </c>
      <c r="U70" s="43" t="s">
        <v>126</v>
      </c>
      <c r="V70" s="43" t="s">
        <v>126</v>
      </c>
      <c r="W70" s="43" t="s">
        <v>126</v>
      </c>
      <c r="X70" s="43" t="s">
        <v>126</v>
      </c>
      <c r="Y70" s="43" t="s">
        <v>126</v>
      </c>
      <c r="Z70" s="43" t="s">
        <v>126</v>
      </c>
      <c r="AA70" s="43" t="s">
        <v>126</v>
      </c>
      <c r="AB70" s="43"/>
      <c r="AC70" s="43">
        <v>39</v>
      </c>
      <c r="AD70" s="43" t="s">
        <v>194</v>
      </c>
      <c r="AE70" s="45">
        <v>44236.691863425927</v>
      </c>
      <c r="AF70" s="43">
        <v>93</v>
      </c>
      <c r="AG70" s="43" t="s">
        <v>125</v>
      </c>
      <c r="AH70" s="43">
        <v>0</v>
      </c>
      <c r="AI70" s="43">
        <v>12.228999999999999</v>
      </c>
      <c r="AJ70" s="44">
        <v>6348</v>
      </c>
      <c r="AK70" s="43">
        <v>1.038</v>
      </c>
      <c r="AL70" s="43" t="s">
        <v>126</v>
      </c>
      <c r="AM70" s="43" t="s">
        <v>126</v>
      </c>
      <c r="AN70" s="43" t="s">
        <v>126</v>
      </c>
      <c r="AO70" s="43" t="s">
        <v>126</v>
      </c>
      <c r="AP70" s="43"/>
      <c r="AQ70" s="43">
        <v>1</v>
      </c>
      <c r="AR70" s="43"/>
      <c r="AS70" s="43"/>
      <c r="AT70" s="46">
        <f t="shared" si="8"/>
        <v>32.590350941249994</v>
      </c>
      <c r="AU70" s="47">
        <f t="shared" si="9"/>
        <v>1209.2197507819201</v>
      </c>
      <c r="AV70" s="43"/>
      <c r="AW70" s="50">
        <f t="shared" si="6"/>
        <v>32.368014227891905</v>
      </c>
      <c r="AX70" s="51">
        <f t="shared" si="7"/>
        <v>1209.2243690889602</v>
      </c>
    </row>
    <row r="71" spans="1:50">
      <c r="A71" s="43">
        <v>38</v>
      </c>
      <c r="B71" s="43" t="s">
        <v>195</v>
      </c>
      <c r="C71" s="45">
        <v>44236.713125000002</v>
      </c>
      <c r="D71" s="43">
        <v>97</v>
      </c>
      <c r="E71" s="43" t="s">
        <v>125</v>
      </c>
      <c r="F71" s="43">
        <v>0</v>
      </c>
      <c r="G71" s="43">
        <v>6.0490000000000004</v>
      </c>
      <c r="H71" s="44">
        <v>16369</v>
      </c>
      <c r="I71" s="43">
        <v>2.3E-2</v>
      </c>
      <c r="J71" s="43" t="s">
        <v>126</v>
      </c>
      <c r="K71" s="43" t="s">
        <v>126</v>
      </c>
      <c r="L71" s="43" t="s">
        <v>126</v>
      </c>
      <c r="M71" s="43" t="s">
        <v>126</v>
      </c>
      <c r="N71" s="43"/>
      <c r="O71" s="43">
        <v>38</v>
      </c>
      <c r="P71" s="43" t="s">
        <v>195</v>
      </c>
      <c r="Q71" s="45">
        <v>44236.713125000002</v>
      </c>
      <c r="R71" s="43">
        <v>97</v>
      </c>
      <c r="S71" s="43" t="s">
        <v>125</v>
      </c>
      <c r="T71" s="43">
        <v>0</v>
      </c>
      <c r="U71" s="43" t="s">
        <v>126</v>
      </c>
      <c r="V71" s="43" t="s">
        <v>126</v>
      </c>
      <c r="W71" s="43" t="s">
        <v>126</v>
      </c>
      <c r="X71" s="43" t="s">
        <v>126</v>
      </c>
      <c r="Y71" s="43" t="s">
        <v>126</v>
      </c>
      <c r="Z71" s="43" t="s">
        <v>126</v>
      </c>
      <c r="AA71" s="43" t="s">
        <v>126</v>
      </c>
      <c r="AB71" s="43"/>
      <c r="AC71" s="43">
        <v>38</v>
      </c>
      <c r="AD71" s="43" t="s">
        <v>195</v>
      </c>
      <c r="AE71" s="45">
        <v>44236.713125000002</v>
      </c>
      <c r="AF71" s="43">
        <v>97</v>
      </c>
      <c r="AG71" s="43" t="s">
        <v>125</v>
      </c>
      <c r="AH71" s="43">
        <v>0</v>
      </c>
      <c r="AI71" s="43">
        <v>12.226000000000001</v>
      </c>
      <c r="AJ71" s="44">
        <v>7450</v>
      </c>
      <c r="AK71" s="43">
        <v>1.1879999999999999</v>
      </c>
      <c r="AL71" s="43" t="s">
        <v>126</v>
      </c>
      <c r="AM71" s="43" t="s">
        <v>126</v>
      </c>
      <c r="AN71" s="43" t="s">
        <v>126</v>
      </c>
      <c r="AO71" s="43" t="s">
        <v>126</v>
      </c>
      <c r="AP71" s="43"/>
      <c r="AQ71" s="43">
        <v>1</v>
      </c>
      <c r="AR71" s="43"/>
      <c r="AS71" s="43"/>
      <c r="AT71" s="46">
        <f t="shared" si="8"/>
        <v>51.666532975791803</v>
      </c>
      <c r="AU71" s="47">
        <f t="shared" si="9"/>
        <v>1412.5761080749999</v>
      </c>
      <c r="AV71" s="43"/>
      <c r="AW71" s="50">
        <f t="shared" si="6"/>
        <v>42.688820550935105</v>
      </c>
      <c r="AX71" s="51">
        <f t="shared" si="7"/>
        <v>1419.6795293500002</v>
      </c>
    </row>
    <row r="72" spans="1:50">
      <c r="A72" s="43">
        <v>40</v>
      </c>
      <c r="B72" s="43" t="s">
        <v>196</v>
      </c>
      <c r="C72" s="45">
        <v>44237.418819444443</v>
      </c>
      <c r="D72" s="43">
        <v>45</v>
      </c>
      <c r="E72" s="43" t="s">
        <v>125</v>
      </c>
      <c r="F72" s="43">
        <v>0</v>
      </c>
      <c r="G72" s="43">
        <v>6.0460000000000003</v>
      </c>
      <c r="H72" s="44">
        <v>15088</v>
      </c>
      <c r="I72" s="43">
        <v>2.1000000000000001E-2</v>
      </c>
      <c r="J72" s="43" t="s">
        <v>126</v>
      </c>
      <c r="K72" s="43" t="s">
        <v>126</v>
      </c>
      <c r="L72" s="43" t="s">
        <v>126</v>
      </c>
      <c r="M72" s="43" t="s">
        <v>126</v>
      </c>
      <c r="N72" s="43"/>
      <c r="O72" s="43">
        <v>40</v>
      </c>
      <c r="P72" s="43" t="s">
        <v>196</v>
      </c>
      <c r="Q72" s="45">
        <v>44237.418819444443</v>
      </c>
      <c r="R72" s="43">
        <v>45</v>
      </c>
      <c r="S72" s="43" t="s">
        <v>125</v>
      </c>
      <c r="T72" s="43">
        <v>0</v>
      </c>
      <c r="U72" s="43" t="s">
        <v>126</v>
      </c>
      <c r="V72" s="43" t="s">
        <v>126</v>
      </c>
      <c r="W72" s="43" t="s">
        <v>126</v>
      </c>
      <c r="X72" s="43" t="s">
        <v>126</v>
      </c>
      <c r="Y72" s="43" t="s">
        <v>126</v>
      </c>
      <c r="Z72" s="43" t="s">
        <v>126</v>
      </c>
      <c r="AA72" s="43" t="s">
        <v>126</v>
      </c>
      <c r="AB72" s="43"/>
      <c r="AC72" s="43">
        <v>40</v>
      </c>
      <c r="AD72" s="43" t="s">
        <v>196</v>
      </c>
      <c r="AE72" s="45">
        <v>44237.418819444443</v>
      </c>
      <c r="AF72" s="43">
        <v>45</v>
      </c>
      <c r="AG72" s="43" t="s">
        <v>125</v>
      </c>
      <c r="AH72" s="43">
        <v>0</v>
      </c>
      <c r="AI72" s="43">
        <v>12.231999999999999</v>
      </c>
      <c r="AJ72" s="44">
        <v>7658</v>
      </c>
      <c r="AK72" s="43">
        <v>1.216</v>
      </c>
      <c r="AL72" s="43" t="s">
        <v>126</v>
      </c>
      <c r="AM72" s="43" t="s">
        <v>126</v>
      </c>
      <c r="AN72" s="43" t="s">
        <v>126</v>
      </c>
      <c r="AO72" s="43" t="s">
        <v>126</v>
      </c>
      <c r="AP72" s="43"/>
      <c r="AQ72" s="43">
        <v>1</v>
      </c>
      <c r="AR72" s="43"/>
      <c r="AS72" s="43"/>
      <c r="AT72" s="46">
        <f t="shared" si="8"/>
        <v>47.6758019113472</v>
      </c>
      <c r="AU72" s="47">
        <f t="shared" si="9"/>
        <v>1450.94205560972</v>
      </c>
      <c r="AV72" s="43"/>
      <c r="AW72" s="50">
        <f t="shared" si="6"/>
        <v>39.318257387750407</v>
      </c>
      <c r="AX72" s="51">
        <f t="shared" si="7"/>
        <v>1459.3980328853602</v>
      </c>
    </row>
    <row r="73" spans="1:50">
      <c r="A73" s="43">
        <v>39</v>
      </c>
      <c r="B73" s="43" t="s">
        <v>197</v>
      </c>
      <c r="C73" s="45">
        <v>44237.440092592595</v>
      </c>
      <c r="D73" s="43">
        <v>76</v>
      </c>
      <c r="E73" s="43" t="s">
        <v>125</v>
      </c>
      <c r="F73" s="43">
        <v>0</v>
      </c>
      <c r="G73" s="43">
        <v>6.0309999999999997</v>
      </c>
      <c r="H73" s="44">
        <v>18653</v>
      </c>
      <c r="I73" s="43">
        <v>2.5999999999999999E-2</v>
      </c>
      <c r="J73" s="43" t="s">
        <v>126</v>
      </c>
      <c r="K73" s="43" t="s">
        <v>126</v>
      </c>
      <c r="L73" s="43" t="s">
        <v>126</v>
      </c>
      <c r="M73" s="43" t="s">
        <v>126</v>
      </c>
      <c r="N73" s="43"/>
      <c r="O73" s="43">
        <v>39</v>
      </c>
      <c r="P73" s="43" t="s">
        <v>197</v>
      </c>
      <c r="Q73" s="45">
        <v>44237.440092592595</v>
      </c>
      <c r="R73" s="43">
        <v>76</v>
      </c>
      <c r="S73" s="43" t="s">
        <v>125</v>
      </c>
      <c r="T73" s="43">
        <v>0</v>
      </c>
      <c r="U73" s="43" t="s">
        <v>126</v>
      </c>
      <c r="V73" s="43" t="s">
        <v>126</v>
      </c>
      <c r="W73" s="43" t="s">
        <v>126</v>
      </c>
      <c r="X73" s="43" t="s">
        <v>126</v>
      </c>
      <c r="Y73" s="43" t="s">
        <v>126</v>
      </c>
      <c r="Z73" s="43" t="s">
        <v>126</v>
      </c>
      <c r="AA73" s="43" t="s">
        <v>126</v>
      </c>
      <c r="AB73" s="43"/>
      <c r="AC73" s="43">
        <v>39</v>
      </c>
      <c r="AD73" s="43" t="s">
        <v>197</v>
      </c>
      <c r="AE73" s="45">
        <v>44237.440092592595</v>
      </c>
      <c r="AF73" s="43">
        <v>76</v>
      </c>
      <c r="AG73" s="43" t="s">
        <v>125</v>
      </c>
      <c r="AH73" s="43">
        <v>0</v>
      </c>
      <c r="AI73" s="43">
        <v>12.193</v>
      </c>
      <c r="AJ73" s="44">
        <v>8093</v>
      </c>
      <c r="AK73" s="43">
        <v>1.2749999999999999</v>
      </c>
      <c r="AL73" s="43" t="s">
        <v>126</v>
      </c>
      <c r="AM73" s="43" t="s">
        <v>126</v>
      </c>
      <c r="AN73" s="43" t="s">
        <v>126</v>
      </c>
      <c r="AO73" s="43" t="s">
        <v>126</v>
      </c>
      <c r="AP73" s="43"/>
      <c r="AQ73" s="43">
        <v>1</v>
      </c>
      <c r="AR73" s="43"/>
      <c r="AS73" s="43"/>
      <c r="AT73" s="46">
        <f t="shared" si="8"/>
        <v>58.775288935374199</v>
      </c>
      <c r="AU73" s="47">
        <f t="shared" si="9"/>
        <v>1531.1609753422701</v>
      </c>
      <c r="AV73" s="43"/>
      <c r="AW73" s="50">
        <f t="shared" si="6"/>
        <v>48.697489729951904</v>
      </c>
      <c r="AX73" s="51">
        <f t="shared" si="7"/>
        <v>1542.4586244872603</v>
      </c>
    </row>
    <row r="74" spans="1:50">
      <c r="A74" s="43">
        <v>38</v>
      </c>
      <c r="B74" s="43" t="s">
        <v>198</v>
      </c>
      <c r="C74" s="45">
        <v>44237.461365740739</v>
      </c>
      <c r="D74" s="43">
        <v>167</v>
      </c>
      <c r="E74" s="43" t="s">
        <v>125</v>
      </c>
      <c r="F74" s="43">
        <v>0</v>
      </c>
      <c r="G74" s="43">
        <v>6.0439999999999996</v>
      </c>
      <c r="H74" s="44">
        <v>19352</v>
      </c>
      <c r="I74" s="43">
        <v>2.7E-2</v>
      </c>
      <c r="J74" s="43" t="s">
        <v>126</v>
      </c>
      <c r="K74" s="43" t="s">
        <v>126</v>
      </c>
      <c r="L74" s="43" t="s">
        <v>126</v>
      </c>
      <c r="M74" s="43" t="s">
        <v>126</v>
      </c>
      <c r="N74" s="43"/>
      <c r="O74" s="43">
        <v>38</v>
      </c>
      <c r="P74" s="43" t="s">
        <v>198</v>
      </c>
      <c r="Q74" s="45">
        <v>44237.461365740739</v>
      </c>
      <c r="R74" s="43">
        <v>167</v>
      </c>
      <c r="S74" s="43" t="s">
        <v>125</v>
      </c>
      <c r="T74" s="43">
        <v>0</v>
      </c>
      <c r="U74" s="43" t="s">
        <v>126</v>
      </c>
      <c r="V74" s="43" t="s">
        <v>126</v>
      </c>
      <c r="W74" s="43" t="s">
        <v>126</v>
      </c>
      <c r="X74" s="43" t="s">
        <v>126</v>
      </c>
      <c r="Y74" s="43" t="s">
        <v>126</v>
      </c>
      <c r="Z74" s="43" t="s">
        <v>126</v>
      </c>
      <c r="AA74" s="43" t="s">
        <v>126</v>
      </c>
      <c r="AB74" s="43"/>
      <c r="AC74" s="43">
        <v>38</v>
      </c>
      <c r="AD74" s="43" t="s">
        <v>198</v>
      </c>
      <c r="AE74" s="45">
        <v>44237.461365740739</v>
      </c>
      <c r="AF74" s="43">
        <v>167</v>
      </c>
      <c r="AG74" s="43" t="s">
        <v>125</v>
      </c>
      <c r="AH74" s="43">
        <v>0</v>
      </c>
      <c r="AI74" s="43">
        <v>12.209</v>
      </c>
      <c r="AJ74" s="44">
        <v>8113</v>
      </c>
      <c r="AK74" s="43">
        <v>1.278</v>
      </c>
      <c r="AL74" s="43" t="s">
        <v>126</v>
      </c>
      <c r="AM74" s="43" t="s">
        <v>126</v>
      </c>
      <c r="AN74" s="43" t="s">
        <v>126</v>
      </c>
      <c r="AO74" s="43" t="s">
        <v>126</v>
      </c>
      <c r="AP74" s="43"/>
      <c r="AQ74" s="43">
        <v>1</v>
      </c>
      <c r="AR74" s="43"/>
      <c r="AS74" s="43"/>
      <c r="AT74" s="46">
        <f t="shared" si="8"/>
        <v>60.949165178355202</v>
      </c>
      <c r="AU74" s="47">
        <f t="shared" si="9"/>
        <v>1534.84863032987</v>
      </c>
      <c r="AV74" s="43"/>
      <c r="AW74" s="50">
        <f t="shared" si="6"/>
        <v>50.536142961606409</v>
      </c>
      <c r="AX74" s="51">
        <f t="shared" si="7"/>
        <v>1546.2773542960601</v>
      </c>
    </row>
    <row r="75" spans="1:50">
      <c r="A75" s="43">
        <v>37</v>
      </c>
      <c r="B75" s="43" t="s">
        <v>199</v>
      </c>
      <c r="C75" s="45">
        <v>44237.482627314814</v>
      </c>
      <c r="D75" s="43" t="s">
        <v>200</v>
      </c>
      <c r="E75" s="43" t="s">
        <v>125</v>
      </c>
      <c r="F75" s="43">
        <v>0</v>
      </c>
      <c r="G75" s="43">
        <v>6.0309999999999997</v>
      </c>
      <c r="H75" s="44">
        <v>21480</v>
      </c>
      <c r="I75" s="43">
        <v>0.03</v>
      </c>
      <c r="J75" s="43" t="s">
        <v>126</v>
      </c>
      <c r="K75" s="43" t="s">
        <v>126</v>
      </c>
      <c r="L75" s="43" t="s">
        <v>126</v>
      </c>
      <c r="M75" s="43" t="s">
        <v>126</v>
      </c>
      <c r="N75" s="43"/>
      <c r="O75" s="43">
        <v>37</v>
      </c>
      <c r="P75" s="43" t="s">
        <v>199</v>
      </c>
      <c r="Q75" s="45">
        <v>44237.482627314814</v>
      </c>
      <c r="R75" s="43" t="s">
        <v>200</v>
      </c>
      <c r="S75" s="43" t="s">
        <v>125</v>
      </c>
      <c r="T75" s="43">
        <v>0</v>
      </c>
      <c r="U75" s="43" t="s">
        <v>126</v>
      </c>
      <c r="V75" s="43" t="s">
        <v>126</v>
      </c>
      <c r="W75" s="43" t="s">
        <v>126</v>
      </c>
      <c r="X75" s="43" t="s">
        <v>126</v>
      </c>
      <c r="Y75" s="43" t="s">
        <v>126</v>
      </c>
      <c r="Z75" s="43" t="s">
        <v>126</v>
      </c>
      <c r="AA75" s="43" t="s">
        <v>126</v>
      </c>
      <c r="AB75" s="43"/>
      <c r="AC75" s="43">
        <v>37</v>
      </c>
      <c r="AD75" s="43" t="s">
        <v>199</v>
      </c>
      <c r="AE75" s="45">
        <v>44237.482627314814</v>
      </c>
      <c r="AF75" s="43" t="s">
        <v>200</v>
      </c>
      <c r="AG75" s="43" t="s">
        <v>125</v>
      </c>
      <c r="AH75" s="43">
        <v>0</v>
      </c>
      <c r="AI75" s="43">
        <v>12.202</v>
      </c>
      <c r="AJ75" s="44">
        <v>9302</v>
      </c>
      <c r="AK75" s="43">
        <v>1.4390000000000001</v>
      </c>
      <c r="AL75" s="43" t="s">
        <v>126</v>
      </c>
      <c r="AM75" s="43" t="s">
        <v>126</v>
      </c>
      <c r="AN75" s="43" t="s">
        <v>126</v>
      </c>
      <c r="AO75" s="43" t="s">
        <v>126</v>
      </c>
      <c r="AP75" s="43"/>
      <c r="AQ75" s="43">
        <v>1</v>
      </c>
      <c r="AR75" s="43"/>
      <c r="AS75" s="43"/>
      <c r="AT75" s="46">
        <f t="shared" si="8"/>
        <v>67.56229315552001</v>
      </c>
      <c r="AU75" s="47">
        <f t="shared" si="9"/>
        <v>1753.9894874049201</v>
      </c>
      <c r="AV75" s="43"/>
      <c r="AW75" s="50">
        <f t="shared" si="6"/>
        <v>56.132917900640003</v>
      </c>
      <c r="AX75" s="51">
        <f t="shared" si="7"/>
        <v>1773.2774676629601</v>
      </c>
    </row>
    <row r="76" spans="1:50">
      <c r="A76" s="43">
        <v>37</v>
      </c>
      <c r="B76" s="43" t="s">
        <v>201</v>
      </c>
      <c r="C76" s="45">
        <v>44264.527881944443</v>
      </c>
      <c r="D76" s="43" t="s">
        <v>124</v>
      </c>
      <c r="E76" s="43" t="s">
        <v>125</v>
      </c>
      <c r="F76" s="43">
        <v>0</v>
      </c>
      <c r="G76" s="43">
        <v>6.1180000000000003</v>
      </c>
      <c r="H76" s="44">
        <v>2069</v>
      </c>
      <c r="I76" s="43">
        <v>1E-3</v>
      </c>
      <c r="J76" s="43" t="s">
        <v>126</v>
      </c>
      <c r="K76" s="43" t="s">
        <v>126</v>
      </c>
      <c r="L76" s="43" t="s">
        <v>126</v>
      </c>
      <c r="M76" s="43" t="s">
        <v>126</v>
      </c>
      <c r="N76" s="43"/>
      <c r="O76" s="43">
        <v>37</v>
      </c>
      <c r="P76" s="43" t="s">
        <v>201</v>
      </c>
      <c r="Q76" s="45">
        <v>44264.527881944443</v>
      </c>
      <c r="R76" s="43" t="s">
        <v>124</v>
      </c>
      <c r="S76" s="43" t="s">
        <v>125</v>
      </c>
      <c r="T76" s="43">
        <v>0</v>
      </c>
      <c r="U76" s="43" t="s">
        <v>126</v>
      </c>
      <c r="V76" s="43" t="s">
        <v>126</v>
      </c>
      <c r="W76" s="43" t="s">
        <v>126</v>
      </c>
      <c r="X76" s="43" t="s">
        <v>126</v>
      </c>
      <c r="Y76" s="43" t="s">
        <v>126</v>
      </c>
      <c r="Z76" s="43" t="s">
        <v>126</v>
      </c>
      <c r="AA76" s="43" t="s">
        <v>126</v>
      </c>
      <c r="AB76" s="43"/>
      <c r="AC76" s="43">
        <v>37</v>
      </c>
      <c r="AD76" s="43" t="s">
        <v>201</v>
      </c>
      <c r="AE76" s="45">
        <v>44264.527881944443</v>
      </c>
      <c r="AF76" s="43" t="s">
        <v>124</v>
      </c>
      <c r="AG76" s="43" t="s">
        <v>125</v>
      </c>
      <c r="AH76" s="43">
        <v>0</v>
      </c>
      <c r="AI76" s="43">
        <v>12.297000000000001</v>
      </c>
      <c r="AJ76" s="44">
        <v>2133</v>
      </c>
      <c r="AK76" s="43">
        <v>0.46500000000000002</v>
      </c>
      <c r="AL76" s="43" t="s">
        <v>126</v>
      </c>
      <c r="AM76" s="43" t="s">
        <v>126</v>
      </c>
      <c r="AN76" s="43" t="s">
        <v>126</v>
      </c>
      <c r="AO76" s="43" t="s">
        <v>126</v>
      </c>
      <c r="AP76" s="43"/>
      <c r="AQ76" s="43">
        <v>1</v>
      </c>
      <c r="AR76" s="43"/>
      <c r="AS76" s="43"/>
      <c r="AT76" s="46">
        <f t="shared" si="8"/>
        <v>1.316611171249999</v>
      </c>
      <c r="AU76" s="47">
        <f t="shared" si="9"/>
        <v>430.00261602147003</v>
      </c>
      <c r="AV76" s="43"/>
      <c r="AW76" s="50">
        <f>IF(H76&lt;10000,((-0.00000005795*H76^2)+(0.003823*H76)+(-6.715)),(IF(H76&lt;700000,((-0.0000000001209*H76^2)+(0.002635*H76)+(-0.4111)), ((-0.00000002007*V76^2)+(0.2564*V76)+(286.1)))))</f>
        <v>0.9467169000500002</v>
      </c>
      <c r="AX76" s="51">
        <f>(-0.00000001626*AJ76^2)+(0.1912*AJ76)+(-3.858)</f>
        <v>403.89762205686003</v>
      </c>
    </row>
    <row r="77" spans="1:50">
      <c r="A77" s="43">
        <v>38</v>
      </c>
      <c r="B77" s="43" t="s">
        <v>202</v>
      </c>
      <c r="C77" s="45">
        <v>44264.549143518518</v>
      </c>
      <c r="D77" s="43" t="s">
        <v>128</v>
      </c>
      <c r="E77" s="43" t="s">
        <v>125</v>
      </c>
      <c r="F77" s="43">
        <v>0</v>
      </c>
      <c r="G77" s="43">
        <v>6.0460000000000003</v>
      </c>
      <c r="H77" s="44">
        <v>938844</v>
      </c>
      <c r="I77" s="43">
        <v>1.397</v>
      </c>
      <c r="J77" s="43" t="s">
        <v>126</v>
      </c>
      <c r="K77" s="43" t="s">
        <v>126</v>
      </c>
      <c r="L77" s="43" t="s">
        <v>126</v>
      </c>
      <c r="M77" s="43" t="s">
        <v>126</v>
      </c>
      <c r="N77" s="43"/>
      <c r="O77" s="43">
        <v>38</v>
      </c>
      <c r="P77" s="43" t="s">
        <v>202</v>
      </c>
      <c r="Q77" s="45">
        <v>44264.549143518518</v>
      </c>
      <c r="R77" s="43" t="s">
        <v>128</v>
      </c>
      <c r="S77" s="43" t="s">
        <v>125</v>
      </c>
      <c r="T77" s="43">
        <v>0</v>
      </c>
      <c r="U77" s="43">
        <v>5.9960000000000004</v>
      </c>
      <c r="V77" s="44">
        <v>7048</v>
      </c>
      <c r="W77" s="43">
        <v>1.8919999999999999</v>
      </c>
      <c r="X77" s="43" t="s">
        <v>126</v>
      </c>
      <c r="Y77" s="43" t="s">
        <v>126</v>
      </c>
      <c r="Z77" s="43" t="s">
        <v>126</v>
      </c>
      <c r="AA77" s="43" t="s">
        <v>126</v>
      </c>
      <c r="AB77" s="43"/>
      <c r="AC77" s="43">
        <v>38</v>
      </c>
      <c r="AD77" s="43" t="s">
        <v>202</v>
      </c>
      <c r="AE77" s="45">
        <v>44264.549143518518</v>
      </c>
      <c r="AF77" s="43" t="s">
        <v>128</v>
      </c>
      <c r="AG77" s="43" t="s">
        <v>125</v>
      </c>
      <c r="AH77" s="43">
        <v>0</v>
      </c>
      <c r="AI77" s="43">
        <v>12.266999999999999</v>
      </c>
      <c r="AJ77" s="44">
        <v>9743</v>
      </c>
      <c r="AK77" s="43">
        <v>1.4990000000000001</v>
      </c>
      <c r="AL77" s="43" t="s">
        <v>126</v>
      </c>
      <c r="AM77" s="43" t="s">
        <v>126</v>
      </c>
      <c r="AN77" s="43" t="s">
        <v>126</v>
      </c>
      <c r="AO77" s="43" t="s">
        <v>126</v>
      </c>
      <c r="AP77" s="43"/>
      <c r="AQ77" s="43">
        <v>1</v>
      </c>
      <c r="AR77" s="43"/>
      <c r="AS77" s="43"/>
      <c r="AT77" s="46">
        <f t="shared" si="8"/>
        <v>1898.0783800886402</v>
      </c>
      <c r="AU77" s="47">
        <f t="shared" si="9"/>
        <v>1835.22369190427</v>
      </c>
      <c r="AV77" s="43"/>
      <c r="AW77" s="50">
        <f t="shared" ref="AW77:AW131" si="10">IF(H77&lt;10000,((-0.00000005795*H77^2)+(0.003823*H77)+(-6.715)),(IF(H77&lt;700000,((-0.0000000001209*H77^2)+(0.002635*H77)+(-0.4111)), ((-0.00000002007*V77^2)+(0.2564*V77)+(286.1)))))</f>
        <v>2092.2102367187204</v>
      </c>
      <c r="AX77" s="51">
        <f t="shared" ref="AX77:AX131" si="11">(-0.00000001626*AJ77^2)+(0.1912*AJ77)+(-3.858)</f>
        <v>1857.4601024432602</v>
      </c>
    </row>
    <row r="78" spans="1:50">
      <c r="A78" s="43">
        <v>39</v>
      </c>
      <c r="B78" s="43" t="s">
        <v>203</v>
      </c>
      <c r="C78" s="45">
        <v>44264.570416666669</v>
      </c>
      <c r="D78" s="43">
        <v>121</v>
      </c>
      <c r="E78" s="43" t="s">
        <v>125</v>
      </c>
      <c r="F78" s="43">
        <v>0</v>
      </c>
      <c r="G78" s="43">
        <v>6.0640000000000001</v>
      </c>
      <c r="H78" s="44">
        <v>7637</v>
      </c>
      <c r="I78" s="43">
        <v>0.01</v>
      </c>
      <c r="J78" s="43" t="s">
        <v>126</v>
      </c>
      <c r="K78" s="43" t="s">
        <v>126</v>
      </c>
      <c r="L78" s="43" t="s">
        <v>126</v>
      </c>
      <c r="M78" s="43" t="s">
        <v>126</v>
      </c>
      <c r="N78" s="43"/>
      <c r="O78" s="43">
        <v>39</v>
      </c>
      <c r="P78" s="43" t="s">
        <v>203</v>
      </c>
      <c r="Q78" s="45">
        <v>44264.570416666669</v>
      </c>
      <c r="R78" s="43">
        <v>121</v>
      </c>
      <c r="S78" s="43" t="s">
        <v>125</v>
      </c>
      <c r="T78" s="43">
        <v>0</v>
      </c>
      <c r="U78" s="43" t="s">
        <v>126</v>
      </c>
      <c r="V78" s="43" t="s">
        <v>126</v>
      </c>
      <c r="W78" s="43" t="s">
        <v>126</v>
      </c>
      <c r="X78" s="43" t="s">
        <v>126</v>
      </c>
      <c r="Y78" s="43" t="s">
        <v>126</v>
      </c>
      <c r="Z78" s="43" t="s">
        <v>126</v>
      </c>
      <c r="AA78" s="43" t="s">
        <v>126</v>
      </c>
      <c r="AB78" s="43"/>
      <c r="AC78" s="43">
        <v>39</v>
      </c>
      <c r="AD78" s="43" t="s">
        <v>203</v>
      </c>
      <c r="AE78" s="45">
        <v>44264.570416666669</v>
      </c>
      <c r="AF78" s="43">
        <v>121</v>
      </c>
      <c r="AG78" s="43" t="s">
        <v>125</v>
      </c>
      <c r="AH78" s="43">
        <v>0</v>
      </c>
      <c r="AI78" s="43">
        <v>12.234999999999999</v>
      </c>
      <c r="AJ78" s="44">
        <v>3404</v>
      </c>
      <c r="AK78" s="43">
        <v>0.63800000000000001</v>
      </c>
      <c r="AL78" s="43" t="s">
        <v>126</v>
      </c>
      <c r="AM78" s="43" t="s">
        <v>126</v>
      </c>
      <c r="AN78" s="43" t="s">
        <v>126</v>
      </c>
      <c r="AO78" s="43" t="s">
        <v>126</v>
      </c>
      <c r="AP78" s="43"/>
      <c r="AQ78" s="43">
        <v>1</v>
      </c>
      <c r="AR78" s="43"/>
      <c r="AS78" s="43"/>
      <c r="AT78" s="46">
        <f t="shared" si="8"/>
        <v>17.526465091249996</v>
      </c>
      <c r="AU78" s="47">
        <f t="shared" si="9"/>
        <v>665.20427045168015</v>
      </c>
      <c r="AV78" s="43"/>
      <c r="AW78" s="50">
        <f t="shared" si="10"/>
        <v>19.10138858645</v>
      </c>
      <c r="AX78" s="51">
        <f t="shared" si="11"/>
        <v>646.79839186784011</v>
      </c>
    </row>
    <row r="79" spans="1:50">
      <c r="A79" s="43">
        <v>40</v>
      </c>
      <c r="B79" s="43" t="s">
        <v>204</v>
      </c>
      <c r="C79" s="45">
        <v>44264.591689814813</v>
      </c>
      <c r="D79" s="43">
        <v>26</v>
      </c>
      <c r="E79" s="43" t="s">
        <v>125</v>
      </c>
      <c r="F79" s="43">
        <v>0</v>
      </c>
      <c r="G79" s="43">
        <v>6.0519999999999996</v>
      </c>
      <c r="H79" s="44">
        <v>8539</v>
      </c>
      <c r="I79" s="43">
        <v>1.0999999999999999E-2</v>
      </c>
      <c r="J79" s="43" t="s">
        <v>126</v>
      </c>
      <c r="K79" s="43" t="s">
        <v>126</v>
      </c>
      <c r="L79" s="43" t="s">
        <v>126</v>
      </c>
      <c r="M79" s="43" t="s">
        <v>126</v>
      </c>
      <c r="N79" s="43"/>
      <c r="O79" s="43">
        <v>40</v>
      </c>
      <c r="P79" s="43" t="s">
        <v>204</v>
      </c>
      <c r="Q79" s="45">
        <v>44264.591689814813</v>
      </c>
      <c r="R79" s="43">
        <v>26</v>
      </c>
      <c r="S79" s="43" t="s">
        <v>125</v>
      </c>
      <c r="T79" s="43">
        <v>0</v>
      </c>
      <c r="U79" s="43" t="s">
        <v>126</v>
      </c>
      <c r="V79" s="43" t="s">
        <v>126</v>
      </c>
      <c r="W79" s="43" t="s">
        <v>126</v>
      </c>
      <c r="X79" s="43" t="s">
        <v>126</v>
      </c>
      <c r="Y79" s="43" t="s">
        <v>126</v>
      </c>
      <c r="Z79" s="43" t="s">
        <v>126</v>
      </c>
      <c r="AA79" s="43" t="s">
        <v>126</v>
      </c>
      <c r="AB79" s="43"/>
      <c r="AC79" s="43">
        <v>40</v>
      </c>
      <c r="AD79" s="43" t="s">
        <v>204</v>
      </c>
      <c r="AE79" s="45">
        <v>44264.591689814813</v>
      </c>
      <c r="AF79" s="43">
        <v>26</v>
      </c>
      <c r="AG79" s="43" t="s">
        <v>125</v>
      </c>
      <c r="AH79" s="43">
        <v>0</v>
      </c>
      <c r="AI79" s="43">
        <v>12.21</v>
      </c>
      <c r="AJ79" s="44">
        <v>4083</v>
      </c>
      <c r="AK79" s="43">
        <v>0.73</v>
      </c>
      <c r="AL79" s="43" t="s">
        <v>126</v>
      </c>
      <c r="AM79" s="43" t="s">
        <v>126</v>
      </c>
      <c r="AN79" s="43" t="s">
        <v>126</v>
      </c>
      <c r="AO79" s="43" t="s">
        <v>126</v>
      </c>
      <c r="AP79" s="43"/>
      <c r="AQ79" s="43">
        <v>1</v>
      </c>
      <c r="AR79" s="43"/>
      <c r="AS79" s="43"/>
      <c r="AT79" s="46">
        <f t="shared" si="8"/>
        <v>20.276428571250001</v>
      </c>
      <c r="AU79" s="47">
        <f t="shared" si="9"/>
        <v>790.77176829747009</v>
      </c>
      <c r="AV79" s="43"/>
      <c r="AW79" s="50">
        <f t="shared" si="10"/>
        <v>21.704200508049997</v>
      </c>
      <c r="AX79" s="51">
        <f t="shared" si="11"/>
        <v>776.54053134486014</v>
      </c>
    </row>
    <row r="80" spans="1:50">
      <c r="A80" s="43">
        <v>41</v>
      </c>
      <c r="B80" s="43" t="s">
        <v>205</v>
      </c>
      <c r="C80" s="45">
        <v>44264.612951388888</v>
      </c>
      <c r="D80" s="43">
        <v>98</v>
      </c>
      <c r="E80" s="43" t="s">
        <v>125</v>
      </c>
      <c r="F80" s="43">
        <v>0</v>
      </c>
      <c r="G80" s="43">
        <v>6.0629999999999997</v>
      </c>
      <c r="H80" s="44">
        <v>8610</v>
      </c>
      <c r="I80" s="43">
        <v>1.0999999999999999E-2</v>
      </c>
      <c r="J80" s="43" t="s">
        <v>126</v>
      </c>
      <c r="K80" s="43" t="s">
        <v>126</v>
      </c>
      <c r="L80" s="43" t="s">
        <v>126</v>
      </c>
      <c r="M80" s="43" t="s">
        <v>126</v>
      </c>
      <c r="N80" s="43"/>
      <c r="O80" s="43">
        <v>41</v>
      </c>
      <c r="P80" s="43" t="s">
        <v>205</v>
      </c>
      <c r="Q80" s="45">
        <v>44264.612951388888</v>
      </c>
      <c r="R80" s="43">
        <v>98</v>
      </c>
      <c r="S80" s="43" t="s">
        <v>125</v>
      </c>
      <c r="T80" s="43">
        <v>0</v>
      </c>
      <c r="U80" s="43" t="s">
        <v>126</v>
      </c>
      <c r="V80" s="43" t="s">
        <v>126</v>
      </c>
      <c r="W80" s="43" t="s">
        <v>126</v>
      </c>
      <c r="X80" s="43" t="s">
        <v>126</v>
      </c>
      <c r="Y80" s="43" t="s">
        <v>126</v>
      </c>
      <c r="Z80" s="43" t="s">
        <v>126</v>
      </c>
      <c r="AA80" s="43" t="s">
        <v>126</v>
      </c>
      <c r="AB80" s="43"/>
      <c r="AC80" s="43">
        <v>41</v>
      </c>
      <c r="AD80" s="43" t="s">
        <v>205</v>
      </c>
      <c r="AE80" s="45">
        <v>44264.612951388888</v>
      </c>
      <c r="AF80" s="43">
        <v>98</v>
      </c>
      <c r="AG80" s="43" t="s">
        <v>125</v>
      </c>
      <c r="AH80" s="43">
        <v>0</v>
      </c>
      <c r="AI80" s="43">
        <v>12.247999999999999</v>
      </c>
      <c r="AJ80" s="44">
        <v>4081</v>
      </c>
      <c r="AK80" s="43">
        <v>0.73</v>
      </c>
      <c r="AL80" s="43" t="s">
        <v>126</v>
      </c>
      <c r="AM80" s="43" t="s">
        <v>126</v>
      </c>
      <c r="AN80" s="43" t="s">
        <v>126</v>
      </c>
      <c r="AO80" s="43" t="s">
        <v>126</v>
      </c>
      <c r="AP80" s="43"/>
      <c r="AQ80" s="43">
        <v>1</v>
      </c>
      <c r="AR80" s="43"/>
      <c r="AS80" s="43"/>
      <c r="AT80" s="46">
        <f t="shared" si="8"/>
        <v>20.494357125000001</v>
      </c>
      <c r="AU80" s="47">
        <f t="shared" si="9"/>
        <v>790.40199320603017</v>
      </c>
      <c r="AV80" s="43"/>
      <c r="AW80" s="50">
        <f t="shared" si="10"/>
        <v>21.905074804999998</v>
      </c>
      <c r="AX80" s="51">
        <f t="shared" si="11"/>
        <v>776.15839683813999</v>
      </c>
    </row>
    <row r="81" spans="1:50">
      <c r="A81" s="43">
        <v>42</v>
      </c>
      <c r="B81" s="43" t="s">
        <v>206</v>
      </c>
      <c r="C81" s="45">
        <v>44264.634212962963</v>
      </c>
      <c r="D81" s="43">
        <v>199</v>
      </c>
      <c r="E81" s="43" t="s">
        <v>125</v>
      </c>
      <c r="F81" s="43">
        <v>0</v>
      </c>
      <c r="G81" s="43">
        <v>6.0640000000000001</v>
      </c>
      <c r="H81" s="44">
        <v>8589</v>
      </c>
      <c r="I81" s="43">
        <v>1.0999999999999999E-2</v>
      </c>
      <c r="J81" s="43" t="s">
        <v>126</v>
      </c>
      <c r="K81" s="43" t="s">
        <v>126</v>
      </c>
      <c r="L81" s="43" t="s">
        <v>126</v>
      </c>
      <c r="M81" s="43" t="s">
        <v>126</v>
      </c>
      <c r="N81" s="43"/>
      <c r="O81" s="43">
        <v>42</v>
      </c>
      <c r="P81" s="43" t="s">
        <v>206</v>
      </c>
      <c r="Q81" s="45">
        <v>44264.634212962963</v>
      </c>
      <c r="R81" s="43">
        <v>199</v>
      </c>
      <c r="S81" s="43" t="s">
        <v>125</v>
      </c>
      <c r="T81" s="43">
        <v>0</v>
      </c>
      <c r="U81" s="43" t="s">
        <v>126</v>
      </c>
      <c r="V81" s="44" t="s">
        <v>126</v>
      </c>
      <c r="W81" s="43" t="s">
        <v>126</v>
      </c>
      <c r="X81" s="43" t="s">
        <v>126</v>
      </c>
      <c r="Y81" s="43" t="s">
        <v>126</v>
      </c>
      <c r="Z81" s="43" t="s">
        <v>126</v>
      </c>
      <c r="AA81" s="43" t="s">
        <v>126</v>
      </c>
      <c r="AB81" s="43"/>
      <c r="AC81" s="43">
        <v>42</v>
      </c>
      <c r="AD81" s="43" t="s">
        <v>206</v>
      </c>
      <c r="AE81" s="45">
        <v>44264.634212962963</v>
      </c>
      <c r="AF81" s="43">
        <v>199</v>
      </c>
      <c r="AG81" s="43" t="s">
        <v>125</v>
      </c>
      <c r="AH81" s="43">
        <v>0</v>
      </c>
      <c r="AI81" s="43">
        <v>12.239000000000001</v>
      </c>
      <c r="AJ81" s="44">
        <v>4005</v>
      </c>
      <c r="AK81" s="43">
        <v>0.72</v>
      </c>
      <c r="AL81" s="43" t="s">
        <v>126</v>
      </c>
      <c r="AM81" s="43" t="s">
        <v>126</v>
      </c>
      <c r="AN81" s="43" t="s">
        <v>126</v>
      </c>
      <c r="AO81" s="43" t="s">
        <v>126</v>
      </c>
      <c r="AP81" s="43"/>
      <c r="AQ81" s="43">
        <v>1</v>
      </c>
      <c r="AR81" s="43"/>
      <c r="AS81" s="43"/>
      <c r="AT81" s="46">
        <f t="shared" si="8"/>
        <v>20.429877071249997</v>
      </c>
      <c r="AU81" s="47">
        <f t="shared" si="9"/>
        <v>776.35016763075009</v>
      </c>
      <c r="AV81" s="43"/>
      <c r="AW81" s="50">
        <f t="shared" si="10"/>
        <v>21.845722128049996</v>
      </c>
      <c r="AX81" s="51">
        <f t="shared" si="11"/>
        <v>761.63718919350015</v>
      </c>
    </row>
    <row r="82" spans="1:50">
      <c r="A82" s="43">
        <v>43</v>
      </c>
      <c r="B82" s="43" t="s">
        <v>207</v>
      </c>
      <c r="C82" s="45">
        <v>44265.584548611114</v>
      </c>
      <c r="D82" s="43">
        <v>127</v>
      </c>
      <c r="E82" s="43" t="s">
        <v>125</v>
      </c>
      <c r="F82" s="43">
        <v>0</v>
      </c>
      <c r="G82" s="43">
        <v>6.0679999999999996</v>
      </c>
      <c r="H82" s="44">
        <v>22690</v>
      </c>
      <c r="I82" s="43">
        <v>3.2000000000000001E-2</v>
      </c>
      <c r="J82" s="43" t="s">
        <v>126</v>
      </c>
      <c r="K82" s="43" t="s">
        <v>126</v>
      </c>
      <c r="L82" s="43" t="s">
        <v>126</v>
      </c>
      <c r="M82" s="43" t="s">
        <v>126</v>
      </c>
      <c r="N82" s="43"/>
      <c r="O82" s="43">
        <v>43</v>
      </c>
      <c r="P82" s="43" t="s">
        <v>207</v>
      </c>
      <c r="Q82" s="45">
        <v>44265.584548611114</v>
      </c>
      <c r="R82" s="43">
        <v>127</v>
      </c>
      <c r="S82" s="43" t="s">
        <v>125</v>
      </c>
      <c r="T82" s="43">
        <v>0</v>
      </c>
      <c r="U82" s="43" t="s">
        <v>126</v>
      </c>
      <c r="V82" s="43" t="s">
        <v>126</v>
      </c>
      <c r="W82" s="43" t="s">
        <v>126</v>
      </c>
      <c r="X82" s="43" t="s">
        <v>126</v>
      </c>
      <c r="Y82" s="43" t="s">
        <v>126</v>
      </c>
      <c r="Z82" s="43" t="s">
        <v>126</v>
      </c>
      <c r="AA82" s="43" t="s">
        <v>126</v>
      </c>
      <c r="AB82" s="43"/>
      <c r="AC82" s="43">
        <v>43</v>
      </c>
      <c r="AD82" s="43" t="s">
        <v>207</v>
      </c>
      <c r="AE82" s="45">
        <v>44265.584548611114</v>
      </c>
      <c r="AF82" s="43">
        <v>127</v>
      </c>
      <c r="AG82" s="43" t="s">
        <v>125</v>
      </c>
      <c r="AH82" s="43">
        <v>0</v>
      </c>
      <c r="AI82" s="43">
        <v>12.27</v>
      </c>
      <c r="AJ82" s="44">
        <v>7867</v>
      </c>
      <c r="AK82" s="43">
        <v>1.244</v>
      </c>
      <c r="AL82" s="43" t="s">
        <v>126</v>
      </c>
      <c r="AM82" s="43" t="s">
        <v>126</v>
      </c>
      <c r="AN82" s="43" t="s">
        <v>126</v>
      </c>
      <c r="AO82" s="43" t="s">
        <v>126</v>
      </c>
      <c r="AP82" s="43"/>
      <c r="AQ82" s="43">
        <v>1</v>
      </c>
      <c r="AR82" s="43"/>
      <c r="AS82" s="43"/>
      <c r="AT82" s="46">
        <f t="shared" si="8"/>
        <v>71.319280775180005</v>
      </c>
      <c r="AU82" s="47">
        <f t="shared" si="9"/>
        <v>1489.4869842214698</v>
      </c>
      <c r="AV82" s="43"/>
      <c r="AW82" s="50">
        <f t="shared" si="10"/>
        <v>59.314806315510005</v>
      </c>
      <c r="AX82" s="51">
        <f t="shared" si="11"/>
        <v>1499.30607365686</v>
      </c>
    </row>
    <row r="83" spans="1:50">
      <c r="A83" s="43">
        <v>44</v>
      </c>
      <c r="B83" s="43" t="s">
        <v>208</v>
      </c>
      <c r="C83" s="45">
        <v>44265.605787037035</v>
      </c>
      <c r="D83" s="43">
        <v>81</v>
      </c>
      <c r="E83" s="43" t="s">
        <v>125</v>
      </c>
      <c r="F83" s="43">
        <v>0</v>
      </c>
      <c r="G83" s="43">
        <v>6.0460000000000003</v>
      </c>
      <c r="H83" s="44">
        <v>11613</v>
      </c>
      <c r="I83" s="43">
        <v>1.4999999999999999E-2</v>
      </c>
      <c r="J83" s="43" t="s">
        <v>126</v>
      </c>
      <c r="K83" s="43" t="s">
        <v>126</v>
      </c>
      <c r="L83" s="43" t="s">
        <v>126</v>
      </c>
      <c r="M83" s="43" t="s">
        <v>126</v>
      </c>
      <c r="N83" s="43"/>
      <c r="O83" s="43">
        <v>44</v>
      </c>
      <c r="P83" s="43" t="s">
        <v>208</v>
      </c>
      <c r="Q83" s="45">
        <v>44265.605787037035</v>
      </c>
      <c r="R83" s="43">
        <v>81</v>
      </c>
      <c r="S83" s="43" t="s">
        <v>125</v>
      </c>
      <c r="T83" s="43">
        <v>0</v>
      </c>
      <c r="U83" s="43" t="s">
        <v>126</v>
      </c>
      <c r="V83" s="43" t="s">
        <v>126</v>
      </c>
      <c r="W83" s="43" t="s">
        <v>126</v>
      </c>
      <c r="X83" s="43" t="s">
        <v>126</v>
      </c>
      <c r="Y83" s="43" t="s">
        <v>126</v>
      </c>
      <c r="Z83" s="43" t="s">
        <v>126</v>
      </c>
      <c r="AA83" s="43" t="s">
        <v>126</v>
      </c>
      <c r="AB83" s="43"/>
      <c r="AC83" s="43">
        <v>44</v>
      </c>
      <c r="AD83" s="43" t="s">
        <v>208</v>
      </c>
      <c r="AE83" s="45">
        <v>44265.605787037035</v>
      </c>
      <c r="AF83" s="43">
        <v>81</v>
      </c>
      <c r="AG83" s="43" t="s">
        <v>125</v>
      </c>
      <c r="AH83" s="43">
        <v>0</v>
      </c>
      <c r="AI83" s="43">
        <v>12.221</v>
      </c>
      <c r="AJ83" s="44">
        <v>5438</v>
      </c>
      <c r="AK83" s="43">
        <v>0.91400000000000003</v>
      </c>
      <c r="AL83" s="43" t="s">
        <v>126</v>
      </c>
      <c r="AM83" s="43" t="s">
        <v>126</v>
      </c>
      <c r="AN83" s="43" t="s">
        <v>126</v>
      </c>
      <c r="AO83" s="43" t="s">
        <v>126</v>
      </c>
      <c r="AP83" s="43"/>
      <c r="AQ83" s="43">
        <v>1</v>
      </c>
      <c r="AR83" s="43"/>
      <c r="AS83" s="43"/>
      <c r="AT83" s="46">
        <f t="shared" si="8"/>
        <v>29.907977591249995</v>
      </c>
      <c r="AU83" s="47">
        <f t="shared" si="9"/>
        <v>1041.17897535212</v>
      </c>
      <c r="AV83" s="43"/>
      <c r="AW83" s="50">
        <f t="shared" si="10"/>
        <v>30.172850212127898</v>
      </c>
      <c r="AX83" s="51">
        <f t="shared" si="11"/>
        <v>1035.40676181656</v>
      </c>
    </row>
    <row r="84" spans="1:50">
      <c r="A84" s="43">
        <v>45</v>
      </c>
      <c r="B84" s="43" t="s">
        <v>209</v>
      </c>
      <c r="C84" s="45">
        <v>44265.627013888887</v>
      </c>
      <c r="D84" s="43">
        <v>68</v>
      </c>
      <c r="E84" s="43" t="s">
        <v>125</v>
      </c>
      <c r="F84" s="43">
        <v>0</v>
      </c>
      <c r="G84" s="43">
        <v>6.0519999999999996</v>
      </c>
      <c r="H84" s="44">
        <v>24611</v>
      </c>
      <c r="I84" s="43">
        <v>3.5000000000000003E-2</v>
      </c>
      <c r="J84" s="43" t="s">
        <v>126</v>
      </c>
      <c r="K84" s="43" t="s">
        <v>126</v>
      </c>
      <c r="L84" s="43" t="s">
        <v>126</v>
      </c>
      <c r="M84" s="43" t="s">
        <v>126</v>
      </c>
      <c r="N84" s="43"/>
      <c r="O84" s="43">
        <v>45</v>
      </c>
      <c r="P84" s="43" t="s">
        <v>209</v>
      </c>
      <c r="Q84" s="45">
        <v>44265.627013888887</v>
      </c>
      <c r="R84" s="43">
        <v>68</v>
      </c>
      <c r="S84" s="43" t="s">
        <v>125</v>
      </c>
      <c r="T84" s="43">
        <v>0</v>
      </c>
      <c r="U84" s="43" t="s">
        <v>126</v>
      </c>
      <c r="V84" s="43" t="s">
        <v>126</v>
      </c>
      <c r="W84" s="43" t="s">
        <v>126</v>
      </c>
      <c r="X84" s="43" t="s">
        <v>126</v>
      </c>
      <c r="Y84" s="43" t="s">
        <v>126</v>
      </c>
      <c r="Z84" s="43" t="s">
        <v>126</v>
      </c>
      <c r="AA84" s="43" t="s">
        <v>126</v>
      </c>
      <c r="AB84" s="43"/>
      <c r="AC84" s="43">
        <v>45</v>
      </c>
      <c r="AD84" s="43" t="s">
        <v>209</v>
      </c>
      <c r="AE84" s="45">
        <v>44265.627013888887</v>
      </c>
      <c r="AF84" s="43">
        <v>68</v>
      </c>
      <c r="AG84" s="43" t="s">
        <v>125</v>
      </c>
      <c r="AH84" s="43">
        <v>0</v>
      </c>
      <c r="AI84" s="43">
        <v>12.227</v>
      </c>
      <c r="AJ84" s="44">
        <v>7148</v>
      </c>
      <c r="AK84" s="43">
        <v>1.147</v>
      </c>
      <c r="AL84" s="43" t="s">
        <v>126</v>
      </c>
      <c r="AM84" s="43" t="s">
        <v>126</v>
      </c>
      <c r="AN84" s="43" t="s">
        <v>126</v>
      </c>
      <c r="AO84" s="43" t="s">
        <v>126</v>
      </c>
      <c r="AP84" s="43"/>
      <c r="AQ84" s="43">
        <v>1</v>
      </c>
      <c r="AR84" s="43"/>
      <c r="AS84" s="43"/>
      <c r="AT84" s="46">
        <f t="shared" si="8"/>
        <v>77.278977581799808</v>
      </c>
      <c r="AU84" s="47">
        <f t="shared" si="9"/>
        <v>1356.8620356459198</v>
      </c>
      <c r="AV84" s="43"/>
      <c r="AW84" s="50">
        <f t="shared" si="10"/>
        <v>64.365655710291094</v>
      </c>
      <c r="AX84" s="51">
        <f t="shared" si="11"/>
        <v>1362.00881312096</v>
      </c>
    </row>
    <row r="85" spans="1:50">
      <c r="A85" s="43">
        <v>46</v>
      </c>
      <c r="B85" s="43" t="s">
        <v>210</v>
      </c>
      <c r="C85" s="45">
        <v>44265.648217592592</v>
      </c>
      <c r="D85" s="43">
        <v>21</v>
      </c>
      <c r="E85" s="43" t="s">
        <v>125</v>
      </c>
      <c r="F85" s="43">
        <v>0</v>
      </c>
      <c r="G85" s="43">
        <v>6.06</v>
      </c>
      <c r="H85" s="44">
        <v>10829</v>
      </c>
      <c r="I85" s="43">
        <v>1.4E-2</v>
      </c>
      <c r="J85" s="43" t="s">
        <v>126</v>
      </c>
      <c r="K85" s="43" t="s">
        <v>126</v>
      </c>
      <c r="L85" s="43" t="s">
        <v>126</v>
      </c>
      <c r="M85" s="43" t="s">
        <v>126</v>
      </c>
      <c r="N85" s="43"/>
      <c r="O85" s="43">
        <v>46</v>
      </c>
      <c r="P85" s="43" t="s">
        <v>210</v>
      </c>
      <c r="Q85" s="45">
        <v>44265.648217592592</v>
      </c>
      <c r="R85" s="43">
        <v>21</v>
      </c>
      <c r="S85" s="43" t="s">
        <v>125</v>
      </c>
      <c r="T85" s="43">
        <v>0</v>
      </c>
      <c r="U85" s="43" t="s">
        <v>126</v>
      </c>
      <c r="V85" s="43" t="s">
        <v>126</v>
      </c>
      <c r="W85" s="43" t="s">
        <v>126</v>
      </c>
      <c r="X85" s="43" t="s">
        <v>126</v>
      </c>
      <c r="Y85" s="43" t="s">
        <v>126</v>
      </c>
      <c r="Z85" s="43" t="s">
        <v>126</v>
      </c>
      <c r="AA85" s="43" t="s">
        <v>126</v>
      </c>
      <c r="AB85" s="43"/>
      <c r="AC85" s="43">
        <v>46</v>
      </c>
      <c r="AD85" s="43" t="s">
        <v>210</v>
      </c>
      <c r="AE85" s="45">
        <v>44265.648217592592</v>
      </c>
      <c r="AF85" s="43">
        <v>21</v>
      </c>
      <c r="AG85" s="43" t="s">
        <v>125</v>
      </c>
      <c r="AH85" s="43">
        <v>0</v>
      </c>
      <c r="AI85" s="43">
        <v>12.237</v>
      </c>
      <c r="AJ85" s="44">
        <v>5132</v>
      </c>
      <c r="AK85" s="43">
        <v>0.873</v>
      </c>
      <c r="AL85" s="43" t="s">
        <v>126</v>
      </c>
      <c r="AM85" s="43" t="s">
        <v>126</v>
      </c>
      <c r="AN85" s="43" t="s">
        <v>126</v>
      </c>
      <c r="AO85" s="43" t="s">
        <v>126</v>
      </c>
      <c r="AP85" s="43"/>
      <c r="AQ85" s="43">
        <v>1</v>
      </c>
      <c r="AR85" s="43"/>
      <c r="AS85" s="43"/>
      <c r="AT85" s="46">
        <f t="shared" si="8"/>
        <v>27.413373871250002</v>
      </c>
      <c r="AU85" s="47">
        <f t="shared" si="9"/>
        <v>984.64959989552005</v>
      </c>
      <c r="AV85" s="43"/>
      <c r="AW85" s="50">
        <f t="shared" si="10"/>
        <v>28.109137390563102</v>
      </c>
      <c r="AX85" s="51">
        <f t="shared" si="11"/>
        <v>976.95215348576016</v>
      </c>
    </row>
    <row r="86" spans="1:50">
      <c r="A86" s="43">
        <v>47</v>
      </c>
      <c r="B86" s="43" t="s">
        <v>211</v>
      </c>
      <c r="C86" s="45">
        <v>44265.66951388889</v>
      </c>
      <c r="D86" s="43">
        <v>124</v>
      </c>
      <c r="E86" s="43" t="s">
        <v>125</v>
      </c>
      <c r="F86" s="43">
        <v>0</v>
      </c>
      <c r="G86" s="43">
        <v>6.13</v>
      </c>
      <c r="H86" s="44">
        <v>12507</v>
      </c>
      <c r="I86" s="43">
        <v>1.7000000000000001E-2</v>
      </c>
      <c r="J86" s="43" t="s">
        <v>126</v>
      </c>
      <c r="K86" s="43" t="s">
        <v>126</v>
      </c>
      <c r="L86" s="43" t="s">
        <v>126</v>
      </c>
      <c r="M86" s="43" t="s">
        <v>126</v>
      </c>
      <c r="N86" s="43"/>
      <c r="O86" s="43">
        <v>47</v>
      </c>
      <c r="P86" s="43" t="s">
        <v>211</v>
      </c>
      <c r="Q86" s="45">
        <v>44265.66951388889</v>
      </c>
      <c r="R86" s="43">
        <v>124</v>
      </c>
      <c r="S86" s="43" t="s">
        <v>125</v>
      </c>
      <c r="T86" s="43">
        <v>0</v>
      </c>
      <c r="U86" s="43" t="s">
        <v>126</v>
      </c>
      <c r="V86" s="43" t="s">
        <v>126</v>
      </c>
      <c r="W86" s="43" t="s">
        <v>126</v>
      </c>
      <c r="X86" s="43" t="s">
        <v>126</v>
      </c>
      <c r="Y86" s="43" t="s">
        <v>126</v>
      </c>
      <c r="Z86" s="43" t="s">
        <v>126</v>
      </c>
      <c r="AA86" s="43" t="s">
        <v>126</v>
      </c>
      <c r="AB86" s="43"/>
      <c r="AC86" s="43">
        <v>47</v>
      </c>
      <c r="AD86" s="43" t="s">
        <v>211</v>
      </c>
      <c r="AE86" s="45">
        <v>44265.66951388889</v>
      </c>
      <c r="AF86" s="43">
        <v>124</v>
      </c>
      <c r="AG86" s="43" t="s">
        <v>125</v>
      </c>
      <c r="AH86" s="43">
        <v>0</v>
      </c>
      <c r="AI86" s="43">
        <v>12.301</v>
      </c>
      <c r="AJ86" s="44">
        <v>4902</v>
      </c>
      <c r="AK86" s="43">
        <v>0.84099999999999997</v>
      </c>
      <c r="AL86" s="43" t="s">
        <v>126</v>
      </c>
      <c r="AM86" s="43" t="s">
        <v>126</v>
      </c>
      <c r="AN86" s="43" t="s">
        <v>126</v>
      </c>
      <c r="AO86" s="43" t="s">
        <v>126</v>
      </c>
      <c r="AP86" s="43"/>
      <c r="AQ86" s="43">
        <v>1</v>
      </c>
      <c r="AR86" s="43"/>
      <c r="AS86" s="43"/>
      <c r="AT86" s="46">
        <f t="shared" si="8"/>
        <v>32.784467291249996</v>
      </c>
      <c r="AU86" s="47">
        <f t="shared" si="9"/>
        <v>942.15246175692016</v>
      </c>
      <c r="AV86" s="43"/>
      <c r="AW86" s="50">
        <f t="shared" si="10"/>
        <v>32.525933211575904</v>
      </c>
      <c r="AX86" s="51">
        <f t="shared" si="11"/>
        <v>933.01367863896007</v>
      </c>
    </row>
    <row r="87" spans="1:50">
      <c r="A87" s="43">
        <v>48</v>
      </c>
      <c r="B87" s="43" t="s">
        <v>212</v>
      </c>
      <c r="C87" s="45">
        <v>44265.690775462965</v>
      </c>
      <c r="D87" s="43" t="s">
        <v>213</v>
      </c>
      <c r="E87" s="43" t="s">
        <v>125</v>
      </c>
      <c r="F87" s="43">
        <v>0</v>
      </c>
      <c r="G87" s="43">
        <v>6.06</v>
      </c>
      <c r="H87" s="44">
        <v>12157</v>
      </c>
      <c r="I87" s="43">
        <v>1.6E-2</v>
      </c>
      <c r="J87" s="43" t="s">
        <v>126</v>
      </c>
      <c r="K87" s="43" t="s">
        <v>126</v>
      </c>
      <c r="L87" s="43" t="s">
        <v>126</v>
      </c>
      <c r="M87" s="43" t="s">
        <v>126</v>
      </c>
      <c r="N87" s="43"/>
      <c r="O87" s="43">
        <v>48</v>
      </c>
      <c r="P87" s="43" t="s">
        <v>212</v>
      </c>
      <c r="Q87" s="45">
        <v>44265.690775462965</v>
      </c>
      <c r="R87" s="43" t="s">
        <v>213</v>
      </c>
      <c r="S87" s="43" t="s">
        <v>125</v>
      </c>
      <c r="T87" s="43">
        <v>0</v>
      </c>
      <c r="U87" s="43" t="s">
        <v>126</v>
      </c>
      <c r="V87" s="43" t="s">
        <v>126</v>
      </c>
      <c r="W87" s="43" t="s">
        <v>126</v>
      </c>
      <c r="X87" s="43" t="s">
        <v>126</v>
      </c>
      <c r="Y87" s="43" t="s">
        <v>126</v>
      </c>
      <c r="Z87" s="43" t="s">
        <v>126</v>
      </c>
      <c r="AA87" s="43" t="s">
        <v>126</v>
      </c>
      <c r="AB87" s="43"/>
      <c r="AC87" s="43">
        <v>48</v>
      </c>
      <c r="AD87" s="43" t="s">
        <v>212</v>
      </c>
      <c r="AE87" s="45">
        <v>44265.690775462965</v>
      </c>
      <c r="AF87" s="43" t="s">
        <v>213</v>
      </c>
      <c r="AG87" s="43" t="s">
        <v>125</v>
      </c>
      <c r="AH87" s="43">
        <v>0</v>
      </c>
      <c r="AI87" s="43">
        <v>12.23</v>
      </c>
      <c r="AJ87" s="44">
        <v>5730</v>
      </c>
      <c r="AK87" s="43">
        <v>0.95399999999999996</v>
      </c>
      <c r="AL87" s="43" t="s">
        <v>126</v>
      </c>
      <c r="AM87" s="43" t="s">
        <v>126</v>
      </c>
      <c r="AN87" s="43" t="s">
        <v>126</v>
      </c>
      <c r="AO87" s="43" t="s">
        <v>126</v>
      </c>
      <c r="AP87" s="43"/>
      <c r="AQ87" s="43">
        <v>1</v>
      </c>
      <c r="AR87" s="43"/>
      <c r="AS87" s="43"/>
      <c r="AT87" s="46">
        <f t="shared" si="8"/>
        <v>31.654278791249993</v>
      </c>
      <c r="AU87" s="47">
        <f t="shared" si="9"/>
        <v>1095.1110788670001</v>
      </c>
      <c r="AV87" s="43"/>
      <c r="AW87" s="50">
        <f t="shared" si="10"/>
        <v>31.604726868735899</v>
      </c>
      <c r="AX87" s="51">
        <f t="shared" si="11"/>
        <v>1091.1841370460002</v>
      </c>
    </row>
    <row r="88" spans="1:50">
      <c r="A88" s="43">
        <v>39</v>
      </c>
      <c r="B88" s="43" t="s">
        <v>214</v>
      </c>
      <c r="C88" s="45">
        <v>44305.429097222222</v>
      </c>
      <c r="D88" s="43" t="s">
        <v>124</v>
      </c>
      <c r="E88" s="43" t="s">
        <v>125</v>
      </c>
      <c r="F88" s="43">
        <v>0</v>
      </c>
      <c r="G88" s="43">
        <v>6.1139999999999999</v>
      </c>
      <c r="H88" s="44">
        <v>1841</v>
      </c>
      <c r="I88" s="43">
        <v>-1E-3</v>
      </c>
      <c r="J88" s="43" t="s">
        <v>126</v>
      </c>
      <c r="K88" s="43" t="s">
        <v>126</v>
      </c>
      <c r="L88" s="43" t="s">
        <v>126</v>
      </c>
      <c r="M88" s="43" t="s">
        <v>126</v>
      </c>
      <c r="N88" s="43"/>
      <c r="O88" s="43">
        <v>39</v>
      </c>
      <c r="P88" s="43" t="s">
        <v>214</v>
      </c>
      <c r="Q88" s="45">
        <v>44305.429097222222</v>
      </c>
      <c r="R88" s="43" t="s">
        <v>124</v>
      </c>
      <c r="S88" s="43" t="s">
        <v>125</v>
      </c>
      <c r="T88" s="43">
        <v>0</v>
      </c>
      <c r="U88" s="43" t="s">
        <v>126</v>
      </c>
      <c r="V88" s="43" t="s">
        <v>126</v>
      </c>
      <c r="W88" s="43" t="s">
        <v>126</v>
      </c>
      <c r="X88" s="43" t="s">
        <v>126</v>
      </c>
      <c r="Y88" s="43" t="s">
        <v>126</v>
      </c>
      <c r="Z88" s="43" t="s">
        <v>126</v>
      </c>
      <c r="AA88" s="43" t="s">
        <v>126</v>
      </c>
      <c r="AB88" s="43"/>
      <c r="AC88" s="43">
        <v>39</v>
      </c>
      <c r="AD88" s="43" t="s">
        <v>214</v>
      </c>
      <c r="AE88" s="45">
        <v>44305.429097222222</v>
      </c>
      <c r="AF88" s="43" t="s">
        <v>124</v>
      </c>
      <c r="AG88" s="43" t="s">
        <v>125</v>
      </c>
      <c r="AH88" s="43">
        <v>0</v>
      </c>
      <c r="AI88" s="43">
        <v>12.286</v>
      </c>
      <c r="AJ88" s="44">
        <v>2060</v>
      </c>
      <c r="AK88" s="43">
        <v>0.42099999999999999</v>
      </c>
      <c r="AL88" s="43" t="s">
        <v>126</v>
      </c>
      <c r="AM88" s="43" t="s">
        <v>126</v>
      </c>
      <c r="AN88" s="43" t="s">
        <v>126</v>
      </c>
      <c r="AO88" s="43" t="s">
        <v>126</v>
      </c>
      <c r="AP88" s="43"/>
      <c r="AQ88" s="43">
        <v>1</v>
      </c>
      <c r="AR88" s="43"/>
      <c r="AS88" s="43"/>
      <c r="AT88" s="46">
        <f t="shared" si="8"/>
        <v>0.68092722124999927</v>
      </c>
      <c r="AU88" s="47">
        <f t="shared" si="9"/>
        <v>416.487629228</v>
      </c>
      <c r="AV88" s="43"/>
      <c r="AW88" s="50">
        <f t="shared" si="10"/>
        <v>0.12673416605000032</v>
      </c>
      <c r="AX88" s="51">
        <f t="shared" si="11"/>
        <v>389.944999064</v>
      </c>
    </row>
    <row r="89" spans="1:50">
      <c r="A89" s="43">
        <v>40</v>
      </c>
      <c r="B89" s="43" t="s">
        <v>215</v>
      </c>
      <c r="C89" s="45">
        <v>44305.45039351852</v>
      </c>
      <c r="D89" s="43" t="s">
        <v>128</v>
      </c>
      <c r="E89" s="43" t="s">
        <v>125</v>
      </c>
      <c r="F89" s="43">
        <v>0</v>
      </c>
      <c r="G89" s="43">
        <v>6.0919999999999996</v>
      </c>
      <c r="H89" s="44">
        <v>2399</v>
      </c>
      <c r="I89" s="43">
        <v>0</v>
      </c>
      <c r="J89" s="43" t="s">
        <v>126</v>
      </c>
      <c r="K89" s="43" t="s">
        <v>126</v>
      </c>
      <c r="L89" s="43" t="s">
        <v>126</v>
      </c>
      <c r="M89" s="43" t="s">
        <v>126</v>
      </c>
      <c r="N89" s="43"/>
      <c r="O89" s="43">
        <v>40</v>
      </c>
      <c r="P89" s="43" t="s">
        <v>215</v>
      </c>
      <c r="Q89" s="45">
        <v>44305.45039351852</v>
      </c>
      <c r="R89" s="43" t="s">
        <v>128</v>
      </c>
      <c r="S89" s="43" t="s">
        <v>125</v>
      </c>
      <c r="T89" s="43">
        <v>0</v>
      </c>
      <c r="U89" s="43" t="s">
        <v>126</v>
      </c>
      <c r="V89" s="43" t="s">
        <v>126</v>
      </c>
      <c r="W89" s="43" t="s">
        <v>126</v>
      </c>
      <c r="X89" s="43" t="s">
        <v>126</v>
      </c>
      <c r="Y89" s="43" t="s">
        <v>126</v>
      </c>
      <c r="Z89" s="43" t="s">
        <v>126</v>
      </c>
      <c r="AA89" s="43" t="s">
        <v>126</v>
      </c>
      <c r="AB89" s="43"/>
      <c r="AC89" s="43">
        <v>40</v>
      </c>
      <c r="AD89" s="43" t="s">
        <v>215</v>
      </c>
      <c r="AE89" s="45">
        <v>44305.45039351852</v>
      </c>
      <c r="AF89" s="43" t="s">
        <v>128</v>
      </c>
      <c r="AG89" s="43" t="s">
        <v>125</v>
      </c>
      <c r="AH89" s="43">
        <v>0</v>
      </c>
      <c r="AI89" s="43">
        <v>12.23</v>
      </c>
      <c r="AJ89" s="44">
        <v>3007</v>
      </c>
      <c r="AK89" s="43">
        <v>0.61</v>
      </c>
      <c r="AL89" s="43" t="s">
        <v>126</v>
      </c>
      <c r="AM89" s="43" t="s">
        <v>126</v>
      </c>
      <c r="AN89" s="43" t="s">
        <v>126</v>
      </c>
      <c r="AO89" s="43" t="s">
        <v>126</v>
      </c>
      <c r="AP89" s="43"/>
      <c r="AQ89" s="43">
        <v>1</v>
      </c>
      <c r="AR89" s="43"/>
      <c r="AS89" s="43"/>
      <c r="AT89" s="46">
        <f t="shared" si="8"/>
        <v>2.2405930212499996</v>
      </c>
      <c r="AU89" s="47">
        <f t="shared" si="9"/>
        <v>591.76023058427006</v>
      </c>
      <c r="AV89" s="43"/>
      <c r="AW89" s="50">
        <f t="shared" si="10"/>
        <v>2.1228631020499993</v>
      </c>
      <c r="AX89" s="51">
        <f t="shared" si="11"/>
        <v>570.93337628326003</v>
      </c>
    </row>
    <row r="90" spans="1:50">
      <c r="A90" s="43">
        <v>41</v>
      </c>
      <c r="B90" s="43" t="s">
        <v>216</v>
      </c>
      <c r="C90" s="45">
        <v>44305.471736111111</v>
      </c>
      <c r="D90" s="43">
        <v>129</v>
      </c>
      <c r="E90" s="43" t="s">
        <v>125</v>
      </c>
      <c r="F90" s="43">
        <v>0</v>
      </c>
      <c r="G90" s="43">
        <v>6.1</v>
      </c>
      <c r="H90" s="44">
        <v>2187</v>
      </c>
      <c r="I90" s="43">
        <v>0</v>
      </c>
      <c r="J90" s="43" t="s">
        <v>126</v>
      </c>
      <c r="K90" s="43" t="s">
        <v>126</v>
      </c>
      <c r="L90" s="43" t="s">
        <v>126</v>
      </c>
      <c r="M90" s="43" t="s">
        <v>126</v>
      </c>
      <c r="N90" s="43"/>
      <c r="O90" s="43">
        <v>41</v>
      </c>
      <c r="P90" s="43" t="s">
        <v>216</v>
      </c>
      <c r="Q90" s="45">
        <v>44305.471736111111</v>
      </c>
      <c r="R90" s="43">
        <v>129</v>
      </c>
      <c r="S90" s="43" t="s">
        <v>125</v>
      </c>
      <c r="T90" s="43">
        <v>0</v>
      </c>
      <c r="U90" s="43" t="s">
        <v>126</v>
      </c>
      <c r="V90" s="43" t="s">
        <v>126</v>
      </c>
      <c r="W90" s="43" t="s">
        <v>126</v>
      </c>
      <c r="X90" s="43" t="s">
        <v>126</v>
      </c>
      <c r="Y90" s="43" t="s">
        <v>126</v>
      </c>
      <c r="Z90" s="43" t="s">
        <v>126</v>
      </c>
      <c r="AA90" s="43" t="s">
        <v>126</v>
      </c>
      <c r="AB90" s="43"/>
      <c r="AC90" s="43">
        <v>41</v>
      </c>
      <c r="AD90" s="43" t="s">
        <v>216</v>
      </c>
      <c r="AE90" s="45">
        <v>44305.471736111111</v>
      </c>
      <c r="AF90" s="43">
        <v>129</v>
      </c>
      <c r="AG90" s="43" t="s">
        <v>125</v>
      </c>
      <c r="AH90" s="43">
        <v>0</v>
      </c>
      <c r="AI90" s="43">
        <v>12.188000000000001</v>
      </c>
      <c r="AJ90" s="44">
        <v>7672</v>
      </c>
      <c r="AK90" s="43">
        <v>1.5409999999999999</v>
      </c>
      <c r="AL90" s="43" t="s">
        <v>126</v>
      </c>
      <c r="AM90" s="43" t="s">
        <v>126</v>
      </c>
      <c r="AN90" s="43" t="s">
        <v>126</v>
      </c>
      <c r="AO90" s="43" t="s">
        <v>126</v>
      </c>
      <c r="AP90" s="43"/>
      <c r="AQ90" s="43">
        <v>1</v>
      </c>
      <c r="AR90" s="43"/>
      <c r="AS90" s="43"/>
      <c r="AT90" s="46">
        <f t="shared" si="8"/>
        <v>1.646473091249999</v>
      </c>
      <c r="AU90" s="47">
        <f t="shared" si="9"/>
        <v>1453.52418391232</v>
      </c>
      <c r="AV90" s="43"/>
      <c r="AW90" s="50">
        <f t="shared" si="10"/>
        <v>1.3687279464500008</v>
      </c>
      <c r="AX90" s="51">
        <f t="shared" si="11"/>
        <v>1462.0713431641602</v>
      </c>
    </row>
    <row r="91" spans="1:50">
      <c r="A91" s="43">
        <v>42</v>
      </c>
      <c r="B91" s="43" t="s">
        <v>217</v>
      </c>
      <c r="C91" s="45">
        <v>44305.492986111109</v>
      </c>
      <c r="D91" s="43">
        <v>96</v>
      </c>
      <c r="E91" s="43" t="s">
        <v>125</v>
      </c>
      <c r="F91" s="43">
        <v>0</v>
      </c>
      <c r="G91" s="43">
        <v>6.1219999999999999</v>
      </c>
      <c r="H91" s="44">
        <v>1842</v>
      </c>
      <c r="I91" s="43">
        <v>-1E-3</v>
      </c>
      <c r="J91" s="43" t="s">
        <v>126</v>
      </c>
      <c r="K91" s="43" t="s">
        <v>126</v>
      </c>
      <c r="L91" s="43" t="s">
        <v>126</v>
      </c>
      <c r="M91" s="43" t="s">
        <v>126</v>
      </c>
      <c r="N91" s="43"/>
      <c r="O91" s="43">
        <v>42</v>
      </c>
      <c r="P91" s="43" t="s">
        <v>217</v>
      </c>
      <c r="Q91" s="45">
        <v>44305.492986111109</v>
      </c>
      <c r="R91" s="43">
        <v>96</v>
      </c>
      <c r="S91" s="43" t="s">
        <v>125</v>
      </c>
      <c r="T91" s="43">
        <v>0</v>
      </c>
      <c r="U91" s="43" t="s">
        <v>126</v>
      </c>
      <c r="V91" s="43" t="s">
        <v>126</v>
      </c>
      <c r="W91" s="43" t="s">
        <v>126</v>
      </c>
      <c r="X91" s="43" t="s">
        <v>126</v>
      </c>
      <c r="Y91" s="43" t="s">
        <v>126</v>
      </c>
      <c r="Z91" s="43" t="s">
        <v>126</v>
      </c>
      <c r="AA91" s="43" t="s">
        <v>126</v>
      </c>
      <c r="AB91" s="43"/>
      <c r="AC91" s="43">
        <v>42</v>
      </c>
      <c r="AD91" s="43" t="s">
        <v>217</v>
      </c>
      <c r="AE91" s="45">
        <v>44305.492986111109</v>
      </c>
      <c r="AF91" s="43">
        <v>96</v>
      </c>
      <c r="AG91" s="43" t="s">
        <v>125</v>
      </c>
      <c r="AH91" s="43">
        <v>0</v>
      </c>
      <c r="AI91" s="43">
        <v>12.177</v>
      </c>
      <c r="AJ91" s="44">
        <v>36142</v>
      </c>
      <c r="AK91" s="43">
        <v>7.1929999999999996</v>
      </c>
      <c r="AL91" s="43" t="s">
        <v>126</v>
      </c>
      <c r="AM91" s="43" t="s">
        <v>126</v>
      </c>
      <c r="AN91" s="43" t="s">
        <v>126</v>
      </c>
      <c r="AO91" s="43" t="s">
        <v>126</v>
      </c>
      <c r="AP91" s="43"/>
      <c r="AQ91" s="43">
        <v>1</v>
      </c>
      <c r="AR91" s="43"/>
      <c r="AS91" s="43"/>
      <c r="AT91" s="46">
        <f t="shared" si="8"/>
        <v>0.68371048499999976</v>
      </c>
      <c r="AU91" s="47">
        <f t="shared" si="9"/>
        <v>6653.5638538257199</v>
      </c>
      <c r="AV91" s="43"/>
      <c r="AW91" s="50">
        <f t="shared" si="10"/>
        <v>0.13034373620000039</v>
      </c>
      <c r="AX91" s="51">
        <f t="shared" si="11"/>
        <v>6885.2528698933602</v>
      </c>
    </row>
    <row r="92" spans="1:50">
      <c r="A92" s="43">
        <v>43</v>
      </c>
      <c r="B92" s="43" t="s">
        <v>218</v>
      </c>
      <c r="C92" s="45">
        <v>44305.514305555553</v>
      </c>
      <c r="D92" s="43">
        <v>134</v>
      </c>
      <c r="E92" s="43" t="s">
        <v>125</v>
      </c>
      <c r="F92" s="43">
        <v>0</v>
      </c>
      <c r="G92" s="43">
        <v>6.12</v>
      </c>
      <c r="H92" s="44">
        <v>2167</v>
      </c>
      <c r="I92" s="43">
        <v>0</v>
      </c>
      <c r="J92" s="43" t="s">
        <v>126</v>
      </c>
      <c r="K92" s="43" t="s">
        <v>126</v>
      </c>
      <c r="L92" s="43" t="s">
        <v>126</v>
      </c>
      <c r="M92" s="43" t="s">
        <v>126</v>
      </c>
      <c r="N92" s="43"/>
      <c r="O92" s="43">
        <v>43</v>
      </c>
      <c r="P92" s="43" t="s">
        <v>218</v>
      </c>
      <c r="Q92" s="45">
        <v>44305.514305555553</v>
      </c>
      <c r="R92" s="43">
        <v>134</v>
      </c>
      <c r="S92" s="43" t="s">
        <v>125</v>
      </c>
      <c r="T92" s="43">
        <v>0</v>
      </c>
      <c r="U92" s="43" t="s">
        <v>126</v>
      </c>
      <c r="V92" s="43" t="s">
        <v>126</v>
      </c>
      <c r="W92" s="43" t="s">
        <v>126</v>
      </c>
      <c r="X92" s="43" t="s">
        <v>126</v>
      </c>
      <c r="Y92" s="43" t="s">
        <v>126</v>
      </c>
      <c r="Z92" s="43" t="s">
        <v>126</v>
      </c>
      <c r="AA92" s="43" t="s">
        <v>126</v>
      </c>
      <c r="AB92" s="43"/>
      <c r="AC92" s="43">
        <v>43</v>
      </c>
      <c r="AD92" s="43" t="s">
        <v>218</v>
      </c>
      <c r="AE92" s="45">
        <v>44305.514305555553</v>
      </c>
      <c r="AF92" s="43">
        <v>134</v>
      </c>
      <c r="AG92" s="43" t="s">
        <v>125</v>
      </c>
      <c r="AH92" s="43">
        <v>0</v>
      </c>
      <c r="AI92" s="43">
        <v>12.145</v>
      </c>
      <c r="AJ92" s="44">
        <v>35611</v>
      </c>
      <c r="AK92" s="43">
        <v>7.0880000000000001</v>
      </c>
      <c r="AL92" s="43" t="s">
        <v>126</v>
      </c>
      <c r="AM92" s="43" t="s">
        <v>126</v>
      </c>
      <c r="AN92" s="43" t="s">
        <v>126</v>
      </c>
      <c r="AO92" s="43" t="s">
        <v>126</v>
      </c>
      <c r="AP92" s="43"/>
      <c r="AQ92" s="43">
        <v>1</v>
      </c>
      <c r="AR92" s="43"/>
      <c r="AS92" s="43"/>
      <c r="AT92" s="46">
        <f t="shared" si="8"/>
        <v>1.5905226412499989</v>
      </c>
      <c r="AU92" s="47">
        <f t="shared" si="9"/>
        <v>6557.5080437408305</v>
      </c>
      <c r="AV92" s="43"/>
      <c r="AW92" s="50">
        <f t="shared" si="10"/>
        <v>1.2973142324499989</v>
      </c>
      <c r="AX92" s="51">
        <f t="shared" si="11"/>
        <v>6784.3451896005408</v>
      </c>
    </row>
    <row r="93" spans="1:50">
      <c r="A93" s="43">
        <v>44</v>
      </c>
      <c r="B93" s="43" t="s">
        <v>219</v>
      </c>
      <c r="C93" s="45">
        <v>44305.535624999997</v>
      </c>
      <c r="D93" s="43">
        <v>110</v>
      </c>
      <c r="E93" s="43" t="s">
        <v>125</v>
      </c>
      <c r="F93" s="43">
        <v>0</v>
      </c>
      <c r="G93" s="43">
        <v>6.1059999999999999</v>
      </c>
      <c r="H93" s="44">
        <v>2353</v>
      </c>
      <c r="I93" s="43">
        <v>0</v>
      </c>
      <c r="J93" s="43" t="s">
        <v>126</v>
      </c>
      <c r="K93" s="43" t="s">
        <v>126</v>
      </c>
      <c r="L93" s="43" t="s">
        <v>126</v>
      </c>
      <c r="M93" s="43" t="s">
        <v>126</v>
      </c>
      <c r="N93" s="43"/>
      <c r="O93" s="43">
        <v>44</v>
      </c>
      <c r="P93" s="43" t="s">
        <v>219</v>
      </c>
      <c r="Q93" s="45">
        <v>44305.535624999997</v>
      </c>
      <c r="R93" s="43">
        <v>110</v>
      </c>
      <c r="S93" s="43" t="s">
        <v>125</v>
      </c>
      <c r="T93" s="43">
        <v>0</v>
      </c>
      <c r="U93" s="43" t="s">
        <v>126</v>
      </c>
      <c r="V93" s="43" t="s">
        <v>126</v>
      </c>
      <c r="W93" s="43" t="s">
        <v>126</v>
      </c>
      <c r="X93" s="43" t="s">
        <v>126</v>
      </c>
      <c r="Y93" s="43" t="s">
        <v>126</v>
      </c>
      <c r="Z93" s="43" t="s">
        <v>126</v>
      </c>
      <c r="AA93" s="43" t="s">
        <v>126</v>
      </c>
      <c r="AB93" s="43"/>
      <c r="AC93" s="43">
        <v>44</v>
      </c>
      <c r="AD93" s="43" t="s">
        <v>219</v>
      </c>
      <c r="AE93" s="45">
        <v>44305.535624999997</v>
      </c>
      <c r="AF93" s="43">
        <v>110</v>
      </c>
      <c r="AG93" s="43" t="s">
        <v>125</v>
      </c>
      <c r="AH93" s="43">
        <v>0</v>
      </c>
      <c r="AI93" s="43">
        <v>12.207000000000001</v>
      </c>
      <c r="AJ93" s="44">
        <v>6893</v>
      </c>
      <c r="AK93" s="43">
        <v>1.3859999999999999</v>
      </c>
      <c r="AL93" s="43" t="s">
        <v>126</v>
      </c>
      <c r="AM93" s="43" t="s">
        <v>126</v>
      </c>
      <c r="AN93" s="43" t="s">
        <v>126</v>
      </c>
      <c r="AO93" s="43" t="s">
        <v>126</v>
      </c>
      <c r="AP93" s="43"/>
      <c r="AQ93" s="43">
        <v>1</v>
      </c>
      <c r="AR93" s="43"/>
      <c r="AS93" s="43"/>
      <c r="AT93" s="46">
        <f t="shared" si="8"/>
        <v>2.1115179412499998</v>
      </c>
      <c r="AU93" s="47">
        <f t="shared" si="9"/>
        <v>1309.8097808062701</v>
      </c>
      <c r="AV93" s="43"/>
      <c r="AW93" s="50">
        <f t="shared" si="10"/>
        <v>1.9596725084499997</v>
      </c>
      <c r="AX93" s="51">
        <f t="shared" si="11"/>
        <v>1313.3110313192601</v>
      </c>
    </row>
    <row r="94" spans="1:50">
      <c r="A94" s="43">
        <v>45</v>
      </c>
      <c r="B94" s="43" t="s">
        <v>220</v>
      </c>
      <c r="C94" s="45">
        <v>44305.556944444441</v>
      </c>
      <c r="D94" s="43">
        <v>23</v>
      </c>
      <c r="E94" s="43" t="s">
        <v>125</v>
      </c>
      <c r="F94" s="43">
        <v>0</v>
      </c>
      <c r="G94" s="43">
        <v>6.0510000000000002</v>
      </c>
      <c r="H94" s="44">
        <v>5267</v>
      </c>
      <c r="I94" s="43">
        <v>6.0000000000000001E-3</v>
      </c>
      <c r="J94" s="43" t="s">
        <v>126</v>
      </c>
      <c r="K94" s="43" t="s">
        <v>126</v>
      </c>
      <c r="L94" s="43" t="s">
        <v>126</v>
      </c>
      <c r="M94" s="43" t="s">
        <v>126</v>
      </c>
      <c r="N94" s="43"/>
      <c r="O94" s="43">
        <v>45</v>
      </c>
      <c r="P94" s="43" t="s">
        <v>220</v>
      </c>
      <c r="Q94" s="45">
        <v>44305.556944444441</v>
      </c>
      <c r="R94" s="43">
        <v>23</v>
      </c>
      <c r="S94" s="43" t="s">
        <v>125</v>
      </c>
      <c r="T94" s="43">
        <v>0</v>
      </c>
      <c r="U94" s="43" t="s">
        <v>126</v>
      </c>
      <c r="V94" s="43" t="s">
        <v>126</v>
      </c>
      <c r="W94" s="43" t="s">
        <v>126</v>
      </c>
      <c r="X94" s="43" t="s">
        <v>126</v>
      </c>
      <c r="Y94" s="43" t="s">
        <v>126</v>
      </c>
      <c r="Z94" s="43" t="s">
        <v>126</v>
      </c>
      <c r="AA94" s="43" t="s">
        <v>126</v>
      </c>
      <c r="AB94" s="43"/>
      <c r="AC94" s="43">
        <v>45</v>
      </c>
      <c r="AD94" s="43" t="s">
        <v>220</v>
      </c>
      <c r="AE94" s="45">
        <v>44305.556944444441</v>
      </c>
      <c r="AF94" s="43">
        <v>23</v>
      </c>
      <c r="AG94" s="43" t="s">
        <v>125</v>
      </c>
      <c r="AH94" s="43">
        <v>0</v>
      </c>
      <c r="AI94" s="43">
        <v>12.177</v>
      </c>
      <c r="AJ94" s="44">
        <v>17223</v>
      </c>
      <c r="AK94" s="43">
        <v>3.4430000000000001</v>
      </c>
      <c r="AL94" s="43" t="s">
        <v>126</v>
      </c>
      <c r="AM94" s="43" t="s">
        <v>126</v>
      </c>
      <c r="AN94" s="43" t="s">
        <v>126</v>
      </c>
      <c r="AO94" s="43" t="s">
        <v>126</v>
      </c>
      <c r="AP94" s="43"/>
      <c r="AQ94" s="43">
        <v>1</v>
      </c>
      <c r="AR94" s="43"/>
      <c r="AS94" s="43"/>
      <c r="AT94" s="46">
        <f t="shared" si="8"/>
        <v>10.46573739125</v>
      </c>
      <c r="AU94" s="47">
        <f t="shared" si="9"/>
        <v>3209.3546263706703</v>
      </c>
      <c r="AV94" s="43"/>
      <c r="AW94" s="50">
        <f t="shared" si="10"/>
        <v>11.813133302449998</v>
      </c>
      <c r="AX94" s="51">
        <f t="shared" si="11"/>
        <v>3284.35636808646</v>
      </c>
    </row>
    <row r="95" spans="1:50">
      <c r="A95" s="43">
        <v>46</v>
      </c>
      <c r="B95" s="43" t="s">
        <v>221</v>
      </c>
      <c r="C95" s="45">
        <v>44305.578194444446</v>
      </c>
      <c r="D95" s="43">
        <v>203</v>
      </c>
      <c r="E95" s="43" t="s">
        <v>125</v>
      </c>
      <c r="F95" s="43">
        <v>0</v>
      </c>
      <c r="G95" s="43">
        <v>6.0540000000000003</v>
      </c>
      <c r="H95" s="44">
        <v>6664</v>
      </c>
      <c r="I95" s="43">
        <v>8.9999999999999993E-3</v>
      </c>
      <c r="J95" s="43" t="s">
        <v>126</v>
      </c>
      <c r="K95" s="43" t="s">
        <v>126</v>
      </c>
      <c r="L95" s="43" t="s">
        <v>126</v>
      </c>
      <c r="M95" s="43" t="s">
        <v>126</v>
      </c>
      <c r="N95" s="43"/>
      <c r="O95" s="43">
        <v>46</v>
      </c>
      <c r="P95" s="43" t="s">
        <v>221</v>
      </c>
      <c r="Q95" s="45">
        <v>44305.578194444446</v>
      </c>
      <c r="R95" s="43">
        <v>203</v>
      </c>
      <c r="S95" s="43" t="s">
        <v>125</v>
      </c>
      <c r="T95" s="43">
        <v>0</v>
      </c>
      <c r="U95" s="43" t="s">
        <v>126</v>
      </c>
      <c r="V95" s="43" t="s">
        <v>126</v>
      </c>
      <c r="W95" s="43" t="s">
        <v>126</v>
      </c>
      <c r="X95" s="43" t="s">
        <v>126</v>
      </c>
      <c r="Y95" s="43" t="s">
        <v>126</v>
      </c>
      <c r="Z95" s="43" t="s">
        <v>126</v>
      </c>
      <c r="AA95" s="43" t="s">
        <v>126</v>
      </c>
      <c r="AB95" s="43"/>
      <c r="AC95" s="43">
        <v>46</v>
      </c>
      <c r="AD95" s="43" t="s">
        <v>221</v>
      </c>
      <c r="AE95" s="45">
        <v>44305.578194444446</v>
      </c>
      <c r="AF95" s="43">
        <v>203</v>
      </c>
      <c r="AG95" s="43" t="s">
        <v>125</v>
      </c>
      <c r="AH95" s="43">
        <v>0</v>
      </c>
      <c r="AI95" s="43">
        <v>12.189</v>
      </c>
      <c r="AJ95" s="44">
        <v>7822</v>
      </c>
      <c r="AK95" s="43">
        <v>1.571</v>
      </c>
      <c r="AL95" s="43" t="s">
        <v>126</v>
      </c>
      <c r="AM95" s="43" t="s">
        <v>126</v>
      </c>
      <c r="AN95" s="43" t="s">
        <v>126</v>
      </c>
      <c r="AO95" s="43" t="s">
        <v>126</v>
      </c>
      <c r="AP95" s="43"/>
      <c r="AQ95" s="43">
        <v>1</v>
      </c>
      <c r="AR95" s="43"/>
      <c r="AS95" s="43"/>
      <c r="AT95" s="46">
        <f t="shared" si="8"/>
        <v>14.598809039999997</v>
      </c>
      <c r="AU95" s="47">
        <f t="shared" si="9"/>
        <v>1481.1883001553201</v>
      </c>
      <c r="AV95" s="43"/>
      <c r="AW95" s="50">
        <f t="shared" si="10"/>
        <v>16.187976476799999</v>
      </c>
      <c r="AX95" s="51">
        <f t="shared" si="11"/>
        <v>1490.7135532981602</v>
      </c>
    </row>
    <row r="96" spans="1:50">
      <c r="A96" s="43">
        <v>47</v>
      </c>
      <c r="B96" s="43" t="s">
        <v>222</v>
      </c>
      <c r="C96" s="45">
        <v>44305.599502314813</v>
      </c>
      <c r="D96" s="43">
        <v>189</v>
      </c>
      <c r="E96" s="43" t="s">
        <v>125</v>
      </c>
      <c r="F96" s="43">
        <v>0</v>
      </c>
      <c r="G96" s="43">
        <v>6.1369999999999996</v>
      </c>
      <c r="H96" s="44">
        <v>1938</v>
      </c>
      <c r="I96" s="43">
        <v>-1E-3</v>
      </c>
      <c r="J96" s="43" t="s">
        <v>126</v>
      </c>
      <c r="K96" s="43" t="s">
        <v>126</v>
      </c>
      <c r="L96" s="43" t="s">
        <v>126</v>
      </c>
      <c r="M96" s="43" t="s">
        <v>126</v>
      </c>
      <c r="N96" s="43"/>
      <c r="O96" s="43">
        <v>47</v>
      </c>
      <c r="P96" s="43" t="s">
        <v>222</v>
      </c>
      <c r="Q96" s="45">
        <v>44305.599502314813</v>
      </c>
      <c r="R96" s="43">
        <v>189</v>
      </c>
      <c r="S96" s="43" t="s">
        <v>125</v>
      </c>
      <c r="T96" s="43">
        <v>0</v>
      </c>
      <c r="U96" s="43" t="s">
        <v>126</v>
      </c>
      <c r="V96" s="43" t="s">
        <v>126</v>
      </c>
      <c r="W96" s="43" t="s">
        <v>126</v>
      </c>
      <c r="X96" s="43" t="s">
        <v>126</v>
      </c>
      <c r="Y96" s="43" t="s">
        <v>126</v>
      </c>
      <c r="Z96" s="43" t="s">
        <v>126</v>
      </c>
      <c r="AA96" s="43" t="s">
        <v>126</v>
      </c>
      <c r="AB96" s="43"/>
      <c r="AC96" s="43">
        <v>47</v>
      </c>
      <c r="AD96" s="43" t="s">
        <v>222</v>
      </c>
      <c r="AE96" s="45">
        <v>44305.599502314813</v>
      </c>
      <c r="AF96" s="43">
        <v>189</v>
      </c>
      <c r="AG96" s="43" t="s">
        <v>125</v>
      </c>
      <c r="AH96" s="43">
        <v>0</v>
      </c>
      <c r="AI96" s="43">
        <v>12.178000000000001</v>
      </c>
      <c r="AJ96" s="44">
        <v>32813</v>
      </c>
      <c r="AK96" s="43">
        <v>6.5350000000000001</v>
      </c>
      <c r="AL96" s="43" t="s">
        <v>126</v>
      </c>
      <c r="AM96" s="43" t="s">
        <v>126</v>
      </c>
      <c r="AN96" s="43" t="s">
        <v>126</v>
      </c>
      <c r="AO96" s="43" t="s">
        <v>126</v>
      </c>
      <c r="AP96" s="43"/>
      <c r="AQ96" s="43">
        <v>1</v>
      </c>
      <c r="AR96" s="43"/>
      <c r="AS96" s="43"/>
      <c r="AT96" s="46">
        <f t="shared" si="8"/>
        <v>0.95110168499999936</v>
      </c>
      <c r="AU96" s="47">
        <f t="shared" si="9"/>
        <v>6050.7761823358696</v>
      </c>
      <c r="AV96" s="43"/>
      <c r="AW96" s="50">
        <f t="shared" si="10"/>
        <v>0.47632284019999993</v>
      </c>
      <c r="AX96" s="51">
        <f t="shared" si="11"/>
        <v>6252.4805723240606</v>
      </c>
    </row>
    <row r="97" spans="1:50">
      <c r="A97" s="43">
        <v>48</v>
      </c>
      <c r="B97" s="43" t="s">
        <v>223</v>
      </c>
      <c r="C97" s="45">
        <v>44305.620810185188</v>
      </c>
      <c r="D97" s="43">
        <v>215</v>
      </c>
      <c r="E97" s="43" t="s">
        <v>125</v>
      </c>
      <c r="F97" s="43">
        <v>0</v>
      </c>
      <c r="G97" s="43">
        <v>6.0460000000000003</v>
      </c>
      <c r="H97" s="44">
        <v>24819</v>
      </c>
      <c r="I97" s="43">
        <v>4.7E-2</v>
      </c>
      <c r="J97" s="43" t="s">
        <v>126</v>
      </c>
      <c r="K97" s="43" t="s">
        <v>126</v>
      </c>
      <c r="L97" s="43" t="s">
        <v>126</v>
      </c>
      <c r="M97" s="43" t="s">
        <v>126</v>
      </c>
      <c r="N97" s="43"/>
      <c r="O97" s="43">
        <v>48</v>
      </c>
      <c r="P97" s="43" t="s">
        <v>223</v>
      </c>
      <c r="Q97" s="45">
        <v>44305.620810185188</v>
      </c>
      <c r="R97" s="43">
        <v>215</v>
      </c>
      <c r="S97" s="43" t="s">
        <v>125</v>
      </c>
      <c r="T97" s="43">
        <v>0</v>
      </c>
      <c r="U97" s="43" t="s">
        <v>126</v>
      </c>
      <c r="V97" s="43" t="s">
        <v>126</v>
      </c>
      <c r="W97" s="43" t="s">
        <v>126</v>
      </c>
      <c r="X97" s="43" t="s">
        <v>126</v>
      </c>
      <c r="Y97" s="43" t="s">
        <v>126</v>
      </c>
      <c r="Z97" s="43" t="s">
        <v>126</v>
      </c>
      <c r="AA97" s="43" t="s">
        <v>126</v>
      </c>
      <c r="AB97" s="43"/>
      <c r="AC97" s="43">
        <v>48</v>
      </c>
      <c r="AD97" s="43" t="s">
        <v>223</v>
      </c>
      <c r="AE97" s="45">
        <v>44305.620810185188</v>
      </c>
      <c r="AF97" s="43">
        <v>215</v>
      </c>
      <c r="AG97" s="43" t="s">
        <v>125</v>
      </c>
      <c r="AH97" s="43">
        <v>0</v>
      </c>
      <c r="AI97" s="43">
        <v>12.211</v>
      </c>
      <c r="AJ97" s="44">
        <v>4912</v>
      </c>
      <c r="AK97" s="43">
        <v>0.99</v>
      </c>
      <c r="AL97" s="43" t="s">
        <v>126</v>
      </c>
      <c r="AM97" s="43" t="s">
        <v>126</v>
      </c>
      <c r="AN97" s="43" t="s">
        <v>126</v>
      </c>
      <c r="AO97" s="43" t="s">
        <v>126</v>
      </c>
      <c r="AP97" s="43"/>
      <c r="AQ97" s="43">
        <v>1</v>
      </c>
      <c r="AR97" s="43"/>
      <c r="AS97" s="43"/>
      <c r="AT97" s="46">
        <f t="shared" si="8"/>
        <v>77.923913870471807</v>
      </c>
      <c r="AU97" s="47">
        <f t="shared" si="9"/>
        <v>944.00030150912005</v>
      </c>
      <c r="AV97" s="43"/>
      <c r="AW97" s="50">
        <f t="shared" si="10"/>
        <v>64.912492684195101</v>
      </c>
      <c r="AX97" s="51">
        <f t="shared" si="11"/>
        <v>934.92408288256001</v>
      </c>
    </row>
    <row r="98" spans="1:50">
      <c r="A98" s="43">
        <v>49</v>
      </c>
      <c r="B98" s="43" t="s">
        <v>224</v>
      </c>
      <c r="C98" s="45">
        <v>44305.642106481479</v>
      </c>
      <c r="D98" s="43">
        <v>217</v>
      </c>
      <c r="E98" s="43" t="s">
        <v>125</v>
      </c>
      <c r="F98" s="43">
        <v>0</v>
      </c>
      <c r="G98" s="43">
        <v>6.0460000000000003</v>
      </c>
      <c r="H98" s="44">
        <v>5582</v>
      </c>
      <c r="I98" s="43">
        <v>7.0000000000000001E-3</v>
      </c>
      <c r="J98" s="43" t="s">
        <v>126</v>
      </c>
      <c r="K98" s="43" t="s">
        <v>126</v>
      </c>
      <c r="L98" s="43" t="s">
        <v>126</v>
      </c>
      <c r="M98" s="43" t="s">
        <v>126</v>
      </c>
      <c r="N98" s="43"/>
      <c r="O98" s="43">
        <v>49</v>
      </c>
      <c r="P98" s="43" t="s">
        <v>224</v>
      </c>
      <c r="Q98" s="45">
        <v>44305.642106481479</v>
      </c>
      <c r="R98" s="43">
        <v>217</v>
      </c>
      <c r="S98" s="43" t="s">
        <v>125</v>
      </c>
      <c r="T98" s="43">
        <v>0</v>
      </c>
      <c r="U98" s="43" t="s">
        <v>126</v>
      </c>
      <c r="V98" s="43" t="s">
        <v>126</v>
      </c>
      <c r="W98" s="43" t="s">
        <v>126</v>
      </c>
      <c r="X98" s="43" t="s">
        <v>126</v>
      </c>
      <c r="Y98" s="43" t="s">
        <v>126</v>
      </c>
      <c r="Z98" s="43" t="s">
        <v>126</v>
      </c>
      <c r="AA98" s="43" t="s">
        <v>126</v>
      </c>
      <c r="AB98" s="43"/>
      <c r="AC98" s="43">
        <v>49</v>
      </c>
      <c r="AD98" s="43" t="s">
        <v>224</v>
      </c>
      <c r="AE98" s="45">
        <v>44305.642106481479</v>
      </c>
      <c r="AF98" s="43">
        <v>217</v>
      </c>
      <c r="AG98" s="43" t="s">
        <v>125</v>
      </c>
      <c r="AH98" s="43">
        <v>0</v>
      </c>
      <c r="AI98" s="43">
        <v>12.170999999999999</v>
      </c>
      <c r="AJ98" s="44">
        <v>16287</v>
      </c>
      <c r="AK98" s="43">
        <v>3.2570000000000001</v>
      </c>
      <c r="AL98" s="43" t="s">
        <v>126</v>
      </c>
      <c r="AM98" s="43" t="s">
        <v>126</v>
      </c>
      <c r="AN98" s="43" t="s">
        <v>126</v>
      </c>
      <c r="AO98" s="43" t="s">
        <v>126</v>
      </c>
      <c r="AP98" s="43"/>
      <c r="AQ98" s="43">
        <v>1</v>
      </c>
      <c r="AR98" s="43"/>
      <c r="AS98" s="43"/>
      <c r="AT98" s="46">
        <f t="shared" si="8"/>
        <v>11.390432884999999</v>
      </c>
      <c r="AU98" s="47">
        <f t="shared" si="9"/>
        <v>3037.7890300178701</v>
      </c>
      <c r="AV98" s="43"/>
      <c r="AW98" s="50">
        <f t="shared" si="10"/>
        <v>12.819337944200001</v>
      </c>
      <c r="AX98" s="51">
        <f t="shared" si="11"/>
        <v>3105.9031688400596</v>
      </c>
    </row>
    <row r="99" spans="1:50">
      <c r="A99" s="43">
        <v>50</v>
      </c>
      <c r="B99" s="43" t="s">
        <v>225</v>
      </c>
      <c r="C99" s="45">
        <v>44305.663402777776</v>
      </c>
      <c r="D99" s="43">
        <v>78</v>
      </c>
      <c r="E99" s="43" t="s">
        <v>125</v>
      </c>
      <c r="F99" s="43">
        <v>0</v>
      </c>
      <c r="G99" s="43">
        <v>6.0549999999999997</v>
      </c>
      <c r="H99" s="44">
        <v>9802</v>
      </c>
      <c r="I99" s="43">
        <v>1.6E-2</v>
      </c>
      <c r="J99" s="43" t="s">
        <v>126</v>
      </c>
      <c r="K99" s="43" t="s">
        <v>126</v>
      </c>
      <c r="L99" s="43" t="s">
        <v>126</v>
      </c>
      <c r="M99" s="43" t="s">
        <v>126</v>
      </c>
      <c r="N99" s="43"/>
      <c r="O99" s="43">
        <v>50</v>
      </c>
      <c r="P99" s="43" t="s">
        <v>225</v>
      </c>
      <c r="Q99" s="45">
        <v>44305.663402777776</v>
      </c>
      <c r="R99" s="43">
        <v>78</v>
      </c>
      <c r="S99" s="43" t="s">
        <v>125</v>
      </c>
      <c r="T99" s="43">
        <v>0</v>
      </c>
      <c r="U99" s="43" t="s">
        <v>126</v>
      </c>
      <c r="V99" s="43" t="s">
        <v>126</v>
      </c>
      <c r="W99" s="43" t="s">
        <v>126</v>
      </c>
      <c r="X99" s="43" t="s">
        <v>126</v>
      </c>
      <c r="Y99" s="43" t="s">
        <v>126</v>
      </c>
      <c r="Z99" s="43" t="s">
        <v>126</v>
      </c>
      <c r="AA99" s="43" t="s">
        <v>126</v>
      </c>
      <c r="AB99" s="43"/>
      <c r="AC99" s="43">
        <v>50</v>
      </c>
      <c r="AD99" s="43" t="s">
        <v>225</v>
      </c>
      <c r="AE99" s="45">
        <v>44305.663402777776</v>
      </c>
      <c r="AF99" s="43">
        <v>78</v>
      </c>
      <c r="AG99" s="43" t="s">
        <v>125</v>
      </c>
      <c r="AH99" s="43">
        <v>0</v>
      </c>
      <c r="AI99" s="43">
        <v>12.22</v>
      </c>
      <c r="AJ99" s="44">
        <v>3165</v>
      </c>
      <c r="AK99" s="43">
        <v>0.64100000000000001</v>
      </c>
      <c r="AL99" s="43" t="s">
        <v>126</v>
      </c>
      <c r="AM99" s="43" t="s">
        <v>126</v>
      </c>
      <c r="AN99" s="43" t="s">
        <v>126</v>
      </c>
      <c r="AO99" s="43" t="s">
        <v>126</v>
      </c>
      <c r="AP99" s="43"/>
      <c r="AQ99" s="43">
        <v>1</v>
      </c>
      <c r="AR99" s="43"/>
      <c r="AS99" s="43"/>
      <c r="AT99" s="46">
        <f t="shared" si="8"/>
        <v>24.185093084999998</v>
      </c>
      <c r="AU99" s="47">
        <f t="shared" si="9"/>
        <v>620.99221878675007</v>
      </c>
      <c r="AV99" s="43"/>
      <c r="AW99" s="50">
        <f t="shared" si="10"/>
        <v>25.190256128200005</v>
      </c>
      <c r="AX99" s="51">
        <f t="shared" si="11"/>
        <v>601.12711992150003</v>
      </c>
    </row>
    <row r="100" spans="1:50">
      <c r="A100" s="43">
        <v>51</v>
      </c>
      <c r="B100" s="43" t="s">
        <v>226</v>
      </c>
      <c r="C100" s="45">
        <v>44305.684687499997</v>
      </c>
      <c r="D100" s="43">
        <v>41</v>
      </c>
      <c r="E100" s="43" t="s">
        <v>125</v>
      </c>
      <c r="F100" s="43">
        <v>0</v>
      </c>
      <c r="G100" s="43">
        <v>6.125</v>
      </c>
      <c r="H100" s="44">
        <v>2339</v>
      </c>
      <c r="I100" s="43">
        <v>0</v>
      </c>
      <c r="J100" s="43" t="s">
        <v>126</v>
      </c>
      <c r="K100" s="43" t="s">
        <v>126</v>
      </c>
      <c r="L100" s="43" t="s">
        <v>126</v>
      </c>
      <c r="M100" s="43" t="s">
        <v>126</v>
      </c>
      <c r="N100" s="43"/>
      <c r="O100" s="43">
        <v>51</v>
      </c>
      <c r="P100" s="43" t="s">
        <v>226</v>
      </c>
      <c r="Q100" s="45">
        <v>44305.684687499997</v>
      </c>
      <c r="R100" s="43">
        <v>41</v>
      </c>
      <c r="S100" s="43" t="s">
        <v>125</v>
      </c>
      <c r="T100" s="43">
        <v>0</v>
      </c>
      <c r="U100" s="43" t="s">
        <v>126</v>
      </c>
      <c r="V100" s="43" t="s">
        <v>126</v>
      </c>
      <c r="W100" s="43" t="s">
        <v>126</v>
      </c>
      <c r="X100" s="43" t="s">
        <v>126</v>
      </c>
      <c r="Y100" s="43" t="s">
        <v>126</v>
      </c>
      <c r="Z100" s="43" t="s">
        <v>126</v>
      </c>
      <c r="AA100" s="43" t="s">
        <v>126</v>
      </c>
      <c r="AB100" s="43"/>
      <c r="AC100" s="43">
        <v>51</v>
      </c>
      <c r="AD100" s="43" t="s">
        <v>226</v>
      </c>
      <c r="AE100" s="45">
        <v>44305.684687499997</v>
      </c>
      <c r="AF100" s="43">
        <v>41</v>
      </c>
      <c r="AG100" s="43" t="s">
        <v>125</v>
      </c>
      <c r="AH100" s="43">
        <v>0</v>
      </c>
      <c r="AI100" s="43">
        <v>12.186999999999999</v>
      </c>
      <c r="AJ100" s="44">
        <v>33475</v>
      </c>
      <c r="AK100" s="43">
        <v>6.665</v>
      </c>
      <c r="AL100" s="43" t="s">
        <v>126</v>
      </c>
      <c r="AM100" s="43" t="s">
        <v>126</v>
      </c>
      <c r="AN100" s="43" t="s">
        <v>126</v>
      </c>
      <c r="AO100" s="43" t="s">
        <v>126</v>
      </c>
      <c r="AP100" s="43"/>
      <c r="AQ100" s="43">
        <v>1</v>
      </c>
      <c r="AR100" s="43"/>
      <c r="AS100" s="43"/>
      <c r="AT100" s="46">
        <f t="shared" si="8"/>
        <v>2.0722520712499994</v>
      </c>
      <c r="AU100" s="47">
        <f t="shared" si="9"/>
        <v>6170.7564680187506</v>
      </c>
      <c r="AV100" s="43"/>
      <c r="AW100" s="50">
        <f t="shared" si="10"/>
        <v>1.9099571280500012</v>
      </c>
      <c r="AX100" s="51">
        <f t="shared" si="11"/>
        <v>6378.3414403375</v>
      </c>
    </row>
    <row r="101" spans="1:50">
      <c r="A101" s="43">
        <v>52</v>
      </c>
      <c r="B101" s="43" t="s">
        <v>227</v>
      </c>
      <c r="C101" s="45">
        <v>44305.705995370372</v>
      </c>
      <c r="D101" s="43">
        <v>149</v>
      </c>
      <c r="E101" s="43" t="s">
        <v>125</v>
      </c>
      <c r="F101" s="43">
        <v>0</v>
      </c>
      <c r="G101" s="43">
        <v>6.0460000000000003</v>
      </c>
      <c r="H101" s="44">
        <v>25809</v>
      </c>
      <c r="I101" s="43">
        <v>4.9000000000000002E-2</v>
      </c>
      <c r="J101" s="43" t="s">
        <v>126</v>
      </c>
      <c r="K101" s="43" t="s">
        <v>126</v>
      </c>
      <c r="L101" s="43" t="s">
        <v>126</v>
      </c>
      <c r="M101" s="43" t="s">
        <v>126</v>
      </c>
      <c r="N101" s="43"/>
      <c r="O101" s="43">
        <v>52</v>
      </c>
      <c r="P101" s="43" t="s">
        <v>227</v>
      </c>
      <c r="Q101" s="45">
        <v>44305.705995370372</v>
      </c>
      <c r="R101" s="43">
        <v>149</v>
      </c>
      <c r="S101" s="43" t="s">
        <v>125</v>
      </c>
      <c r="T101" s="43">
        <v>0</v>
      </c>
      <c r="U101" s="43" t="s">
        <v>126</v>
      </c>
      <c r="V101" s="43" t="s">
        <v>126</v>
      </c>
      <c r="W101" s="43" t="s">
        <v>126</v>
      </c>
      <c r="X101" s="43" t="s">
        <v>126</v>
      </c>
      <c r="Y101" s="43" t="s">
        <v>126</v>
      </c>
      <c r="Z101" s="43" t="s">
        <v>126</v>
      </c>
      <c r="AA101" s="43" t="s">
        <v>126</v>
      </c>
      <c r="AB101" s="43"/>
      <c r="AC101" s="43">
        <v>52</v>
      </c>
      <c r="AD101" s="43" t="s">
        <v>227</v>
      </c>
      <c r="AE101" s="45">
        <v>44305.705995370372</v>
      </c>
      <c r="AF101" s="43">
        <v>149</v>
      </c>
      <c r="AG101" s="43" t="s">
        <v>125</v>
      </c>
      <c r="AH101" s="43">
        <v>0</v>
      </c>
      <c r="AI101" s="43">
        <v>12.221</v>
      </c>
      <c r="AJ101" s="44">
        <v>4528</v>
      </c>
      <c r="AK101" s="43">
        <v>0.91300000000000003</v>
      </c>
      <c r="AL101" s="43" t="s">
        <v>126</v>
      </c>
      <c r="AM101" s="43" t="s">
        <v>126</v>
      </c>
      <c r="AN101" s="43" t="s">
        <v>126</v>
      </c>
      <c r="AO101" s="43" t="s">
        <v>126</v>
      </c>
      <c r="AP101" s="43"/>
      <c r="AQ101" s="43">
        <v>1</v>
      </c>
      <c r="AR101" s="43"/>
      <c r="AS101" s="43"/>
      <c r="AT101" s="46">
        <f t="shared" si="8"/>
        <v>80.992594522607803</v>
      </c>
      <c r="AU101" s="47">
        <f t="shared" si="9"/>
        <v>873.03424024832009</v>
      </c>
      <c r="AV101" s="43"/>
      <c r="AW101" s="50">
        <f t="shared" si="10"/>
        <v>67.5150829682471</v>
      </c>
      <c r="AX101" s="51">
        <f t="shared" si="11"/>
        <v>861.56222473216008</v>
      </c>
    </row>
    <row r="102" spans="1:50">
      <c r="A102" s="43">
        <v>53</v>
      </c>
      <c r="B102" s="43" t="s">
        <v>228</v>
      </c>
      <c r="C102" s="45">
        <v>44305.727314814816</v>
      </c>
      <c r="D102" s="43">
        <v>192</v>
      </c>
      <c r="E102" s="43" t="s">
        <v>125</v>
      </c>
      <c r="F102" s="43">
        <v>0</v>
      </c>
      <c r="G102" s="43">
        <v>6.0279999999999996</v>
      </c>
      <c r="H102" s="44">
        <v>32962</v>
      </c>
      <c r="I102" s="43">
        <v>6.4000000000000001E-2</v>
      </c>
      <c r="J102" s="43" t="s">
        <v>126</v>
      </c>
      <c r="K102" s="43" t="s">
        <v>126</v>
      </c>
      <c r="L102" s="43" t="s">
        <v>126</v>
      </c>
      <c r="M102" s="43" t="s">
        <v>126</v>
      </c>
      <c r="N102" s="43"/>
      <c r="O102" s="43">
        <v>53</v>
      </c>
      <c r="P102" s="43" t="s">
        <v>228</v>
      </c>
      <c r="Q102" s="45">
        <v>44305.727314814816</v>
      </c>
      <c r="R102" s="43">
        <v>192</v>
      </c>
      <c r="S102" s="43" t="s">
        <v>125</v>
      </c>
      <c r="T102" s="43">
        <v>0</v>
      </c>
      <c r="U102" s="43" t="s">
        <v>126</v>
      </c>
      <c r="V102" s="43" t="s">
        <v>126</v>
      </c>
      <c r="W102" s="43" t="s">
        <v>126</v>
      </c>
      <c r="X102" s="43" t="s">
        <v>126</v>
      </c>
      <c r="Y102" s="43" t="s">
        <v>126</v>
      </c>
      <c r="Z102" s="43" t="s">
        <v>126</v>
      </c>
      <c r="AA102" s="43" t="s">
        <v>126</v>
      </c>
      <c r="AB102" s="43"/>
      <c r="AC102" s="43">
        <v>53</v>
      </c>
      <c r="AD102" s="43" t="s">
        <v>228</v>
      </c>
      <c r="AE102" s="45">
        <v>44305.727314814816</v>
      </c>
      <c r="AF102" s="43">
        <v>192</v>
      </c>
      <c r="AG102" s="43" t="s">
        <v>125</v>
      </c>
      <c r="AH102" s="43">
        <v>0</v>
      </c>
      <c r="AI102" s="43">
        <v>12.189</v>
      </c>
      <c r="AJ102" s="44">
        <v>6731</v>
      </c>
      <c r="AK102" s="43">
        <v>1.353</v>
      </c>
      <c r="AL102" s="43" t="s">
        <v>126</v>
      </c>
      <c r="AM102" s="43" t="s">
        <v>126</v>
      </c>
      <c r="AN102" s="43" t="s">
        <v>126</v>
      </c>
      <c r="AO102" s="43" t="s">
        <v>126</v>
      </c>
      <c r="AP102" s="43"/>
      <c r="AQ102" s="43">
        <v>1</v>
      </c>
      <c r="AR102" s="43"/>
      <c r="AS102" s="43"/>
      <c r="AT102" s="46">
        <f t="shared" si="8"/>
        <v>103.11704605100721</v>
      </c>
      <c r="AU102" s="47">
        <f t="shared" si="9"/>
        <v>1279.9135197200299</v>
      </c>
      <c r="AV102" s="43"/>
      <c r="AW102" s="50">
        <f t="shared" si="10"/>
        <v>86.312412942620398</v>
      </c>
      <c r="AX102" s="51">
        <f t="shared" si="11"/>
        <v>1282.3725185701401</v>
      </c>
    </row>
    <row r="103" spans="1:50">
      <c r="A103" s="43">
        <v>54</v>
      </c>
      <c r="B103" s="43" t="s">
        <v>229</v>
      </c>
      <c r="C103" s="45">
        <v>44305.74863425926</v>
      </c>
      <c r="D103" s="43">
        <v>90</v>
      </c>
      <c r="E103" s="43" t="s">
        <v>125</v>
      </c>
      <c r="F103" s="43">
        <v>0</v>
      </c>
      <c r="G103" s="43">
        <v>6.05</v>
      </c>
      <c r="H103" s="44">
        <v>11036</v>
      </c>
      <c r="I103" s="43">
        <v>1.7999999999999999E-2</v>
      </c>
      <c r="J103" s="43" t="s">
        <v>126</v>
      </c>
      <c r="K103" s="43" t="s">
        <v>126</v>
      </c>
      <c r="L103" s="43" t="s">
        <v>126</v>
      </c>
      <c r="M103" s="43" t="s">
        <v>126</v>
      </c>
      <c r="N103" s="43"/>
      <c r="O103" s="43">
        <v>54</v>
      </c>
      <c r="P103" s="43" t="s">
        <v>229</v>
      </c>
      <c r="Q103" s="45">
        <v>44305.74863425926</v>
      </c>
      <c r="R103" s="43">
        <v>90</v>
      </c>
      <c r="S103" s="43" t="s">
        <v>125</v>
      </c>
      <c r="T103" s="43">
        <v>0</v>
      </c>
      <c r="U103" s="43" t="s">
        <v>126</v>
      </c>
      <c r="V103" s="43" t="s">
        <v>126</v>
      </c>
      <c r="W103" s="43" t="s">
        <v>126</v>
      </c>
      <c r="X103" s="43" t="s">
        <v>126</v>
      </c>
      <c r="Y103" s="43" t="s">
        <v>126</v>
      </c>
      <c r="Z103" s="43" t="s">
        <v>126</v>
      </c>
      <c r="AA103" s="43" t="s">
        <v>126</v>
      </c>
      <c r="AB103" s="43"/>
      <c r="AC103" s="43">
        <v>54</v>
      </c>
      <c r="AD103" s="43" t="s">
        <v>229</v>
      </c>
      <c r="AE103" s="45">
        <v>44305.74863425926</v>
      </c>
      <c r="AF103" s="43">
        <v>90</v>
      </c>
      <c r="AG103" s="43" t="s">
        <v>125</v>
      </c>
      <c r="AH103" s="43">
        <v>0</v>
      </c>
      <c r="AI103" s="43">
        <v>12.228</v>
      </c>
      <c r="AJ103" s="44">
        <v>4184</v>
      </c>
      <c r="AK103" s="43">
        <v>0.84499999999999997</v>
      </c>
      <c r="AL103" s="43" t="s">
        <v>126</v>
      </c>
      <c r="AM103" s="43" t="s">
        <v>126</v>
      </c>
      <c r="AN103" s="43" t="s">
        <v>126</v>
      </c>
      <c r="AO103" s="43" t="s">
        <v>126</v>
      </c>
      <c r="AP103" s="43"/>
      <c r="AQ103" s="43">
        <v>1</v>
      </c>
      <c r="AR103" s="43"/>
      <c r="AS103" s="43"/>
      <c r="AT103" s="46">
        <f t="shared" si="8"/>
        <v>28.069487539999997</v>
      </c>
      <c r="AU103" s="47">
        <f t="shared" si="9"/>
        <v>809.44475741888004</v>
      </c>
      <c r="AV103" s="43"/>
      <c r="AW103" s="50">
        <f t="shared" si="10"/>
        <v>28.654035190513603</v>
      </c>
      <c r="AX103" s="51">
        <f t="shared" si="11"/>
        <v>795.83815478144015</v>
      </c>
    </row>
    <row r="104" spans="1:50">
      <c r="A104" s="43">
        <v>55</v>
      </c>
      <c r="B104" s="43" t="s">
        <v>230</v>
      </c>
      <c r="C104" s="45">
        <v>44305.769942129627</v>
      </c>
      <c r="D104" s="43">
        <v>34</v>
      </c>
      <c r="E104" s="43" t="s">
        <v>125</v>
      </c>
      <c r="F104" s="43">
        <v>0</v>
      </c>
      <c r="G104" s="43">
        <v>6.05</v>
      </c>
      <c r="H104" s="44">
        <v>28909</v>
      </c>
      <c r="I104" s="43">
        <v>5.5E-2</v>
      </c>
      <c r="J104" s="43" t="s">
        <v>126</v>
      </c>
      <c r="K104" s="43" t="s">
        <v>126</v>
      </c>
      <c r="L104" s="43" t="s">
        <v>126</v>
      </c>
      <c r="M104" s="43" t="s">
        <v>126</v>
      </c>
      <c r="N104" s="43"/>
      <c r="O104" s="43">
        <v>55</v>
      </c>
      <c r="P104" s="43" t="s">
        <v>230</v>
      </c>
      <c r="Q104" s="45">
        <v>44305.769942129627</v>
      </c>
      <c r="R104" s="43">
        <v>34</v>
      </c>
      <c r="S104" s="43" t="s">
        <v>125</v>
      </c>
      <c r="T104" s="43">
        <v>0</v>
      </c>
      <c r="U104" s="43" t="s">
        <v>126</v>
      </c>
      <c r="V104" s="43" t="s">
        <v>126</v>
      </c>
      <c r="W104" s="43" t="s">
        <v>126</v>
      </c>
      <c r="X104" s="43" t="s">
        <v>126</v>
      </c>
      <c r="Y104" s="43" t="s">
        <v>126</v>
      </c>
      <c r="Z104" s="43" t="s">
        <v>126</v>
      </c>
      <c r="AA104" s="43" t="s">
        <v>126</v>
      </c>
      <c r="AB104" s="43"/>
      <c r="AC104" s="43">
        <v>55</v>
      </c>
      <c r="AD104" s="43" t="s">
        <v>230</v>
      </c>
      <c r="AE104" s="45">
        <v>44305.769942129627</v>
      </c>
      <c r="AF104" s="43">
        <v>34</v>
      </c>
      <c r="AG104" s="43" t="s">
        <v>125</v>
      </c>
      <c r="AH104" s="43">
        <v>0</v>
      </c>
      <c r="AI104" s="43">
        <v>12.228</v>
      </c>
      <c r="AJ104" s="44">
        <v>5413</v>
      </c>
      <c r="AK104" s="43">
        <v>1.0900000000000001</v>
      </c>
      <c r="AL104" s="43" t="s">
        <v>126</v>
      </c>
      <c r="AM104" s="43" t="s">
        <v>126</v>
      </c>
      <c r="AN104" s="43" t="s">
        <v>126</v>
      </c>
      <c r="AO104" s="43" t="s">
        <v>126</v>
      </c>
      <c r="AP104" s="43"/>
      <c r="AQ104" s="43">
        <v>1</v>
      </c>
      <c r="AR104" s="43"/>
      <c r="AS104" s="43"/>
      <c r="AT104" s="46">
        <f t="shared" si="8"/>
        <v>90.591245944647795</v>
      </c>
      <c r="AU104" s="47">
        <f t="shared" si="9"/>
        <v>1036.5610032838699</v>
      </c>
      <c r="AV104" s="43"/>
      <c r="AW104" s="50">
        <f t="shared" si="10"/>
        <v>75.663075209027099</v>
      </c>
      <c r="AX104" s="51">
        <f t="shared" si="11"/>
        <v>1030.63117274806</v>
      </c>
    </row>
    <row r="105" spans="1:50">
      <c r="A105" s="43">
        <v>56</v>
      </c>
      <c r="B105" s="43" t="s">
        <v>231</v>
      </c>
      <c r="C105" s="45">
        <v>44305.791261574072</v>
      </c>
      <c r="D105" s="43">
        <v>125</v>
      </c>
      <c r="E105" s="43" t="s">
        <v>125</v>
      </c>
      <c r="F105" s="43">
        <v>0</v>
      </c>
      <c r="G105" s="43">
        <v>6.1589999999999998</v>
      </c>
      <c r="H105" s="44">
        <v>9076</v>
      </c>
      <c r="I105" s="43">
        <v>1.4E-2</v>
      </c>
      <c r="J105" s="43" t="s">
        <v>126</v>
      </c>
      <c r="K105" s="43" t="s">
        <v>126</v>
      </c>
      <c r="L105" s="43" t="s">
        <v>126</v>
      </c>
      <c r="M105" s="43" t="s">
        <v>126</v>
      </c>
      <c r="N105" s="43"/>
      <c r="O105" s="43">
        <v>56</v>
      </c>
      <c r="P105" s="43" t="s">
        <v>231</v>
      </c>
      <c r="Q105" s="45">
        <v>44305.791261574072</v>
      </c>
      <c r="R105" s="43">
        <v>125</v>
      </c>
      <c r="S105" s="43" t="s">
        <v>125</v>
      </c>
      <c r="T105" s="43">
        <v>0</v>
      </c>
      <c r="U105" s="43" t="s">
        <v>126</v>
      </c>
      <c r="V105" s="43" t="s">
        <v>126</v>
      </c>
      <c r="W105" s="43" t="s">
        <v>126</v>
      </c>
      <c r="X105" s="43" t="s">
        <v>126</v>
      </c>
      <c r="Y105" s="43" t="s">
        <v>126</v>
      </c>
      <c r="Z105" s="43" t="s">
        <v>126</v>
      </c>
      <c r="AA105" s="43" t="s">
        <v>126</v>
      </c>
      <c r="AB105" s="43"/>
      <c r="AC105" s="43">
        <v>56</v>
      </c>
      <c r="AD105" s="43" t="s">
        <v>231</v>
      </c>
      <c r="AE105" s="45">
        <v>44305.791261574072</v>
      </c>
      <c r="AF105" s="43">
        <v>125</v>
      </c>
      <c r="AG105" s="43" t="s">
        <v>125</v>
      </c>
      <c r="AH105" s="43">
        <v>0</v>
      </c>
      <c r="AI105" s="43">
        <v>12.321</v>
      </c>
      <c r="AJ105" s="44">
        <v>8690</v>
      </c>
      <c r="AK105" s="43">
        <v>1.744</v>
      </c>
      <c r="AL105" s="43" t="s">
        <v>126</v>
      </c>
      <c r="AM105" s="43" t="s">
        <v>126</v>
      </c>
      <c r="AN105" s="43" t="s">
        <v>126</v>
      </c>
      <c r="AO105" s="43" t="s">
        <v>126</v>
      </c>
      <c r="AP105" s="43"/>
      <c r="AQ105" s="43">
        <v>1</v>
      </c>
      <c r="AR105" s="43"/>
      <c r="AS105" s="43"/>
      <c r="AT105" s="46">
        <f t="shared" si="8"/>
        <v>21.930022739999998</v>
      </c>
      <c r="AU105" s="47">
        <f t="shared" si="9"/>
        <v>1641.2158544029999</v>
      </c>
      <c r="AV105" s="43"/>
      <c r="AW105" s="50">
        <f t="shared" si="10"/>
        <v>23.208987680799996</v>
      </c>
      <c r="AX105" s="51">
        <f t="shared" si="11"/>
        <v>1656.442108214</v>
      </c>
    </row>
    <row r="106" spans="1:50">
      <c r="A106" s="43">
        <v>39</v>
      </c>
      <c r="B106" s="43" t="s">
        <v>232</v>
      </c>
      <c r="C106" s="45">
        <v>44334.443414351852</v>
      </c>
      <c r="D106" s="43" t="s">
        <v>124</v>
      </c>
      <c r="E106" s="43" t="s">
        <v>125</v>
      </c>
      <c r="F106" s="43">
        <v>0</v>
      </c>
      <c r="G106" s="43">
        <v>6.0629999999999997</v>
      </c>
      <c r="H106" s="44">
        <v>2303</v>
      </c>
      <c r="I106" s="43">
        <v>0</v>
      </c>
      <c r="J106" s="43" t="s">
        <v>126</v>
      </c>
      <c r="K106" s="43" t="s">
        <v>126</v>
      </c>
      <c r="L106" s="43" t="s">
        <v>126</v>
      </c>
      <c r="M106" s="43" t="s">
        <v>126</v>
      </c>
      <c r="N106" s="43"/>
      <c r="O106" s="43">
        <v>39</v>
      </c>
      <c r="P106" s="43" t="s">
        <v>232</v>
      </c>
      <c r="Q106" s="45">
        <v>44334.443414351852</v>
      </c>
      <c r="R106" s="43" t="s">
        <v>124</v>
      </c>
      <c r="S106" s="43" t="s">
        <v>125</v>
      </c>
      <c r="T106" s="43">
        <v>0</v>
      </c>
      <c r="U106" s="43" t="s">
        <v>126</v>
      </c>
      <c r="V106" s="44" t="s">
        <v>126</v>
      </c>
      <c r="W106" s="43" t="s">
        <v>126</v>
      </c>
      <c r="X106" s="43" t="s">
        <v>126</v>
      </c>
      <c r="Y106" s="43" t="s">
        <v>126</v>
      </c>
      <c r="Z106" s="43" t="s">
        <v>126</v>
      </c>
      <c r="AA106" s="43" t="s">
        <v>126</v>
      </c>
      <c r="AB106" s="43"/>
      <c r="AC106" s="43">
        <v>39</v>
      </c>
      <c r="AD106" s="43" t="s">
        <v>232</v>
      </c>
      <c r="AE106" s="45">
        <v>44334.443414351852</v>
      </c>
      <c r="AF106" s="43" t="s">
        <v>124</v>
      </c>
      <c r="AG106" s="43" t="s">
        <v>125</v>
      </c>
      <c r="AH106" s="43">
        <v>0</v>
      </c>
      <c r="AI106" s="43">
        <v>12.214</v>
      </c>
      <c r="AJ106" s="44">
        <v>1939</v>
      </c>
      <c r="AK106" s="43">
        <v>0.39700000000000002</v>
      </c>
      <c r="AL106" s="43" t="s">
        <v>126</v>
      </c>
      <c r="AM106" s="43" t="s">
        <v>126</v>
      </c>
      <c r="AN106" s="43" t="s">
        <v>126</v>
      </c>
      <c r="AO106" s="43" t="s">
        <v>126</v>
      </c>
      <c r="AP106" s="43"/>
      <c r="AQ106" s="43">
        <v>1</v>
      </c>
      <c r="AR106" s="43"/>
      <c r="AS106" s="43"/>
      <c r="AT106" s="46">
        <f t="shared" si="8"/>
        <v>1.9713209412499992</v>
      </c>
      <c r="AU106" s="47">
        <f t="shared" si="9"/>
        <v>394.08460231282999</v>
      </c>
      <c r="AV106" s="43"/>
      <c r="AW106" s="50">
        <f t="shared" si="10"/>
        <v>1.7820132684499992</v>
      </c>
      <c r="AX106" s="51">
        <f t="shared" si="11"/>
        <v>366.81766693654004</v>
      </c>
    </row>
    <row r="107" spans="1:50">
      <c r="A107" s="43">
        <v>40</v>
      </c>
      <c r="B107" s="43" t="s">
        <v>233</v>
      </c>
      <c r="C107" s="45">
        <v>44334.464699074073</v>
      </c>
      <c r="D107" s="43" t="s">
        <v>128</v>
      </c>
      <c r="E107" s="43" t="s">
        <v>125</v>
      </c>
      <c r="F107" s="43">
        <v>0</v>
      </c>
      <c r="G107" s="43">
        <v>5.9980000000000002</v>
      </c>
      <c r="H107" s="44">
        <v>847854</v>
      </c>
      <c r="I107" s="43">
        <v>1.764</v>
      </c>
      <c r="J107" s="43" t="s">
        <v>126</v>
      </c>
      <c r="K107" s="43" t="s">
        <v>126</v>
      </c>
      <c r="L107" s="43" t="s">
        <v>126</v>
      </c>
      <c r="M107" s="43" t="s">
        <v>126</v>
      </c>
      <c r="N107" s="43"/>
      <c r="O107" s="43">
        <v>40</v>
      </c>
      <c r="P107" s="43" t="s">
        <v>233</v>
      </c>
      <c r="Q107" s="45">
        <v>44334.464699074073</v>
      </c>
      <c r="R107" s="43" t="s">
        <v>128</v>
      </c>
      <c r="S107" s="43" t="s">
        <v>125</v>
      </c>
      <c r="T107" s="43">
        <v>0</v>
      </c>
      <c r="U107" s="43">
        <v>5.9459999999999997</v>
      </c>
      <c r="V107" s="44">
        <v>6573</v>
      </c>
      <c r="W107" s="43">
        <v>1.88</v>
      </c>
      <c r="X107" s="43" t="s">
        <v>126</v>
      </c>
      <c r="Y107" s="43" t="s">
        <v>126</v>
      </c>
      <c r="Z107" s="43" t="s">
        <v>126</v>
      </c>
      <c r="AA107" s="43" t="s">
        <v>126</v>
      </c>
      <c r="AB107" s="43"/>
      <c r="AC107" s="43">
        <v>40</v>
      </c>
      <c r="AD107" s="43" t="s">
        <v>233</v>
      </c>
      <c r="AE107" s="45">
        <v>44334.464699074073</v>
      </c>
      <c r="AF107" s="43" t="s">
        <v>128</v>
      </c>
      <c r="AG107" s="43" t="s">
        <v>125</v>
      </c>
      <c r="AH107" s="43">
        <v>0</v>
      </c>
      <c r="AI107" s="43">
        <v>12.173999999999999</v>
      </c>
      <c r="AJ107" s="44">
        <v>9160</v>
      </c>
      <c r="AK107" s="43">
        <v>1.8380000000000001</v>
      </c>
      <c r="AL107" s="43" t="s">
        <v>126</v>
      </c>
      <c r="AM107" s="43" t="s">
        <v>126</v>
      </c>
      <c r="AN107" s="43" t="s">
        <v>126</v>
      </c>
      <c r="AO107" s="43" t="s">
        <v>126</v>
      </c>
      <c r="AP107" s="43"/>
      <c r="AQ107" s="43">
        <v>1</v>
      </c>
      <c r="AR107" s="43"/>
      <c r="AS107" s="43"/>
      <c r="AT107" s="46">
        <f t="shared" si="8"/>
        <v>1807.8546262207651</v>
      </c>
      <c r="AU107" s="47">
        <f t="shared" si="9"/>
        <v>1727.827245488</v>
      </c>
      <c r="AV107" s="43"/>
      <c r="AW107" s="50">
        <f t="shared" si="10"/>
        <v>1970.5500891169704</v>
      </c>
      <c r="AX107" s="51">
        <f t="shared" si="11"/>
        <v>1746.1696949440002</v>
      </c>
    </row>
    <row r="108" spans="1:50">
      <c r="A108" s="43">
        <v>41</v>
      </c>
      <c r="B108" s="43" t="s">
        <v>234</v>
      </c>
      <c r="C108" s="45">
        <v>44334.485995370371</v>
      </c>
      <c r="D108" s="43">
        <v>143</v>
      </c>
      <c r="E108" s="43" t="s">
        <v>125</v>
      </c>
      <c r="F108" s="43">
        <v>0</v>
      </c>
      <c r="G108" s="43">
        <v>6.0919999999999996</v>
      </c>
      <c r="H108" s="44">
        <v>2318</v>
      </c>
      <c r="I108" s="43">
        <v>0</v>
      </c>
      <c r="J108" s="43" t="s">
        <v>126</v>
      </c>
      <c r="K108" s="43" t="s">
        <v>126</v>
      </c>
      <c r="L108" s="43" t="s">
        <v>126</v>
      </c>
      <c r="M108" s="43" t="s">
        <v>126</v>
      </c>
      <c r="N108" s="43"/>
      <c r="O108" s="43">
        <v>41</v>
      </c>
      <c r="P108" s="43" t="s">
        <v>234</v>
      </c>
      <c r="Q108" s="45">
        <v>44334.485995370371</v>
      </c>
      <c r="R108" s="43">
        <v>143</v>
      </c>
      <c r="S108" s="43" t="s">
        <v>125</v>
      </c>
      <c r="T108" s="43">
        <v>0</v>
      </c>
      <c r="U108" s="43" t="s">
        <v>126</v>
      </c>
      <c r="V108" s="44" t="s">
        <v>126</v>
      </c>
      <c r="W108" s="43" t="s">
        <v>126</v>
      </c>
      <c r="X108" s="43" t="s">
        <v>126</v>
      </c>
      <c r="Y108" s="43" t="s">
        <v>126</v>
      </c>
      <c r="Z108" s="43" t="s">
        <v>126</v>
      </c>
      <c r="AA108" s="43" t="s">
        <v>126</v>
      </c>
      <c r="AB108" s="43"/>
      <c r="AC108" s="43">
        <v>41</v>
      </c>
      <c r="AD108" s="43" t="s">
        <v>234</v>
      </c>
      <c r="AE108" s="45">
        <v>44334.485995370371</v>
      </c>
      <c r="AF108" s="43">
        <v>143</v>
      </c>
      <c r="AG108" s="43" t="s">
        <v>125</v>
      </c>
      <c r="AH108" s="43">
        <v>0</v>
      </c>
      <c r="AI108" s="43">
        <v>12.115</v>
      </c>
      <c r="AJ108" s="44">
        <v>50670</v>
      </c>
      <c r="AK108" s="43">
        <v>10.057</v>
      </c>
      <c r="AL108" s="43" t="s">
        <v>126</v>
      </c>
      <c r="AM108" s="43" t="s">
        <v>126</v>
      </c>
      <c r="AN108" s="43" t="s">
        <v>126</v>
      </c>
      <c r="AO108" s="43" t="s">
        <v>126</v>
      </c>
      <c r="AP108" s="43"/>
      <c r="AQ108" s="43">
        <v>1</v>
      </c>
      <c r="AR108" s="43"/>
      <c r="AS108" s="43"/>
      <c r="AT108" s="46">
        <f t="shared" si="8"/>
        <v>2.0133688849999993</v>
      </c>
      <c r="AU108" s="47">
        <f t="shared" si="9"/>
        <v>9267.8892325470006</v>
      </c>
      <c r="AV108" s="43"/>
      <c r="AW108" s="50">
        <f t="shared" si="10"/>
        <v>1.835341464199999</v>
      </c>
      <c r="AX108" s="51">
        <f t="shared" si="11"/>
        <v>9642.4992808860006</v>
      </c>
    </row>
    <row r="109" spans="1:50">
      <c r="A109" s="43">
        <v>42</v>
      </c>
      <c r="B109" s="43" t="s">
        <v>235</v>
      </c>
      <c r="C109" s="45">
        <v>44334.507291666669</v>
      </c>
      <c r="D109" s="43">
        <v>213</v>
      </c>
      <c r="E109" s="43" t="s">
        <v>125</v>
      </c>
      <c r="F109" s="43">
        <v>0</v>
      </c>
      <c r="G109" s="43">
        <v>6.0419999999999998</v>
      </c>
      <c r="H109" s="44">
        <v>6037</v>
      </c>
      <c r="I109" s="43">
        <v>8.0000000000000002E-3</v>
      </c>
      <c r="J109" s="43" t="s">
        <v>126</v>
      </c>
      <c r="K109" s="43" t="s">
        <v>126</v>
      </c>
      <c r="L109" s="43" t="s">
        <v>126</v>
      </c>
      <c r="M109" s="43" t="s">
        <v>126</v>
      </c>
      <c r="N109" s="43"/>
      <c r="O109" s="43">
        <v>42</v>
      </c>
      <c r="P109" s="43" t="s">
        <v>235</v>
      </c>
      <c r="Q109" s="45">
        <v>44334.507291666669</v>
      </c>
      <c r="R109" s="43">
        <v>213</v>
      </c>
      <c r="S109" s="43" t="s">
        <v>125</v>
      </c>
      <c r="T109" s="43">
        <v>0</v>
      </c>
      <c r="U109" s="43" t="s">
        <v>126</v>
      </c>
      <c r="V109" s="43" t="s">
        <v>126</v>
      </c>
      <c r="W109" s="43" t="s">
        <v>126</v>
      </c>
      <c r="X109" s="43" t="s">
        <v>126</v>
      </c>
      <c r="Y109" s="43" t="s">
        <v>126</v>
      </c>
      <c r="Z109" s="43" t="s">
        <v>126</v>
      </c>
      <c r="AA109" s="43" t="s">
        <v>126</v>
      </c>
      <c r="AB109" s="43"/>
      <c r="AC109" s="43">
        <v>42</v>
      </c>
      <c r="AD109" s="43" t="s">
        <v>235</v>
      </c>
      <c r="AE109" s="45">
        <v>44334.507291666669</v>
      </c>
      <c r="AF109" s="43">
        <v>213</v>
      </c>
      <c r="AG109" s="43" t="s">
        <v>125</v>
      </c>
      <c r="AH109" s="43">
        <v>0</v>
      </c>
      <c r="AI109" s="43">
        <v>12.156000000000001</v>
      </c>
      <c r="AJ109" s="44">
        <v>15130</v>
      </c>
      <c r="AK109" s="43">
        <v>3.0270000000000001</v>
      </c>
      <c r="AL109" s="43" t="s">
        <v>126</v>
      </c>
      <c r="AM109" s="43" t="s">
        <v>126</v>
      </c>
      <c r="AN109" s="43" t="s">
        <v>126</v>
      </c>
      <c r="AO109" s="43" t="s">
        <v>126</v>
      </c>
      <c r="AP109" s="43"/>
      <c r="AQ109" s="43">
        <v>1</v>
      </c>
      <c r="AR109" s="43"/>
      <c r="AS109" s="43"/>
      <c r="AT109" s="46">
        <f t="shared" si="8"/>
        <v>12.73354909125</v>
      </c>
      <c r="AU109" s="47">
        <f t="shared" si="9"/>
        <v>2825.5628861870005</v>
      </c>
      <c r="AV109" s="43"/>
      <c r="AW109" s="50">
        <f t="shared" si="10"/>
        <v>14.252441866449999</v>
      </c>
      <c r="AX109" s="51">
        <f t="shared" si="11"/>
        <v>2885.2758112060001</v>
      </c>
    </row>
    <row r="110" spans="1:50">
      <c r="A110" s="43">
        <v>43</v>
      </c>
      <c r="B110" s="43" t="s">
        <v>236</v>
      </c>
      <c r="C110" s="45">
        <v>44334.528553240743</v>
      </c>
      <c r="D110" s="43">
        <v>22</v>
      </c>
      <c r="E110" s="43" t="s">
        <v>125</v>
      </c>
      <c r="F110" s="43">
        <v>0</v>
      </c>
      <c r="G110" s="43">
        <v>6.0910000000000002</v>
      </c>
      <c r="H110" s="44">
        <v>2336</v>
      </c>
      <c r="I110" s="43">
        <v>0</v>
      </c>
      <c r="J110" s="43" t="s">
        <v>126</v>
      </c>
      <c r="K110" s="43" t="s">
        <v>126</v>
      </c>
      <c r="L110" s="43" t="s">
        <v>126</v>
      </c>
      <c r="M110" s="43" t="s">
        <v>126</v>
      </c>
      <c r="N110" s="43"/>
      <c r="O110" s="43">
        <v>43</v>
      </c>
      <c r="P110" s="43" t="s">
        <v>236</v>
      </c>
      <c r="Q110" s="45">
        <v>44334.528553240743</v>
      </c>
      <c r="R110" s="43">
        <v>22</v>
      </c>
      <c r="S110" s="43" t="s">
        <v>125</v>
      </c>
      <c r="T110" s="43">
        <v>0</v>
      </c>
      <c r="U110" s="43" t="s">
        <v>126</v>
      </c>
      <c r="V110" s="43" t="s">
        <v>126</v>
      </c>
      <c r="W110" s="43" t="s">
        <v>126</v>
      </c>
      <c r="X110" s="43" t="s">
        <v>126</v>
      </c>
      <c r="Y110" s="43" t="s">
        <v>126</v>
      </c>
      <c r="Z110" s="43" t="s">
        <v>126</v>
      </c>
      <c r="AA110" s="43" t="s">
        <v>126</v>
      </c>
      <c r="AB110" s="43"/>
      <c r="AC110" s="43">
        <v>43</v>
      </c>
      <c r="AD110" s="43" t="s">
        <v>236</v>
      </c>
      <c r="AE110" s="45">
        <v>44334.528553240743</v>
      </c>
      <c r="AF110" s="43">
        <v>22</v>
      </c>
      <c r="AG110" s="43" t="s">
        <v>125</v>
      </c>
      <c r="AH110" s="43">
        <v>0</v>
      </c>
      <c r="AI110" s="43">
        <v>12.135999999999999</v>
      </c>
      <c r="AJ110" s="44">
        <v>31148</v>
      </c>
      <c r="AK110" s="43">
        <v>6.2050000000000001</v>
      </c>
      <c r="AL110" s="43" t="s">
        <v>126</v>
      </c>
      <c r="AM110" s="43" t="s">
        <v>126</v>
      </c>
      <c r="AN110" s="43" t="s">
        <v>126</v>
      </c>
      <c r="AO110" s="43" t="s">
        <v>126</v>
      </c>
      <c r="AP110" s="43"/>
      <c r="AQ110" s="43">
        <v>1</v>
      </c>
      <c r="AR110" s="43"/>
      <c r="AS110" s="43"/>
      <c r="AT110" s="46">
        <f t="shared" si="8"/>
        <v>2.0638390399999995</v>
      </c>
      <c r="AU110" s="47">
        <f t="shared" si="9"/>
        <v>5748.7698775659201</v>
      </c>
      <c r="AV110" s="43"/>
      <c r="AW110" s="50">
        <f t="shared" si="10"/>
        <v>1.8993008768000017</v>
      </c>
      <c r="AX110" s="51">
        <f t="shared" si="11"/>
        <v>5935.8641820809607</v>
      </c>
    </row>
    <row r="111" spans="1:50">
      <c r="A111" s="43">
        <v>44</v>
      </c>
      <c r="B111" s="43" t="s">
        <v>237</v>
      </c>
      <c r="C111" s="45">
        <v>44334.549826388888</v>
      </c>
      <c r="D111" s="43">
        <v>114</v>
      </c>
      <c r="E111" s="43" t="s">
        <v>125</v>
      </c>
      <c r="F111" s="43">
        <v>0</v>
      </c>
      <c r="G111" s="43">
        <v>6.03</v>
      </c>
      <c r="H111" s="44">
        <v>11537</v>
      </c>
      <c r="I111" s="43">
        <v>1.9E-2</v>
      </c>
      <c r="J111" s="43" t="s">
        <v>126</v>
      </c>
      <c r="K111" s="43" t="s">
        <v>126</v>
      </c>
      <c r="L111" s="43" t="s">
        <v>126</v>
      </c>
      <c r="M111" s="43" t="s">
        <v>126</v>
      </c>
      <c r="N111" s="43"/>
      <c r="O111" s="43">
        <v>44</v>
      </c>
      <c r="P111" s="43" t="s">
        <v>237</v>
      </c>
      <c r="Q111" s="45">
        <v>44334.549826388888</v>
      </c>
      <c r="R111" s="43">
        <v>114</v>
      </c>
      <c r="S111" s="43" t="s">
        <v>125</v>
      </c>
      <c r="T111" s="43">
        <v>0</v>
      </c>
      <c r="U111" s="43" t="s">
        <v>126</v>
      </c>
      <c r="V111" s="43" t="s">
        <v>126</v>
      </c>
      <c r="W111" s="43" t="s">
        <v>126</v>
      </c>
      <c r="X111" s="43" t="s">
        <v>126</v>
      </c>
      <c r="Y111" s="43" t="s">
        <v>126</v>
      </c>
      <c r="Z111" s="43" t="s">
        <v>126</v>
      </c>
      <c r="AA111" s="43" t="s">
        <v>126</v>
      </c>
      <c r="AB111" s="43"/>
      <c r="AC111" s="43">
        <v>44</v>
      </c>
      <c r="AD111" s="43" t="s">
        <v>237</v>
      </c>
      <c r="AE111" s="45">
        <v>44334.549826388888</v>
      </c>
      <c r="AF111" s="43">
        <v>114</v>
      </c>
      <c r="AG111" s="43" t="s">
        <v>125</v>
      </c>
      <c r="AH111" s="43">
        <v>0</v>
      </c>
      <c r="AI111" s="43">
        <v>12.148999999999999</v>
      </c>
      <c r="AJ111" s="44">
        <v>2688</v>
      </c>
      <c r="AK111" s="43">
        <v>0.54600000000000004</v>
      </c>
      <c r="AL111" s="43" t="s">
        <v>126</v>
      </c>
      <c r="AM111" s="43" t="s">
        <v>126</v>
      </c>
      <c r="AN111" s="43" t="s">
        <v>126</v>
      </c>
      <c r="AO111" s="43" t="s">
        <v>126</v>
      </c>
      <c r="AP111" s="43"/>
      <c r="AQ111" s="43">
        <v>1</v>
      </c>
      <c r="AR111" s="43"/>
      <c r="AS111" s="43"/>
      <c r="AT111" s="46">
        <f t="shared" si="8"/>
        <v>29.665010341249996</v>
      </c>
      <c r="AU111" s="47">
        <f t="shared" si="9"/>
        <v>532.73166515712001</v>
      </c>
      <c r="AV111" s="43"/>
      <c r="AW111" s="50">
        <f t="shared" si="10"/>
        <v>29.972802923587899</v>
      </c>
      <c r="AX111" s="51">
        <f t="shared" si="11"/>
        <v>509.97011590656001</v>
      </c>
    </row>
    <row r="112" spans="1:50">
      <c r="A112" s="43">
        <v>45</v>
      </c>
      <c r="B112" s="43" t="s">
        <v>238</v>
      </c>
      <c r="C112" s="45">
        <v>44334.571122685185</v>
      </c>
      <c r="D112" s="43">
        <v>44</v>
      </c>
      <c r="E112" s="43" t="s">
        <v>125</v>
      </c>
      <c r="F112" s="43">
        <v>0</v>
      </c>
      <c r="G112" s="43">
        <v>6.0979999999999999</v>
      </c>
      <c r="H112" s="44">
        <v>1975</v>
      </c>
      <c r="I112" s="43">
        <v>-1E-3</v>
      </c>
      <c r="J112" s="43" t="s">
        <v>126</v>
      </c>
      <c r="K112" s="43" t="s">
        <v>126</v>
      </c>
      <c r="L112" s="43" t="s">
        <v>126</v>
      </c>
      <c r="M112" s="43" t="s">
        <v>126</v>
      </c>
      <c r="N112" s="43"/>
      <c r="O112" s="43">
        <v>45</v>
      </c>
      <c r="P112" s="43" t="s">
        <v>238</v>
      </c>
      <c r="Q112" s="45">
        <v>44334.571122685185</v>
      </c>
      <c r="R112" s="43">
        <v>44</v>
      </c>
      <c r="S112" s="43" t="s">
        <v>125</v>
      </c>
      <c r="T112" s="43">
        <v>0</v>
      </c>
      <c r="U112" s="43" t="s">
        <v>126</v>
      </c>
      <c r="V112" s="43" t="s">
        <v>126</v>
      </c>
      <c r="W112" s="43" t="s">
        <v>126</v>
      </c>
      <c r="X112" s="43" t="s">
        <v>126</v>
      </c>
      <c r="Y112" s="43" t="s">
        <v>126</v>
      </c>
      <c r="Z112" s="43" t="s">
        <v>126</v>
      </c>
      <c r="AA112" s="43" t="s">
        <v>126</v>
      </c>
      <c r="AB112" s="43"/>
      <c r="AC112" s="43">
        <v>45</v>
      </c>
      <c r="AD112" s="43" t="s">
        <v>238</v>
      </c>
      <c r="AE112" s="45">
        <v>44334.571122685185</v>
      </c>
      <c r="AF112" s="43">
        <v>44</v>
      </c>
      <c r="AG112" s="43" t="s">
        <v>125</v>
      </c>
      <c r="AH112" s="43">
        <v>0</v>
      </c>
      <c r="AI112" s="43">
        <v>12.09</v>
      </c>
      <c r="AJ112" s="44">
        <v>46893</v>
      </c>
      <c r="AK112" s="43">
        <v>9.3130000000000006</v>
      </c>
      <c r="AL112" s="43" t="s">
        <v>126</v>
      </c>
      <c r="AM112" s="43" t="s">
        <v>126</v>
      </c>
      <c r="AN112" s="43" t="s">
        <v>126</v>
      </c>
      <c r="AO112" s="43" t="s">
        <v>126</v>
      </c>
      <c r="AP112" s="43"/>
      <c r="AQ112" s="43">
        <v>1</v>
      </c>
      <c r="AR112" s="43"/>
      <c r="AS112" s="43"/>
      <c r="AT112" s="46">
        <f t="shared" si="8"/>
        <v>1.054263281249999</v>
      </c>
      <c r="AU112" s="47">
        <f t="shared" si="9"/>
        <v>8590.7638920062691</v>
      </c>
      <c r="AV112" s="43"/>
      <c r="AW112" s="50">
        <f t="shared" si="10"/>
        <v>0.60938378125000003</v>
      </c>
      <c r="AX112" s="51">
        <f t="shared" si="11"/>
        <v>8926.3286169192597</v>
      </c>
    </row>
    <row r="113" spans="1:50">
      <c r="A113" s="43">
        <v>46</v>
      </c>
      <c r="B113" s="43" t="s">
        <v>239</v>
      </c>
      <c r="C113" s="45">
        <v>44334.59238425926</v>
      </c>
      <c r="D113" s="43">
        <v>118</v>
      </c>
      <c r="E113" s="43" t="s">
        <v>125</v>
      </c>
      <c r="F113" s="43">
        <v>0</v>
      </c>
      <c r="G113" s="43">
        <v>6.0069999999999997</v>
      </c>
      <c r="H113" s="44">
        <v>14061</v>
      </c>
      <c r="I113" s="43">
        <v>2.5000000000000001E-2</v>
      </c>
      <c r="J113" s="43" t="s">
        <v>126</v>
      </c>
      <c r="K113" s="43" t="s">
        <v>126</v>
      </c>
      <c r="L113" s="43" t="s">
        <v>126</v>
      </c>
      <c r="M113" s="43" t="s">
        <v>126</v>
      </c>
      <c r="N113" s="43"/>
      <c r="O113" s="43">
        <v>46</v>
      </c>
      <c r="P113" s="43" t="s">
        <v>239</v>
      </c>
      <c r="Q113" s="45">
        <v>44334.59238425926</v>
      </c>
      <c r="R113" s="43">
        <v>118</v>
      </c>
      <c r="S113" s="43" t="s">
        <v>125</v>
      </c>
      <c r="T113" s="43">
        <v>0</v>
      </c>
      <c r="U113" s="43" t="s">
        <v>126</v>
      </c>
      <c r="V113" s="43" t="s">
        <v>126</v>
      </c>
      <c r="W113" s="43" t="s">
        <v>126</v>
      </c>
      <c r="X113" s="43" t="s">
        <v>126</v>
      </c>
      <c r="Y113" s="43" t="s">
        <v>126</v>
      </c>
      <c r="Z113" s="43" t="s">
        <v>126</v>
      </c>
      <c r="AA113" s="43" t="s">
        <v>126</v>
      </c>
      <c r="AB113" s="43"/>
      <c r="AC113" s="43">
        <v>46</v>
      </c>
      <c r="AD113" s="43" t="s">
        <v>239</v>
      </c>
      <c r="AE113" s="45">
        <v>44334.59238425926</v>
      </c>
      <c r="AF113" s="43">
        <v>118</v>
      </c>
      <c r="AG113" s="43" t="s">
        <v>125</v>
      </c>
      <c r="AH113" s="43">
        <v>0</v>
      </c>
      <c r="AI113" s="43">
        <v>12.14</v>
      </c>
      <c r="AJ113" s="44">
        <v>3610</v>
      </c>
      <c r="AK113" s="43">
        <v>0.73</v>
      </c>
      <c r="AL113" s="43" t="s">
        <v>126</v>
      </c>
      <c r="AM113" s="43" t="s">
        <v>126</v>
      </c>
      <c r="AN113" s="43" t="s">
        <v>126</v>
      </c>
      <c r="AO113" s="43" t="s">
        <v>126</v>
      </c>
      <c r="AP113" s="43"/>
      <c r="AQ113" s="43">
        <v>1</v>
      </c>
      <c r="AR113" s="43"/>
      <c r="AS113" s="43"/>
      <c r="AT113" s="46">
        <f t="shared" si="8"/>
        <v>37.865379071249997</v>
      </c>
      <c r="AU113" s="47">
        <f t="shared" si="9"/>
        <v>703.30597508300002</v>
      </c>
      <c r="AV113" s="43"/>
      <c r="AW113" s="50">
        <f t="shared" si="10"/>
        <v>36.615731652931103</v>
      </c>
      <c r="AX113" s="51">
        <f t="shared" si="11"/>
        <v>686.16209805400013</v>
      </c>
    </row>
    <row r="114" spans="1:50">
      <c r="A114" s="43">
        <v>47</v>
      </c>
      <c r="B114" s="43" t="s">
        <v>240</v>
      </c>
      <c r="C114" s="45">
        <v>44334.613668981481</v>
      </c>
      <c r="D114" s="43">
        <v>145</v>
      </c>
      <c r="E114" s="43" t="s">
        <v>125</v>
      </c>
      <c r="F114" s="43">
        <v>0</v>
      </c>
      <c r="G114" s="43">
        <v>6.0259999999999998</v>
      </c>
      <c r="H114" s="44">
        <v>22756</v>
      </c>
      <c r="I114" s="43">
        <v>4.2999999999999997E-2</v>
      </c>
      <c r="J114" s="43" t="s">
        <v>126</v>
      </c>
      <c r="K114" s="43" t="s">
        <v>126</v>
      </c>
      <c r="L114" s="43" t="s">
        <v>126</v>
      </c>
      <c r="M114" s="43" t="s">
        <v>126</v>
      </c>
      <c r="N114" s="43"/>
      <c r="O114" s="43">
        <v>47</v>
      </c>
      <c r="P114" s="43" t="s">
        <v>240</v>
      </c>
      <c r="Q114" s="45">
        <v>44334.613668981481</v>
      </c>
      <c r="R114" s="43">
        <v>145</v>
      </c>
      <c r="S114" s="43" t="s">
        <v>125</v>
      </c>
      <c r="T114" s="43">
        <v>0</v>
      </c>
      <c r="U114" s="43" t="s">
        <v>126</v>
      </c>
      <c r="V114" s="43" t="s">
        <v>126</v>
      </c>
      <c r="W114" s="43" t="s">
        <v>126</v>
      </c>
      <c r="X114" s="43" t="s">
        <v>126</v>
      </c>
      <c r="Y114" s="43" t="s">
        <v>126</v>
      </c>
      <c r="Z114" s="43" t="s">
        <v>126</v>
      </c>
      <c r="AA114" s="43" t="s">
        <v>126</v>
      </c>
      <c r="AB114" s="43"/>
      <c r="AC114" s="43">
        <v>47</v>
      </c>
      <c r="AD114" s="43" t="s">
        <v>240</v>
      </c>
      <c r="AE114" s="45">
        <v>44334.613668981481</v>
      </c>
      <c r="AF114" s="43">
        <v>145</v>
      </c>
      <c r="AG114" s="43" t="s">
        <v>125</v>
      </c>
      <c r="AH114" s="43">
        <v>0</v>
      </c>
      <c r="AI114" s="43">
        <v>12.176</v>
      </c>
      <c r="AJ114" s="44">
        <v>4078</v>
      </c>
      <c r="AK114" s="43">
        <v>0.82399999999999995</v>
      </c>
      <c r="AL114" s="43" t="s">
        <v>126</v>
      </c>
      <c r="AM114" s="43" t="s">
        <v>126</v>
      </c>
      <c r="AN114" s="43" t="s">
        <v>126</v>
      </c>
      <c r="AO114" s="43" t="s">
        <v>126</v>
      </c>
      <c r="AP114" s="43"/>
      <c r="AQ114" s="43">
        <v>1</v>
      </c>
      <c r="AR114" s="43"/>
      <c r="AS114" s="43"/>
      <c r="AT114" s="46">
        <f t="shared" si="8"/>
        <v>71.524138635516806</v>
      </c>
      <c r="AU114" s="47">
        <f t="shared" si="9"/>
        <v>789.84732962732005</v>
      </c>
      <c r="AV114" s="43"/>
      <c r="AW114" s="50">
        <f t="shared" si="10"/>
        <v>59.488353683697603</v>
      </c>
      <c r="AX114" s="51">
        <f t="shared" si="11"/>
        <v>775.58519483416012</v>
      </c>
    </row>
    <row r="115" spans="1:50">
      <c r="A115" s="43">
        <v>48</v>
      </c>
      <c r="B115" s="43" t="s">
        <v>241</v>
      </c>
      <c r="C115" s="45">
        <v>44334.634918981479</v>
      </c>
      <c r="D115" s="43">
        <v>160</v>
      </c>
      <c r="E115" s="43" t="s">
        <v>125</v>
      </c>
      <c r="F115" s="43">
        <v>0</v>
      </c>
      <c r="G115" s="43">
        <v>6.0289999999999999</v>
      </c>
      <c r="H115" s="44">
        <v>15177</v>
      </c>
      <c r="I115" s="43">
        <v>2.7E-2</v>
      </c>
      <c r="J115" s="43" t="s">
        <v>126</v>
      </c>
      <c r="K115" s="43" t="s">
        <v>126</v>
      </c>
      <c r="L115" s="43" t="s">
        <v>126</v>
      </c>
      <c r="M115" s="43" t="s">
        <v>126</v>
      </c>
      <c r="N115" s="43"/>
      <c r="O115" s="43">
        <v>48</v>
      </c>
      <c r="P115" s="43" t="s">
        <v>241</v>
      </c>
      <c r="Q115" s="45">
        <v>44334.634918981479</v>
      </c>
      <c r="R115" s="43">
        <v>160</v>
      </c>
      <c r="S115" s="43" t="s">
        <v>125</v>
      </c>
      <c r="T115" s="43">
        <v>0</v>
      </c>
      <c r="U115" s="43" t="s">
        <v>126</v>
      </c>
      <c r="V115" s="43" t="s">
        <v>126</v>
      </c>
      <c r="W115" s="43" t="s">
        <v>126</v>
      </c>
      <c r="X115" s="43" t="s">
        <v>126</v>
      </c>
      <c r="Y115" s="43" t="s">
        <v>126</v>
      </c>
      <c r="Z115" s="43" t="s">
        <v>126</v>
      </c>
      <c r="AA115" s="43" t="s">
        <v>126</v>
      </c>
      <c r="AB115" s="43"/>
      <c r="AC115" s="43">
        <v>48</v>
      </c>
      <c r="AD115" s="43" t="s">
        <v>241</v>
      </c>
      <c r="AE115" s="45">
        <v>44334.634918981479</v>
      </c>
      <c r="AF115" s="43">
        <v>160</v>
      </c>
      <c r="AG115" s="43" t="s">
        <v>125</v>
      </c>
      <c r="AH115" s="43">
        <v>0</v>
      </c>
      <c r="AI115" s="43">
        <v>12.172000000000001</v>
      </c>
      <c r="AJ115" s="44">
        <v>3898</v>
      </c>
      <c r="AK115" s="43">
        <v>0.78800000000000003</v>
      </c>
      <c r="AL115" s="43" t="s">
        <v>126</v>
      </c>
      <c r="AM115" s="43" t="s">
        <v>126</v>
      </c>
      <c r="AN115" s="43" t="s">
        <v>126</v>
      </c>
      <c r="AO115" s="43" t="s">
        <v>126</v>
      </c>
      <c r="AP115" s="43"/>
      <c r="AQ115" s="43">
        <v>1</v>
      </c>
      <c r="AR115" s="43"/>
      <c r="AS115" s="43"/>
      <c r="AT115" s="46">
        <f t="shared" si="8"/>
        <v>47.953152407270203</v>
      </c>
      <c r="AU115" s="47">
        <f t="shared" si="9"/>
        <v>756.56544726092011</v>
      </c>
      <c r="AV115" s="43"/>
      <c r="AW115" s="50">
        <f t="shared" si="10"/>
        <v>39.552446733323904</v>
      </c>
      <c r="AX115" s="51">
        <f t="shared" si="11"/>
        <v>741.19253899096009</v>
      </c>
    </row>
    <row r="116" spans="1:50">
      <c r="A116" s="43">
        <v>49</v>
      </c>
      <c r="B116" s="43" t="s">
        <v>242</v>
      </c>
      <c r="C116" s="45">
        <v>44334.656215277777</v>
      </c>
      <c r="D116" s="43">
        <v>169</v>
      </c>
      <c r="E116" s="43" t="s">
        <v>125</v>
      </c>
      <c r="F116" s="43">
        <v>0</v>
      </c>
      <c r="G116" s="43">
        <v>6.1070000000000002</v>
      </c>
      <c r="H116" s="44">
        <v>2615</v>
      </c>
      <c r="I116" s="43">
        <v>1E-3</v>
      </c>
      <c r="J116" s="43" t="s">
        <v>126</v>
      </c>
      <c r="K116" s="43" t="s">
        <v>126</v>
      </c>
      <c r="L116" s="43" t="s">
        <v>126</v>
      </c>
      <c r="M116" s="43" t="s">
        <v>126</v>
      </c>
      <c r="N116" s="43"/>
      <c r="O116" s="43">
        <v>49</v>
      </c>
      <c r="P116" s="43" t="s">
        <v>242</v>
      </c>
      <c r="Q116" s="45">
        <v>44334.656215277777</v>
      </c>
      <c r="R116" s="43">
        <v>169</v>
      </c>
      <c r="S116" s="43" t="s">
        <v>125</v>
      </c>
      <c r="T116" s="43">
        <v>0</v>
      </c>
      <c r="U116" s="43" t="s">
        <v>126</v>
      </c>
      <c r="V116" s="43" t="s">
        <v>126</v>
      </c>
      <c r="W116" s="43" t="s">
        <v>126</v>
      </c>
      <c r="X116" s="43" t="s">
        <v>126</v>
      </c>
      <c r="Y116" s="43" t="s">
        <v>126</v>
      </c>
      <c r="Z116" s="43" t="s">
        <v>126</v>
      </c>
      <c r="AA116" s="43" t="s">
        <v>126</v>
      </c>
      <c r="AB116" s="43"/>
      <c r="AC116" s="43">
        <v>49</v>
      </c>
      <c r="AD116" s="43" t="s">
        <v>242</v>
      </c>
      <c r="AE116" s="45">
        <v>44334.656215277777</v>
      </c>
      <c r="AF116" s="43">
        <v>169</v>
      </c>
      <c r="AG116" s="43" t="s">
        <v>125</v>
      </c>
      <c r="AH116" s="43">
        <v>0</v>
      </c>
      <c r="AI116" s="43">
        <v>12.114000000000001</v>
      </c>
      <c r="AJ116" s="44">
        <v>56396</v>
      </c>
      <c r="AK116" s="43">
        <v>11.182</v>
      </c>
      <c r="AL116" s="43" t="s">
        <v>126</v>
      </c>
      <c r="AM116" s="43" t="s">
        <v>126</v>
      </c>
      <c r="AN116" s="43" t="s">
        <v>126</v>
      </c>
      <c r="AO116" s="43" t="s">
        <v>126</v>
      </c>
      <c r="AP116" s="43"/>
      <c r="AQ116" s="43">
        <v>1</v>
      </c>
      <c r="AR116" s="43"/>
      <c r="AS116" s="43"/>
      <c r="AT116" s="46">
        <f t="shared" si="8"/>
        <v>2.8478872812499993</v>
      </c>
      <c r="AU116" s="47">
        <f t="shared" si="9"/>
        <v>10291.007861619681</v>
      </c>
      <c r="AV116" s="43"/>
      <c r="AW116" s="50">
        <f t="shared" si="10"/>
        <v>2.8858698612500007</v>
      </c>
      <c r="AX116" s="51">
        <f t="shared" si="11"/>
        <v>10727.342126651842</v>
      </c>
    </row>
    <row r="117" spans="1:50">
      <c r="A117" s="43">
        <v>50</v>
      </c>
      <c r="B117" s="43" t="s">
        <v>243</v>
      </c>
      <c r="C117" s="45">
        <v>44334.677488425928</v>
      </c>
      <c r="D117" s="43">
        <v>25</v>
      </c>
      <c r="E117" s="43" t="s">
        <v>125</v>
      </c>
      <c r="F117" s="43">
        <v>0</v>
      </c>
      <c r="G117" s="43">
        <v>6.1120000000000001</v>
      </c>
      <c r="H117" s="44">
        <v>2324</v>
      </c>
      <c r="I117" s="43">
        <v>0</v>
      </c>
      <c r="J117" s="43" t="s">
        <v>126</v>
      </c>
      <c r="K117" s="43" t="s">
        <v>126</v>
      </c>
      <c r="L117" s="43" t="s">
        <v>126</v>
      </c>
      <c r="M117" s="43" t="s">
        <v>126</v>
      </c>
      <c r="N117" s="43"/>
      <c r="O117" s="43">
        <v>50</v>
      </c>
      <c r="P117" s="43" t="s">
        <v>243</v>
      </c>
      <c r="Q117" s="45">
        <v>44334.677488425928</v>
      </c>
      <c r="R117" s="43">
        <v>25</v>
      </c>
      <c r="S117" s="43" t="s">
        <v>125</v>
      </c>
      <c r="T117" s="43">
        <v>0</v>
      </c>
      <c r="U117" s="43" t="s">
        <v>126</v>
      </c>
      <c r="V117" s="43" t="s">
        <v>126</v>
      </c>
      <c r="W117" s="43" t="s">
        <v>126</v>
      </c>
      <c r="X117" s="43" t="s">
        <v>126</v>
      </c>
      <c r="Y117" s="43" t="s">
        <v>126</v>
      </c>
      <c r="Z117" s="43" t="s">
        <v>126</v>
      </c>
      <c r="AA117" s="43" t="s">
        <v>126</v>
      </c>
      <c r="AB117" s="43"/>
      <c r="AC117" s="43">
        <v>50</v>
      </c>
      <c r="AD117" s="43" t="s">
        <v>243</v>
      </c>
      <c r="AE117" s="45">
        <v>44334.677488425928</v>
      </c>
      <c r="AF117" s="43">
        <v>25</v>
      </c>
      <c r="AG117" s="43" t="s">
        <v>125</v>
      </c>
      <c r="AH117" s="43">
        <v>0</v>
      </c>
      <c r="AI117" s="43">
        <v>12.143000000000001</v>
      </c>
      <c r="AJ117" s="44">
        <v>30606</v>
      </c>
      <c r="AK117" s="43">
        <v>6.0979999999999999</v>
      </c>
      <c r="AL117" s="43" t="s">
        <v>126</v>
      </c>
      <c r="AM117" s="43" t="s">
        <v>126</v>
      </c>
      <c r="AN117" s="43" t="s">
        <v>126</v>
      </c>
      <c r="AO117" s="43" t="s">
        <v>126</v>
      </c>
      <c r="AP117" s="43"/>
      <c r="AQ117" s="43">
        <v>1</v>
      </c>
      <c r="AR117" s="43"/>
      <c r="AS117" s="43"/>
      <c r="AT117" s="46">
        <f t="shared" si="8"/>
        <v>2.0301907399999992</v>
      </c>
      <c r="AU117" s="47">
        <f t="shared" si="9"/>
        <v>5650.384031396281</v>
      </c>
      <c r="AV117" s="43"/>
      <c r="AW117" s="50">
        <f t="shared" si="10"/>
        <v>1.8566654408000005</v>
      </c>
      <c r="AX117" s="51">
        <f t="shared" si="11"/>
        <v>5832.7780151426405</v>
      </c>
    </row>
    <row r="118" spans="1:50">
      <c r="A118" s="43">
        <v>51</v>
      </c>
      <c r="B118" s="43" t="s">
        <v>244</v>
      </c>
      <c r="C118" s="45">
        <v>44334.698784722219</v>
      </c>
      <c r="D118" s="43">
        <v>15</v>
      </c>
      <c r="E118" s="43" t="s">
        <v>125</v>
      </c>
      <c r="F118" s="43">
        <v>0</v>
      </c>
      <c r="G118" s="43">
        <v>6.05</v>
      </c>
      <c r="H118" s="44">
        <v>3305</v>
      </c>
      <c r="I118" s="43">
        <v>2E-3</v>
      </c>
      <c r="J118" s="43" t="s">
        <v>126</v>
      </c>
      <c r="K118" s="43" t="s">
        <v>126</v>
      </c>
      <c r="L118" s="43" t="s">
        <v>126</v>
      </c>
      <c r="M118" s="43" t="s">
        <v>126</v>
      </c>
      <c r="N118" s="43"/>
      <c r="O118" s="43">
        <v>51</v>
      </c>
      <c r="P118" s="43" t="s">
        <v>244</v>
      </c>
      <c r="Q118" s="45">
        <v>44334.698784722219</v>
      </c>
      <c r="R118" s="43">
        <v>15</v>
      </c>
      <c r="S118" s="43" t="s">
        <v>125</v>
      </c>
      <c r="T118" s="43">
        <v>0</v>
      </c>
      <c r="U118" s="43" t="s">
        <v>126</v>
      </c>
      <c r="V118" s="43" t="s">
        <v>126</v>
      </c>
      <c r="W118" s="43" t="s">
        <v>126</v>
      </c>
      <c r="X118" s="43" t="s">
        <v>126</v>
      </c>
      <c r="Y118" s="43" t="s">
        <v>126</v>
      </c>
      <c r="Z118" s="43" t="s">
        <v>126</v>
      </c>
      <c r="AA118" s="43" t="s">
        <v>126</v>
      </c>
      <c r="AB118" s="43"/>
      <c r="AC118" s="43">
        <v>51</v>
      </c>
      <c r="AD118" s="43" t="s">
        <v>244</v>
      </c>
      <c r="AE118" s="45">
        <v>44334.698784722219</v>
      </c>
      <c r="AF118" s="43">
        <v>15</v>
      </c>
      <c r="AG118" s="43" t="s">
        <v>125</v>
      </c>
      <c r="AH118" s="43">
        <v>0</v>
      </c>
      <c r="AI118" s="43">
        <v>12.163</v>
      </c>
      <c r="AJ118" s="44">
        <v>11237</v>
      </c>
      <c r="AK118" s="43">
        <v>2.2519999999999998</v>
      </c>
      <c r="AL118" s="43" t="s">
        <v>126</v>
      </c>
      <c r="AM118" s="43" t="s">
        <v>126</v>
      </c>
      <c r="AN118" s="43" t="s">
        <v>126</v>
      </c>
      <c r="AO118" s="43" t="s">
        <v>126</v>
      </c>
      <c r="AP118" s="43"/>
      <c r="AQ118" s="43">
        <v>1</v>
      </c>
      <c r="AR118" s="43"/>
      <c r="AS118" s="43"/>
      <c r="AT118" s="46">
        <f t="shared" si="8"/>
        <v>4.8011392812500002</v>
      </c>
      <c r="AU118" s="47">
        <f t="shared" si="9"/>
        <v>2110.2438214918702</v>
      </c>
      <c r="AV118" s="43"/>
      <c r="AW118" s="50">
        <f t="shared" si="10"/>
        <v>5.2870257012500002</v>
      </c>
      <c r="AX118" s="51">
        <f t="shared" si="11"/>
        <v>2142.6032470520599</v>
      </c>
    </row>
    <row r="119" spans="1:50">
      <c r="A119" s="43">
        <v>52</v>
      </c>
      <c r="B119" s="43" t="s">
        <v>245</v>
      </c>
      <c r="C119" s="45">
        <v>44334.720057870371</v>
      </c>
      <c r="D119" s="43">
        <v>104</v>
      </c>
      <c r="E119" s="43" t="s">
        <v>125</v>
      </c>
      <c r="F119" s="43">
        <v>0</v>
      </c>
      <c r="G119" s="43">
        <v>6.0179999999999998</v>
      </c>
      <c r="H119" s="44">
        <v>902536</v>
      </c>
      <c r="I119" s="43">
        <v>1.8779999999999999</v>
      </c>
      <c r="J119" s="43" t="s">
        <v>126</v>
      </c>
      <c r="K119" s="43" t="s">
        <v>126</v>
      </c>
      <c r="L119" s="43" t="s">
        <v>126</v>
      </c>
      <c r="M119" s="43" t="s">
        <v>126</v>
      </c>
      <c r="N119" s="43"/>
      <c r="O119" s="43">
        <v>52</v>
      </c>
      <c r="P119" s="43" t="s">
        <v>245</v>
      </c>
      <c r="Q119" s="45">
        <v>44334.720057870371</v>
      </c>
      <c r="R119" s="43">
        <v>104</v>
      </c>
      <c r="S119" s="43" t="s">
        <v>125</v>
      </c>
      <c r="T119" s="43">
        <v>0</v>
      </c>
      <c r="U119" s="43">
        <v>5.968</v>
      </c>
      <c r="V119" s="44">
        <v>7712</v>
      </c>
      <c r="W119" s="43">
        <v>2.1850000000000001</v>
      </c>
      <c r="X119" s="43" t="s">
        <v>126</v>
      </c>
      <c r="Y119" s="43" t="s">
        <v>126</v>
      </c>
      <c r="Z119" s="43" t="s">
        <v>126</v>
      </c>
      <c r="AA119" s="43" t="s">
        <v>126</v>
      </c>
      <c r="AB119" s="43"/>
      <c r="AC119" s="43">
        <v>52</v>
      </c>
      <c r="AD119" s="43" t="s">
        <v>245</v>
      </c>
      <c r="AE119" s="45">
        <v>44334.720057870371</v>
      </c>
      <c r="AF119" s="43">
        <v>104</v>
      </c>
      <c r="AG119" s="43" t="s">
        <v>125</v>
      </c>
      <c r="AH119" s="43">
        <v>0</v>
      </c>
      <c r="AI119" s="43">
        <v>12.11</v>
      </c>
      <c r="AJ119" s="44">
        <v>56610</v>
      </c>
      <c r="AK119" s="43">
        <v>11.224</v>
      </c>
      <c r="AL119" s="43" t="s">
        <v>126</v>
      </c>
      <c r="AM119" s="43" t="s">
        <v>126</v>
      </c>
      <c r="AN119" s="43" t="s">
        <v>126</v>
      </c>
      <c r="AO119" s="43" t="s">
        <v>126</v>
      </c>
      <c r="AP119" s="43"/>
      <c r="AQ119" s="43">
        <v>1</v>
      </c>
      <c r="AR119" s="43"/>
      <c r="AS119" s="43"/>
      <c r="AT119" s="46">
        <f t="shared" si="8"/>
        <v>2024.2041751910401</v>
      </c>
      <c r="AU119" s="47">
        <f t="shared" si="9"/>
        <v>10329.165476883001</v>
      </c>
      <c r="AV119" s="43"/>
      <c r="AW119" s="50">
        <f t="shared" si="10"/>
        <v>2262.2631378739202</v>
      </c>
      <c r="AX119" s="51">
        <f t="shared" si="11"/>
        <v>10767.865706454</v>
      </c>
    </row>
    <row r="120" spans="1:50">
      <c r="A120" s="43">
        <v>53</v>
      </c>
      <c r="B120" s="43" t="s">
        <v>246</v>
      </c>
      <c r="C120" s="45">
        <v>44334.741365740738</v>
      </c>
      <c r="D120" s="43">
        <v>71</v>
      </c>
      <c r="E120" s="43" t="s">
        <v>125</v>
      </c>
      <c r="F120" s="43">
        <v>0</v>
      </c>
      <c r="G120" s="43">
        <v>6.1779999999999999</v>
      </c>
      <c r="H120" s="44">
        <v>1676</v>
      </c>
      <c r="I120" s="43">
        <v>-1E-3</v>
      </c>
      <c r="J120" s="43" t="s">
        <v>126</v>
      </c>
      <c r="K120" s="43" t="s">
        <v>126</v>
      </c>
      <c r="L120" s="43" t="s">
        <v>126</v>
      </c>
      <c r="M120" s="43" t="s">
        <v>126</v>
      </c>
      <c r="N120" s="43"/>
      <c r="O120" s="43">
        <v>53</v>
      </c>
      <c r="P120" s="43" t="s">
        <v>246</v>
      </c>
      <c r="Q120" s="45">
        <v>44334.741365740738</v>
      </c>
      <c r="R120" s="43">
        <v>71</v>
      </c>
      <c r="S120" s="43" t="s">
        <v>125</v>
      </c>
      <c r="T120" s="43">
        <v>0</v>
      </c>
      <c r="U120" s="43" t="s">
        <v>126</v>
      </c>
      <c r="V120" s="43" t="s">
        <v>126</v>
      </c>
      <c r="W120" s="43" t="s">
        <v>126</v>
      </c>
      <c r="X120" s="43" t="s">
        <v>126</v>
      </c>
      <c r="Y120" s="43" t="s">
        <v>126</v>
      </c>
      <c r="Z120" s="43" t="s">
        <v>126</v>
      </c>
      <c r="AA120" s="43" t="s">
        <v>126</v>
      </c>
      <c r="AB120" s="43"/>
      <c r="AC120" s="43">
        <v>53</v>
      </c>
      <c r="AD120" s="43" t="s">
        <v>246</v>
      </c>
      <c r="AE120" s="45">
        <v>44334.741365740738</v>
      </c>
      <c r="AF120" s="43">
        <v>71</v>
      </c>
      <c r="AG120" s="43" t="s">
        <v>125</v>
      </c>
      <c r="AH120" s="43">
        <v>0</v>
      </c>
      <c r="AI120" s="43">
        <v>12.092000000000001</v>
      </c>
      <c r="AJ120" s="44">
        <v>61970</v>
      </c>
      <c r="AK120" s="43">
        <v>12.276</v>
      </c>
      <c r="AL120" s="43" t="s">
        <v>126</v>
      </c>
      <c r="AM120" s="43" t="s">
        <v>126</v>
      </c>
      <c r="AN120" s="43" t="s">
        <v>126</v>
      </c>
      <c r="AO120" s="43" t="s">
        <v>126</v>
      </c>
      <c r="AP120" s="43"/>
      <c r="AQ120" s="43">
        <v>1</v>
      </c>
      <c r="AR120" s="43"/>
      <c r="AS120" s="43"/>
      <c r="AT120" s="46">
        <f t="shared" si="8"/>
        <v>0.22227073999999902</v>
      </c>
      <c r="AU120" s="47">
        <f t="shared" si="9"/>
        <v>11283.013567907001</v>
      </c>
      <c r="AV120" s="43"/>
      <c r="AW120" s="50">
        <f t="shared" si="10"/>
        <v>-0.47043215919999959</v>
      </c>
      <c r="AX120" s="51">
        <f t="shared" si="11"/>
        <v>11782.363032566</v>
      </c>
    </row>
    <row r="121" spans="1:50">
      <c r="A121" s="43">
        <v>54</v>
      </c>
      <c r="B121" s="43" t="s">
        <v>247</v>
      </c>
      <c r="C121" s="45">
        <v>44334.762638888889</v>
      </c>
      <c r="D121" s="43">
        <v>210</v>
      </c>
      <c r="E121" s="43" t="s">
        <v>125</v>
      </c>
      <c r="F121" s="43">
        <v>0</v>
      </c>
      <c r="G121" s="43">
        <v>6.0259999999999998</v>
      </c>
      <c r="H121" s="44">
        <v>24668</v>
      </c>
      <c r="I121" s="43">
        <v>4.7E-2</v>
      </c>
      <c r="J121" s="43" t="s">
        <v>126</v>
      </c>
      <c r="K121" s="43" t="s">
        <v>126</v>
      </c>
      <c r="L121" s="43" t="s">
        <v>126</v>
      </c>
      <c r="M121" s="43" t="s">
        <v>126</v>
      </c>
      <c r="N121" s="43"/>
      <c r="O121" s="43">
        <v>54</v>
      </c>
      <c r="P121" s="43" t="s">
        <v>247</v>
      </c>
      <c r="Q121" s="45">
        <v>44334.762638888889</v>
      </c>
      <c r="R121" s="43">
        <v>210</v>
      </c>
      <c r="S121" s="43" t="s">
        <v>125</v>
      </c>
      <c r="T121" s="43">
        <v>0</v>
      </c>
      <c r="U121" s="43" t="s">
        <v>126</v>
      </c>
      <c r="V121" s="43" t="s">
        <v>126</v>
      </c>
      <c r="W121" s="43" t="s">
        <v>126</v>
      </c>
      <c r="X121" s="43" t="s">
        <v>126</v>
      </c>
      <c r="Y121" s="43" t="s">
        <v>126</v>
      </c>
      <c r="Z121" s="43" t="s">
        <v>126</v>
      </c>
      <c r="AA121" s="43" t="s">
        <v>126</v>
      </c>
      <c r="AB121" s="43"/>
      <c r="AC121" s="43">
        <v>54</v>
      </c>
      <c r="AD121" s="43" t="s">
        <v>247</v>
      </c>
      <c r="AE121" s="45">
        <v>44334.762638888889</v>
      </c>
      <c r="AF121" s="43">
        <v>210</v>
      </c>
      <c r="AG121" s="43" t="s">
        <v>125</v>
      </c>
      <c r="AH121" s="43">
        <v>0</v>
      </c>
      <c r="AI121" s="43">
        <v>12.163</v>
      </c>
      <c r="AJ121" s="44">
        <v>3697</v>
      </c>
      <c r="AK121" s="43">
        <v>0.748</v>
      </c>
      <c r="AL121" s="43" t="s">
        <v>126</v>
      </c>
      <c r="AM121" s="43" t="s">
        <v>126</v>
      </c>
      <c r="AN121" s="43" t="s">
        <v>126</v>
      </c>
      <c r="AO121" s="43" t="s">
        <v>126</v>
      </c>
      <c r="AP121" s="43"/>
      <c r="AQ121" s="43">
        <v>1</v>
      </c>
      <c r="AR121" s="43"/>
      <c r="AS121" s="43"/>
      <c r="AT121" s="46">
        <f t="shared" si="8"/>
        <v>77.455721955171214</v>
      </c>
      <c r="AU121" s="47">
        <f t="shared" si="9"/>
        <v>719.39587162907003</v>
      </c>
      <c r="AV121" s="43"/>
      <c r="AW121" s="50">
        <f t="shared" si="10"/>
        <v>64.515511113918393</v>
      </c>
      <c r="AX121" s="51">
        <f t="shared" si="11"/>
        <v>702.78616142566</v>
      </c>
    </row>
    <row r="122" spans="1:50">
      <c r="A122" s="43">
        <v>55</v>
      </c>
      <c r="B122" s="43" t="s">
        <v>248</v>
      </c>
      <c r="C122" s="45">
        <v>44334.783877314818</v>
      </c>
      <c r="D122" s="43">
        <v>204</v>
      </c>
      <c r="E122" s="43" t="s">
        <v>125</v>
      </c>
      <c r="F122" s="43">
        <v>0</v>
      </c>
      <c r="G122" s="43">
        <v>6.0780000000000003</v>
      </c>
      <c r="H122" s="44">
        <v>2512</v>
      </c>
      <c r="I122" s="43">
        <v>0</v>
      </c>
      <c r="J122" s="43" t="s">
        <v>126</v>
      </c>
      <c r="K122" s="43" t="s">
        <v>126</v>
      </c>
      <c r="L122" s="43" t="s">
        <v>126</v>
      </c>
      <c r="M122" s="43" t="s">
        <v>126</v>
      </c>
      <c r="N122" s="43"/>
      <c r="O122" s="43">
        <v>55</v>
      </c>
      <c r="P122" s="43" t="s">
        <v>248</v>
      </c>
      <c r="Q122" s="45">
        <v>44334.783877314818</v>
      </c>
      <c r="R122" s="43">
        <v>204</v>
      </c>
      <c r="S122" s="43" t="s">
        <v>125</v>
      </c>
      <c r="T122" s="43">
        <v>0</v>
      </c>
      <c r="U122" s="43" t="s">
        <v>126</v>
      </c>
      <c r="V122" s="43" t="s">
        <v>126</v>
      </c>
      <c r="W122" s="43" t="s">
        <v>126</v>
      </c>
      <c r="X122" s="43" t="s">
        <v>126</v>
      </c>
      <c r="Y122" s="43" t="s">
        <v>126</v>
      </c>
      <c r="Z122" s="43" t="s">
        <v>126</v>
      </c>
      <c r="AA122" s="43" t="s">
        <v>126</v>
      </c>
      <c r="AB122" s="43"/>
      <c r="AC122" s="43">
        <v>55</v>
      </c>
      <c r="AD122" s="43" t="s">
        <v>248</v>
      </c>
      <c r="AE122" s="45">
        <v>44334.783877314818</v>
      </c>
      <c r="AF122" s="43">
        <v>204</v>
      </c>
      <c r="AG122" s="43" t="s">
        <v>125</v>
      </c>
      <c r="AH122" s="43">
        <v>0</v>
      </c>
      <c r="AI122" s="43">
        <v>12.121</v>
      </c>
      <c r="AJ122" s="44">
        <v>49395</v>
      </c>
      <c r="AK122" s="43">
        <v>9.8059999999999992</v>
      </c>
      <c r="AL122" s="43" t="s">
        <v>126</v>
      </c>
      <c r="AM122" s="43" t="s">
        <v>126</v>
      </c>
      <c r="AN122" s="43" t="s">
        <v>126</v>
      </c>
      <c r="AO122" s="43" t="s">
        <v>126</v>
      </c>
      <c r="AP122" s="43"/>
      <c r="AQ122" s="43">
        <v>1</v>
      </c>
      <c r="AR122" s="43"/>
      <c r="AS122" s="43"/>
      <c r="AT122" s="46">
        <f t="shared" si="8"/>
        <v>2.558050559999999</v>
      </c>
      <c r="AU122" s="47">
        <f t="shared" si="9"/>
        <v>9039.5126096107506</v>
      </c>
      <c r="AV122" s="43"/>
      <c r="AW122" s="50">
        <f t="shared" si="10"/>
        <v>2.5227031552000003</v>
      </c>
      <c r="AX122" s="51">
        <f t="shared" si="11"/>
        <v>9400.7937784335008</v>
      </c>
    </row>
    <row r="123" spans="1:50">
      <c r="A123" s="43">
        <v>56</v>
      </c>
      <c r="B123" s="43" t="s">
        <v>249</v>
      </c>
      <c r="C123" s="45">
        <v>44334.805173611108</v>
      </c>
      <c r="D123" s="43">
        <v>191</v>
      </c>
      <c r="E123" s="43" t="s">
        <v>125</v>
      </c>
      <c r="F123" s="43">
        <v>0</v>
      </c>
      <c r="G123" s="43">
        <v>6.0060000000000002</v>
      </c>
      <c r="H123" s="44">
        <v>27519</v>
      </c>
      <c r="I123" s="43">
        <v>5.2999999999999999E-2</v>
      </c>
      <c r="J123" s="43" t="s">
        <v>126</v>
      </c>
      <c r="K123" s="43" t="s">
        <v>126</v>
      </c>
      <c r="L123" s="43" t="s">
        <v>126</v>
      </c>
      <c r="M123" s="43" t="s">
        <v>126</v>
      </c>
      <c r="N123" s="43"/>
      <c r="O123" s="43">
        <v>56</v>
      </c>
      <c r="P123" s="43" t="s">
        <v>249</v>
      </c>
      <c r="Q123" s="45">
        <v>44334.805173611108</v>
      </c>
      <c r="R123" s="43">
        <v>191</v>
      </c>
      <c r="S123" s="43" t="s">
        <v>125</v>
      </c>
      <c r="T123" s="43">
        <v>0</v>
      </c>
      <c r="U123" s="43" t="s">
        <v>126</v>
      </c>
      <c r="V123" s="43" t="s">
        <v>126</v>
      </c>
      <c r="W123" s="43" t="s">
        <v>126</v>
      </c>
      <c r="X123" s="43" t="s">
        <v>126</v>
      </c>
      <c r="Y123" s="43" t="s">
        <v>126</v>
      </c>
      <c r="Z123" s="43" t="s">
        <v>126</v>
      </c>
      <c r="AA123" s="43" t="s">
        <v>126</v>
      </c>
      <c r="AB123" s="43"/>
      <c r="AC123" s="43">
        <v>56</v>
      </c>
      <c r="AD123" s="43" t="s">
        <v>249</v>
      </c>
      <c r="AE123" s="45">
        <v>44334.805173611108</v>
      </c>
      <c r="AF123" s="43">
        <v>191</v>
      </c>
      <c r="AG123" s="43" t="s">
        <v>125</v>
      </c>
      <c r="AH123" s="43">
        <v>0</v>
      </c>
      <c r="AI123" s="43">
        <v>12.146000000000001</v>
      </c>
      <c r="AJ123" s="44">
        <v>4666</v>
      </c>
      <c r="AK123" s="43">
        <v>0.94099999999999995</v>
      </c>
      <c r="AL123" s="43" t="s">
        <v>126</v>
      </c>
      <c r="AM123" s="43" t="s">
        <v>126</v>
      </c>
      <c r="AN123" s="43" t="s">
        <v>126</v>
      </c>
      <c r="AO123" s="43" t="s">
        <v>126</v>
      </c>
      <c r="AP123" s="43"/>
      <c r="AQ123" s="43">
        <v>1</v>
      </c>
      <c r="AR123" s="43"/>
      <c r="AS123" s="43"/>
      <c r="AT123" s="46">
        <f t="shared" si="8"/>
        <v>86.289274526351804</v>
      </c>
      <c r="AU123" s="47">
        <f t="shared" si="9"/>
        <v>898.53979942988008</v>
      </c>
      <c r="AV123" s="43"/>
      <c r="AW123" s="50">
        <f t="shared" si="10"/>
        <v>72.009907990855098</v>
      </c>
      <c r="AX123" s="51">
        <f t="shared" si="11"/>
        <v>887.92719449944013</v>
      </c>
    </row>
    <row r="124" spans="1:50">
      <c r="A124" s="43">
        <v>57</v>
      </c>
      <c r="B124" s="43" t="s">
        <v>250</v>
      </c>
      <c r="C124" s="45">
        <v>44334.826412037037</v>
      </c>
      <c r="D124" s="43">
        <v>27</v>
      </c>
      <c r="E124" s="43" t="s">
        <v>125</v>
      </c>
      <c r="F124" s="43">
        <v>0</v>
      </c>
      <c r="G124" s="43">
        <v>6.1120000000000001</v>
      </c>
      <c r="H124" s="44">
        <v>1995</v>
      </c>
      <c r="I124" s="43">
        <v>-1E-3</v>
      </c>
      <c r="J124" s="43" t="s">
        <v>126</v>
      </c>
      <c r="K124" s="43" t="s">
        <v>126</v>
      </c>
      <c r="L124" s="43" t="s">
        <v>126</v>
      </c>
      <c r="M124" s="43" t="s">
        <v>126</v>
      </c>
      <c r="N124" s="43"/>
      <c r="O124" s="43">
        <v>57</v>
      </c>
      <c r="P124" s="43" t="s">
        <v>250</v>
      </c>
      <c r="Q124" s="45">
        <v>44334.826412037037</v>
      </c>
      <c r="R124" s="43">
        <v>27</v>
      </c>
      <c r="S124" s="43" t="s">
        <v>125</v>
      </c>
      <c r="T124" s="43">
        <v>0</v>
      </c>
      <c r="U124" s="43" t="s">
        <v>126</v>
      </c>
      <c r="V124" s="43" t="s">
        <v>126</v>
      </c>
      <c r="W124" s="43" t="s">
        <v>126</v>
      </c>
      <c r="X124" s="43" t="s">
        <v>126</v>
      </c>
      <c r="Y124" s="43" t="s">
        <v>126</v>
      </c>
      <c r="Z124" s="43" t="s">
        <v>126</v>
      </c>
      <c r="AA124" s="43" t="s">
        <v>126</v>
      </c>
      <c r="AB124" s="43"/>
      <c r="AC124" s="43">
        <v>57</v>
      </c>
      <c r="AD124" s="43" t="s">
        <v>250</v>
      </c>
      <c r="AE124" s="45">
        <v>44334.826412037037</v>
      </c>
      <c r="AF124" s="43">
        <v>27</v>
      </c>
      <c r="AG124" s="43" t="s">
        <v>125</v>
      </c>
      <c r="AH124" s="43">
        <v>0</v>
      </c>
      <c r="AI124" s="43">
        <v>12.127000000000001</v>
      </c>
      <c r="AJ124" s="44">
        <v>43571</v>
      </c>
      <c r="AK124" s="43">
        <v>8.6590000000000007</v>
      </c>
      <c r="AL124" s="43" t="s">
        <v>126</v>
      </c>
      <c r="AM124" s="43" t="s">
        <v>126</v>
      </c>
      <c r="AN124" s="43" t="s">
        <v>126</v>
      </c>
      <c r="AO124" s="43" t="s">
        <v>126</v>
      </c>
      <c r="AP124" s="43"/>
      <c r="AQ124" s="43">
        <v>1</v>
      </c>
      <c r="AR124" s="43"/>
      <c r="AS124" s="43"/>
      <c r="AT124" s="46">
        <f t="shared" si="8"/>
        <v>1.1100505312499989</v>
      </c>
      <c r="AU124" s="47">
        <f t="shared" si="9"/>
        <v>7993.7288207864303</v>
      </c>
      <c r="AV124" s="43"/>
      <c r="AW124" s="50">
        <f t="shared" si="10"/>
        <v>0.68124255124999955</v>
      </c>
      <c r="AX124" s="51">
        <f t="shared" si="11"/>
        <v>8296.04869501334</v>
      </c>
    </row>
    <row r="125" spans="1:50">
      <c r="A125" s="43">
        <v>58</v>
      </c>
      <c r="B125" s="43" t="s">
        <v>251</v>
      </c>
      <c r="C125" s="45">
        <v>44334.847685185188</v>
      </c>
      <c r="D125" s="43">
        <v>115</v>
      </c>
      <c r="E125" s="43" t="s">
        <v>125</v>
      </c>
      <c r="F125" s="43">
        <v>0</v>
      </c>
      <c r="G125" s="43">
        <v>6.0250000000000004</v>
      </c>
      <c r="H125" s="44">
        <v>26947</v>
      </c>
      <c r="I125" s="43">
        <v>5.0999999999999997E-2</v>
      </c>
      <c r="J125" s="43" t="s">
        <v>126</v>
      </c>
      <c r="K125" s="43" t="s">
        <v>126</v>
      </c>
      <c r="L125" s="43" t="s">
        <v>126</v>
      </c>
      <c r="M125" s="43" t="s">
        <v>126</v>
      </c>
      <c r="N125" s="43"/>
      <c r="O125" s="43">
        <v>58</v>
      </c>
      <c r="P125" s="43" t="s">
        <v>251</v>
      </c>
      <c r="Q125" s="45">
        <v>44334.847685185188</v>
      </c>
      <c r="R125" s="43">
        <v>115</v>
      </c>
      <c r="S125" s="43" t="s">
        <v>125</v>
      </c>
      <c r="T125" s="43">
        <v>0</v>
      </c>
      <c r="U125" s="43" t="s">
        <v>126</v>
      </c>
      <c r="V125" s="43" t="s">
        <v>126</v>
      </c>
      <c r="W125" s="43" t="s">
        <v>126</v>
      </c>
      <c r="X125" s="43" t="s">
        <v>126</v>
      </c>
      <c r="Y125" s="43" t="s">
        <v>126</v>
      </c>
      <c r="Z125" s="43" t="s">
        <v>126</v>
      </c>
      <c r="AA125" s="43" t="s">
        <v>126</v>
      </c>
      <c r="AB125" s="43"/>
      <c r="AC125" s="43">
        <v>58</v>
      </c>
      <c r="AD125" s="43" t="s">
        <v>251</v>
      </c>
      <c r="AE125" s="45">
        <v>44334.847685185188</v>
      </c>
      <c r="AF125" s="43">
        <v>115</v>
      </c>
      <c r="AG125" s="43" t="s">
        <v>125</v>
      </c>
      <c r="AH125" s="43">
        <v>0</v>
      </c>
      <c r="AI125" s="43">
        <v>12.179</v>
      </c>
      <c r="AJ125" s="44">
        <v>4081</v>
      </c>
      <c r="AK125" s="43">
        <v>0.82399999999999995</v>
      </c>
      <c r="AL125" s="43" t="s">
        <v>126</v>
      </c>
      <c r="AM125" s="43" t="s">
        <v>126</v>
      </c>
      <c r="AN125" s="43" t="s">
        <v>126</v>
      </c>
      <c r="AO125" s="43" t="s">
        <v>126</v>
      </c>
      <c r="AP125" s="43"/>
      <c r="AQ125" s="43">
        <v>1</v>
      </c>
      <c r="AR125" s="43"/>
      <c r="AS125" s="43"/>
      <c r="AT125" s="46">
        <f t="shared" si="8"/>
        <v>84.518050871694214</v>
      </c>
      <c r="AU125" s="47">
        <f t="shared" si="9"/>
        <v>790.40199320603017</v>
      </c>
      <c r="AV125" s="43"/>
      <c r="AW125" s="50">
        <f t="shared" si="10"/>
        <v>70.506454576191899</v>
      </c>
      <c r="AX125" s="51">
        <f t="shared" si="11"/>
        <v>776.15839683813999</v>
      </c>
    </row>
    <row r="126" spans="1:50">
      <c r="A126" s="43">
        <v>59</v>
      </c>
      <c r="B126" s="43" t="s">
        <v>252</v>
      </c>
      <c r="C126" s="45">
        <v>44334.869004629632</v>
      </c>
      <c r="D126" s="43">
        <v>69</v>
      </c>
      <c r="E126" s="43" t="s">
        <v>125</v>
      </c>
      <c r="F126" s="43">
        <v>0</v>
      </c>
      <c r="G126" s="43">
        <v>6.101</v>
      </c>
      <c r="H126" s="44">
        <v>2504</v>
      </c>
      <c r="I126" s="43">
        <v>0</v>
      </c>
      <c r="J126" s="43" t="s">
        <v>126</v>
      </c>
      <c r="K126" s="43" t="s">
        <v>126</v>
      </c>
      <c r="L126" s="43" t="s">
        <v>126</v>
      </c>
      <c r="M126" s="43" t="s">
        <v>126</v>
      </c>
      <c r="N126" s="43"/>
      <c r="O126" s="43">
        <v>59</v>
      </c>
      <c r="P126" s="43" t="s">
        <v>252</v>
      </c>
      <c r="Q126" s="45">
        <v>44334.869004629632</v>
      </c>
      <c r="R126" s="43">
        <v>69</v>
      </c>
      <c r="S126" s="43" t="s">
        <v>125</v>
      </c>
      <c r="T126" s="43">
        <v>0</v>
      </c>
      <c r="U126" s="43" t="s">
        <v>126</v>
      </c>
      <c r="V126" s="43" t="s">
        <v>126</v>
      </c>
      <c r="W126" s="43" t="s">
        <v>126</v>
      </c>
      <c r="X126" s="43" t="s">
        <v>126</v>
      </c>
      <c r="Y126" s="43" t="s">
        <v>126</v>
      </c>
      <c r="Z126" s="43" t="s">
        <v>126</v>
      </c>
      <c r="AA126" s="43" t="s">
        <v>126</v>
      </c>
      <c r="AB126" s="43"/>
      <c r="AC126" s="43">
        <v>59</v>
      </c>
      <c r="AD126" s="43" t="s">
        <v>252</v>
      </c>
      <c r="AE126" s="45">
        <v>44334.869004629632</v>
      </c>
      <c r="AF126" s="43">
        <v>69</v>
      </c>
      <c r="AG126" s="43" t="s">
        <v>125</v>
      </c>
      <c r="AH126" s="43">
        <v>0</v>
      </c>
      <c r="AI126" s="43">
        <v>12.125</v>
      </c>
      <c r="AJ126" s="44">
        <v>54890</v>
      </c>
      <c r="AK126" s="43">
        <v>10.885999999999999</v>
      </c>
      <c r="AL126" s="43" t="s">
        <v>126</v>
      </c>
      <c r="AM126" s="43" t="s">
        <v>126</v>
      </c>
      <c r="AN126" s="43" t="s">
        <v>126</v>
      </c>
      <c r="AO126" s="43" t="s">
        <v>126</v>
      </c>
      <c r="AP126" s="43"/>
      <c r="AQ126" s="43">
        <v>1</v>
      </c>
      <c r="AR126" s="43"/>
      <c r="AS126" s="43"/>
      <c r="AT126" s="46">
        <f t="shared" si="8"/>
        <v>2.5355578399999992</v>
      </c>
      <c r="AU126" s="47">
        <f t="shared" si="9"/>
        <v>10022.315507482999</v>
      </c>
      <c r="AV126" s="43"/>
      <c r="AW126" s="50">
        <f t="shared" si="10"/>
        <v>2.4944445727999991</v>
      </c>
      <c r="AX126" s="51">
        <f t="shared" si="11"/>
        <v>10442.120049254001</v>
      </c>
    </row>
    <row r="127" spans="1:50">
      <c r="A127" s="43">
        <v>60</v>
      </c>
      <c r="B127" s="43" t="s">
        <v>253</v>
      </c>
      <c r="C127" s="45">
        <v>44334.89025462963</v>
      </c>
      <c r="D127" s="43">
        <v>128</v>
      </c>
      <c r="E127" s="43" t="s">
        <v>125</v>
      </c>
      <c r="F127" s="43">
        <v>0</v>
      </c>
      <c r="G127" s="43">
        <v>6.032</v>
      </c>
      <c r="H127" s="44">
        <v>15032</v>
      </c>
      <c r="I127" s="43">
        <v>2.7E-2</v>
      </c>
      <c r="J127" s="43" t="s">
        <v>126</v>
      </c>
      <c r="K127" s="43" t="s">
        <v>126</v>
      </c>
      <c r="L127" s="43" t="s">
        <v>126</v>
      </c>
      <c r="M127" s="43" t="s">
        <v>126</v>
      </c>
      <c r="N127" s="43"/>
      <c r="O127" s="43">
        <v>60</v>
      </c>
      <c r="P127" s="43" t="s">
        <v>253</v>
      </c>
      <c r="Q127" s="45">
        <v>44334.89025462963</v>
      </c>
      <c r="R127" s="43">
        <v>128</v>
      </c>
      <c r="S127" s="43" t="s">
        <v>125</v>
      </c>
      <c r="T127" s="43">
        <v>0</v>
      </c>
      <c r="U127" s="43" t="s">
        <v>126</v>
      </c>
      <c r="V127" s="43" t="s">
        <v>126</v>
      </c>
      <c r="W127" s="43" t="s">
        <v>126</v>
      </c>
      <c r="X127" s="43" t="s">
        <v>126</v>
      </c>
      <c r="Y127" s="43" t="s">
        <v>126</v>
      </c>
      <c r="Z127" s="43" t="s">
        <v>126</v>
      </c>
      <c r="AA127" s="43" t="s">
        <v>126</v>
      </c>
      <c r="AB127" s="43"/>
      <c r="AC127" s="43">
        <v>60</v>
      </c>
      <c r="AD127" s="43" t="s">
        <v>253</v>
      </c>
      <c r="AE127" s="45">
        <v>44334.89025462963</v>
      </c>
      <c r="AF127" s="43">
        <v>128</v>
      </c>
      <c r="AG127" s="43" t="s">
        <v>125</v>
      </c>
      <c r="AH127" s="43">
        <v>0</v>
      </c>
      <c r="AI127" s="43">
        <v>12.176</v>
      </c>
      <c r="AJ127" s="44">
        <v>4219</v>
      </c>
      <c r="AK127" s="43">
        <v>0.85199999999999998</v>
      </c>
      <c r="AL127" s="43" t="s">
        <v>126</v>
      </c>
      <c r="AM127" s="43" t="s">
        <v>126</v>
      </c>
      <c r="AN127" s="43" t="s">
        <v>126</v>
      </c>
      <c r="AO127" s="43" t="s">
        <v>126</v>
      </c>
      <c r="AP127" s="43"/>
      <c r="AQ127" s="43">
        <v>1</v>
      </c>
      <c r="AR127" s="43"/>
      <c r="AS127" s="43"/>
      <c r="AT127" s="46">
        <f t="shared" si="8"/>
        <v>47.501282612211199</v>
      </c>
      <c r="AU127" s="47">
        <f t="shared" si="9"/>
        <v>815.91529644803006</v>
      </c>
      <c r="AV127" s="43"/>
      <c r="AW127" s="50">
        <f t="shared" si="10"/>
        <v>39.170901312198403</v>
      </c>
      <c r="AX127" s="51">
        <f t="shared" si="11"/>
        <v>802.52537263414013</v>
      </c>
    </row>
    <row r="128" spans="1:50">
      <c r="A128" s="43">
        <v>61</v>
      </c>
      <c r="B128" s="43" t="s">
        <v>254</v>
      </c>
      <c r="C128" s="45">
        <v>44334.911481481482</v>
      </c>
      <c r="D128" s="43">
        <v>151</v>
      </c>
      <c r="E128" s="43" t="s">
        <v>125</v>
      </c>
      <c r="F128" s="43">
        <v>0</v>
      </c>
      <c r="G128" s="43">
        <v>6.0979999999999999</v>
      </c>
      <c r="H128" s="44">
        <v>2222</v>
      </c>
      <c r="I128" s="43">
        <v>0</v>
      </c>
      <c r="J128" s="43" t="s">
        <v>126</v>
      </c>
      <c r="K128" s="43" t="s">
        <v>126</v>
      </c>
      <c r="L128" s="43" t="s">
        <v>126</v>
      </c>
      <c r="M128" s="43" t="s">
        <v>126</v>
      </c>
      <c r="N128" s="43"/>
      <c r="O128" s="43">
        <v>61</v>
      </c>
      <c r="P128" s="43" t="s">
        <v>254</v>
      </c>
      <c r="Q128" s="45">
        <v>44334.911481481482</v>
      </c>
      <c r="R128" s="43">
        <v>151</v>
      </c>
      <c r="S128" s="43" t="s">
        <v>125</v>
      </c>
      <c r="T128" s="43">
        <v>0</v>
      </c>
      <c r="U128" s="43" t="s">
        <v>126</v>
      </c>
      <c r="V128" s="43" t="s">
        <v>126</v>
      </c>
      <c r="W128" s="43" t="s">
        <v>126</v>
      </c>
      <c r="X128" s="43" t="s">
        <v>126</v>
      </c>
      <c r="Y128" s="43" t="s">
        <v>126</v>
      </c>
      <c r="Z128" s="43" t="s">
        <v>126</v>
      </c>
      <c r="AA128" s="43" t="s">
        <v>126</v>
      </c>
      <c r="AB128" s="43"/>
      <c r="AC128" s="43">
        <v>61</v>
      </c>
      <c r="AD128" s="43" t="s">
        <v>254</v>
      </c>
      <c r="AE128" s="45">
        <v>44334.911481481482</v>
      </c>
      <c r="AF128" s="43">
        <v>151</v>
      </c>
      <c r="AG128" s="43" t="s">
        <v>125</v>
      </c>
      <c r="AH128" s="43">
        <v>0</v>
      </c>
      <c r="AI128" s="43">
        <v>12.090999999999999</v>
      </c>
      <c r="AJ128" s="44">
        <v>58839</v>
      </c>
      <c r="AK128" s="43">
        <v>11.662000000000001</v>
      </c>
      <c r="AL128" s="43" t="s">
        <v>126</v>
      </c>
      <c r="AM128" s="43" t="s">
        <v>126</v>
      </c>
      <c r="AN128" s="43" t="s">
        <v>126</v>
      </c>
      <c r="AO128" s="43" t="s">
        <v>126</v>
      </c>
      <c r="AP128" s="43"/>
      <c r="AQ128" s="43">
        <v>1</v>
      </c>
      <c r="AR128" s="43"/>
      <c r="AS128" s="43"/>
      <c r="AT128" s="46">
        <f t="shared" si="8"/>
        <v>1.7444272849999996</v>
      </c>
      <c r="AU128" s="47">
        <f t="shared" si="9"/>
        <v>10726.269107398832</v>
      </c>
      <c r="AV128" s="43"/>
      <c r="AW128" s="50">
        <f t="shared" si="10"/>
        <v>1.4935903922000016</v>
      </c>
      <c r="AX128" s="51">
        <f t="shared" si="11"/>
        <v>11189.86622600454</v>
      </c>
    </row>
    <row r="129" spans="1:50">
      <c r="A129" s="43">
        <v>62</v>
      </c>
      <c r="B129" s="43" t="s">
        <v>255</v>
      </c>
      <c r="C129" s="45">
        <v>44334.932766203703</v>
      </c>
      <c r="D129" s="43">
        <v>66</v>
      </c>
      <c r="E129" s="43" t="s">
        <v>125</v>
      </c>
      <c r="F129" s="43">
        <v>0</v>
      </c>
      <c r="G129" s="43">
        <v>6.0839999999999996</v>
      </c>
      <c r="H129" s="44">
        <v>3997</v>
      </c>
      <c r="I129" s="43">
        <v>4.0000000000000001E-3</v>
      </c>
      <c r="J129" s="43" t="s">
        <v>126</v>
      </c>
      <c r="K129" s="43" t="s">
        <v>126</v>
      </c>
      <c r="L129" s="43" t="s">
        <v>126</v>
      </c>
      <c r="M129" s="43" t="s">
        <v>126</v>
      </c>
      <c r="N129" s="43"/>
      <c r="O129" s="43">
        <v>62</v>
      </c>
      <c r="P129" s="43" t="s">
        <v>255</v>
      </c>
      <c r="Q129" s="45">
        <v>44334.932766203703</v>
      </c>
      <c r="R129" s="43">
        <v>66</v>
      </c>
      <c r="S129" s="43" t="s">
        <v>125</v>
      </c>
      <c r="T129" s="43">
        <v>0</v>
      </c>
      <c r="U129" s="43" t="s">
        <v>126</v>
      </c>
      <c r="V129" s="43" t="s">
        <v>126</v>
      </c>
      <c r="W129" s="43" t="s">
        <v>126</v>
      </c>
      <c r="X129" s="43" t="s">
        <v>126</v>
      </c>
      <c r="Y129" s="43" t="s">
        <v>126</v>
      </c>
      <c r="Z129" s="43" t="s">
        <v>126</v>
      </c>
      <c r="AA129" s="43" t="s">
        <v>126</v>
      </c>
      <c r="AB129" s="43"/>
      <c r="AC129" s="43">
        <v>62</v>
      </c>
      <c r="AD129" s="43" t="s">
        <v>255</v>
      </c>
      <c r="AE129" s="45">
        <v>44334.932766203703</v>
      </c>
      <c r="AF129" s="43">
        <v>66</v>
      </c>
      <c r="AG129" s="43" t="s">
        <v>125</v>
      </c>
      <c r="AH129" s="43">
        <v>0</v>
      </c>
      <c r="AI129" s="43">
        <v>12.167999999999999</v>
      </c>
      <c r="AJ129" s="44">
        <v>11127</v>
      </c>
      <c r="AK129" s="43">
        <v>2.23</v>
      </c>
      <c r="AL129" s="43" t="s">
        <v>126</v>
      </c>
      <c r="AM129" s="43" t="s">
        <v>126</v>
      </c>
      <c r="AN129" s="43" t="s">
        <v>126</v>
      </c>
      <c r="AO129" s="43" t="s">
        <v>126</v>
      </c>
      <c r="AP129" s="43"/>
      <c r="AQ129" s="43">
        <v>1</v>
      </c>
      <c r="AR129" s="43"/>
      <c r="AS129" s="43"/>
      <c r="AT129" s="46">
        <f t="shared" si="8"/>
        <v>6.7803751912500001</v>
      </c>
      <c r="AU129" s="47">
        <f t="shared" si="9"/>
        <v>2090.00423820267</v>
      </c>
      <c r="AV129" s="43"/>
      <c r="AW129" s="50">
        <f t="shared" si="10"/>
        <v>7.6397212784500006</v>
      </c>
      <c r="AX129" s="51">
        <f t="shared" si="11"/>
        <v>2121.61124730246</v>
      </c>
    </row>
    <row r="130" spans="1:50">
      <c r="A130" s="43">
        <v>63</v>
      </c>
      <c r="B130" s="43" t="s">
        <v>256</v>
      </c>
      <c r="C130" s="45">
        <v>44334.954016203701</v>
      </c>
      <c r="D130" s="43">
        <v>137</v>
      </c>
      <c r="E130" s="43" t="s">
        <v>125</v>
      </c>
      <c r="F130" s="43">
        <v>0</v>
      </c>
      <c r="G130" s="43">
        <v>6.0410000000000004</v>
      </c>
      <c r="H130" s="44">
        <v>8112</v>
      </c>
      <c r="I130" s="43">
        <v>1.2E-2</v>
      </c>
      <c r="J130" s="43" t="s">
        <v>126</v>
      </c>
      <c r="K130" s="43" t="s">
        <v>126</v>
      </c>
      <c r="L130" s="43" t="s">
        <v>126</v>
      </c>
      <c r="M130" s="43" t="s">
        <v>126</v>
      </c>
      <c r="N130" s="43"/>
      <c r="O130" s="43">
        <v>63</v>
      </c>
      <c r="P130" s="43" t="s">
        <v>256</v>
      </c>
      <c r="Q130" s="45">
        <v>44334.954016203701</v>
      </c>
      <c r="R130" s="43">
        <v>137</v>
      </c>
      <c r="S130" s="43" t="s">
        <v>125</v>
      </c>
      <c r="T130" s="43">
        <v>0</v>
      </c>
      <c r="U130" s="43" t="s">
        <v>126</v>
      </c>
      <c r="V130" s="43" t="s">
        <v>126</v>
      </c>
      <c r="W130" s="43" t="s">
        <v>126</v>
      </c>
      <c r="X130" s="43" t="s">
        <v>126</v>
      </c>
      <c r="Y130" s="43" t="s">
        <v>126</v>
      </c>
      <c r="Z130" s="43" t="s">
        <v>126</v>
      </c>
      <c r="AA130" s="43" t="s">
        <v>126</v>
      </c>
      <c r="AB130" s="43"/>
      <c r="AC130" s="43">
        <v>63</v>
      </c>
      <c r="AD130" s="43" t="s">
        <v>256</v>
      </c>
      <c r="AE130" s="45">
        <v>44334.954016203701</v>
      </c>
      <c r="AF130" s="43">
        <v>137</v>
      </c>
      <c r="AG130" s="43" t="s">
        <v>125</v>
      </c>
      <c r="AH130" s="43">
        <v>0</v>
      </c>
      <c r="AI130" s="43">
        <v>12.157999999999999</v>
      </c>
      <c r="AJ130" s="44">
        <v>14856</v>
      </c>
      <c r="AK130" s="43">
        <v>2.972</v>
      </c>
      <c r="AL130" s="43" t="s">
        <v>126</v>
      </c>
      <c r="AM130" s="43" t="s">
        <v>126</v>
      </c>
      <c r="AN130" s="43" t="s">
        <v>126</v>
      </c>
      <c r="AO130" s="43" t="s">
        <v>126</v>
      </c>
      <c r="AP130" s="43"/>
      <c r="AQ130" s="43">
        <v>1</v>
      </c>
      <c r="AR130" s="43"/>
      <c r="AS130" s="43"/>
      <c r="AT130" s="46">
        <f t="shared" si="8"/>
        <v>18.970306559999997</v>
      </c>
      <c r="AU130" s="47">
        <f t="shared" si="9"/>
        <v>2775.27901480128</v>
      </c>
      <c r="AV130" s="43"/>
      <c r="AW130" s="50">
        <f t="shared" si="10"/>
        <v>20.4838026752</v>
      </c>
      <c r="AX130" s="51">
        <f t="shared" si="11"/>
        <v>2833.02060603264</v>
      </c>
    </row>
    <row r="131" spans="1:50">
      <c r="A131" s="43">
        <v>64</v>
      </c>
      <c r="B131" s="43" t="s">
        <v>257</v>
      </c>
      <c r="C131" s="45">
        <v>44334.975300925929</v>
      </c>
      <c r="D131" s="43">
        <v>167</v>
      </c>
      <c r="E131" s="43" t="s">
        <v>125</v>
      </c>
      <c r="F131" s="43">
        <v>0</v>
      </c>
      <c r="G131" s="43">
        <v>6.0209999999999999</v>
      </c>
      <c r="H131" s="44">
        <v>640933</v>
      </c>
      <c r="I131" s="43">
        <v>1.3320000000000001</v>
      </c>
      <c r="J131" s="43" t="s">
        <v>126</v>
      </c>
      <c r="K131" s="43" t="s">
        <v>126</v>
      </c>
      <c r="L131" s="43" t="s">
        <v>126</v>
      </c>
      <c r="M131" s="43" t="s">
        <v>126</v>
      </c>
      <c r="N131" s="43"/>
      <c r="O131" s="43">
        <v>64</v>
      </c>
      <c r="P131" s="43" t="s">
        <v>257</v>
      </c>
      <c r="Q131" s="45">
        <v>44334.975300925929</v>
      </c>
      <c r="R131" s="43">
        <v>167</v>
      </c>
      <c r="S131" s="43" t="s">
        <v>125</v>
      </c>
      <c r="T131" s="43">
        <v>0</v>
      </c>
      <c r="U131" s="43">
        <v>5.9749999999999996</v>
      </c>
      <c r="V131" s="44">
        <v>5414</v>
      </c>
      <c r="W131" s="43">
        <v>1.5680000000000001</v>
      </c>
      <c r="X131" s="43" t="s">
        <v>126</v>
      </c>
      <c r="Y131" s="43" t="s">
        <v>126</v>
      </c>
      <c r="Z131" s="43" t="s">
        <v>126</v>
      </c>
      <c r="AA131" s="43" t="s">
        <v>126</v>
      </c>
      <c r="AB131" s="43"/>
      <c r="AC131" s="43">
        <v>64</v>
      </c>
      <c r="AD131" s="43" t="s">
        <v>257</v>
      </c>
      <c r="AE131" s="45">
        <v>44334.975300925929</v>
      </c>
      <c r="AF131" s="43">
        <v>167</v>
      </c>
      <c r="AG131" s="43" t="s">
        <v>125</v>
      </c>
      <c r="AH131" s="43">
        <v>0</v>
      </c>
      <c r="AI131" s="43">
        <v>12.112</v>
      </c>
      <c r="AJ131" s="44">
        <v>58044</v>
      </c>
      <c r="AK131" s="43">
        <v>11.506</v>
      </c>
      <c r="AL131" s="43" t="s">
        <v>126</v>
      </c>
      <c r="AM131" s="43" t="s">
        <v>126</v>
      </c>
      <c r="AN131" s="43" t="s">
        <v>126</v>
      </c>
      <c r="AO131" s="43" t="s">
        <v>126</v>
      </c>
      <c r="AP131" s="43"/>
      <c r="AQ131" s="43">
        <v>1</v>
      </c>
      <c r="AR131" s="43"/>
      <c r="AS131" s="43"/>
      <c r="AT131" s="46">
        <f t="shared" ref="AT131:AT194" si="12">IF(H131&lt;15000,((0.00000002125*H131^2)+(0.002705*H131)+(-4.371)),(IF(H131&lt;700000,((-0.0000000008162*H131^2)+(0.003141*H131)+(0.4702)), ((0.000000003285*V131^2)+(0.1899*V131)+(559.5)))))</f>
        <v>1678.3497838188784</v>
      </c>
      <c r="AU131" s="47">
        <f t="shared" ref="AU131:AU194" si="13">((-0.00000006277*AJ131^2)+(0.1854*AJ131)+(34.83))</f>
        <v>10584.708820397282</v>
      </c>
      <c r="AV131" s="43"/>
      <c r="AW131" s="50">
        <f t="shared" si="10"/>
        <v>1638.7822261418798</v>
      </c>
      <c r="AX131" s="51">
        <f t="shared" si="11"/>
        <v>11039.373137480639</v>
      </c>
    </row>
    <row r="132" spans="1:50">
      <c r="A132" s="17">
        <v>37</v>
      </c>
      <c r="B132" s="43" t="s">
        <v>258</v>
      </c>
      <c r="C132" s="45">
        <v>44278.595486111109</v>
      </c>
      <c r="D132" s="43" t="s">
        <v>124</v>
      </c>
      <c r="E132" s="43" t="s">
        <v>125</v>
      </c>
      <c r="F132" s="43">
        <v>0</v>
      </c>
      <c r="G132" s="43">
        <v>6.0910000000000002</v>
      </c>
      <c r="H132" s="44">
        <v>1779</v>
      </c>
      <c r="I132" s="43">
        <v>1E-3</v>
      </c>
      <c r="J132" s="43" t="s">
        <v>126</v>
      </c>
      <c r="K132" s="43" t="s">
        <v>126</v>
      </c>
      <c r="L132" s="43" t="s">
        <v>126</v>
      </c>
      <c r="M132" s="43" t="s">
        <v>126</v>
      </c>
      <c r="N132" s="43"/>
      <c r="O132" s="43">
        <v>37</v>
      </c>
      <c r="P132" s="43" t="s">
        <v>258</v>
      </c>
      <c r="Q132" s="45">
        <v>44278.595486111109</v>
      </c>
      <c r="R132" s="43" t="s">
        <v>124</v>
      </c>
      <c r="S132" s="43" t="s">
        <v>125</v>
      </c>
      <c r="T132" s="43">
        <v>0</v>
      </c>
      <c r="U132" s="43" t="s">
        <v>126</v>
      </c>
      <c r="V132" s="44" t="s">
        <v>126</v>
      </c>
      <c r="W132" s="43" t="s">
        <v>126</v>
      </c>
      <c r="X132" s="43" t="s">
        <v>126</v>
      </c>
      <c r="Y132" s="43" t="s">
        <v>126</v>
      </c>
      <c r="Z132" s="43" t="s">
        <v>126</v>
      </c>
      <c r="AA132" s="43" t="s">
        <v>126</v>
      </c>
      <c r="AB132" s="43"/>
      <c r="AC132" s="43">
        <v>37</v>
      </c>
      <c r="AD132" s="43" t="s">
        <v>258</v>
      </c>
      <c r="AE132" s="45">
        <v>44278.595486111109</v>
      </c>
      <c r="AF132" s="43" t="s">
        <v>124</v>
      </c>
      <c r="AG132" s="43" t="s">
        <v>125</v>
      </c>
      <c r="AH132" s="43">
        <v>0</v>
      </c>
      <c r="AI132" s="43">
        <v>12.273999999999999</v>
      </c>
      <c r="AJ132" s="44">
        <v>1989</v>
      </c>
      <c r="AK132" s="43">
        <v>0.44600000000000001</v>
      </c>
      <c r="AL132" s="43" t="s">
        <v>126</v>
      </c>
      <c r="AM132" s="43" t="s">
        <v>126</v>
      </c>
      <c r="AN132" s="43" t="s">
        <v>126</v>
      </c>
      <c r="AO132" s="43" t="s">
        <v>126</v>
      </c>
      <c r="AP132" s="43"/>
      <c r="AQ132" s="43">
        <v>1</v>
      </c>
      <c r="AR132" s="43"/>
      <c r="AS132" s="43"/>
      <c r="AT132" s="46">
        <f t="shared" si="12"/>
        <v>0.50844787124999957</v>
      </c>
      <c r="AU132" s="47">
        <f t="shared" si="13"/>
        <v>403.34227428483001</v>
      </c>
      <c r="AV132" s="43"/>
      <c r="AW132" s="50">
        <f>IF(H132&lt;10000,((-0.00000005795*H132^2)+(0.003823*H132)+(-6.715)),(IF(H132&lt;700000,((-0.0000000001209*H132^2)+(0.002635*H132)+(-0.4111)), ((-0.00000002007*V132^2)+(0.2564*V132)+(286.1)))))</f>
        <v>-9.7285535950000224E-2</v>
      </c>
      <c r="AX132" s="51">
        <f>(-0.00000001626*AJ132^2)+(0.1912*AJ132)+(-3.858)</f>
        <v>376.37447347253999</v>
      </c>
    </row>
    <row r="133" spans="1:50">
      <c r="A133" s="17">
        <v>38</v>
      </c>
      <c r="B133" s="43" t="s">
        <v>259</v>
      </c>
      <c r="C133" s="45">
        <v>44278.616759259261</v>
      </c>
      <c r="D133" s="43" t="s">
        <v>128</v>
      </c>
      <c r="E133" s="43" t="s">
        <v>125</v>
      </c>
      <c r="F133" s="43">
        <v>0</v>
      </c>
      <c r="G133" s="43">
        <v>6.0339999999999998</v>
      </c>
      <c r="H133" s="44">
        <v>753065</v>
      </c>
      <c r="I133" s="43">
        <v>1.1200000000000001</v>
      </c>
      <c r="J133" s="43" t="s">
        <v>126</v>
      </c>
      <c r="K133" s="43" t="s">
        <v>126</v>
      </c>
      <c r="L133" s="43" t="s">
        <v>126</v>
      </c>
      <c r="M133" s="43" t="s">
        <v>126</v>
      </c>
      <c r="N133" s="43"/>
      <c r="O133" s="43">
        <v>38</v>
      </c>
      <c r="P133" s="43" t="s">
        <v>259</v>
      </c>
      <c r="Q133" s="45">
        <v>44278.616759259261</v>
      </c>
      <c r="R133" s="43" t="s">
        <v>128</v>
      </c>
      <c r="S133" s="43" t="s">
        <v>125</v>
      </c>
      <c r="T133" s="43">
        <v>0</v>
      </c>
      <c r="U133" s="43">
        <v>5.9930000000000003</v>
      </c>
      <c r="V133" s="44">
        <v>6307</v>
      </c>
      <c r="W133" s="43">
        <v>1.756</v>
      </c>
      <c r="X133" s="43" t="s">
        <v>126</v>
      </c>
      <c r="Y133" s="43" t="s">
        <v>126</v>
      </c>
      <c r="Z133" s="43" t="s">
        <v>126</v>
      </c>
      <c r="AA133" s="43" t="s">
        <v>126</v>
      </c>
      <c r="AB133" s="43"/>
      <c r="AC133" s="43">
        <v>38</v>
      </c>
      <c r="AD133" s="43" t="s">
        <v>259</v>
      </c>
      <c r="AE133" s="45">
        <v>44278.616759259261</v>
      </c>
      <c r="AF133" s="43" t="s">
        <v>128</v>
      </c>
      <c r="AG133" s="43" t="s">
        <v>125</v>
      </c>
      <c r="AH133" s="43">
        <v>0</v>
      </c>
      <c r="AI133" s="43">
        <v>12.239000000000001</v>
      </c>
      <c r="AJ133" s="44">
        <v>10432</v>
      </c>
      <c r="AK133" s="43">
        <v>1.593</v>
      </c>
      <c r="AL133" s="43" t="s">
        <v>126</v>
      </c>
      <c r="AM133" s="43" t="s">
        <v>126</v>
      </c>
      <c r="AN133" s="43" t="s">
        <v>126</v>
      </c>
      <c r="AO133" s="43" t="s">
        <v>126</v>
      </c>
      <c r="AP133" s="43"/>
      <c r="AQ133" s="43">
        <v>1</v>
      </c>
      <c r="AR133" s="43"/>
      <c r="AS133" s="43"/>
      <c r="AT133" s="46">
        <f t="shared" si="12"/>
        <v>1757.329971547965</v>
      </c>
      <c r="AU133" s="47">
        <f t="shared" si="13"/>
        <v>1962.0917528115201</v>
      </c>
      <c r="AV133" s="43"/>
      <c r="AW133" s="50">
        <f t="shared" ref="AW133:AW196" si="14">IF(H133&lt;10000,((-0.00000005795*H133^2)+(0.003823*H133)+(-6.715)),(IF(H133&lt;700000,((-0.0000000001209*H133^2)+(0.002635*H133)+(-0.4111)), ((-0.00000002007*V133^2)+(0.2564*V133)+(286.1)))))</f>
        <v>1902.4164505425701</v>
      </c>
      <c r="AX133" s="51">
        <f t="shared" ref="AX133:AX196" si="15">(-0.00000001626*AJ133^2)+(0.1912*AJ133)+(-3.858)</f>
        <v>1988.9708790937602</v>
      </c>
    </row>
    <row r="134" spans="1:50">
      <c r="A134" s="17">
        <v>39</v>
      </c>
      <c r="B134" s="43" t="s">
        <v>260</v>
      </c>
      <c r="C134" s="45">
        <v>44278.638032407405</v>
      </c>
      <c r="D134" s="43">
        <v>190</v>
      </c>
      <c r="E134" s="43" t="s">
        <v>125</v>
      </c>
      <c r="F134" s="43">
        <v>0</v>
      </c>
      <c r="G134" s="43">
        <v>6.0430000000000001</v>
      </c>
      <c r="H134" s="44">
        <v>11783</v>
      </c>
      <c r="I134" s="43">
        <v>1.6E-2</v>
      </c>
      <c r="J134" s="43" t="s">
        <v>126</v>
      </c>
      <c r="K134" s="43" t="s">
        <v>126</v>
      </c>
      <c r="L134" s="43" t="s">
        <v>126</v>
      </c>
      <c r="M134" s="43" t="s">
        <v>126</v>
      </c>
      <c r="N134" s="43"/>
      <c r="O134" s="43">
        <v>39</v>
      </c>
      <c r="P134" s="43" t="s">
        <v>260</v>
      </c>
      <c r="Q134" s="45">
        <v>44278.638032407405</v>
      </c>
      <c r="R134" s="43">
        <v>190</v>
      </c>
      <c r="S134" s="43" t="s">
        <v>125</v>
      </c>
      <c r="T134" s="43">
        <v>0</v>
      </c>
      <c r="U134" s="43" t="s">
        <v>126</v>
      </c>
      <c r="V134" s="44" t="s">
        <v>126</v>
      </c>
      <c r="W134" s="43" t="s">
        <v>126</v>
      </c>
      <c r="X134" s="43" t="s">
        <v>126</v>
      </c>
      <c r="Y134" s="43" t="s">
        <v>126</v>
      </c>
      <c r="Z134" s="43" t="s">
        <v>126</v>
      </c>
      <c r="AA134" s="43" t="s">
        <v>126</v>
      </c>
      <c r="AB134" s="43"/>
      <c r="AC134" s="43">
        <v>39</v>
      </c>
      <c r="AD134" s="43" t="s">
        <v>260</v>
      </c>
      <c r="AE134" s="45">
        <v>44278.638032407405</v>
      </c>
      <c r="AF134" s="43">
        <v>190</v>
      </c>
      <c r="AG134" s="43" t="s">
        <v>125</v>
      </c>
      <c r="AH134" s="43">
        <v>0</v>
      </c>
      <c r="AI134" s="43">
        <v>12.211</v>
      </c>
      <c r="AJ134" s="44">
        <v>6572</v>
      </c>
      <c r="AK134" s="43">
        <v>1.0680000000000001</v>
      </c>
      <c r="AL134" s="43" t="s">
        <v>126</v>
      </c>
      <c r="AM134" s="43" t="s">
        <v>126</v>
      </c>
      <c r="AN134" s="43" t="s">
        <v>126</v>
      </c>
      <c r="AO134" s="43" t="s">
        <v>126</v>
      </c>
      <c r="AP134" s="43"/>
      <c r="AQ134" s="43">
        <v>1</v>
      </c>
      <c r="AR134" s="43"/>
      <c r="AS134" s="43"/>
      <c r="AT134" s="46">
        <f t="shared" si="12"/>
        <v>30.452345641249998</v>
      </c>
      <c r="AU134" s="47">
        <f t="shared" si="13"/>
        <v>1250.56768938032</v>
      </c>
      <c r="AV134" s="43"/>
      <c r="AW134" s="50">
        <f t="shared" si="14"/>
        <v>30.620319354139902</v>
      </c>
      <c r="AX134" s="51">
        <f t="shared" si="15"/>
        <v>1252.0061113481602</v>
      </c>
    </row>
    <row r="135" spans="1:50">
      <c r="A135" s="17">
        <v>40</v>
      </c>
      <c r="B135" s="43" t="s">
        <v>261</v>
      </c>
      <c r="C135" s="45">
        <v>44278.659270833334</v>
      </c>
      <c r="D135" s="43">
        <v>166</v>
      </c>
      <c r="E135" s="43" t="s">
        <v>125</v>
      </c>
      <c r="F135" s="43">
        <v>0</v>
      </c>
      <c r="G135" s="43">
        <v>6.0209999999999999</v>
      </c>
      <c r="H135" s="44">
        <v>93503</v>
      </c>
      <c r="I135" s="43">
        <v>0.13700000000000001</v>
      </c>
      <c r="J135" s="43" t="s">
        <v>126</v>
      </c>
      <c r="K135" s="43" t="s">
        <v>126</v>
      </c>
      <c r="L135" s="43" t="s">
        <v>126</v>
      </c>
      <c r="M135" s="43" t="s">
        <v>126</v>
      </c>
      <c r="N135" s="43"/>
      <c r="O135" s="43">
        <v>40</v>
      </c>
      <c r="P135" s="43" t="s">
        <v>261</v>
      </c>
      <c r="Q135" s="45">
        <v>44278.659270833334</v>
      </c>
      <c r="R135" s="43">
        <v>166</v>
      </c>
      <c r="S135" s="43" t="s">
        <v>125</v>
      </c>
      <c r="T135" s="43">
        <v>0</v>
      </c>
      <c r="U135" s="43" t="s">
        <v>126</v>
      </c>
      <c r="V135" s="43" t="s">
        <v>126</v>
      </c>
      <c r="W135" s="43" t="s">
        <v>126</v>
      </c>
      <c r="X135" s="43" t="s">
        <v>126</v>
      </c>
      <c r="Y135" s="43" t="s">
        <v>126</v>
      </c>
      <c r="Z135" s="43" t="s">
        <v>126</v>
      </c>
      <c r="AA135" s="43" t="s">
        <v>126</v>
      </c>
      <c r="AB135" s="43"/>
      <c r="AC135" s="43">
        <v>40</v>
      </c>
      <c r="AD135" s="43" t="s">
        <v>261</v>
      </c>
      <c r="AE135" s="45">
        <v>44278.659270833334</v>
      </c>
      <c r="AF135" s="43">
        <v>166</v>
      </c>
      <c r="AG135" s="43" t="s">
        <v>125</v>
      </c>
      <c r="AH135" s="43">
        <v>0</v>
      </c>
      <c r="AI135" s="43">
        <v>12.185</v>
      </c>
      <c r="AJ135" s="44">
        <v>12783</v>
      </c>
      <c r="AK135" s="43">
        <v>1.913</v>
      </c>
      <c r="AL135" s="43" t="s">
        <v>126</v>
      </c>
      <c r="AM135" s="43" t="s">
        <v>126</v>
      </c>
      <c r="AN135" s="43" t="s">
        <v>126</v>
      </c>
      <c r="AO135" s="43" t="s">
        <v>126</v>
      </c>
      <c r="AP135" s="43"/>
      <c r="AQ135" s="43">
        <v>1</v>
      </c>
      <c r="AR135" s="43"/>
      <c r="AS135" s="43"/>
      <c r="AT135" s="46">
        <f t="shared" si="12"/>
        <v>287.0272406544542</v>
      </c>
      <c r="AU135" s="47">
        <f t="shared" si="13"/>
        <v>2394.5412625634704</v>
      </c>
      <c r="AV135" s="43"/>
      <c r="AW135" s="50">
        <f t="shared" si="14"/>
        <v>244.91229914901191</v>
      </c>
      <c r="AX135" s="51">
        <f t="shared" si="15"/>
        <v>2437.5946332528601</v>
      </c>
    </row>
    <row r="136" spans="1:50">
      <c r="A136" s="17">
        <v>41</v>
      </c>
      <c r="B136" s="43" t="s">
        <v>262</v>
      </c>
      <c r="C136" s="45">
        <v>44278.680555555555</v>
      </c>
      <c r="D136" s="43">
        <v>77</v>
      </c>
      <c r="E136" s="43" t="s">
        <v>125</v>
      </c>
      <c r="F136" s="43">
        <v>0</v>
      </c>
      <c r="G136" s="43">
        <v>6.0430000000000001</v>
      </c>
      <c r="H136" s="44">
        <v>11399</v>
      </c>
      <c r="I136" s="43">
        <v>1.4999999999999999E-2</v>
      </c>
      <c r="J136" s="43" t="s">
        <v>126</v>
      </c>
      <c r="K136" s="43" t="s">
        <v>126</v>
      </c>
      <c r="L136" s="43" t="s">
        <v>126</v>
      </c>
      <c r="M136" s="43" t="s">
        <v>126</v>
      </c>
      <c r="N136" s="43"/>
      <c r="O136" s="43">
        <v>41</v>
      </c>
      <c r="P136" s="43" t="s">
        <v>262</v>
      </c>
      <c r="Q136" s="45">
        <v>44278.680555555555</v>
      </c>
      <c r="R136" s="43">
        <v>77</v>
      </c>
      <c r="S136" s="43" t="s">
        <v>125</v>
      </c>
      <c r="T136" s="43">
        <v>0</v>
      </c>
      <c r="U136" s="43" t="s">
        <v>126</v>
      </c>
      <c r="V136" s="44" t="s">
        <v>126</v>
      </c>
      <c r="W136" s="43" t="s">
        <v>126</v>
      </c>
      <c r="X136" s="43" t="s">
        <v>126</v>
      </c>
      <c r="Y136" s="43" t="s">
        <v>126</v>
      </c>
      <c r="Z136" s="43" t="s">
        <v>126</v>
      </c>
      <c r="AA136" s="43" t="s">
        <v>126</v>
      </c>
      <c r="AB136" s="43"/>
      <c r="AC136" s="43">
        <v>41</v>
      </c>
      <c r="AD136" s="43" t="s">
        <v>262</v>
      </c>
      <c r="AE136" s="45">
        <v>44278.680555555555</v>
      </c>
      <c r="AF136" s="43">
        <v>77</v>
      </c>
      <c r="AG136" s="43" t="s">
        <v>125</v>
      </c>
      <c r="AH136" s="43">
        <v>0</v>
      </c>
      <c r="AI136" s="43">
        <v>12.212999999999999</v>
      </c>
      <c r="AJ136" s="44">
        <v>5613</v>
      </c>
      <c r="AK136" s="43">
        <v>0.93799999999999994</v>
      </c>
      <c r="AL136" s="43" t="s">
        <v>126</v>
      </c>
      <c r="AM136" s="43" t="s">
        <v>126</v>
      </c>
      <c r="AN136" s="43" t="s">
        <v>126</v>
      </c>
      <c r="AO136" s="43" t="s">
        <v>126</v>
      </c>
      <c r="AP136" s="43"/>
      <c r="AQ136" s="43">
        <v>1</v>
      </c>
      <c r="AR136" s="43"/>
      <c r="AS136" s="43"/>
      <c r="AT136" s="46">
        <f t="shared" si="12"/>
        <v>29.224460521250002</v>
      </c>
      <c r="AU136" s="47">
        <f t="shared" si="13"/>
        <v>1073.50258287987</v>
      </c>
      <c r="AV136" s="43"/>
      <c r="AW136" s="50">
        <f t="shared" si="14"/>
        <v>29.609555592399101</v>
      </c>
      <c r="AX136" s="51">
        <f t="shared" si="15"/>
        <v>1068.8353161960601</v>
      </c>
    </row>
    <row r="137" spans="1:50">
      <c r="A137" s="17">
        <v>42</v>
      </c>
      <c r="B137" s="43" t="s">
        <v>263</v>
      </c>
      <c r="C137" s="45">
        <v>44278.701840277776</v>
      </c>
      <c r="D137" s="43">
        <v>196</v>
      </c>
      <c r="E137" s="43" t="s">
        <v>125</v>
      </c>
      <c r="F137" s="43">
        <v>0</v>
      </c>
      <c r="G137" s="43">
        <v>6.1210000000000004</v>
      </c>
      <c r="H137" s="44">
        <v>1664</v>
      </c>
      <c r="I137" s="43">
        <v>1E-3</v>
      </c>
      <c r="J137" s="43" t="s">
        <v>126</v>
      </c>
      <c r="K137" s="43" t="s">
        <v>126</v>
      </c>
      <c r="L137" s="43" t="s">
        <v>126</v>
      </c>
      <c r="M137" s="43" t="s">
        <v>126</v>
      </c>
      <c r="N137" s="43"/>
      <c r="O137" s="43">
        <v>42</v>
      </c>
      <c r="P137" s="43" t="s">
        <v>263</v>
      </c>
      <c r="Q137" s="45">
        <v>44278.701840277776</v>
      </c>
      <c r="R137" s="43">
        <v>196</v>
      </c>
      <c r="S137" s="43" t="s">
        <v>125</v>
      </c>
      <c r="T137" s="43">
        <v>0</v>
      </c>
      <c r="U137" s="43" t="s">
        <v>126</v>
      </c>
      <c r="V137" s="43" t="s">
        <v>126</v>
      </c>
      <c r="W137" s="43" t="s">
        <v>126</v>
      </c>
      <c r="X137" s="43" t="s">
        <v>126</v>
      </c>
      <c r="Y137" s="43" t="s">
        <v>126</v>
      </c>
      <c r="Z137" s="43" t="s">
        <v>126</v>
      </c>
      <c r="AA137" s="43" t="s">
        <v>126</v>
      </c>
      <c r="AB137" s="43"/>
      <c r="AC137" s="43">
        <v>42</v>
      </c>
      <c r="AD137" s="43" t="s">
        <v>263</v>
      </c>
      <c r="AE137" s="45">
        <v>44278.701840277776</v>
      </c>
      <c r="AF137" s="43">
        <v>196</v>
      </c>
      <c r="AG137" s="43" t="s">
        <v>125</v>
      </c>
      <c r="AH137" s="43">
        <v>0</v>
      </c>
      <c r="AI137" s="43">
        <v>12.21</v>
      </c>
      <c r="AJ137" s="44">
        <v>6633</v>
      </c>
      <c r="AK137" s="43">
        <v>1.077</v>
      </c>
      <c r="AL137" s="43" t="s">
        <v>126</v>
      </c>
      <c r="AM137" s="43" t="s">
        <v>126</v>
      </c>
      <c r="AN137" s="43" t="s">
        <v>126</v>
      </c>
      <c r="AO137" s="43" t="s">
        <v>126</v>
      </c>
      <c r="AP137" s="43"/>
      <c r="AQ137" s="43">
        <v>1</v>
      </c>
      <c r="AR137" s="43"/>
      <c r="AS137" s="43"/>
      <c r="AT137" s="46">
        <f t="shared" si="12"/>
        <v>0.18895903999999941</v>
      </c>
      <c r="AU137" s="47">
        <f t="shared" si="13"/>
        <v>1261.82652783147</v>
      </c>
      <c r="AV137" s="43"/>
      <c r="AW137" s="50">
        <f t="shared" si="14"/>
        <v>-0.51398552319999968</v>
      </c>
      <c r="AX137" s="51">
        <f t="shared" si="15"/>
        <v>1263.6562138368602</v>
      </c>
    </row>
    <row r="138" spans="1:50">
      <c r="A138" s="17">
        <v>43</v>
      </c>
      <c r="B138" s="43" t="s">
        <v>264</v>
      </c>
      <c r="C138" s="45">
        <v>44278.72315972222</v>
      </c>
      <c r="D138" s="43">
        <v>159</v>
      </c>
      <c r="E138" s="43" t="s">
        <v>125</v>
      </c>
      <c r="F138" s="43">
        <v>0</v>
      </c>
      <c r="G138" s="43">
        <v>6.1109999999999998</v>
      </c>
      <c r="H138" s="44">
        <v>1971</v>
      </c>
      <c r="I138" s="43">
        <v>1E-3</v>
      </c>
      <c r="J138" s="43" t="s">
        <v>126</v>
      </c>
      <c r="K138" s="43" t="s">
        <v>126</v>
      </c>
      <c r="L138" s="43" t="s">
        <v>126</v>
      </c>
      <c r="M138" s="43" t="s">
        <v>126</v>
      </c>
      <c r="N138" s="43"/>
      <c r="O138" s="43">
        <v>43</v>
      </c>
      <c r="P138" s="43" t="s">
        <v>264</v>
      </c>
      <c r="Q138" s="45">
        <v>44278.72315972222</v>
      </c>
      <c r="R138" s="43">
        <v>159</v>
      </c>
      <c r="S138" s="43" t="s">
        <v>125</v>
      </c>
      <c r="T138" s="43">
        <v>0</v>
      </c>
      <c r="U138" s="43" t="s">
        <v>126</v>
      </c>
      <c r="V138" s="44" t="s">
        <v>126</v>
      </c>
      <c r="W138" s="43" t="s">
        <v>126</v>
      </c>
      <c r="X138" s="43" t="s">
        <v>126</v>
      </c>
      <c r="Y138" s="43" t="s">
        <v>126</v>
      </c>
      <c r="Z138" s="43" t="s">
        <v>126</v>
      </c>
      <c r="AA138" s="43" t="s">
        <v>126</v>
      </c>
      <c r="AB138" s="43"/>
      <c r="AC138" s="43">
        <v>43</v>
      </c>
      <c r="AD138" s="43" t="s">
        <v>264</v>
      </c>
      <c r="AE138" s="45">
        <v>44278.72315972222</v>
      </c>
      <c r="AF138" s="43">
        <v>159</v>
      </c>
      <c r="AG138" s="43" t="s">
        <v>125</v>
      </c>
      <c r="AH138" s="43">
        <v>0</v>
      </c>
      <c r="AI138" s="43">
        <v>12.186</v>
      </c>
      <c r="AJ138" s="44">
        <v>6528</v>
      </c>
      <c r="AK138" s="43">
        <v>1.0620000000000001</v>
      </c>
      <c r="AL138" s="43" t="s">
        <v>126</v>
      </c>
      <c r="AM138" s="43" t="s">
        <v>126</v>
      </c>
      <c r="AN138" s="43" t="s">
        <v>126</v>
      </c>
      <c r="AO138" s="43" t="s">
        <v>126</v>
      </c>
      <c r="AP138" s="43"/>
      <c r="AQ138" s="43">
        <v>1</v>
      </c>
      <c r="AR138" s="43"/>
      <c r="AS138" s="43"/>
      <c r="AT138" s="46">
        <f t="shared" si="12"/>
        <v>1.0431078712499993</v>
      </c>
      <c r="AU138" s="47">
        <f t="shared" si="13"/>
        <v>1242.44627000832</v>
      </c>
      <c r="AV138" s="43"/>
      <c r="AW138" s="50">
        <f t="shared" si="14"/>
        <v>0.59500646404999991</v>
      </c>
      <c r="AX138" s="51">
        <f t="shared" si="15"/>
        <v>1243.6026836121603</v>
      </c>
    </row>
    <row r="139" spans="1:50">
      <c r="A139" s="17">
        <v>44</v>
      </c>
      <c r="B139" s="43" t="s">
        <v>265</v>
      </c>
      <c r="C139" s="45">
        <v>44278.744456018518</v>
      </c>
      <c r="D139" s="43">
        <v>170</v>
      </c>
      <c r="E139" s="43" t="s">
        <v>125</v>
      </c>
      <c r="F139" s="43">
        <v>0</v>
      </c>
      <c r="G139" s="43">
        <v>6.0259999999999998</v>
      </c>
      <c r="H139" s="44">
        <v>15429</v>
      </c>
      <c r="I139" s="43">
        <v>2.1000000000000001E-2</v>
      </c>
      <c r="J139" s="43" t="s">
        <v>126</v>
      </c>
      <c r="K139" s="43" t="s">
        <v>126</v>
      </c>
      <c r="L139" s="43" t="s">
        <v>126</v>
      </c>
      <c r="M139" s="43" t="s">
        <v>126</v>
      </c>
      <c r="N139" s="43"/>
      <c r="O139" s="43">
        <v>44</v>
      </c>
      <c r="P139" s="43" t="s">
        <v>265</v>
      </c>
      <c r="Q139" s="45">
        <v>44278.744456018518</v>
      </c>
      <c r="R139" s="43">
        <v>170</v>
      </c>
      <c r="S139" s="43" t="s">
        <v>125</v>
      </c>
      <c r="T139" s="43">
        <v>0</v>
      </c>
      <c r="U139" s="43" t="s">
        <v>126</v>
      </c>
      <c r="V139" s="44" t="s">
        <v>126</v>
      </c>
      <c r="W139" s="43" t="s">
        <v>126</v>
      </c>
      <c r="X139" s="43" t="s">
        <v>126</v>
      </c>
      <c r="Y139" s="43" t="s">
        <v>126</v>
      </c>
      <c r="Z139" s="43" t="s">
        <v>126</v>
      </c>
      <c r="AA139" s="43" t="s">
        <v>126</v>
      </c>
      <c r="AB139" s="43"/>
      <c r="AC139" s="43">
        <v>44</v>
      </c>
      <c r="AD139" s="43" t="s">
        <v>265</v>
      </c>
      <c r="AE139" s="45">
        <v>44278.744456018518</v>
      </c>
      <c r="AF139" s="43">
        <v>170</v>
      </c>
      <c r="AG139" s="43" t="s">
        <v>125</v>
      </c>
      <c r="AH139" s="43">
        <v>0</v>
      </c>
      <c r="AI139" s="43">
        <v>12.183999999999999</v>
      </c>
      <c r="AJ139" s="44">
        <v>7967</v>
      </c>
      <c r="AK139" s="43">
        <v>1.258</v>
      </c>
      <c r="AL139" s="43" t="s">
        <v>126</v>
      </c>
      <c r="AM139" s="43" t="s">
        <v>126</v>
      </c>
      <c r="AN139" s="43" t="s">
        <v>126</v>
      </c>
      <c r="AO139" s="43" t="s">
        <v>126</v>
      </c>
      <c r="AP139" s="43"/>
      <c r="AQ139" s="43">
        <v>1</v>
      </c>
      <c r="AR139" s="43"/>
      <c r="AS139" s="43"/>
      <c r="AT139" s="46">
        <f t="shared" si="12"/>
        <v>48.738389291735807</v>
      </c>
      <c r="AU139" s="47">
        <f t="shared" si="13"/>
        <v>1507.9275942034701</v>
      </c>
      <c r="AV139" s="43"/>
      <c r="AW139" s="50">
        <f t="shared" si="14"/>
        <v>40.215534266443107</v>
      </c>
      <c r="AX139" s="51">
        <f t="shared" si="15"/>
        <v>1518.4003275728601</v>
      </c>
    </row>
    <row r="140" spans="1:50">
      <c r="A140" s="17">
        <v>45</v>
      </c>
      <c r="B140" s="43" t="s">
        <v>266</v>
      </c>
      <c r="C140" s="45">
        <v>44278.765740740739</v>
      </c>
      <c r="D140" s="43">
        <v>211</v>
      </c>
      <c r="E140" s="43" t="s">
        <v>125</v>
      </c>
      <c r="F140" s="43">
        <v>0</v>
      </c>
      <c r="G140" s="43">
        <v>6.0229999999999997</v>
      </c>
      <c r="H140" s="44">
        <v>18889</v>
      </c>
      <c r="I140" s="43">
        <v>2.5999999999999999E-2</v>
      </c>
      <c r="J140" s="43" t="s">
        <v>126</v>
      </c>
      <c r="K140" s="43" t="s">
        <v>126</v>
      </c>
      <c r="L140" s="43" t="s">
        <v>126</v>
      </c>
      <c r="M140" s="43" t="s">
        <v>126</v>
      </c>
      <c r="N140" s="43"/>
      <c r="O140" s="43">
        <v>45</v>
      </c>
      <c r="P140" s="43" t="s">
        <v>266</v>
      </c>
      <c r="Q140" s="45">
        <v>44278.765740740739</v>
      </c>
      <c r="R140" s="43">
        <v>211</v>
      </c>
      <c r="S140" s="43" t="s">
        <v>125</v>
      </c>
      <c r="T140" s="43">
        <v>0</v>
      </c>
      <c r="U140" s="43" t="s">
        <v>126</v>
      </c>
      <c r="V140" s="44" t="s">
        <v>126</v>
      </c>
      <c r="W140" s="43" t="s">
        <v>126</v>
      </c>
      <c r="X140" s="43" t="s">
        <v>126</v>
      </c>
      <c r="Y140" s="43" t="s">
        <v>126</v>
      </c>
      <c r="Z140" s="43" t="s">
        <v>126</v>
      </c>
      <c r="AA140" s="43" t="s">
        <v>126</v>
      </c>
      <c r="AB140" s="43"/>
      <c r="AC140" s="43">
        <v>45</v>
      </c>
      <c r="AD140" s="43" t="s">
        <v>266</v>
      </c>
      <c r="AE140" s="45">
        <v>44278.765740740739</v>
      </c>
      <c r="AF140" s="43">
        <v>211</v>
      </c>
      <c r="AG140" s="43" t="s">
        <v>125</v>
      </c>
      <c r="AH140" s="43">
        <v>0</v>
      </c>
      <c r="AI140" s="43">
        <v>12.164999999999999</v>
      </c>
      <c r="AJ140" s="44">
        <v>18863</v>
      </c>
      <c r="AK140" s="43">
        <v>2.74</v>
      </c>
      <c r="AL140" s="43" t="s">
        <v>126</v>
      </c>
      <c r="AM140" s="43" t="s">
        <v>126</v>
      </c>
      <c r="AN140" s="43" t="s">
        <v>126</v>
      </c>
      <c r="AO140" s="43" t="s">
        <v>126</v>
      </c>
      <c r="AP140" s="43"/>
      <c r="AQ140" s="43">
        <v>1</v>
      </c>
      <c r="AR140" s="43"/>
      <c r="AS140" s="43"/>
      <c r="AT140" s="46">
        <f t="shared" si="12"/>
        <v>59.509333475199803</v>
      </c>
      <c r="AU140" s="47">
        <f t="shared" si="13"/>
        <v>3509.6958324898701</v>
      </c>
      <c r="AV140" s="43"/>
      <c r="AW140" s="50">
        <f t="shared" si="14"/>
        <v>49.318278566591111</v>
      </c>
      <c r="AX140" s="51">
        <f t="shared" si="15"/>
        <v>3596.9620843760604</v>
      </c>
    </row>
    <row r="141" spans="1:50">
      <c r="A141" s="17">
        <v>46</v>
      </c>
      <c r="B141" s="43" t="s">
        <v>267</v>
      </c>
      <c r="C141" s="45">
        <v>44278.787048611113</v>
      </c>
      <c r="D141" s="43">
        <v>45</v>
      </c>
      <c r="E141" s="43" t="s">
        <v>125</v>
      </c>
      <c r="F141" s="43">
        <v>0</v>
      </c>
      <c r="G141" s="43">
        <v>6.0419999999999998</v>
      </c>
      <c r="H141" s="44">
        <v>20397</v>
      </c>
      <c r="I141" s="43">
        <v>2.9000000000000001E-2</v>
      </c>
      <c r="J141" s="43" t="s">
        <v>126</v>
      </c>
      <c r="K141" s="43" t="s">
        <v>126</v>
      </c>
      <c r="L141" s="43" t="s">
        <v>126</v>
      </c>
      <c r="M141" s="43" t="s">
        <v>126</v>
      </c>
      <c r="N141" s="43"/>
      <c r="O141" s="43">
        <v>46</v>
      </c>
      <c r="P141" s="43" t="s">
        <v>267</v>
      </c>
      <c r="Q141" s="45">
        <v>44278.787048611113</v>
      </c>
      <c r="R141" s="43">
        <v>45</v>
      </c>
      <c r="S141" s="43" t="s">
        <v>125</v>
      </c>
      <c r="T141" s="43">
        <v>0</v>
      </c>
      <c r="U141" s="43" t="s">
        <v>126</v>
      </c>
      <c r="V141" s="44" t="s">
        <v>126</v>
      </c>
      <c r="W141" s="43" t="s">
        <v>126</v>
      </c>
      <c r="X141" s="43" t="s">
        <v>126</v>
      </c>
      <c r="Y141" s="43" t="s">
        <v>126</v>
      </c>
      <c r="Z141" s="43" t="s">
        <v>126</v>
      </c>
      <c r="AA141" s="43" t="s">
        <v>126</v>
      </c>
      <c r="AB141" s="43"/>
      <c r="AC141" s="43">
        <v>46</v>
      </c>
      <c r="AD141" s="43" t="s">
        <v>267</v>
      </c>
      <c r="AE141" s="45">
        <v>44278.787048611113</v>
      </c>
      <c r="AF141" s="43">
        <v>45</v>
      </c>
      <c r="AG141" s="43" t="s">
        <v>125</v>
      </c>
      <c r="AH141" s="43">
        <v>0</v>
      </c>
      <c r="AI141" s="43">
        <v>12.196</v>
      </c>
      <c r="AJ141" s="44">
        <v>20497</v>
      </c>
      <c r="AK141" s="43">
        <v>2.9620000000000002</v>
      </c>
      <c r="AL141" s="43" t="s">
        <v>126</v>
      </c>
      <c r="AM141" s="43" t="s">
        <v>126</v>
      </c>
      <c r="AN141" s="43" t="s">
        <v>126</v>
      </c>
      <c r="AO141" s="43" t="s">
        <v>126</v>
      </c>
      <c r="AP141" s="43"/>
      <c r="AQ141" s="43">
        <v>1</v>
      </c>
      <c r="AR141" s="43"/>
      <c r="AS141" s="43"/>
      <c r="AT141" s="46">
        <f t="shared" si="12"/>
        <v>64.19760710353421</v>
      </c>
      <c r="AU141" s="47">
        <f t="shared" si="13"/>
        <v>3808.6024276450703</v>
      </c>
      <c r="AV141" s="43"/>
      <c r="AW141" s="50">
        <f t="shared" si="14"/>
        <v>53.284696053071904</v>
      </c>
      <c r="AX141" s="51">
        <f t="shared" si="15"/>
        <v>3908.33713483366</v>
      </c>
    </row>
    <row r="142" spans="1:50">
      <c r="A142" s="17">
        <v>47</v>
      </c>
      <c r="B142" s="43" t="s">
        <v>268</v>
      </c>
      <c r="C142" s="45">
        <v>44278.808298611111</v>
      </c>
      <c r="D142" s="43">
        <v>91</v>
      </c>
      <c r="E142" s="43" t="s">
        <v>125</v>
      </c>
      <c r="F142" s="43">
        <v>0</v>
      </c>
      <c r="G142" s="43">
        <v>6.0439999999999996</v>
      </c>
      <c r="H142" s="44">
        <v>13413</v>
      </c>
      <c r="I142" s="43">
        <v>1.7999999999999999E-2</v>
      </c>
      <c r="J142" s="43" t="s">
        <v>126</v>
      </c>
      <c r="K142" s="43" t="s">
        <v>126</v>
      </c>
      <c r="L142" s="43" t="s">
        <v>126</v>
      </c>
      <c r="M142" s="43" t="s">
        <v>126</v>
      </c>
      <c r="N142" s="43"/>
      <c r="O142" s="43">
        <v>47</v>
      </c>
      <c r="P142" s="43" t="s">
        <v>268</v>
      </c>
      <c r="Q142" s="45">
        <v>44278.808298611111</v>
      </c>
      <c r="R142" s="43">
        <v>91</v>
      </c>
      <c r="S142" s="43" t="s">
        <v>125</v>
      </c>
      <c r="T142" s="43">
        <v>0</v>
      </c>
      <c r="U142" s="43" t="s">
        <v>126</v>
      </c>
      <c r="V142" s="44" t="s">
        <v>126</v>
      </c>
      <c r="W142" s="43" t="s">
        <v>126</v>
      </c>
      <c r="X142" s="43" t="s">
        <v>126</v>
      </c>
      <c r="Y142" s="43" t="s">
        <v>126</v>
      </c>
      <c r="Z142" s="43" t="s">
        <v>126</v>
      </c>
      <c r="AA142" s="43" t="s">
        <v>126</v>
      </c>
      <c r="AB142" s="43"/>
      <c r="AC142" s="43">
        <v>47</v>
      </c>
      <c r="AD142" s="43" t="s">
        <v>268</v>
      </c>
      <c r="AE142" s="45">
        <v>44278.808298611111</v>
      </c>
      <c r="AF142" s="43">
        <v>91</v>
      </c>
      <c r="AG142" s="43" t="s">
        <v>125</v>
      </c>
      <c r="AH142" s="43">
        <v>0</v>
      </c>
      <c r="AI142" s="43">
        <v>12.22</v>
      </c>
      <c r="AJ142" s="44">
        <v>6411</v>
      </c>
      <c r="AK142" s="43">
        <v>1.046</v>
      </c>
      <c r="AL142" s="43" t="s">
        <v>126</v>
      </c>
      <c r="AM142" s="43" t="s">
        <v>126</v>
      </c>
      <c r="AN142" s="43" t="s">
        <v>126</v>
      </c>
      <c r="AO142" s="43" t="s">
        <v>126</v>
      </c>
      <c r="AP142" s="43"/>
      <c r="AQ142" s="43">
        <v>1</v>
      </c>
      <c r="AR142" s="43"/>
      <c r="AS142" s="43"/>
      <c r="AT142" s="46">
        <f t="shared" si="12"/>
        <v>35.734222091249997</v>
      </c>
      <c r="AU142" s="47">
        <f t="shared" si="13"/>
        <v>1220.8494951888299</v>
      </c>
      <c r="AV142" s="43"/>
      <c r="AW142" s="50">
        <f t="shared" si="14"/>
        <v>34.910404054007898</v>
      </c>
      <c r="AX142" s="51">
        <f t="shared" si="15"/>
        <v>1221.2568990245402</v>
      </c>
    </row>
    <row r="143" spans="1:50">
      <c r="A143" s="17">
        <v>48</v>
      </c>
      <c r="B143" s="43" t="s">
        <v>269</v>
      </c>
      <c r="C143" s="45">
        <v>44278.829560185186</v>
      </c>
      <c r="D143" s="43">
        <v>71</v>
      </c>
      <c r="E143" s="43" t="s">
        <v>125</v>
      </c>
      <c r="F143" s="43">
        <v>0</v>
      </c>
      <c r="G143" s="43">
        <v>6.0430000000000001</v>
      </c>
      <c r="H143" s="44">
        <v>15171</v>
      </c>
      <c r="I143" s="43">
        <v>2.1000000000000001E-2</v>
      </c>
      <c r="J143" s="43" t="s">
        <v>126</v>
      </c>
      <c r="K143" s="43" t="s">
        <v>126</v>
      </c>
      <c r="L143" s="43" t="s">
        <v>126</v>
      </c>
      <c r="M143" s="43" t="s">
        <v>126</v>
      </c>
      <c r="N143" s="43"/>
      <c r="O143" s="43">
        <v>48</v>
      </c>
      <c r="P143" s="43" t="s">
        <v>269</v>
      </c>
      <c r="Q143" s="45">
        <v>44278.829560185186</v>
      </c>
      <c r="R143" s="43">
        <v>71</v>
      </c>
      <c r="S143" s="43" t="s">
        <v>125</v>
      </c>
      <c r="T143" s="43">
        <v>0</v>
      </c>
      <c r="U143" s="43" t="s">
        <v>126</v>
      </c>
      <c r="V143" s="44" t="s">
        <v>126</v>
      </c>
      <c r="W143" s="43" t="s">
        <v>126</v>
      </c>
      <c r="X143" s="43" t="s">
        <v>126</v>
      </c>
      <c r="Y143" s="43" t="s">
        <v>126</v>
      </c>
      <c r="Z143" s="43" t="s">
        <v>126</v>
      </c>
      <c r="AA143" s="43" t="s">
        <v>126</v>
      </c>
      <c r="AB143" s="43"/>
      <c r="AC143" s="43">
        <v>48</v>
      </c>
      <c r="AD143" s="43" t="s">
        <v>269</v>
      </c>
      <c r="AE143" s="45">
        <v>44278.829560185186</v>
      </c>
      <c r="AF143" s="43">
        <v>71</v>
      </c>
      <c r="AG143" s="43" t="s">
        <v>125</v>
      </c>
      <c r="AH143" s="43">
        <v>0</v>
      </c>
      <c r="AI143" s="43">
        <v>12.204000000000001</v>
      </c>
      <c r="AJ143" s="44">
        <v>8842</v>
      </c>
      <c r="AK143" s="43">
        <v>1.377</v>
      </c>
      <c r="AL143" s="43" t="s">
        <v>126</v>
      </c>
      <c r="AM143" s="43" t="s">
        <v>126</v>
      </c>
      <c r="AN143" s="43" t="s">
        <v>126</v>
      </c>
      <c r="AO143" s="43" t="s">
        <v>126</v>
      </c>
      <c r="AP143" s="43"/>
      <c r="AQ143" s="43">
        <v>1</v>
      </c>
      <c r="AR143" s="43"/>
      <c r="AS143" s="43"/>
      <c r="AT143" s="46">
        <f t="shared" si="12"/>
        <v>47.934455027495801</v>
      </c>
      <c r="AU143" s="47">
        <f t="shared" si="13"/>
        <v>1669.22938088972</v>
      </c>
      <c r="AV143" s="43"/>
      <c r="AW143" s="50">
        <f t="shared" si="14"/>
        <v>39.536658747763106</v>
      </c>
      <c r="AX143" s="51">
        <f t="shared" si="15"/>
        <v>1685.4611775253602</v>
      </c>
    </row>
    <row r="144" spans="1:50">
      <c r="A144" s="17">
        <v>49</v>
      </c>
      <c r="B144" s="43" t="s">
        <v>270</v>
      </c>
      <c r="C144" s="45">
        <v>44278.850810185184</v>
      </c>
      <c r="D144" s="43">
        <v>10</v>
      </c>
      <c r="E144" s="43" t="s">
        <v>125</v>
      </c>
      <c r="F144" s="43">
        <v>0</v>
      </c>
      <c r="G144" s="43">
        <v>6.0419999999999998</v>
      </c>
      <c r="H144" s="44">
        <v>14828</v>
      </c>
      <c r="I144" s="43">
        <v>0.02</v>
      </c>
      <c r="J144" s="43" t="s">
        <v>126</v>
      </c>
      <c r="K144" s="43" t="s">
        <v>126</v>
      </c>
      <c r="L144" s="43" t="s">
        <v>126</v>
      </c>
      <c r="M144" s="43" t="s">
        <v>126</v>
      </c>
      <c r="N144" s="43"/>
      <c r="O144" s="43">
        <v>49</v>
      </c>
      <c r="P144" s="43" t="s">
        <v>270</v>
      </c>
      <c r="Q144" s="45">
        <v>44278.850810185184</v>
      </c>
      <c r="R144" s="43">
        <v>10</v>
      </c>
      <c r="S144" s="43" t="s">
        <v>125</v>
      </c>
      <c r="T144" s="43">
        <v>0</v>
      </c>
      <c r="U144" s="43" t="s">
        <v>126</v>
      </c>
      <c r="V144" s="44" t="s">
        <v>126</v>
      </c>
      <c r="W144" s="43" t="s">
        <v>126</v>
      </c>
      <c r="X144" s="43" t="s">
        <v>126</v>
      </c>
      <c r="Y144" s="43" t="s">
        <v>126</v>
      </c>
      <c r="Z144" s="43" t="s">
        <v>126</v>
      </c>
      <c r="AA144" s="43" t="s">
        <v>126</v>
      </c>
      <c r="AB144" s="43"/>
      <c r="AC144" s="43">
        <v>49</v>
      </c>
      <c r="AD144" s="43" t="s">
        <v>270</v>
      </c>
      <c r="AE144" s="45">
        <v>44278.850810185184</v>
      </c>
      <c r="AF144" s="43">
        <v>10</v>
      </c>
      <c r="AG144" s="43" t="s">
        <v>125</v>
      </c>
      <c r="AH144" s="43">
        <v>0</v>
      </c>
      <c r="AI144" s="43">
        <v>12.212</v>
      </c>
      <c r="AJ144" s="44">
        <v>8318</v>
      </c>
      <c r="AK144" s="43">
        <v>1.306</v>
      </c>
      <c r="AL144" s="43" t="s">
        <v>126</v>
      </c>
      <c r="AM144" s="43" t="s">
        <v>126</v>
      </c>
      <c r="AN144" s="43" t="s">
        <v>126</v>
      </c>
      <c r="AO144" s="43" t="s">
        <v>126</v>
      </c>
      <c r="AP144" s="43"/>
      <c r="AQ144" s="43">
        <v>1</v>
      </c>
      <c r="AR144" s="43"/>
      <c r="AS144" s="43"/>
      <c r="AT144" s="46">
        <f t="shared" si="12"/>
        <v>40.410968660000002</v>
      </c>
      <c r="AU144" s="47">
        <f t="shared" si="13"/>
        <v>1572.64419868652</v>
      </c>
      <c r="AV144" s="43"/>
      <c r="AW144" s="50">
        <f t="shared" si="14"/>
        <v>38.634097767294406</v>
      </c>
      <c r="AX144" s="51">
        <f t="shared" si="15"/>
        <v>1585.4185848437603</v>
      </c>
    </row>
    <row r="145" spans="1:51">
      <c r="A145" s="17">
        <v>50</v>
      </c>
      <c r="B145" s="43" t="s">
        <v>271</v>
      </c>
      <c r="C145" s="45">
        <v>44278.872083333335</v>
      </c>
      <c r="D145" s="43">
        <v>76</v>
      </c>
      <c r="E145" s="43" t="s">
        <v>125</v>
      </c>
      <c r="F145" s="43">
        <v>0</v>
      </c>
      <c r="G145" s="43">
        <v>6.0419999999999998</v>
      </c>
      <c r="H145" s="44">
        <v>13804</v>
      </c>
      <c r="I145" s="43">
        <v>1.9E-2</v>
      </c>
      <c r="J145" s="43" t="s">
        <v>126</v>
      </c>
      <c r="K145" s="43" t="s">
        <v>126</v>
      </c>
      <c r="L145" s="43" t="s">
        <v>126</v>
      </c>
      <c r="M145" s="43" t="s">
        <v>126</v>
      </c>
      <c r="N145" s="43"/>
      <c r="O145" s="43">
        <v>50</v>
      </c>
      <c r="P145" s="43" t="s">
        <v>271</v>
      </c>
      <c r="Q145" s="45">
        <v>44278.872083333335</v>
      </c>
      <c r="R145" s="43">
        <v>76</v>
      </c>
      <c r="S145" s="43" t="s">
        <v>125</v>
      </c>
      <c r="T145" s="43">
        <v>0</v>
      </c>
      <c r="U145" s="43" t="s">
        <v>126</v>
      </c>
      <c r="V145" s="43" t="s">
        <v>126</v>
      </c>
      <c r="W145" s="43" t="s">
        <v>126</v>
      </c>
      <c r="X145" s="43" t="s">
        <v>126</v>
      </c>
      <c r="Y145" s="43" t="s">
        <v>126</v>
      </c>
      <c r="Z145" s="43" t="s">
        <v>126</v>
      </c>
      <c r="AA145" s="43" t="s">
        <v>126</v>
      </c>
      <c r="AB145" s="43"/>
      <c r="AC145" s="43">
        <v>50</v>
      </c>
      <c r="AD145" s="43" t="s">
        <v>271</v>
      </c>
      <c r="AE145" s="45">
        <v>44278.872083333335</v>
      </c>
      <c r="AF145" s="43">
        <v>76</v>
      </c>
      <c r="AG145" s="43" t="s">
        <v>125</v>
      </c>
      <c r="AH145" s="43">
        <v>0</v>
      </c>
      <c r="AI145" s="43">
        <v>12.202</v>
      </c>
      <c r="AJ145" s="44">
        <v>5078</v>
      </c>
      <c r="AK145" s="43">
        <v>0.86499999999999999</v>
      </c>
      <c r="AL145" s="43" t="s">
        <v>126</v>
      </c>
      <c r="AM145" s="43" t="s">
        <v>126</v>
      </c>
      <c r="AN145" s="43" t="s">
        <v>126</v>
      </c>
      <c r="AO145" s="43" t="s">
        <v>126</v>
      </c>
      <c r="AP145" s="43"/>
      <c r="AQ145" s="43">
        <v>1</v>
      </c>
      <c r="AR145" s="43"/>
      <c r="AS145" s="43"/>
      <c r="AT145" s="46">
        <f t="shared" si="12"/>
        <v>37.018016339999996</v>
      </c>
      <c r="AU145" s="47">
        <f t="shared" si="13"/>
        <v>974.67260750732009</v>
      </c>
      <c r="AV145" s="43"/>
      <c r="AW145" s="50">
        <f t="shared" si="14"/>
        <v>35.939402454705608</v>
      </c>
      <c r="AX145" s="51">
        <f t="shared" si="15"/>
        <v>966.63631827416009</v>
      </c>
    </row>
    <row r="146" spans="1:51">
      <c r="A146" s="17">
        <v>51</v>
      </c>
      <c r="B146" s="43" t="s">
        <v>272</v>
      </c>
      <c r="C146" s="45">
        <v>44278.89340277778</v>
      </c>
      <c r="D146" s="43">
        <v>194</v>
      </c>
      <c r="E146" s="43" t="s">
        <v>125</v>
      </c>
      <c r="F146" s="43">
        <v>0</v>
      </c>
      <c r="G146" s="43">
        <v>6.0209999999999999</v>
      </c>
      <c r="H146" s="44">
        <v>14942</v>
      </c>
      <c r="I146" s="43">
        <v>0.02</v>
      </c>
      <c r="J146" s="43" t="s">
        <v>126</v>
      </c>
      <c r="K146" s="43" t="s">
        <v>126</v>
      </c>
      <c r="L146" s="43" t="s">
        <v>126</v>
      </c>
      <c r="M146" s="43" t="s">
        <v>126</v>
      </c>
      <c r="N146" s="43"/>
      <c r="O146" s="43">
        <v>51</v>
      </c>
      <c r="P146" s="43" t="s">
        <v>272</v>
      </c>
      <c r="Q146" s="45">
        <v>44278.89340277778</v>
      </c>
      <c r="R146" s="43">
        <v>194</v>
      </c>
      <c r="S146" s="43" t="s">
        <v>125</v>
      </c>
      <c r="T146" s="43">
        <v>0</v>
      </c>
      <c r="U146" s="43" t="s">
        <v>126</v>
      </c>
      <c r="V146" s="44" t="s">
        <v>126</v>
      </c>
      <c r="W146" s="43" t="s">
        <v>126</v>
      </c>
      <c r="X146" s="43" t="s">
        <v>126</v>
      </c>
      <c r="Y146" s="43" t="s">
        <v>126</v>
      </c>
      <c r="Z146" s="43" t="s">
        <v>126</v>
      </c>
      <c r="AA146" s="43" t="s">
        <v>126</v>
      </c>
      <c r="AB146" s="43"/>
      <c r="AC146" s="43">
        <v>51</v>
      </c>
      <c r="AD146" s="43" t="s">
        <v>272</v>
      </c>
      <c r="AE146" s="45">
        <v>44278.89340277778</v>
      </c>
      <c r="AF146" s="43">
        <v>194</v>
      </c>
      <c r="AG146" s="43" t="s">
        <v>125</v>
      </c>
      <c r="AH146" s="43">
        <v>0</v>
      </c>
      <c r="AI146" s="43">
        <v>12.16</v>
      </c>
      <c r="AJ146" s="44">
        <v>15770</v>
      </c>
      <c r="AK146" s="43">
        <v>2.319</v>
      </c>
      <c r="AL146" s="43" t="s">
        <v>126</v>
      </c>
      <c r="AM146" s="43" t="s">
        <v>126</v>
      </c>
      <c r="AN146" s="43" t="s">
        <v>126</v>
      </c>
      <c r="AO146" s="43" t="s">
        <v>126</v>
      </c>
      <c r="AP146" s="43"/>
      <c r="AQ146" s="43">
        <v>1</v>
      </c>
      <c r="AR146" s="43"/>
      <c r="AS146" s="43"/>
      <c r="AT146" s="46">
        <f t="shared" si="12"/>
        <v>40.791456484999998</v>
      </c>
      <c r="AU146" s="47">
        <f t="shared" si="13"/>
        <v>2942.9775466670003</v>
      </c>
      <c r="AV146" s="43"/>
      <c r="AW146" s="50">
        <f t="shared" si="14"/>
        <v>38.934077459292403</v>
      </c>
      <c r="AX146" s="51">
        <f t="shared" si="15"/>
        <v>3007.3222534460001</v>
      </c>
    </row>
    <row r="147" spans="1:51">
      <c r="A147" s="17">
        <v>52</v>
      </c>
      <c r="B147" s="43" t="s">
        <v>273</v>
      </c>
      <c r="C147" s="45">
        <v>44278.914664351854</v>
      </c>
      <c r="D147" s="43">
        <v>97</v>
      </c>
      <c r="E147" s="43" t="s">
        <v>125</v>
      </c>
      <c r="F147" s="43">
        <v>0</v>
      </c>
      <c r="G147" s="43">
        <v>6.0410000000000004</v>
      </c>
      <c r="H147" s="44">
        <v>13549</v>
      </c>
      <c r="I147" s="43">
        <v>1.7999999999999999E-2</v>
      </c>
      <c r="J147" s="43" t="s">
        <v>126</v>
      </c>
      <c r="K147" s="43" t="s">
        <v>126</v>
      </c>
      <c r="L147" s="43" t="s">
        <v>126</v>
      </c>
      <c r="M147" s="43" t="s">
        <v>126</v>
      </c>
      <c r="N147" s="43"/>
      <c r="O147" s="43">
        <v>52</v>
      </c>
      <c r="P147" s="43" t="s">
        <v>273</v>
      </c>
      <c r="Q147" s="45">
        <v>44278.914664351854</v>
      </c>
      <c r="R147" s="43">
        <v>97</v>
      </c>
      <c r="S147" s="43" t="s">
        <v>125</v>
      </c>
      <c r="T147" s="43">
        <v>0</v>
      </c>
      <c r="U147" s="43" t="s">
        <v>126</v>
      </c>
      <c r="V147" s="43" t="s">
        <v>126</v>
      </c>
      <c r="W147" s="43" t="s">
        <v>126</v>
      </c>
      <c r="X147" s="43" t="s">
        <v>126</v>
      </c>
      <c r="Y147" s="43" t="s">
        <v>126</v>
      </c>
      <c r="Z147" s="43" t="s">
        <v>126</v>
      </c>
      <c r="AA147" s="43" t="s">
        <v>126</v>
      </c>
      <c r="AB147" s="43"/>
      <c r="AC147" s="43">
        <v>52</v>
      </c>
      <c r="AD147" s="43" t="s">
        <v>273</v>
      </c>
      <c r="AE147" s="45">
        <v>44278.914664351854</v>
      </c>
      <c r="AF147" s="43">
        <v>97</v>
      </c>
      <c r="AG147" s="43" t="s">
        <v>125</v>
      </c>
      <c r="AH147" s="43">
        <v>0</v>
      </c>
      <c r="AI147" s="43">
        <v>12.201000000000001</v>
      </c>
      <c r="AJ147" s="44">
        <v>7562</v>
      </c>
      <c r="AK147" s="43">
        <v>1.2030000000000001</v>
      </c>
      <c r="AL147" s="43" t="s">
        <v>126</v>
      </c>
      <c r="AM147" s="43" t="s">
        <v>126</v>
      </c>
      <c r="AN147" s="43" t="s">
        <v>126</v>
      </c>
      <c r="AO147" s="43" t="s">
        <v>126</v>
      </c>
      <c r="AP147" s="43"/>
      <c r="AQ147" s="43">
        <v>1</v>
      </c>
      <c r="AR147" s="43"/>
      <c r="AS147" s="43"/>
      <c r="AT147" s="46">
        <f t="shared" si="12"/>
        <v>36.180022271249996</v>
      </c>
      <c r="AU147" s="47">
        <f t="shared" si="13"/>
        <v>1433.2353701121201</v>
      </c>
      <c r="AV147" s="43"/>
      <c r="AW147" s="50">
        <f t="shared" si="14"/>
        <v>35.268320734019106</v>
      </c>
      <c r="AX147" s="51">
        <f t="shared" si="15"/>
        <v>1441.0665906965603</v>
      </c>
    </row>
    <row r="148" spans="1:51">
      <c r="A148" s="17">
        <v>53</v>
      </c>
      <c r="B148" s="43" t="s">
        <v>274</v>
      </c>
      <c r="C148" s="45">
        <v>44278.935949074075</v>
      </c>
      <c r="D148" s="43">
        <v>188</v>
      </c>
      <c r="E148" s="43" t="s">
        <v>125</v>
      </c>
      <c r="F148" s="43">
        <v>0</v>
      </c>
      <c r="G148" s="43">
        <v>6.0389999999999997</v>
      </c>
      <c r="H148" s="44">
        <v>13387</v>
      </c>
      <c r="I148" s="43">
        <v>1.7999999999999999E-2</v>
      </c>
      <c r="J148" s="43" t="s">
        <v>126</v>
      </c>
      <c r="K148" s="43" t="s">
        <v>126</v>
      </c>
      <c r="L148" s="43" t="s">
        <v>126</v>
      </c>
      <c r="M148" s="43" t="s">
        <v>126</v>
      </c>
      <c r="N148" s="43"/>
      <c r="O148" s="43">
        <v>53</v>
      </c>
      <c r="P148" s="43" t="s">
        <v>274</v>
      </c>
      <c r="Q148" s="45">
        <v>44278.935949074075</v>
      </c>
      <c r="R148" s="43">
        <v>188</v>
      </c>
      <c r="S148" s="43" t="s">
        <v>125</v>
      </c>
      <c r="T148" s="43">
        <v>0</v>
      </c>
      <c r="U148" s="43" t="s">
        <v>126</v>
      </c>
      <c r="V148" s="44" t="s">
        <v>126</v>
      </c>
      <c r="W148" s="43" t="s">
        <v>126</v>
      </c>
      <c r="X148" s="43" t="s">
        <v>126</v>
      </c>
      <c r="Y148" s="43" t="s">
        <v>126</v>
      </c>
      <c r="Z148" s="43" t="s">
        <v>126</v>
      </c>
      <c r="AA148" s="43" t="s">
        <v>126</v>
      </c>
      <c r="AB148" s="43"/>
      <c r="AC148" s="43">
        <v>53</v>
      </c>
      <c r="AD148" s="43" t="s">
        <v>274</v>
      </c>
      <c r="AE148" s="45">
        <v>44278.935949074075</v>
      </c>
      <c r="AF148" s="43">
        <v>188</v>
      </c>
      <c r="AG148" s="43" t="s">
        <v>125</v>
      </c>
      <c r="AH148" s="43">
        <v>0</v>
      </c>
      <c r="AI148" s="43">
        <v>12.189</v>
      </c>
      <c r="AJ148" s="44">
        <v>16577</v>
      </c>
      <c r="AK148" s="43">
        <v>2.4289999999999998</v>
      </c>
      <c r="AL148" s="43" t="s">
        <v>126</v>
      </c>
      <c r="AM148" s="43" t="s">
        <v>126</v>
      </c>
      <c r="AN148" s="43" t="s">
        <v>126</v>
      </c>
      <c r="AO148" s="43" t="s">
        <v>126</v>
      </c>
      <c r="AP148" s="43"/>
      <c r="AQ148" s="43">
        <v>1</v>
      </c>
      <c r="AR148" s="43"/>
      <c r="AS148" s="43"/>
      <c r="AT148" s="46">
        <f t="shared" si="12"/>
        <v>35.649085091250001</v>
      </c>
      <c r="AU148" s="47">
        <f t="shared" si="13"/>
        <v>3090.9567967666703</v>
      </c>
      <c r="AV148" s="43"/>
      <c r="AW148" s="50">
        <f t="shared" si="14"/>
        <v>34.841978297127902</v>
      </c>
      <c r="AX148" s="51">
        <f t="shared" si="15"/>
        <v>3161.1962019344601</v>
      </c>
    </row>
    <row r="149" spans="1:51">
      <c r="A149" s="17">
        <v>54</v>
      </c>
      <c r="B149" s="43" t="s">
        <v>275</v>
      </c>
      <c r="C149" s="45">
        <v>44278.957233796296</v>
      </c>
      <c r="D149" s="43">
        <v>133</v>
      </c>
      <c r="E149" s="43" t="s">
        <v>125</v>
      </c>
      <c r="F149" s="43">
        <v>0</v>
      </c>
      <c r="G149" s="43">
        <v>6.04</v>
      </c>
      <c r="H149" s="44">
        <v>15296</v>
      </c>
      <c r="I149" s="43">
        <v>2.1000000000000001E-2</v>
      </c>
      <c r="J149" s="43" t="s">
        <v>126</v>
      </c>
      <c r="K149" s="43" t="s">
        <v>126</v>
      </c>
      <c r="L149" s="43" t="s">
        <v>126</v>
      </c>
      <c r="M149" s="43" t="s">
        <v>126</v>
      </c>
      <c r="N149" s="43"/>
      <c r="O149" s="43">
        <v>54</v>
      </c>
      <c r="P149" s="43" t="s">
        <v>275</v>
      </c>
      <c r="Q149" s="45">
        <v>44278.957233796296</v>
      </c>
      <c r="R149" s="43">
        <v>133</v>
      </c>
      <c r="S149" s="43" t="s">
        <v>125</v>
      </c>
      <c r="T149" s="43">
        <v>0</v>
      </c>
      <c r="U149" s="43" t="s">
        <v>126</v>
      </c>
      <c r="V149" s="44" t="s">
        <v>126</v>
      </c>
      <c r="W149" s="43" t="s">
        <v>126</v>
      </c>
      <c r="X149" s="43" t="s">
        <v>126</v>
      </c>
      <c r="Y149" s="43" t="s">
        <v>126</v>
      </c>
      <c r="Z149" s="43" t="s">
        <v>126</v>
      </c>
      <c r="AA149" s="43" t="s">
        <v>126</v>
      </c>
      <c r="AB149" s="43"/>
      <c r="AC149" s="43">
        <v>54</v>
      </c>
      <c r="AD149" s="43" t="s">
        <v>275</v>
      </c>
      <c r="AE149" s="45">
        <v>44278.957233796296</v>
      </c>
      <c r="AF149" s="43">
        <v>133</v>
      </c>
      <c r="AG149" s="43" t="s">
        <v>125</v>
      </c>
      <c r="AH149" s="43">
        <v>0</v>
      </c>
      <c r="AI149" s="43">
        <v>12.208</v>
      </c>
      <c r="AJ149" s="44">
        <v>7202</v>
      </c>
      <c r="AK149" s="43">
        <v>1.1539999999999999</v>
      </c>
      <c r="AL149" s="43" t="s">
        <v>126</v>
      </c>
      <c r="AM149" s="43" t="s">
        <v>126</v>
      </c>
      <c r="AN149" s="43" t="s">
        <v>126</v>
      </c>
      <c r="AO149" s="43" t="s">
        <v>126</v>
      </c>
      <c r="AP149" s="43"/>
      <c r="AQ149" s="43">
        <v>1</v>
      </c>
      <c r="AR149" s="43"/>
      <c r="AS149" s="43"/>
      <c r="AT149" s="46">
        <f t="shared" si="12"/>
        <v>48.323971631820797</v>
      </c>
      <c r="AU149" s="47">
        <f t="shared" si="13"/>
        <v>1366.8249951729199</v>
      </c>
      <c r="AV149" s="43"/>
      <c r="AW149" s="50">
        <f t="shared" si="14"/>
        <v>39.865573315225603</v>
      </c>
      <c r="AX149" s="51">
        <f t="shared" si="15"/>
        <v>1372.3210132469601</v>
      </c>
    </row>
    <row r="150" spans="1:51">
      <c r="A150" s="17">
        <v>55</v>
      </c>
      <c r="B150" s="43" t="s">
        <v>276</v>
      </c>
      <c r="C150" s="45">
        <v>44278.978541666664</v>
      </c>
      <c r="D150" s="43">
        <v>24</v>
      </c>
      <c r="E150" s="43" t="s">
        <v>125</v>
      </c>
      <c r="F150" s="43">
        <v>0</v>
      </c>
      <c r="G150" s="43">
        <v>6.0350000000000001</v>
      </c>
      <c r="H150" s="44">
        <v>87994</v>
      </c>
      <c r="I150" s="43">
        <v>0.129</v>
      </c>
      <c r="J150" s="43" t="s">
        <v>126</v>
      </c>
      <c r="K150" s="43" t="s">
        <v>126</v>
      </c>
      <c r="L150" s="43" t="s">
        <v>126</v>
      </c>
      <c r="M150" s="43" t="s">
        <v>126</v>
      </c>
      <c r="N150" s="43"/>
      <c r="O150" s="43">
        <v>55</v>
      </c>
      <c r="P150" s="43" t="s">
        <v>276</v>
      </c>
      <c r="Q150" s="45">
        <v>44278.978541666664</v>
      </c>
      <c r="R150" s="43">
        <v>24</v>
      </c>
      <c r="S150" s="43" t="s">
        <v>125</v>
      </c>
      <c r="T150" s="43">
        <v>0</v>
      </c>
      <c r="U150" s="43" t="s">
        <v>126</v>
      </c>
      <c r="V150" s="44" t="s">
        <v>126</v>
      </c>
      <c r="W150" s="43" t="s">
        <v>126</v>
      </c>
      <c r="X150" s="43" t="s">
        <v>126</v>
      </c>
      <c r="Y150" s="43" t="s">
        <v>126</v>
      </c>
      <c r="Z150" s="43" t="s">
        <v>126</v>
      </c>
      <c r="AA150" s="43" t="s">
        <v>126</v>
      </c>
      <c r="AB150" s="43"/>
      <c r="AC150" s="43">
        <v>55</v>
      </c>
      <c r="AD150" s="43" t="s">
        <v>276</v>
      </c>
      <c r="AE150" s="45">
        <v>44278.978541666664</v>
      </c>
      <c r="AF150" s="43">
        <v>24</v>
      </c>
      <c r="AG150" s="43" t="s">
        <v>125</v>
      </c>
      <c r="AH150" s="43">
        <v>0</v>
      </c>
      <c r="AI150" s="43">
        <v>12.196999999999999</v>
      </c>
      <c r="AJ150" s="44">
        <v>11164</v>
      </c>
      <c r="AK150" s="43">
        <v>1.6919999999999999</v>
      </c>
      <c r="AL150" s="43" t="s">
        <v>126</v>
      </c>
      <c r="AM150" s="43" t="s">
        <v>126</v>
      </c>
      <c r="AN150" s="43" t="s">
        <v>126</v>
      </c>
      <c r="AO150" s="43" t="s">
        <v>126</v>
      </c>
      <c r="AP150" s="43"/>
      <c r="AQ150" s="43">
        <v>1</v>
      </c>
      <c r="AR150" s="43"/>
      <c r="AS150" s="43"/>
      <c r="AT150" s="46">
        <f t="shared" si="12"/>
        <v>270.53956307781681</v>
      </c>
      <c r="AU150" s="47">
        <f t="shared" si="13"/>
        <v>2096.8122675780801</v>
      </c>
      <c r="AV150" s="43"/>
      <c r="AW150" s="50">
        <f t="shared" si="14"/>
        <v>230.51696806604761</v>
      </c>
      <c r="AX150" s="51">
        <f t="shared" si="15"/>
        <v>2128.67223659104</v>
      </c>
    </row>
    <row r="151" spans="1:51">
      <c r="A151" s="17">
        <v>56</v>
      </c>
      <c r="B151" s="43" t="s">
        <v>277</v>
      </c>
      <c r="C151" s="45">
        <v>44278.999837962961</v>
      </c>
      <c r="D151" s="43">
        <v>93</v>
      </c>
      <c r="E151" s="43" t="s">
        <v>125</v>
      </c>
      <c r="F151" s="43">
        <v>0</v>
      </c>
      <c r="G151" s="43">
        <v>6.0179999999999998</v>
      </c>
      <c r="H151" s="44">
        <v>17261</v>
      </c>
      <c r="I151" s="43">
        <v>2.4E-2</v>
      </c>
      <c r="J151" s="43" t="s">
        <v>126</v>
      </c>
      <c r="K151" s="43" t="s">
        <v>126</v>
      </c>
      <c r="L151" s="43" t="s">
        <v>126</v>
      </c>
      <c r="M151" s="43" t="s">
        <v>126</v>
      </c>
      <c r="N151" s="43"/>
      <c r="O151" s="43">
        <v>56</v>
      </c>
      <c r="P151" s="43" t="s">
        <v>277</v>
      </c>
      <c r="Q151" s="45">
        <v>44278.999837962961</v>
      </c>
      <c r="R151" s="43">
        <v>93</v>
      </c>
      <c r="S151" s="43" t="s">
        <v>125</v>
      </c>
      <c r="T151" s="43">
        <v>0</v>
      </c>
      <c r="U151" s="43" t="s">
        <v>126</v>
      </c>
      <c r="V151" s="44" t="s">
        <v>126</v>
      </c>
      <c r="W151" s="43" t="s">
        <v>126</v>
      </c>
      <c r="X151" s="43" t="s">
        <v>126</v>
      </c>
      <c r="Y151" s="43" t="s">
        <v>126</v>
      </c>
      <c r="Z151" s="43" t="s">
        <v>126</v>
      </c>
      <c r="AA151" s="43" t="s">
        <v>126</v>
      </c>
      <c r="AB151" s="43"/>
      <c r="AC151" s="43">
        <v>56</v>
      </c>
      <c r="AD151" s="43" t="s">
        <v>277</v>
      </c>
      <c r="AE151" s="45">
        <v>44278.999837962961</v>
      </c>
      <c r="AF151" s="43">
        <v>93</v>
      </c>
      <c r="AG151" s="43" t="s">
        <v>125</v>
      </c>
      <c r="AH151" s="43">
        <v>0</v>
      </c>
      <c r="AI151" s="43">
        <v>12.167999999999999</v>
      </c>
      <c r="AJ151" s="44">
        <v>9459</v>
      </c>
      <c r="AK151" s="43">
        <v>1.4610000000000001</v>
      </c>
      <c r="AL151" s="43" t="s">
        <v>126</v>
      </c>
      <c r="AM151" s="43" t="s">
        <v>126</v>
      </c>
      <c r="AN151" s="43" t="s">
        <v>126</v>
      </c>
      <c r="AO151" s="43" t="s">
        <v>126</v>
      </c>
      <c r="AP151" s="43"/>
      <c r="AQ151" s="43">
        <v>1</v>
      </c>
      <c r="AR151" s="43"/>
      <c r="AS151" s="43"/>
      <c r="AT151" s="46">
        <f t="shared" si="12"/>
        <v>54.443820640839803</v>
      </c>
      <c r="AU151" s="47">
        <f t="shared" si="13"/>
        <v>1782.9123998136301</v>
      </c>
      <c r="AV151" s="43"/>
      <c r="AW151" s="50">
        <f t="shared" si="14"/>
        <v>45.035613797571109</v>
      </c>
      <c r="AX151" s="51">
        <f t="shared" si="15"/>
        <v>1803.2479742069399</v>
      </c>
    </row>
    <row r="152" spans="1:51">
      <c r="A152" s="43">
        <v>39</v>
      </c>
      <c r="B152" s="43" t="s">
        <v>281</v>
      </c>
      <c r="C152" s="45">
        <v>44341.434062499997</v>
      </c>
      <c r="D152" s="43" t="s">
        <v>124</v>
      </c>
      <c r="E152" s="43" t="s">
        <v>125</v>
      </c>
      <c r="F152" s="43">
        <v>0</v>
      </c>
      <c r="G152" s="43">
        <v>6.1079999999999997</v>
      </c>
      <c r="H152" s="44">
        <v>2317</v>
      </c>
      <c r="I152" s="43">
        <v>0</v>
      </c>
      <c r="J152" s="43" t="s">
        <v>126</v>
      </c>
      <c r="K152" s="43" t="s">
        <v>126</v>
      </c>
      <c r="L152" s="43" t="s">
        <v>126</v>
      </c>
      <c r="M152" s="43" t="s">
        <v>126</v>
      </c>
      <c r="N152" s="43"/>
      <c r="O152" s="43">
        <v>39</v>
      </c>
      <c r="P152" s="43" t="s">
        <v>281</v>
      </c>
      <c r="Q152" s="45">
        <v>44341.434062499997</v>
      </c>
      <c r="R152" s="43" t="s">
        <v>124</v>
      </c>
      <c r="S152" s="43" t="s">
        <v>125</v>
      </c>
      <c r="T152" s="43">
        <v>0</v>
      </c>
      <c r="U152" s="43" t="s">
        <v>126</v>
      </c>
      <c r="V152" s="44" t="s">
        <v>126</v>
      </c>
      <c r="W152" s="43" t="s">
        <v>126</v>
      </c>
      <c r="X152" s="43" t="s">
        <v>126</v>
      </c>
      <c r="Y152" s="43" t="s">
        <v>126</v>
      </c>
      <c r="Z152" s="43" t="s">
        <v>126</v>
      </c>
      <c r="AA152" s="43" t="s">
        <v>126</v>
      </c>
      <c r="AB152" s="43"/>
      <c r="AC152" s="43">
        <v>39</v>
      </c>
      <c r="AD152" s="43" t="s">
        <v>281</v>
      </c>
      <c r="AE152" s="45">
        <v>44341.434062499997</v>
      </c>
      <c r="AF152" s="43" t="s">
        <v>124</v>
      </c>
      <c r="AG152" s="43" t="s">
        <v>125</v>
      </c>
      <c r="AH152" s="43">
        <v>0</v>
      </c>
      <c r="AI152" s="43">
        <v>12.234</v>
      </c>
      <c r="AJ152" s="44">
        <v>2361</v>
      </c>
      <c r="AK152" s="43">
        <v>0.48099999999999998</v>
      </c>
      <c r="AL152" s="43" t="s">
        <v>126</v>
      </c>
      <c r="AM152" s="43" t="s">
        <v>126</v>
      </c>
      <c r="AN152" s="43" t="s">
        <v>126</v>
      </c>
      <c r="AO152" s="43" t="s">
        <v>126</v>
      </c>
      <c r="AP152" s="43"/>
      <c r="AQ152" s="43">
        <v>1</v>
      </c>
      <c r="AR152" s="43"/>
      <c r="AS152" s="43"/>
      <c r="AT152" s="46">
        <f t="shared" si="12"/>
        <v>2.0105653912499992</v>
      </c>
      <c r="AU152" s="47">
        <f t="shared" si="13"/>
        <v>472.20949987082997</v>
      </c>
      <c r="AV152" s="43"/>
      <c r="AW152" s="50">
        <f t="shared" si="14"/>
        <v>1.831787062450001</v>
      </c>
      <c r="AX152" s="51">
        <f t="shared" si="15"/>
        <v>447.47456154053998</v>
      </c>
    </row>
    <row r="153" spans="1:51">
      <c r="A153" s="43">
        <v>40</v>
      </c>
      <c r="B153" s="43" t="s">
        <v>282</v>
      </c>
      <c r="C153" s="45">
        <v>44341.455393518518</v>
      </c>
      <c r="D153" s="43" t="s">
        <v>128</v>
      </c>
      <c r="E153" s="43" t="s">
        <v>125</v>
      </c>
      <c r="F153" s="43">
        <v>0</v>
      </c>
      <c r="G153" s="43">
        <v>6.0019999999999998</v>
      </c>
      <c r="H153" s="44">
        <v>1092495</v>
      </c>
      <c r="I153" s="43">
        <v>2.2749999999999999</v>
      </c>
      <c r="J153" s="43" t="s">
        <v>126</v>
      </c>
      <c r="K153" s="43" t="s">
        <v>126</v>
      </c>
      <c r="L153" s="43" t="s">
        <v>126</v>
      </c>
      <c r="M153" s="43" t="s">
        <v>126</v>
      </c>
      <c r="N153" s="43"/>
      <c r="O153" s="43">
        <v>40</v>
      </c>
      <c r="P153" s="43" t="s">
        <v>282</v>
      </c>
      <c r="Q153" s="45">
        <v>44341.455393518518</v>
      </c>
      <c r="R153" s="43" t="s">
        <v>128</v>
      </c>
      <c r="S153" s="43" t="s">
        <v>125</v>
      </c>
      <c r="T153" s="43">
        <v>0</v>
      </c>
      <c r="U153" s="43">
        <v>5.9560000000000004</v>
      </c>
      <c r="V153" s="44">
        <v>8657</v>
      </c>
      <c r="W153" s="43">
        <v>2.4380000000000002</v>
      </c>
      <c r="X153" s="43" t="s">
        <v>126</v>
      </c>
      <c r="Y153" s="43" t="s">
        <v>126</v>
      </c>
      <c r="Z153" s="43" t="s">
        <v>126</v>
      </c>
      <c r="AA153" s="43" t="s">
        <v>126</v>
      </c>
      <c r="AB153" s="43"/>
      <c r="AC153" s="43">
        <v>40</v>
      </c>
      <c r="AD153" s="43" t="s">
        <v>282</v>
      </c>
      <c r="AE153" s="45">
        <v>44341.455393518518</v>
      </c>
      <c r="AF153" s="43" t="s">
        <v>128</v>
      </c>
      <c r="AG153" s="43" t="s">
        <v>125</v>
      </c>
      <c r="AH153" s="43">
        <v>0</v>
      </c>
      <c r="AI153" s="43">
        <v>12.18</v>
      </c>
      <c r="AJ153" s="44">
        <v>11464</v>
      </c>
      <c r="AK153" s="43">
        <v>2.2970000000000002</v>
      </c>
      <c r="AL153" s="43" t="s">
        <v>126</v>
      </c>
      <c r="AM153" s="43" t="s">
        <v>126</v>
      </c>
      <c r="AN153" s="43" t="s">
        <v>126</v>
      </c>
      <c r="AO153" s="43" t="s">
        <v>126</v>
      </c>
      <c r="AP153" s="43"/>
      <c r="AQ153" s="43">
        <v>1</v>
      </c>
      <c r="AR153" s="43"/>
      <c r="AS153" s="43"/>
      <c r="AT153" s="46">
        <f t="shared" si="12"/>
        <v>2203.7104898869652</v>
      </c>
      <c r="AU153" s="47">
        <f t="shared" si="13"/>
        <v>2152.0061597100798</v>
      </c>
      <c r="AV153" s="43"/>
      <c r="AW153" s="50">
        <f t="shared" si="14"/>
        <v>2504.2506809645702</v>
      </c>
      <c r="AX153" s="51">
        <f t="shared" si="15"/>
        <v>2185.9218572070399</v>
      </c>
    </row>
    <row r="154" spans="1:51">
      <c r="A154" s="43">
        <v>41</v>
      </c>
      <c r="B154" s="43" t="s">
        <v>283</v>
      </c>
      <c r="C154" s="45">
        <v>44341.476678240739</v>
      </c>
      <c r="D154" s="43">
        <v>168</v>
      </c>
      <c r="E154" s="43" t="s">
        <v>125</v>
      </c>
      <c r="F154" s="43">
        <v>0</v>
      </c>
      <c r="G154" s="43">
        <v>6.0019999999999998</v>
      </c>
      <c r="H154" s="44">
        <v>275609</v>
      </c>
      <c r="I154" s="43">
        <v>0.56999999999999995</v>
      </c>
      <c r="J154" s="43" t="s">
        <v>126</v>
      </c>
      <c r="K154" s="43" t="s">
        <v>126</v>
      </c>
      <c r="L154" s="43" t="s">
        <v>126</v>
      </c>
      <c r="M154" s="43" t="s">
        <v>126</v>
      </c>
      <c r="N154" s="43"/>
      <c r="O154" s="43">
        <v>41</v>
      </c>
      <c r="P154" s="43" t="s">
        <v>283</v>
      </c>
      <c r="Q154" s="45">
        <v>44341.476678240739</v>
      </c>
      <c r="R154" s="43">
        <v>168</v>
      </c>
      <c r="S154" s="43" t="s">
        <v>125</v>
      </c>
      <c r="T154" s="43">
        <v>0</v>
      </c>
      <c r="U154" s="43">
        <v>5.9539999999999997</v>
      </c>
      <c r="V154" s="44">
        <v>2043</v>
      </c>
      <c r="W154" s="43">
        <v>0.66300000000000003</v>
      </c>
      <c r="X154" s="43" t="s">
        <v>126</v>
      </c>
      <c r="Y154" s="43" t="s">
        <v>126</v>
      </c>
      <c r="Z154" s="43" t="s">
        <v>126</v>
      </c>
      <c r="AA154" s="43" t="s">
        <v>126</v>
      </c>
      <c r="AB154" s="43"/>
      <c r="AC154" s="43">
        <v>41</v>
      </c>
      <c r="AD154" s="43" t="s">
        <v>283</v>
      </c>
      <c r="AE154" s="45">
        <v>44341.476678240739</v>
      </c>
      <c r="AF154" s="43">
        <v>168</v>
      </c>
      <c r="AG154" s="43" t="s">
        <v>125</v>
      </c>
      <c r="AH154" s="43">
        <v>0</v>
      </c>
      <c r="AI154" s="43">
        <v>12.125</v>
      </c>
      <c r="AJ154" s="44">
        <v>27018</v>
      </c>
      <c r="AK154" s="43">
        <v>5.3869999999999996</v>
      </c>
      <c r="AL154" s="43" t="s">
        <v>126</v>
      </c>
      <c r="AM154" s="43" t="s">
        <v>126</v>
      </c>
      <c r="AN154" s="43" t="s">
        <v>126</v>
      </c>
      <c r="AO154" s="43" t="s">
        <v>126</v>
      </c>
      <c r="AP154" s="43"/>
      <c r="AQ154" s="43">
        <v>1</v>
      </c>
      <c r="AR154" s="43"/>
      <c r="AS154" s="43"/>
      <c r="AT154" s="46">
        <f t="shared" si="12"/>
        <v>804.15925509692784</v>
      </c>
      <c r="AU154" s="47">
        <f t="shared" si="13"/>
        <v>4998.1468372225199</v>
      </c>
      <c r="AV154" s="43"/>
      <c r="AW154" s="50">
        <f t="shared" si="14"/>
        <v>716.6350122054871</v>
      </c>
      <c r="AX154" s="51">
        <f t="shared" si="15"/>
        <v>5150.1142500117603</v>
      </c>
    </row>
    <row r="155" spans="1:51">
      <c r="A155" s="43">
        <v>42</v>
      </c>
      <c r="B155" s="43" t="s">
        <v>284</v>
      </c>
      <c r="C155" s="45">
        <v>44341.497986111113</v>
      </c>
      <c r="D155" s="43">
        <v>134</v>
      </c>
      <c r="E155" s="43" t="s">
        <v>125</v>
      </c>
      <c r="F155" s="43">
        <v>0</v>
      </c>
      <c r="G155" s="43">
        <v>6.0369999999999999</v>
      </c>
      <c r="H155" s="44">
        <v>4596</v>
      </c>
      <c r="I155" s="43">
        <v>5.0000000000000001E-3</v>
      </c>
      <c r="J155" s="43" t="s">
        <v>126</v>
      </c>
      <c r="K155" s="43" t="s">
        <v>126</v>
      </c>
      <c r="L155" s="43" t="s">
        <v>126</v>
      </c>
      <c r="M155" s="43" t="s">
        <v>126</v>
      </c>
      <c r="N155" s="43"/>
      <c r="O155" s="43">
        <v>42</v>
      </c>
      <c r="P155" s="43" t="s">
        <v>284</v>
      </c>
      <c r="Q155" s="45">
        <v>44341.497986111113</v>
      </c>
      <c r="R155" s="43">
        <v>134</v>
      </c>
      <c r="S155" s="43" t="s">
        <v>125</v>
      </c>
      <c r="T155" s="43">
        <v>0</v>
      </c>
      <c r="U155" s="43" t="s">
        <v>126</v>
      </c>
      <c r="V155" s="43" t="s">
        <v>126</v>
      </c>
      <c r="W155" s="43" t="s">
        <v>126</v>
      </c>
      <c r="X155" s="43" t="s">
        <v>126</v>
      </c>
      <c r="Y155" s="43" t="s">
        <v>126</v>
      </c>
      <c r="Z155" s="43" t="s">
        <v>126</v>
      </c>
      <c r="AA155" s="43" t="s">
        <v>126</v>
      </c>
      <c r="AB155" s="43"/>
      <c r="AC155" s="43">
        <v>42</v>
      </c>
      <c r="AD155" s="43" t="s">
        <v>284</v>
      </c>
      <c r="AE155" s="45">
        <v>44341.497986111113</v>
      </c>
      <c r="AF155" s="43">
        <v>134</v>
      </c>
      <c r="AG155" s="43" t="s">
        <v>125</v>
      </c>
      <c r="AH155" s="43">
        <v>0</v>
      </c>
      <c r="AI155" s="43">
        <v>12.087</v>
      </c>
      <c r="AJ155" s="44">
        <v>62022</v>
      </c>
      <c r="AK155" s="43">
        <v>12.286</v>
      </c>
      <c r="AL155" s="43" t="s">
        <v>126</v>
      </c>
      <c r="AM155" s="43" t="s">
        <v>126</v>
      </c>
      <c r="AN155" s="43" t="s">
        <v>126</v>
      </c>
      <c r="AO155" s="43" t="s">
        <v>126</v>
      </c>
      <c r="AP155" s="43"/>
      <c r="AQ155" s="43">
        <v>1</v>
      </c>
      <c r="AR155" s="43"/>
      <c r="AS155" s="43"/>
      <c r="AT155" s="46">
        <f t="shared" si="12"/>
        <v>8.5100483399999991</v>
      </c>
      <c r="AU155" s="47">
        <f t="shared" si="13"/>
        <v>11292.24965305932</v>
      </c>
      <c r="AV155" s="43"/>
      <c r="AW155" s="50">
        <f t="shared" si="14"/>
        <v>9.6314176328000016</v>
      </c>
      <c r="AX155" s="51">
        <f t="shared" si="15"/>
        <v>11792.200594850161</v>
      </c>
      <c r="AY155" s="43"/>
    </row>
    <row r="156" spans="1:51">
      <c r="A156" s="43">
        <v>43</v>
      </c>
      <c r="B156" s="43" t="s">
        <v>285</v>
      </c>
      <c r="C156" s="45">
        <v>44341.519305555557</v>
      </c>
      <c r="D156" s="43">
        <v>113</v>
      </c>
      <c r="E156" s="43" t="s">
        <v>125</v>
      </c>
      <c r="F156" s="43">
        <v>0</v>
      </c>
      <c r="G156" s="43">
        <v>6.024</v>
      </c>
      <c r="H156" s="44">
        <v>242803</v>
      </c>
      <c r="I156" s="43">
        <v>0.501</v>
      </c>
      <c r="J156" s="43" t="s">
        <v>126</v>
      </c>
      <c r="K156" s="43" t="s">
        <v>126</v>
      </c>
      <c r="L156" s="43" t="s">
        <v>126</v>
      </c>
      <c r="M156" s="43" t="s">
        <v>126</v>
      </c>
      <c r="N156" s="43"/>
      <c r="O156" s="43">
        <v>43</v>
      </c>
      <c r="P156" s="43" t="s">
        <v>285</v>
      </c>
      <c r="Q156" s="45">
        <v>44341.519305555557</v>
      </c>
      <c r="R156" s="43">
        <v>113</v>
      </c>
      <c r="S156" s="43" t="s">
        <v>125</v>
      </c>
      <c r="T156" s="43">
        <v>0</v>
      </c>
      <c r="U156" s="43" t="s">
        <v>126</v>
      </c>
      <c r="V156" s="44" t="s">
        <v>126</v>
      </c>
      <c r="W156" s="43" t="s">
        <v>126</v>
      </c>
      <c r="X156" s="43" t="s">
        <v>126</v>
      </c>
      <c r="Y156" s="43" t="s">
        <v>126</v>
      </c>
      <c r="Z156" s="43" t="s">
        <v>126</v>
      </c>
      <c r="AA156" s="43" t="s">
        <v>126</v>
      </c>
      <c r="AB156" s="43"/>
      <c r="AC156" s="43">
        <v>43</v>
      </c>
      <c r="AD156" s="43" t="s">
        <v>285</v>
      </c>
      <c r="AE156" s="45">
        <v>44341.519305555557</v>
      </c>
      <c r="AF156" s="43">
        <v>113</v>
      </c>
      <c r="AG156" s="43" t="s">
        <v>125</v>
      </c>
      <c r="AH156" s="43">
        <v>0</v>
      </c>
      <c r="AI156" s="43">
        <v>12.156000000000001</v>
      </c>
      <c r="AJ156" s="44">
        <v>24056</v>
      </c>
      <c r="AK156" s="43">
        <v>4.8</v>
      </c>
      <c r="AL156" s="43" t="s">
        <v>126</v>
      </c>
      <c r="AM156" s="43" t="s">
        <v>126</v>
      </c>
      <c r="AN156" s="43" t="s">
        <v>126</v>
      </c>
      <c r="AO156" s="43" t="s">
        <v>126</v>
      </c>
      <c r="AP156" s="43"/>
      <c r="AQ156" s="43">
        <v>1</v>
      </c>
      <c r="AR156" s="43"/>
      <c r="AS156" s="43"/>
      <c r="AT156" s="46">
        <f t="shared" si="12"/>
        <v>714.99674214449419</v>
      </c>
      <c r="AU156" s="47">
        <f t="shared" si="13"/>
        <v>4458.4879573932794</v>
      </c>
      <c r="AV156" s="43"/>
      <c r="AW156" s="50">
        <f t="shared" si="14"/>
        <v>632.24735141579197</v>
      </c>
      <c r="AX156" s="51">
        <f t="shared" si="15"/>
        <v>4586.2396821286402</v>
      </c>
      <c r="AY156" s="43"/>
    </row>
    <row r="157" spans="1:51">
      <c r="A157" s="43">
        <v>44</v>
      </c>
      <c r="B157" s="43" t="s">
        <v>286</v>
      </c>
      <c r="C157" s="45">
        <v>44341.540625000001</v>
      </c>
      <c r="D157" s="43">
        <v>194</v>
      </c>
      <c r="E157" s="43" t="s">
        <v>125</v>
      </c>
      <c r="F157" s="43">
        <v>0</v>
      </c>
      <c r="G157" s="43">
        <v>6.0129999999999999</v>
      </c>
      <c r="H157" s="44">
        <v>5179</v>
      </c>
      <c r="I157" s="43">
        <v>6.0000000000000001E-3</v>
      </c>
      <c r="J157" s="43" t="s">
        <v>126</v>
      </c>
      <c r="K157" s="43" t="s">
        <v>126</v>
      </c>
      <c r="L157" s="43" t="s">
        <v>126</v>
      </c>
      <c r="M157" s="43" t="s">
        <v>126</v>
      </c>
      <c r="N157" s="43"/>
      <c r="O157" s="43">
        <v>44</v>
      </c>
      <c r="P157" s="43" t="s">
        <v>286</v>
      </c>
      <c r="Q157" s="45">
        <v>44341.540625000001</v>
      </c>
      <c r="R157" s="43">
        <v>194</v>
      </c>
      <c r="S157" s="43" t="s">
        <v>125</v>
      </c>
      <c r="T157" s="43">
        <v>0</v>
      </c>
      <c r="U157" s="43" t="s">
        <v>126</v>
      </c>
      <c r="V157" s="43" t="s">
        <v>126</v>
      </c>
      <c r="W157" s="43" t="s">
        <v>126</v>
      </c>
      <c r="X157" s="43" t="s">
        <v>126</v>
      </c>
      <c r="Y157" s="43" t="s">
        <v>126</v>
      </c>
      <c r="Z157" s="43" t="s">
        <v>126</v>
      </c>
      <c r="AA157" s="43" t="s">
        <v>126</v>
      </c>
      <c r="AB157" s="43"/>
      <c r="AC157" s="43">
        <v>44</v>
      </c>
      <c r="AD157" s="43" t="s">
        <v>286</v>
      </c>
      <c r="AE157" s="45">
        <v>44341.540625000001</v>
      </c>
      <c r="AF157" s="43">
        <v>194</v>
      </c>
      <c r="AG157" s="43" t="s">
        <v>125</v>
      </c>
      <c r="AH157" s="43">
        <v>0</v>
      </c>
      <c r="AI157" s="43">
        <v>12.115</v>
      </c>
      <c r="AJ157" s="44">
        <v>42732</v>
      </c>
      <c r="AK157" s="43">
        <v>8.4939999999999998</v>
      </c>
      <c r="AL157" s="43" t="s">
        <v>126</v>
      </c>
      <c r="AM157" s="43" t="s">
        <v>126</v>
      </c>
      <c r="AN157" s="43" t="s">
        <v>126</v>
      </c>
      <c r="AO157" s="43" t="s">
        <v>126</v>
      </c>
      <c r="AP157" s="43"/>
      <c r="AQ157" s="43">
        <v>1</v>
      </c>
      <c r="AR157" s="43"/>
      <c r="AS157" s="43"/>
      <c r="AT157" s="46">
        <f t="shared" si="12"/>
        <v>10.20816337125</v>
      </c>
      <c r="AU157" s="47">
        <f t="shared" si="13"/>
        <v>7842.7232845675207</v>
      </c>
      <c r="AV157" s="43"/>
      <c r="AW157" s="50">
        <f t="shared" si="14"/>
        <v>11.529979724049998</v>
      </c>
      <c r="AX157" s="51">
        <f t="shared" si="15"/>
        <v>8136.8092526217597</v>
      </c>
      <c r="AY157" s="43"/>
    </row>
    <row r="158" spans="1:51">
      <c r="A158" s="43">
        <v>45</v>
      </c>
      <c r="B158" s="43" t="s">
        <v>287</v>
      </c>
      <c r="C158" s="45">
        <v>44341.561956018515</v>
      </c>
      <c r="D158" s="43">
        <v>34</v>
      </c>
      <c r="E158" s="43" t="s">
        <v>125</v>
      </c>
      <c r="F158" s="43">
        <v>0</v>
      </c>
      <c r="G158" s="43">
        <v>6.032</v>
      </c>
      <c r="H158" s="44">
        <v>8540</v>
      </c>
      <c r="I158" s="43">
        <v>1.2999999999999999E-2</v>
      </c>
      <c r="J158" s="43" t="s">
        <v>126</v>
      </c>
      <c r="K158" s="43" t="s">
        <v>126</v>
      </c>
      <c r="L158" s="43" t="s">
        <v>126</v>
      </c>
      <c r="M158" s="43" t="s">
        <v>126</v>
      </c>
      <c r="N158" s="43"/>
      <c r="O158" s="43">
        <v>45</v>
      </c>
      <c r="P158" s="43" t="s">
        <v>287</v>
      </c>
      <c r="Q158" s="45">
        <v>44341.561956018515</v>
      </c>
      <c r="R158" s="43">
        <v>34</v>
      </c>
      <c r="S158" s="43" t="s">
        <v>125</v>
      </c>
      <c r="T158" s="43">
        <v>0</v>
      </c>
      <c r="U158" s="43" t="s">
        <v>126</v>
      </c>
      <c r="V158" s="43" t="s">
        <v>126</v>
      </c>
      <c r="W158" s="43" t="s">
        <v>126</v>
      </c>
      <c r="X158" s="43" t="s">
        <v>126</v>
      </c>
      <c r="Y158" s="43" t="s">
        <v>126</v>
      </c>
      <c r="Z158" s="43" t="s">
        <v>126</v>
      </c>
      <c r="AA158" s="43" t="s">
        <v>126</v>
      </c>
      <c r="AB158" s="43"/>
      <c r="AC158" s="43">
        <v>45</v>
      </c>
      <c r="AD158" s="43" t="s">
        <v>287</v>
      </c>
      <c r="AE158" s="45">
        <v>44341.561956018515</v>
      </c>
      <c r="AF158" s="43">
        <v>34</v>
      </c>
      <c r="AG158" s="43" t="s">
        <v>125</v>
      </c>
      <c r="AH158" s="43">
        <v>0</v>
      </c>
      <c r="AI158" s="43">
        <v>12.18</v>
      </c>
      <c r="AJ158" s="44">
        <v>3939</v>
      </c>
      <c r="AK158" s="43">
        <v>0.79600000000000004</v>
      </c>
      <c r="AL158" s="43" t="s">
        <v>126</v>
      </c>
      <c r="AM158" s="43" t="s">
        <v>126</v>
      </c>
      <c r="AN158" s="43" t="s">
        <v>126</v>
      </c>
      <c r="AO158" s="43" t="s">
        <v>126</v>
      </c>
      <c r="AP158" s="43"/>
      <c r="AQ158" s="43">
        <v>1</v>
      </c>
      <c r="AR158" s="43"/>
      <c r="AS158" s="43"/>
      <c r="AT158" s="46">
        <f t="shared" si="12"/>
        <v>20.2794965</v>
      </c>
      <c r="AU158" s="47">
        <f t="shared" si="13"/>
        <v>764.14667819283011</v>
      </c>
      <c r="AV158" s="43"/>
      <c r="AW158" s="50">
        <f t="shared" si="14"/>
        <v>21.70703378</v>
      </c>
      <c r="AX158" s="51">
        <f t="shared" si="15"/>
        <v>749.02651437654004</v>
      </c>
      <c r="AY158" s="43"/>
    </row>
    <row r="159" spans="1:51">
      <c r="A159" s="43">
        <v>46</v>
      </c>
      <c r="B159" s="43" t="s">
        <v>288</v>
      </c>
      <c r="C159" s="45">
        <v>44341.583252314813</v>
      </c>
      <c r="D159" s="43">
        <v>135</v>
      </c>
      <c r="E159" s="43" t="s">
        <v>125</v>
      </c>
      <c r="F159" s="43">
        <v>0</v>
      </c>
      <c r="G159" s="43">
        <v>6.0279999999999996</v>
      </c>
      <c r="H159" s="44">
        <v>33075</v>
      </c>
      <c r="I159" s="43">
        <v>6.4000000000000001E-2</v>
      </c>
      <c r="J159" s="43" t="s">
        <v>126</v>
      </c>
      <c r="K159" s="43" t="s">
        <v>126</v>
      </c>
      <c r="L159" s="43" t="s">
        <v>126</v>
      </c>
      <c r="M159" s="43" t="s">
        <v>126</v>
      </c>
      <c r="N159" s="43"/>
      <c r="O159" s="43">
        <v>46</v>
      </c>
      <c r="P159" s="43" t="s">
        <v>288</v>
      </c>
      <c r="Q159" s="45">
        <v>44341.583252314813</v>
      </c>
      <c r="R159" s="43">
        <v>135</v>
      </c>
      <c r="S159" s="43" t="s">
        <v>125</v>
      </c>
      <c r="T159" s="43">
        <v>0</v>
      </c>
      <c r="U159" s="43" t="s">
        <v>126</v>
      </c>
      <c r="V159" s="44" t="s">
        <v>126</v>
      </c>
      <c r="W159" s="43" t="s">
        <v>126</v>
      </c>
      <c r="X159" s="43" t="s">
        <v>126</v>
      </c>
      <c r="Y159" s="43" t="s">
        <v>126</v>
      </c>
      <c r="Z159" s="43" t="s">
        <v>126</v>
      </c>
      <c r="AA159" s="43" t="s">
        <v>126</v>
      </c>
      <c r="AB159" s="43"/>
      <c r="AC159" s="43">
        <v>46</v>
      </c>
      <c r="AD159" s="43" t="s">
        <v>288</v>
      </c>
      <c r="AE159" s="45">
        <v>44341.583252314813</v>
      </c>
      <c r="AF159" s="43">
        <v>135</v>
      </c>
      <c r="AG159" s="43" t="s">
        <v>125</v>
      </c>
      <c r="AH159" s="43">
        <v>0</v>
      </c>
      <c r="AI159" s="43" t="s">
        <v>126</v>
      </c>
      <c r="AJ159" s="44" t="s">
        <v>126</v>
      </c>
      <c r="AK159" s="43" t="s">
        <v>126</v>
      </c>
      <c r="AL159" s="43" t="s">
        <v>126</v>
      </c>
      <c r="AM159" s="43" t="s">
        <v>126</v>
      </c>
      <c r="AN159" s="43" t="s">
        <v>126</v>
      </c>
      <c r="AO159" s="43" t="s">
        <v>126</v>
      </c>
      <c r="AP159" s="43"/>
      <c r="AQ159" s="43">
        <v>2</v>
      </c>
      <c r="AR159" s="43" t="s">
        <v>289</v>
      </c>
      <c r="AS159" s="43"/>
      <c r="AT159" s="46">
        <f t="shared" si="12"/>
        <v>103.46588841887501</v>
      </c>
      <c r="AU159" s="47" t="e">
        <f t="shared" si="13"/>
        <v>#VALUE!</v>
      </c>
      <c r="AV159" s="43"/>
      <c r="AW159" s="50">
        <f t="shared" si="14"/>
        <v>86.60926576493749</v>
      </c>
      <c r="AX159" s="51" t="e">
        <f t="shared" si="15"/>
        <v>#VALUE!</v>
      </c>
      <c r="AY159" s="43"/>
    </row>
    <row r="160" spans="1:51">
      <c r="A160" s="43">
        <v>47</v>
      </c>
      <c r="B160" s="43" t="s">
        <v>290</v>
      </c>
      <c r="C160" s="45">
        <v>44341.604594907411</v>
      </c>
      <c r="D160" s="43">
        <v>203</v>
      </c>
      <c r="E160" s="43" t="s">
        <v>125</v>
      </c>
      <c r="F160" s="43">
        <v>0</v>
      </c>
      <c r="G160" s="43">
        <v>6.016</v>
      </c>
      <c r="H160" s="44">
        <v>5434</v>
      </c>
      <c r="I160" s="43">
        <v>7.0000000000000001E-3</v>
      </c>
      <c r="J160" s="43" t="s">
        <v>126</v>
      </c>
      <c r="K160" s="43" t="s">
        <v>126</v>
      </c>
      <c r="L160" s="43" t="s">
        <v>126</v>
      </c>
      <c r="M160" s="43" t="s">
        <v>126</v>
      </c>
      <c r="N160" s="43"/>
      <c r="O160" s="43">
        <v>47</v>
      </c>
      <c r="P160" s="43" t="s">
        <v>290</v>
      </c>
      <c r="Q160" s="45">
        <v>44341.604594907411</v>
      </c>
      <c r="R160" s="43">
        <v>203</v>
      </c>
      <c r="S160" s="43" t="s">
        <v>125</v>
      </c>
      <c r="T160" s="43">
        <v>0</v>
      </c>
      <c r="U160" s="43" t="s">
        <v>126</v>
      </c>
      <c r="V160" s="43" t="s">
        <v>126</v>
      </c>
      <c r="W160" s="43" t="s">
        <v>126</v>
      </c>
      <c r="X160" s="43" t="s">
        <v>126</v>
      </c>
      <c r="Y160" s="43" t="s">
        <v>126</v>
      </c>
      <c r="Z160" s="43" t="s">
        <v>126</v>
      </c>
      <c r="AA160" s="43" t="s">
        <v>126</v>
      </c>
      <c r="AB160" s="43"/>
      <c r="AC160" s="43">
        <v>47</v>
      </c>
      <c r="AD160" s="43" t="s">
        <v>290</v>
      </c>
      <c r="AE160" s="45">
        <v>44341.604594907411</v>
      </c>
      <c r="AF160" s="43">
        <v>203</v>
      </c>
      <c r="AG160" s="43" t="s">
        <v>125</v>
      </c>
      <c r="AH160" s="43">
        <v>0</v>
      </c>
      <c r="AI160" s="43">
        <v>12.115</v>
      </c>
      <c r="AJ160" s="44">
        <v>44740</v>
      </c>
      <c r="AK160" s="43">
        <v>8.8889999999999993</v>
      </c>
      <c r="AL160" s="43" t="s">
        <v>126</v>
      </c>
      <c r="AM160" s="43" t="s">
        <v>126</v>
      </c>
      <c r="AN160" s="43" t="s">
        <v>126</v>
      </c>
      <c r="AO160" s="43" t="s">
        <v>126</v>
      </c>
      <c r="AP160" s="43"/>
      <c r="AQ160" s="43">
        <v>1</v>
      </c>
      <c r="AR160" s="43"/>
      <c r="AS160" s="43"/>
      <c r="AT160" s="46">
        <f t="shared" si="12"/>
        <v>10.955447564999998</v>
      </c>
      <c r="AU160" s="47">
        <f t="shared" si="13"/>
        <v>8203.9813247480015</v>
      </c>
      <c r="AV160" s="43"/>
      <c r="AW160" s="50">
        <f t="shared" si="14"/>
        <v>12.348013769800001</v>
      </c>
      <c r="AX160" s="51">
        <f t="shared" si="15"/>
        <v>8517.8828848240009</v>
      </c>
      <c r="AY160" s="43"/>
    </row>
    <row r="161" spans="1:51">
      <c r="A161" s="43">
        <v>48</v>
      </c>
      <c r="B161" s="43" t="s">
        <v>291</v>
      </c>
      <c r="C161" s="45">
        <v>44341.625937500001</v>
      </c>
      <c r="D161" s="43">
        <v>96</v>
      </c>
      <c r="E161" s="43" t="s">
        <v>125</v>
      </c>
      <c r="F161" s="43">
        <v>0</v>
      </c>
      <c r="G161" s="43">
        <v>6.0460000000000003</v>
      </c>
      <c r="H161" s="44">
        <v>2888</v>
      </c>
      <c r="I161" s="43">
        <v>1E-3</v>
      </c>
      <c r="J161" s="43" t="s">
        <v>126</v>
      </c>
      <c r="K161" s="43" t="s">
        <v>126</v>
      </c>
      <c r="L161" s="43" t="s">
        <v>126</v>
      </c>
      <c r="M161" s="43" t="s">
        <v>126</v>
      </c>
      <c r="N161" s="43"/>
      <c r="O161" s="43">
        <v>48</v>
      </c>
      <c r="P161" s="43" t="s">
        <v>291</v>
      </c>
      <c r="Q161" s="45">
        <v>44341.625937500001</v>
      </c>
      <c r="R161" s="43">
        <v>96</v>
      </c>
      <c r="S161" s="43" t="s">
        <v>125</v>
      </c>
      <c r="T161" s="43">
        <v>0</v>
      </c>
      <c r="U161" s="43" t="s">
        <v>126</v>
      </c>
      <c r="V161" s="44" t="s">
        <v>126</v>
      </c>
      <c r="W161" s="43" t="s">
        <v>126</v>
      </c>
      <c r="X161" s="43" t="s">
        <v>126</v>
      </c>
      <c r="Y161" s="43" t="s">
        <v>126</v>
      </c>
      <c r="Z161" s="43" t="s">
        <v>126</v>
      </c>
      <c r="AA161" s="43" t="s">
        <v>126</v>
      </c>
      <c r="AB161" s="43"/>
      <c r="AC161" s="43">
        <v>48</v>
      </c>
      <c r="AD161" s="43" t="s">
        <v>291</v>
      </c>
      <c r="AE161" s="45">
        <v>44341.625937500001</v>
      </c>
      <c r="AF161" s="43">
        <v>96</v>
      </c>
      <c r="AG161" s="43" t="s">
        <v>125</v>
      </c>
      <c r="AH161" s="43">
        <v>0</v>
      </c>
      <c r="AI161" s="43">
        <v>12.137</v>
      </c>
      <c r="AJ161" s="44">
        <v>49989</v>
      </c>
      <c r="AK161" s="43">
        <v>9.923</v>
      </c>
      <c r="AL161" s="43" t="s">
        <v>126</v>
      </c>
      <c r="AM161" s="43" t="s">
        <v>126</v>
      </c>
      <c r="AN161" s="43" t="s">
        <v>126</v>
      </c>
      <c r="AO161" s="43" t="s">
        <v>126</v>
      </c>
      <c r="AP161" s="43"/>
      <c r="AQ161" s="43">
        <v>1</v>
      </c>
      <c r="AR161" s="43"/>
      <c r="AS161" s="43"/>
      <c r="AT161" s="46">
        <f t="shared" si="12"/>
        <v>3.6182765599999991</v>
      </c>
      <c r="AU161" s="47">
        <f t="shared" si="13"/>
        <v>9145.9346394048298</v>
      </c>
      <c r="AV161" s="43"/>
      <c r="AW161" s="50">
        <f t="shared" si="14"/>
        <v>3.8424894752000007</v>
      </c>
      <c r="AX161" s="51">
        <f t="shared" si="15"/>
        <v>9513.4066840325395</v>
      </c>
      <c r="AY161" s="43"/>
    </row>
    <row r="162" spans="1:51">
      <c r="A162" s="43">
        <v>49</v>
      </c>
      <c r="B162" s="43" t="s">
        <v>292</v>
      </c>
      <c r="C162" s="45">
        <v>44341.647291666668</v>
      </c>
      <c r="D162" s="43">
        <v>173</v>
      </c>
      <c r="E162" s="43" t="s">
        <v>125</v>
      </c>
      <c r="F162" s="43">
        <v>0</v>
      </c>
      <c r="G162" s="43">
        <v>6.0289999999999999</v>
      </c>
      <c r="H162" s="44">
        <v>40224</v>
      </c>
      <c r="I162" s="43">
        <v>7.9000000000000001E-2</v>
      </c>
      <c r="J162" s="43" t="s">
        <v>126</v>
      </c>
      <c r="K162" s="43" t="s">
        <v>126</v>
      </c>
      <c r="L162" s="43" t="s">
        <v>126</v>
      </c>
      <c r="M162" s="43" t="s">
        <v>126</v>
      </c>
      <c r="N162" s="43"/>
      <c r="O162" s="43">
        <v>49</v>
      </c>
      <c r="P162" s="43" t="s">
        <v>292</v>
      </c>
      <c r="Q162" s="45">
        <v>44341.647291666668</v>
      </c>
      <c r="R162" s="43">
        <v>173</v>
      </c>
      <c r="S162" s="43" t="s">
        <v>125</v>
      </c>
      <c r="T162" s="43">
        <v>0</v>
      </c>
      <c r="U162" s="43" t="s">
        <v>126</v>
      </c>
      <c r="V162" s="43" t="s">
        <v>126</v>
      </c>
      <c r="W162" s="43" t="s">
        <v>126</v>
      </c>
      <c r="X162" s="43" t="s">
        <v>126</v>
      </c>
      <c r="Y162" s="43" t="s">
        <v>126</v>
      </c>
      <c r="Z162" s="43" t="s">
        <v>126</v>
      </c>
      <c r="AA162" s="43" t="s">
        <v>126</v>
      </c>
      <c r="AB162" s="43"/>
      <c r="AC162" s="43">
        <v>49</v>
      </c>
      <c r="AD162" s="43" t="s">
        <v>292</v>
      </c>
      <c r="AE162" s="45">
        <v>44341.647291666668</v>
      </c>
      <c r="AF162" s="43">
        <v>173</v>
      </c>
      <c r="AG162" s="43" t="s">
        <v>125</v>
      </c>
      <c r="AH162" s="43">
        <v>0</v>
      </c>
      <c r="AI162" s="43">
        <v>12.055999999999999</v>
      </c>
      <c r="AJ162" s="44">
        <v>588</v>
      </c>
      <c r="AK162" s="43">
        <v>0.126</v>
      </c>
      <c r="AL162" s="43" t="s">
        <v>126</v>
      </c>
      <c r="AM162" s="43" t="s">
        <v>126</v>
      </c>
      <c r="AN162" s="43" t="s">
        <v>126</v>
      </c>
      <c r="AO162" s="43" t="s">
        <v>126</v>
      </c>
      <c r="AP162" s="43"/>
      <c r="AQ162" s="43">
        <v>1</v>
      </c>
      <c r="AR162" s="43"/>
      <c r="AS162" s="43"/>
      <c r="AT162" s="46">
        <f t="shared" si="12"/>
        <v>125.49319674234881</v>
      </c>
      <c r="AU162" s="47">
        <f t="shared" si="13"/>
        <v>143.82349764911999</v>
      </c>
      <c r="AV162" s="43"/>
      <c r="AW162" s="50">
        <f t="shared" si="14"/>
        <v>105.38352740572161</v>
      </c>
      <c r="AX162" s="51">
        <f t="shared" si="15"/>
        <v>108.56197820256</v>
      </c>
      <c r="AY162" s="43"/>
    </row>
    <row r="163" spans="1:51">
      <c r="A163" s="43">
        <v>50</v>
      </c>
      <c r="B163" s="43" t="s">
        <v>293</v>
      </c>
      <c r="C163" s="45">
        <v>44341.668622685182</v>
      </c>
      <c r="D163" s="43">
        <v>217</v>
      </c>
      <c r="E163" s="43" t="s">
        <v>125</v>
      </c>
      <c r="F163" s="43">
        <v>0</v>
      </c>
      <c r="G163" s="43">
        <v>6.0060000000000002</v>
      </c>
      <c r="H163" s="44">
        <v>36232</v>
      </c>
      <c r="I163" s="43">
        <v>7.0999999999999994E-2</v>
      </c>
      <c r="J163" s="43" t="s">
        <v>126</v>
      </c>
      <c r="K163" s="43" t="s">
        <v>126</v>
      </c>
      <c r="L163" s="43" t="s">
        <v>126</v>
      </c>
      <c r="M163" s="43" t="s">
        <v>126</v>
      </c>
      <c r="N163" s="43"/>
      <c r="O163" s="43">
        <v>50</v>
      </c>
      <c r="P163" s="43" t="s">
        <v>293</v>
      </c>
      <c r="Q163" s="45">
        <v>44341.668622685182</v>
      </c>
      <c r="R163" s="43">
        <v>217</v>
      </c>
      <c r="S163" s="43" t="s">
        <v>125</v>
      </c>
      <c r="T163" s="43">
        <v>0</v>
      </c>
      <c r="U163" s="43" t="s">
        <v>126</v>
      </c>
      <c r="V163" s="44" t="s">
        <v>126</v>
      </c>
      <c r="W163" s="43" t="s">
        <v>126</v>
      </c>
      <c r="X163" s="43" t="s">
        <v>126</v>
      </c>
      <c r="Y163" s="43" t="s">
        <v>126</v>
      </c>
      <c r="Z163" s="43" t="s">
        <v>126</v>
      </c>
      <c r="AA163" s="43" t="s">
        <v>126</v>
      </c>
      <c r="AB163" s="43"/>
      <c r="AC163" s="43">
        <v>50</v>
      </c>
      <c r="AD163" s="43" t="s">
        <v>293</v>
      </c>
      <c r="AE163" s="45">
        <v>44341.668622685182</v>
      </c>
      <c r="AF163" s="43">
        <v>217</v>
      </c>
      <c r="AG163" s="43" t="s">
        <v>125</v>
      </c>
      <c r="AH163" s="43">
        <v>0</v>
      </c>
      <c r="AI163" s="43" t="s">
        <v>126</v>
      </c>
      <c r="AJ163" s="44" t="s">
        <v>126</v>
      </c>
      <c r="AK163" s="43" t="s">
        <v>126</v>
      </c>
      <c r="AL163" s="43" t="s">
        <v>126</v>
      </c>
      <c r="AM163" s="43" t="s">
        <v>126</v>
      </c>
      <c r="AN163" s="43" t="s">
        <v>126</v>
      </c>
      <c r="AO163" s="43" t="s">
        <v>126</v>
      </c>
      <c r="AP163" s="43"/>
      <c r="AQ163" s="43">
        <v>2</v>
      </c>
      <c r="AR163" s="43" t="s">
        <v>289</v>
      </c>
      <c r="AS163" s="43"/>
      <c r="AT163" s="46">
        <f t="shared" si="12"/>
        <v>113.20343906405121</v>
      </c>
      <c r="AU163" s="47" t="e">
        <f t="shared" si="13"/>
        <v>#VALUE!</v>
      </c>
      <c r="AV163" s="43"/>
      <c r="AW163" s="50">
        <f t="shared" si="14"/>
        <v>94.901507579078398</v>
      </c>
      <c r="AX163" s="51" t="e">
        <f t="shared" si="15"/>
        <v>#VALUE!</v>
      </c>
      <c r="AY163" s="43"/>
    </row>
    <row r="164" spans="1:51">
      <c r="A164" s="43">
        <v>51</v>
      </c>
      <c r="B164" s="43" t="s">
        <v>294</v>
      </c>
      <c r="C164" s="45">
        <v>44341.689930555556</v>
      </c>
      <c r="D164" s="43">
        <v>107</v>
      </c>
      <c r="E164" s="43" t="s">
        <v>125</v>
      </c>
      <c r="F164" s="43">
        <v>0</v>
      </c>
      <c r="G164" s="43">
        <v>6.0140000000000002</v>
      </c>
      <c r="H164" s="44">
        <v>8546</v>
      </c>
      <c r="I164" s="43">
        <v>1.2999999999999999E-2</v>
      </c>
      <c r="J164" s="43" t="s">
        <v>126</v>
      </c>
      <c r="K164" s="43" t="s">
        <v>126</v>
      </c>
      <c r="L164" s="43" t="s">
        <v>126</v>
      </c>
      <c r="M164" s="43" t="s">
        <v>126</v>
      </c>
      <c r="N164" s="43"/>
      <c r="O164" s="43">
        <v>51</v>
      </c>
      <c r="P164" s="43" t="s">
        <v>294</v>
      </c>
      <c r="Q164" s="45">
        <v>44341.689930555556</v>
      </c>
      <c r="R164" s="43">
        <v>107</v>
      </c>
      <c r="S164" s="43" t="s">
        <v>125</v>
      </c>
      <c r="T164" s="43">
        <v>0</v>
      </c>
      <c r="U164" s="43" t="s">
        <v>126</v>
      </c>
      <c r="V164" s="43" t="s">
        <v>126</v>
      </c>
      <c r="W164" s="43" t="s">
        <v>126</v>
      </c>
      <c r="X164" s="43" t="s">
        <v>126</v>
      </c>
      <c r="Y164" s="43" t="s">
        <v>126</v>
      </c>
      <c r="Z164" s="43" t="s">
        <v>126</v>
      </c>
      <c r="AA164" s="43" t="s">
        <v>126</v>
      </c>
      <c r="AB164" s="43"/>
      <c r="AC164" s="43">
        <v>51</v>
      </c>
      <c r="AD164" s="43" t="s">
        <v>294</v>
      </c>
      <c r="AE164" s="45">
        <v>44341.689930555556</v>
      </c>
      <c r="AF164" s="43">
        <v>107</v>
      </c>
      <c r="AG164" s="43" t="s">
        <v>125</v>
      </c>
      <c r="AH164" s="43">
        <v>0</v>
      </c>
      <c r="AI164" s="43">
        <v>12.14</v>
      </c>
      <c r="AJ164" s="44">
        <v>5817</v>
      </c>
      <c r="AK164" s="43">
        <v>1.171</v>
      </c>
      <c r="AL164" s="43" t="s">
        <v>126</v>
      </c>
      <c r="AM164" s="43" t="s">
        <v>126</v>
      </c>
      <c r="AN164" s="43" t="s">
        <v>126</v>
      </c>
      <c r="AO164" s="43" t="s">
        <v>126</v>
      </c>
      <c r="AP164" s="43"/>
      <c r="AQ164" s="43">
        <v>1</v>
      </c>
      <c r="AR164" s="43"/>
      <c r="AS164" s="43"/>
      <c r="AT164" s="46">
        <f t="shared" si="12"/>
        <v>20.297904965000001</v>
      </c>
      <c r="AU164" s="47">
        <f t="shared" si="13"/>
        <v>1111.1778208154699</v>
      </c>
      <c r="AV164" s="43"/>
      <c r="AW164" s="50">
        <f t="shared" si="14"/>
        <v>21.724030977799998</v>
      </c>
      <c r="AX164" s="51">
        <f t="shared" si="15"/>
        <v>1107.8022024288603</v>
      </c>
      <c r="AY164" s="43"/>
    </row>
    <row r="165" spans="1:51">
      <c r="A165" s="43">
        <v>52</v>
      </c>
      <c r="B165" s="43" t="s">
        <v>295</v>
      </c>
      <c r="C165" s="45">
        <v>44341.711215277777</v>
      </c>
      <c r="D165" s="43">
        <v>18</v>
      </c>
      <c r="E165" s="43" t="s">
        <v>125</v>
      </c>
      <c r="F165" s="43">
        <v>0</v>
      </c>
      <c r="G165" s="43">
        <v>6.0780000000000003</v>
      </c>
      <c r="H165" s="44">
        <v>2689</v>
      </c>
      <c r="I165" s="43">
        <v>1E-3</v>
      </c>
      <c r="J165" s="43" t="s">
        <v>126</v>
      </c>
      <c r="K165" s="43" t="s">
        <v>126</v>
      </c>
      <c r="L165" s="43" t="s">
        <v>126</v>
      </c>
      <c r="M165" s="43" t="s">
        <v>126</v>
      </c>
      <c r="N165" s="43"/>
      <c r="O165" s="43">
        <v>52</v>
      </c>
      <c r="P165" s="43" t="s">
        <v>295</v>
      </c>
      <c r="Q165" s="45">
        <v>44341.711215277777</v>
      </c>
      <c r="R165" s="43">
        <v>18</v>
      </c>
      <c r="S165" s="43" t="s">
        <v>125</v>
      </c>
      <c r="T165" s="43">
        <v>0</v>
      </c>
      <c r="U165" s="43" t="s">
        <v>126</v>
      </c>
      <c r="V165" s="44" t="s">
        <v>126</v>
      </c>
      <c r="W165" s="43" t="s">
        <v>126</v>
      </c>
      <c r="X165" s="43" t="s">
        <v>126</v>
      </c>
      <c r="Y165" s="43" t="s">
        <v>126</v>
      </c>
      <c r="Z165" s="43" t="s">
        <v>126</v>
      </c>
      <c r="AA165" s="43" t="s">
        <v>126</v>
      </c>
      <c r="AB165" s="43"/>
      <c r="AC165" s="43">
        <v>52</v>
      </c>
      <c r="AD165" s="43" t="s">
        <v>295</v>
      </c>
      <c r="AE165" s="45">
        <v>44341.711215277777</v>
      </c>
      <c r="AF165" s="43">
        <v>18</v>
      </c>
      <c r="AG165" s="43" t="s">
        <v>125</v>
      </c>
      <c r="AH165" s="43">
        <v>0</v>
      </c>
      <c r="AI165" s="43">
        <v>12.138</v>
      </c>
      <c r="AJ165" s="44">
        <v>45621</v>
      </c>
      <c r="AK165" s="43">
        <v>9.0630000000000006</v>
      </c>
      <c r="AL165" s="43" t="s">
        <v>126</v>
      </c>
      <c r="AM165" s="43" t="s">
        <v>126</v>
      </c>
      <c r="AN165" s="43" t="s">
        <v>126</v>
      </c>
      <c r="AO165" s="43" t="s">
        <v>126</v>
      </c>
      <c r="AP165" s="43"/>
      <c r="AQ165" s="43">
        <v>1</v>
      </c>
      <c r="AR165" s="43"/>
      <c r="AS165" s="43"/>
      <c r="AT165" s="46">
        <f t="shared" si="12"/>
        <v>3.0563978212499991</v>
      </c>
      <c r="AU165" s="47">
        <f t="shared" si="13"/>
        <v>8362.3217280144308</v>
      </c>
      <c r="AV165" s="43"/>
      <c r="AW165" s="50">
        <f t="shared" si="14"/>
        <v>3.146026718049999</v>
      </c>
      <c r="AX165" s="51">
        <f t="shared" si="15"/>
        <v>8685.0356580773405</v>
      </c>
      <c r="AY165" s="43"/>
    </row>
    <row r="166" spans="1:51">
      <c r="A166" s="43">
        <v>53</v>
      </c>
      <c r="B166" s="43" t="s">
        <v>296</v>
      </c>
      <c r="C166" s="45">
        <v>44341.732557870368</v>
      </c>
      <c r="D166" s="43">
        <v>95</v>
      </c>
      <c r="E166" s="43" t="s">
        <v>125</v>
      </c>
      <c r="F166" s="43">
        <v>0</v>
      </c>
      <c r="G166" s="43">
        <v>6.0609999999999999</v>
      </c>
      <c r="H166" s="44">
        <v>2963</v>
      </c>
      <c r="I166" s="43">
        <v>1E-3</v>
      </c>
      <c r="J166" s="43" t="s">
        <v>126</v>
      </c>
      <c r="K166" s="43" t="s">
        <v>126</v>
      </c>
      <c r="L166" s="43" t="s">
        <v>126</v>
      </c>
      <c r="M166" s="43" t="s">
        <v>126</v>
      </c>
      <c r="N166" s="43"/>
      <c r="O166" s="43">
        <v>53</v>
      </c>
      <c r="P166" s="43" t="s">
        <v>296</v>
      </c>
      <c r="Q166" s="45">
        <v>44341.732557870368</v>
      </c>
      <c r="R166" s="43">
        <v>95</v>
      </c>
      <c r="S166" s="43" t="s">
        <v>125</v>
      </c>
      <c r="T166" s="43">
        <v>0</v>
      </c>
      <c r="U166" s="43" t="s">
        <v>126</v>
      </c>
      <c r="V166" s="43" t="s">
        <v>126</v>
      </c>
      <c r="W166" s="43" t="s">
        <v>126</v>
      </c>
      <c r="X166" s="43" t="s">
        <v>126</v>
      </c>
      <c r="Y166" s="43" t="s">
        <v>126</v>
      </c>
      <c r="Z166" s="43" t="s">
        <v>126</v>
      </c>
      <c r="AA166" s="43" t="s">
        <v>126</v>
      </c>
      <c r="AB166" s="43"/>
      <c r="AC166" s="43">
        <v>53</v>
      </c>
      <c r="AD166" s="43" t="s">
        <v>296</v>
      </c>
      <c r="AE166" s="45">
        <v>44341.732557870368</v>
      </c>
      <c r="AF166" s="43">
        <v>95</v>
      </c>
      <c r="AG166" s="43" t="s">
        <v>125</v>
      </c>
      <c r="AH166" s="43">
        <v>0</v>
      </c>
      <c r="AI166" s="43">
        <v>12.172000000000001</v>
      </c>
      <c r="AJ166" s="44">
        <v>8117</v>
      </c>
      <c r="AK166" s="43">
        <v>1.63</v>
      </c>
      <c r="AL166" s="43" t="s">
        <v>126</v>
      </c>
      <c r="AM166" s="43" t="s">
        <v>126</v>
      </c>
      <c r="AN166" s="43" t="s">
        <v>126</v>
      </c>
      <c r="AO166" s="43" t="s">
        <v>126</v>
      </c>
      <c r="AP166" s="43"/>
      <c r="AQ166" s="43">
        <v>1</v>
      </c>
      <c r="AR166" s="43"/>
      <c r="AS166" s="43"/>
      <c r="AT166" s="46">
        <f t="shared" si="12"/>
        <v>3.8304765912499992</v>
      </c>
      <c r="AU166" s="47">
        <f t="shared" si="13"/>
        <v>1535.5861553014699</v>
      </c>
      <c r="AV166" s="43"/>
      <c r="AW166" s="50">
        <f t="shared" si="14"/>
        <v>4.103784566449999</v>
      </c>
      <c r="AX166" s="51">
        <f t="shared" si="15"/>
        <v>1547.0410986968602</v>
      </c>
      <c r="AY166" s="43"/>
    </row>
    <row r="167" spans="1:51">
      <c r="A167" s="43">
        <v>54</v>
      </c>
      <c r="B167" s="43" t="s">
        <v>297</v>
      </c>
      <c r="C167" s="45">
        <v>44341.753877314812</v>
      </c>
      <c r="D167" s="43">
        <v>208</v>
      </c>
      <c r="E167" s="43" t="s">
        <v>125</v>
      </c>
      <c r="F167" s="43">
        <v>0</v>
      </c>
      <c r="G167" s="43">
        <v>6.0289999999999999</v>
      </c>
      <c r="H167" s="44">
        <v>3552</v>
      </c>
      <c r="I167" s="43">
        <v>3.0000000000000001E-3</v>
      </c>
      <c r="J167" s="43" t="s">
        <v>126</v>
      </c>
      <c r="K167" s="43" t="s">
        <v>126</v>
      </c>
      <c r="L167" s="43" t="s">
        <v>126</v>
      </c>
      <c r="M167" s="43" t="s">
        <v>126</v>
      </c>
      <c r="N167" s="43"/>
      <c r="O167" s="43">
        <v>54</v>
      </c>
      <c r="P167" s="43" t="s">
        <v>297</v>
      </c>
      <c r="Q167" s="45">
        <v>44341.753877314812</v>
      </c>
      <c r="R167" s="43">
        <v>208</v>
      </c>
      <c r="S167" s="43" t="s">
        <v>125</v>
      </c>
      <c r="T167" s="43">
        <v>0</v>
      </c>
      <c r="U167" s="43" t="s">
        <v>126</v>
      </c>
      <c r="V167" s="43" t="s">
        <v>126</v>
      </c>
      <c r="W167" s="43" t="s">
        <v>126</v>
      </c>
      <c r="X167" s="43" t="s">
        <v>126</v>
      </c>
      <c r="Y167" s="43" t="s">
        <v>126</v>
      </c>
      <c r="Z167" s="43" t="s">
        <v>126</v>
      </c>
      <c r="AA167" s="43" t="s">
        <v>126</v>
      </c>
      <c r="AB167" s="43"/>
      <c r="AC167" s="43">
        <v>54</v>
      </c>
      <c r="AD167" s="43" t="s">
        <v>297</v>
      </c>
      <c r="AE167" s="45">
        <v>44341.753877314812</v>
      </c>
      <c r="AF167" s="43">
        <v>208</v>
      </c>
      <c r="AG167" s="43" t="s">
        <v>125</v>
      </c>
      <c r="AH167" s="43">
        <v>0</v>
      </c>
      <c r="AI167" s="43">
        <v>12.115</v>
      </c>
      <c r="AJ167" s="44">
        <v>39572</v>
      </c>
      <c r="AK167" s="43">
        <v>7.87</v>
      </c>
      <c r="AL167" s="43" t="s">
        <v>126</v>
      </c>
      <c r="AM167" s="43" t="s">
        <v>126</v>
      </c>
      <c r="AN167" s="43" t="s">
        <v>126</v>
      </c>
      <c r="AO167" s="43" t="s">
        <v>126</v>
      </c>
      <c r="AP167" s="43"/>
      <c r="AQ167" s="43">
        <v>1</v>
      </c>
      <c r="AR167" s="43"/>
      <c r="AS167" s="43"/>
      <c r="AT167" s="46">
        <f t="shared" si="12"/>
        <v>5.5052649599999999</v>
      </c>
      <c r="AU167" s="47">
        <f t="shared" si="13"/>
        <v>7273.1845463403197</v>
      </c>
      <c r="AV167" s="43"/>
      <c r="AW167" s="50">
        <f t="shared" si="14"/>
        <v>6.1331580032000002</v>
      </c>
      <c r="AX167" s="51">
        <f t="shared" si="15"/>
        <v>7536.8461638281597</v>
      </c>
      <c r="AY167" s="43"/>
    </row>
    <row r="168" spans="1:51">
      <c r="A168" s="43">
        <v>55</v>
      </c>
      <c r="B168" s="43" t="s">
        <v>298</v>
      </c>
      <c r="C168" s="45">
        <v>44341.775219907409</v>
      </c>
      <c r="D168" s="43">
        <v>197</v>
      </c>
      <c r="E168" s="43" t="s">
        <v>125</v>
      </c>
      <c r="F168" s="43">
        <v>0</v>
      </c>
      <c r="G168" s="43">
        <v>6.032</v>
      </c>
      <c r="H168" s="44">
        <v>3808</v>
      </c>
      <c r="I168" s="43">
        <v>3.0000000000000001E-3</v>
      </c>
      <c r="J168" s="43" t="s">
        <v>126</v>
      </c>
      <c r="K168" s="43" t="s">
        <v>126</v>
      </c>
      <c r="L168" s="43" t="s">
        <v>126</v>
      </c>
      <c r="M168" s="43" t="s">
        <v>126</v>
      </c>
      <c r="N168" s="43"/>
      <c r="O168" s="43">
        <v>55</v>
      </c>
      <c r="P168" s="43" t="s">
        <v>298</v>
      </c>
      <c r="Q168" s="45">
        <v>44341.775219907409</v>
      </c>
      <c r="R168" s="43">
        <v>197</v>
      </c>
      <c r="S168" s="43" t="s">
        <v>125</v>
      </c>
      <c r="T168" s="43">
        <v>0</v>
      </c>
      <c r="U168" s="43" t="s">
        <v>126</v>
      </c>
      <c r="V168" s="44" t="s">
        <v>126</v>
      </c>
      <c r="W168" s="43" t="s">
        <v>126</v>
      </c>
      <c r="X168" s="43" t="s">
        <v>126</v>
      </c>
      <c r="Y168" s="43" t="s">
        <v>126</v>
      </c>
      <c r="Z168" s="43" t="s">
        <v>126</v>
      </c>
      <c r="AA168" s="43" t="s">
        <v>126</v>
      </c>
      <c r="AB168" s="43"/>
      <c r="AC168" s="43">
        <v>55</v>
      </c>
      <c r="AD168" s="43" t="s">
        <v>298</v>
      </c>
      <c r="AE168" s="45">
        <v>44341.775219907409</v>
      </c>
      <c r="AF168" s="43">
        <v>197</v>
      </c>
      <c r="AG168" s="43" t="s">
        <v>125</v>
      </c>
      <c r="AH168" s="43">
        <v>0</v>
      </c>
      <c r="AI168" s="43">
        <v>12.105</v>
      </c>
      <c r="AJ168" s="44">
        <v>60383</v>
      </c>
      <c r="AK168" s="43">
        <v>11.964</v>
      </c>
      <c r="AL168" s="43" t="s">
        <v>126</v>
      </c>
      <c r="AM168" s="43" t="s">
        <v>126</v>
      </c>
      <c r="AN168" s="43" t="s">
        <v>126</v>
      </c>
      <c r="AO168" s="43" t="s">
        <v>126</v>
      </c>
      <c r="AP168" s="43"/>
      <c r="AQ168" s="43">
        <v>1</v>
      </c>
      <c r="AR168" s="43"/>
      <c r="AS168" s="43"/>
      <c r="AT168" s="46">
        <f t="shared" si="12"/>
        <v>6.2377833599999999</v>
      </c>
      <c r="AU168" s="47">
        <f t="shared" si="13"/>
        <v>11000.97208313147</v>
      </c>
      <c r="AV168" s="43"/>
      <c r="AW168" s="50">
        <f t="shared" si="14"/>
        <v>7.0026589311999992</v>
      </c>
      <c r="AX168" s="51">
        <f t="shared" si="15"/>
        <v>11482.08590523686</v>
      </c>
      <c r="AY168" s="43"/>
    </row>
    <row r="169" spans="1:51">
      <c r="A169" s="43">
        <v>56</v>
      </c>
      <c r="B169" s="43" t="s">
        <v>299</v>
      </c>
      <c r="C169" s="45">
        <v>44341.796550925923</v>
      </c>
      <c r="D169" s="43">
        <v>85</v>
      </c>
      <c r="E169" s="43" t="s">
        <v>125</v>
      </c>
      <c r="F169" s="43">
        <v>0</v>
      </c>
      <c r="G169" s="43">
        <v>6.0519999999999996</v>
      </c>
      <c r="H169" s="44">
        <v>3402</v>
      </c>
      <c r="I169" s="43">
        <v>2E-3</v>
      </c>
      <c r="J169" s="43" t="s">
        <v>126</v>
      </c>
      <c r="K169" s="43" t="s">
        <v>126</v>
      </c>
      <c r="L169" s="43" t="s">
        <v>126</v>
      </c>
      <c r="M169" s="43" t="s">
        <v>126</v>
      </c>
      <c r="N169" s="43"/>
      <c r="O169" s="43">
        <v>56</v>
      </c>
      <c r="P169" s="43" t="s">
        <v>299</v>
      </c>
      <c r="Q169" s="45">
        <v>44341.796550925923</v>
      </c>
      <c r="R169" s="43">
        <v>85</v>
      </c>
      <c r="S169" s="43" t="s">
        <v>125</v>
      </c>
      <c r="T169" s="43">
        <v>0</v>
      </c>
      <c r="U169" s="43" t="s">
        <v>126</v>
      </c>
      <c r="V169" s="43" t="s">
        <v>126</v>
      </c>
      <c r="W169" s="43" t="s">
        <v>126</v>
      </c>
      <c r="X169" s="43" t="s">
        <v>126</v>
      </c>
      <c r="Y169" s="43" t="s">
        <v>126</v>
      </c>
      <c r="Z169" s="43" t="s">
        <v>126</v>
      </c>
      <c r="AA169" s="43" t="s">
        <v>126</v>
      </c>
      <c r="AB169" s="43"/>
      <c r="AC169" s="43">
        <v>56</v>
      </c>
      <c r="AD169" s="43" t="s">
        <v>299</v>
      </c>
      <c r="AE169" s="45">
        <v>44341.796550925923</v>
      </c>
      <c r="AF169" s="43">
        <v>85</v>
      </c>
      <c r="AG169" s="43" t="s">
        <v>125</v>
      </c>
      <c r="AH169" s="43">
        <v>0</v>
      </c>
      <c r="AI169" s="43">
        <v>12.15</v>
      </c>
      <c r="AJ169" s="44">
        <v>9001</v>
      </c>
      <c r="AK169" s="43">
        <v>1.806</v>
      </c>
      <c r="AL169" s="43" t="s">
        <v>126</v>
      </c>
      <c r="AM169" s="43" t="s">
        <v>126</v>
      </c>
      <c r="AN169" s="43" t="s">
        <v>126</v>
      </c>
      <c r="AO169" s="43" t="s">
        <v>126</v>
      </c>
      <c r="AP169" s="43"/>
      <c r="AQ169" s="43">
        <v>1</v>
      </c>
      <c r="AR169" s="43"/>
      <c r="AS169" s="43"/>
      <c r="AT169" s="46">
        <f t="shared" si="12"/>
        <v>5.0773490849999998</v>
      </c>
      <c r="AU169" s="47">
        <f t="shared" si="13"/>
        <v>1698.52990007723</v>
      </c>
      <c r="AV169" s="43"/>
      <c r="AW169" s="50">
        <f t="shared" si="14"/>
        <v>5.6201556482000008</v>
      </c>
      <c r="AX169" s="51">
        <f t="shared" si="15"/>
        <v>1715.8158473037402</v>
      </c>
      <c r="AY169" s="43"/>
    </row>
    <row r="170" spans="1:51">
      <c r="A170" s="43">
        <v>57</v>
      </c>
      <c r="B170" s="43" t="s">
        <v>300</v>
      </c>
      <c r="C170" s="45">
        <v>44341.817870370367</v>
      </c>
      <c r="D170" s="43">
        <v>23</v>
      </c>
      <c r="E170" s="43" t="s">
        <v>125</v>
      </c>
      <c r="F170" s="43">
        <v>0</v>
      </c>
      <c r="G170" s="43">
        <v>6.032</v>
      </c>
      <c r="H170" s="44">
        <v>34200</v>
      </c>
      <c r="I170" s="43">
        <v>6.6000000000000003E-2</v>
      </c>
      <c r="J170" s="43" t="s">
        <v>126</v>
      </c>
      <c r="K170" s="43" t="s">
        <v>126</v>
      </c>
      <c r="L170" s="43" t="s">
        <v>126</v>
      </c>
      <c r="M170" s="43" t="s">
        <v>126</v>
      </c>
      <c r="N170" s="43"/>
      <c r="O170" s="43">
        <v>57</v>
      </c>
      <c r="P170" s="43" t="s">
        <v>300</v>
      </c>
      <c r="Q170" s="45">
        <v>44341.817870370367</v>
      </c>
      <c r="R170" s="43">
        <v>23</v>
      </c>
      <c r="S170" s="43" t="s">
        <v>125</v>
      </c>
      <c r="T170" s="43">
        <v>0</v>
      </c>
      <c r="U170" s="43" t="s">
        <v>126</v>
      </c>
      <c r="V170" s="43" t="s">
        <v>126</v>
      </c>
      <c r="W170" s="43" t="s">
        <v>126</v>
      </c>
      <c r="X170" s="43" t="s">
        <v>126</v>
      </c>
      <c r="Y170" s="43" t="s">
        <v>126</v>
      </c>
      <c r="Z170" s="43" t="s">
        <v>126</v>
      </c>
      <c r="AA170" s="43" t="s">
        <v>126</v>
      </c>
      <c r="AB170" s="43"/>
      <c r="AC170" s="43">
        <v>57</v>
      </c>
      <c r="AD170" s="43" t="s">
        <v>300</v>
      </c>
      <c r="AE170" s="45">
        <v>44341.817870370367</v>
      </c>
      <c r="AF170" s="43">
        <v>23</v>
      </c>
      <c r="AG170" s="43" t="s">
        <v>125</v>
      </c>
      <c r="AH170" s="43">
        <v>0</v>
      </c>
      <c r="AI170" s="43">
        <v>12.153</v>
      </c>
      <c r="AJ170" s="44">
        <v>279</v>
      </c>
      <c r="AK170" s="43">
        <v>6.5000000000000002E-2</v>
      </c>
      <c r="AL170" s="43" t="s">
        <v>126</v>
      </c>
      <c r="AM170" s="43" t="s">
        <v>126</v>
      </c>
      <c r="AN170" s="43" t="s">
        <v>126</v>
      </c>
      <c r="AO170" s="43" t="s">
        <v>126</v>
      </c>
      <c r="AP170" s="43"/>
      <c r="AQ170" s="43">
        <v>1</v>
      </c>
      <c r="AR170" s="43"/>
      <c r="AS170" s="43"/>
      <c r="AT170" s="46">
        <f t="shared" si="12"/>
        <v>106.93773983200001</v>
      </c>
      <c r="AU170" s="47">
        <f t="shared" si="13"/>
        <v>86.551713920430004</v>
      </c>
      <c r="AV170" s="43"/>
      <c r="AW170" s="50">
        <f t="shared" si="14"/>
        <v>89.564490523999993</v>
      </c>
      <c r="AX170" s="51">
        <f t="shared" si="15"/>
        <v>49.485534305340003</v>
      </c>
      <c r="AY170" s="43"/>
    </row>
    <row r="171" spans="1:51">
      <c r="A171" s="43">
        <v>58</v>
      </c>
      <c r="B171" s="43" t="s">
        <v>301</v>
      </c>
      <c r="C171" s="45">
        <v>44341.839212962965</v>
      </c>
      <c r="D171" s="43">
        <v>164</v>
      </c>
      <c r="E171" s="43" t="s">
        <v>125</v>
      </c>
      <c r="F171" s="43">
        <v>0</v>
      </c>
      <c r="G171" s="43">
        <v>6.0579999999999998</v>
      </c>
      <c r="H171" s="44">
        <v>3165</v>
      </c>
      <c r="I171" s="43">
        <v>2E-3</v>
      </c>
      <c r="J171" s="43" t="s">
        <v>126</v>
      </c>
      <c r="K171" s="43" t="s">
        <v>126</v>
      </c>
      <c r="L171" s="43" t="s">
        <v>126</v>
      </c>
      <c r="M171" s="43" t="s">
        <v>126</v>
      </c>
      <c r="N171" s="43"/>
      <c r="O171" s="43">
        <v>58</v>
      </c>
      <c r="P171" s="43" t="s">
        <v>301</v>
      </c>
      <c r="Q171" s="45">
        <v>44341.839212962965</v>
      </c>
      <c r="R171" s="43">
        <v>164</v>
      </c>
      <c r="S171" s="43" t="s">
        <v>125</v>
      </c>
      <c r="T171" s="43">
        <v>0</v>
      </c>
      <c r="U171" s="43" t="s">
        <v>126</v>
      </c>
      <c r="V171" s="43" t="s">
        <v>126</v>
      </c>
      <c r="W171" s="43" t="s">
        <v>126</v>
      </c>
      <c r="X171" s="43" t="s">
        <v>126</v>
      </c>
      <c r="Y171" s="43" t="s">
        <v>126</v>
      </c>
      <c r="Z171" s="43" t="s">
        <v>126</v>
      </c>
      <c r="AA171" s="43" t="s">
        <v>126</v>
      </c>
      <c r="AB171" s="43"/>
      <c r="AC171" s="43">
        <v>58</v>
      </c>
      <c r="AD171" s="43" t="s">
        <v>301</v>
      </c>
      <c r="AE171" s="45">
        <v>44341.839212962965</v>
      </c>
      <c r="AF171" s="43">
        <v>164</v>
      </c>
      <c r="AG171" s="43" t="s">
        <v>125</v>
      </c>
      <c r="AH171" s="43">
        <v>0</v>
      </c>
      <c r="AI171" s="43">
        <v>12.141</v>
      </c>
      <c r="AJ171" s="44">
        <v>41023</v>
      </c>
      <c r="AK171" s="43">
        <v>8.1560000000000006</v>
      </c>
      <c r="AL171" s="43" t="s">
        <v>126</v>
      </c>
      <c r="AM171" s="43" t="s">
        <v>126</v>
      </c>
      <c r="AN171" s="43" t="s">
        <v>126</v>
      </c>
      <c r="AO171" s="43" t="s">
        <v>126</v>
      </c>
      <c r="AP171" s="43"/>
      <c r="AQ171" s="43">
        <v>1</v>
      </c>
      <c r="AR171" s="43"/>
      <c r="AS171" s="43"/>
      <c r="AT171" s="46">
        <f t="shared" si="12"/>
        <v>4.4031910312499996</v>
      </c>
      <c r="AU171" s="47">
        <f t="shared" si="13"/>
        <v>7534.8594125746704</v>
      </c>
      <c r="AV171" s="43"/>
      <c r="AW171" s="50">
        <f t="shared" si="14"/>
        <v>4.8042968112500013</v>
      </c>
      <c r="AX171" s="51">
        <f t="shared" si="15"/>
        <v>7812.3758650384598</v>
      </c>
      <c r="AY171" s="43"/>
    </row>
    <row r="172" spans="1:51">
      <c r="A172" s="43">
        <v>39</v>
      </c>
      <c r="B172" s="43" t="s">
        <v>302</v>
      </c>
      <c r="C172" s="45">
        <v>44348.458194444444</v>
      </c>
      <c r="D172" s="43" t="s">
        <v>124</v>
      </c>
      <c r="E172" s="43" t="s">
        <v>125</v>
      </c>
      <c r="F172" s="43">
        <v>0</v>
      </c>
      <c r="G172" s="43">
        <v>6.0659999999999998</v>
      </c>
      <c r="H172" s="44">
        <v>2321</v>
      </c>
      <c r="I172" s="43">
        <v>0</v>
      </c>
      <c r="J172" s="43" t="s">
        <v>126</v>
      </c>
      <c r="K172" s="43" t="s">
        <v>126</v>
      </c>
      <c r="L172" s="43" t="s">
        <v>126</v>
      </c>
      <c r="M172" s="43" t="s">
        <v>126</v>
      </c>
      <c r="N172" s="43"/>
      <c r="O172" s="43">
        <v>39</v>
      </c>
      <c r="P172" s="43" t="s">
        <v>302</v>
      </c>
      <c r="Q172" s="45">
        <v>44348.458194444444</v>
      </c>
      <c r="R172" s="43" t="s">
        <v>124</v>
      </c>
      <c r="S172" s="43" t="s">
        <v>125</v>
      </c>
      <c r="T172" s="43">
        <v>0</v>
      </c>
      <c r="U172" s="43" t="s">
        <v>126</v>
      </c>
      <c r="V172" s="43" t="s">
        <v>126</v>
      </c>
      <c r="W172" s="43" t="s">
        <v>126</v>
      </c>
      <c r="X172" s="43" t="s">
        <v>126</v>
      </c>
      <c r="Y172" s="43" t="s">
        <v>126</v>
      </c>
      <c r="Z172" s="43" t="s">
        <v>126</v>
      </c>
      <c r="AA172" s="43" t="s">
        <v>126</v>
      </c>
      <c r="AB172" s="43"/>
      <c r="AC172" s="43">
        <v>39</v>
      </c>
      <c r="AD172" s="43" t="s">
        <v>302</v>
      </c>
      <c r="AE172" s="45">
        <v>44348.458194444444</v>
      </c>
      <c r="AF172" s="43" t="s">
        <v>124</v>
      </c>
      <c r="AG172" s="43" t="s">
        <v>125</v>
      </c>
      <c r="AH172" s="43">
        <v>0</v>
      </c>
      <c r="AI172" s="43">
        <v>12.206</v>
      </c>
      <c r="AJ172" s="44">
        <v>1557</v>
      </c>
      <c r="AK172" s="43">
        <v>0.32</v>
      </c>
      <c r="AL172" s="43" t="s">
        <v>126</v>
      </c>
      <c r="AM172" s="43" t="s">
        <v>126</v>
      </c>
      <c r="AN172" s="43" t="s">
        <v>126</v>
      </c>
      <c r="AO172" s="43" t="s">
        <v>126</v>
      </c>
      <c r="AP172" s="43"/>
      <c r="AQ172" s="43">
        <v>1</v>
      </c>
      <c r="AR172" s="43"/>
      <c r="AS172" s="43"/>
      <c r="AT172" s="46">
        <f t="shared" si="12"/>
        <v>2.0217796212499994</v>
      </c>
      <c r="AU172" s="47">
        <f t="shared" si="13"/>
        <v>323.34562989027</v>
      </c>
      <c r="AV172" s="43"/>
      <c r="AW172" s="50">
        <f t="shared" si="14"/>
        <v>1.8460039740499994</v>
      </c>
      <c r="AX172" s="51">
        <f t="shared" si="15"/>
        <v>293.80098171125996</v>
      </c>
    </row>
    <row r="173" spans="1:51">
      <c r="A173" s="43">
        <v>40</v>
      </c>
      <c r="B173" s="43" t="s">
        <v>303</v>
      </c>
      <c r="C173" s="45">
        <v>44348.479490740741</v>
      </c>
      <c r="D173" s="43" t="s">
        <v>128</v>
      </c>
      <c r="E173" s="43" t="s">
        <v>125</v>
      </c>
      <c r="F173" s="43">
        <v>0</v>
      </c>
      <c r="G173" s="43">
        <v>6.0030000000000001</v>
      </c>
      <c r="H173" s="44">
        <v>610933</v>
      </c>
      <c r="I173" s="43">
        <v>1.2689999999999999</v>
      </c>
      <c r="J173" s="43" t="s">
        <v>126</v>
      </c>
      <c r="K173" s="43" t="s">
        <v>126</v>
      </c>
      <c r="L173" s="43" t="s">
        <v>126</v>
      </c>
      <c r="M173" s="43" t="s">
        <v>126</v>
      </c>
      <c r="N173" s="43"/>
      <c r="O173" s="43">
        <v>40</v>
      </c>
      <c r="P173" s="43" t="s">
        <v>303</v>
      </c>
      <c r="Q173" s="45">
        <v>44348.479490740741</v>
      </c>
      <c r="R173" s="43" t="s">
        <v>128</v>
      </c>
      <c r="S173" s="43" t="s">
        <v>125</v>
      </c>
      <c r="T173" s="43">
        <v>0</v>
      </c>
      <c r="U173" s="43">
        <v>5.96</v>
      </c>
      <c r="V173" s="44">
        <v>5020</v>
      </c>
      <c r="W173" s="43">
        <v>1.4630000000000001</v>
      </c>
      <c r="X173" s="43" t="s">
        <v>126</v>
      </c>
      <c r="Y173" s="43" t="s">
        <v>126</v>
      </c>
      <c r="Z173" s="43" t="s">
        <v>126</v>
      </c>
      <c r="AA173" s="43" t="s">
        <v>126</v>
      </c>
      <c r="AB173" s="43"/>
      <c r="AC173" s="43">
        <v>40</v>
      </c>
      <c r="AD173" s="43" t="s">
        <v>303</v>
      </c>
      <c r="AE173" s="45">
        <v>44348.479490740741</v>
      </c>
      <c r="AF173" s="43" t="s">
        <v>128</v>
      </c>
      <c r="AG173" s="43" t="s">
        <v>125</v>
      </c>
      <c r="AH173" s="43">
        <v>0</v>
      </c>
      <c r="AI173" s="43">
        <v>12.163</v>
      </c>
      <c r="AJ173" s="44">
        <v>8155</v>
      </c>
      <c r="AK173" s="43">
        <v>1.637</v>
      </c>
      <c r="AL173" s="43" t="s">
        <v>126</v>
      </c>
      <c r="AM173" s="43" t="s">
        <v>126</v>
      </c>
      <c r="AN173" s="43" t="s">
        <v>126</v>
      </c>
      <c r="AO173" s="43" t="s">
        <v>126</v>
      </c>
      <c r="AP173" s="43"/>
      <c r="AQ173" s="43">
        <v>1</v>
      </c>
      <c r="AR173" s="43"/>
      <c r="AS173" s="43"/>
      <c r="AT173" s="46">
        <f t="shared" si="12"/>
        <v>1614.7729746948783</v>
      </c>
      <c r="AU173" s="47">
        <f t="shared" si="13"/>
        <v>1542.5925423507501</v>
      </c>
      <c r="AV173" s="43"/>
      <c r="AW173" s="50">
        <f t="shared" si="14"/>
        <v>1564.2727441238799</v>
      </c>
      <c r="AX173" s="51">
        <f t="shared" si="15"/>
        <v>1554.2966445535001</v>
      </c>
    </row>
    <row r="174" spans="1:51">
      <c r="A174" s="43">
        <v>41</v>
      </c>
      <c r="B174" s="43" t="s">
        <v>304</v>
      </c>
      <c r="C174" s="45">
        <v>44348.500844907408</v>
      </c>
      <c r="D174" s="43">
        <v>68</v>
      </c>
      <c r="E174" s="43" t="s">
        <v>125</v>
      </c>
      <c r="F174" s="43">
        <v>0</v>
      </c>
      <c r="G174" s="43">
        <v>6.0209999999999999</v>
      </c>
      <c r="H174" s="44">
        <v>1731081</v>
      </c>
      <c r="I174" s="43">
        <v>3.61</v>
      </c>
      <c r="J174" s="43" t="s">
        <v>126</v>
      </c>
      <c r="K174" s="43" t="s">
        <v>126</v>
      </c>
      <c r="L174" s="43" t="s">
        <v>126</v>
      </c>
      <c r="M174" s="43" t="s">
        <v>126</v>
      </c>
      <c r="N174" s="43"/>
      <c r="O174" s="43">
        <v>41</v>
      </c>
      <c r="P174" s="43" t="s">
        <v>304</v>
      </c>
      <c r="Q174" s="45">
        <v>44348.500844907408</v>
      </c>
      <c r="R174" s="43">
        <v>68</v>
      </c>
      <c r="S174" s="43" t="s">
        <v>125</v>
      </c>
      <c r="T174" s="43">
        <v>0</v>
      </c>
      <c r="U174" s="43">
        <v>5.9740000000000002</v>
      </c>
      <c r="V174" s="44">
        <v>13046</v>
      </c>
      <c r="W174" s="43">
        <v>3.6150000000000002</v>
      </c>
      <c r="X174" s="43" t="s">
        <v>126</v>
      </c>
      <c r="Y174" s="43" t="s">
        <v>126</v>
      </c>
      <c r="Z174" s="43" t="s">
        <v>126</v>
      </c>
      <c r="AA174" s="43" t="s">
        <v>126</v>
      </c>
      <c r="AB174" s="43"/>
      <c r="AC174" s="43">
        <v>41</v>
      </c>
      <c r="AD174" s="43" t="s">
        <v>304</v>
      </c>
      <c r="AE174" s="45">
        <v>44348.500844907408</v>
      </c>
      <c r="AF174" s="43">
        <v>68</v>
      </c>
      <c r="AG174" s="43" t="s">
        <v>125</v>
      </c>
      <c r="AH174" s="43">
        <v>0</v>
      </c>
      <c r="AI174" s="43">
        <v>12.13</v>
      </c>
      <c r="AJ174" s="44">
        <v>50412</v>
      </c>
      <c r="AK174" s="43">
        <v>10.006</v>
      </c>
      <c r="AL174" s="43" t="s">
        <v>126</v>
      </c>
      <c r="AM174" s="43" t="s">
        <v>126</v>
      </c>
      <c r="AN174" s="43" t="s">
        <v>126</v>
      </c>
      <c r="AO174" s="43" t="s">
        <v>126</v>
      </c>
      <c r="AP174" s="43"/>
      <c r="AQ174" s="43">
        <v>1</v>
      </c>
      <c r="AR174" s="43"/>
      <c r="AS174" s="43"/>
      <c r="AT174" s="46">
        <f t="shared" si="12"/>
        <v>3037.4945008110603</v>
      </c>
      <c r="AU174" s="47">
        <f t="shared" si="13"/>
        <v>9221.6930211691197</v>
      </c>
      <c r="AV174" s="43"/>
      <c r="AW174" s="50">
        <f t="shared" si="14"/>
        <v>3627.67852381188</v>
      </c>
      <c r="AX174" s="51">
        <f t="shared" si="15"/>
        <v>9593.5937279625596</v>
      </c>
    </row>
    <row r="175" spans="1:51">
      <c r="A175" s="43">
        <v>42</v>
      </c>
      <c r="B175" s="43" t="s">
        <v>305</v>
      </c>
      <c r="C175" s="45">
        <v>44348.522187499999</v>
      </c>
      <c r="D175" s="43">
        <v>74</v>
      </c>
      <c r="E175" s="43" t="s">
        <v>125</v>
      </c>
      <c r="F175" s="43">
        <v>0</v>
      </c>
      <c r="G175" s="43">
        <v>6.0110000000000001</v>
      </c>
      <c r="H175" s="44">
        <v>21135</v>
      </c>
      <c r="I175" s="43">
        <v>3.9E-2</v>
      </c>
      <c r="J175" s="43" t="s">
        <v>126</v>
      </c>
      <c r="K175" s="43" t="s">
        <v>126</v>
      </c>
      <c r="L175" s="43" t="s">
        <v>126</v>
      </c>
      <c r="M175" s="43" t="s">
        <v>126</v>
      </c>
      <c r="N175" s="43"/>
      <c r="O175" s="43">
        <v>42</v>
      </c>
      <c r="P175" s="43" t="s">
        <v>305</v>
      </c>
      <c r="Q175" s="45">
        <v>44348.522187499999</v>
      </c>
      <c r="R175" s="43">
        <v>74</v>
      </c>
      <c r="S175" s="43" t="s">
        <v>125</v>
      </c>
      <c r="T175" s="43">
        <v>0</v>
      </c>
      <c r="U175" s="43" t="s">
        <v>126</v>
      </c>
      <c r="V175" s="43" t="s">
        <v>126</v>
      </c>
      <c r="W175" s="43" t="s">
        <v>126</v>
      </c>
      <c r="X175" s="43" t="s">
        <v>126</v>
      </c>
      <c r="Y175" s="43" t="s">
        <v>126</v>
      </c>
      <c r="Z175" s="43" t="s">
        <v>126</v>
      </c>
      <c r="AA175" s="43" t="s">
        <v>126</v>
      </c>
      <c r="AB175" s="43"/>
      <c r="AC175" s="43">
        <v>42</v>
      </c>
      <c r="AD175" s="43" t="s">
        <v>305</v>
      </c>
      <c r="AE175" s="45">
        <v>44348.522187499999</v>
      </c>
      <c r="AF175" s="43">
        <v>74</v>
      </c>
      <c r="AG175" s="43" t="s">
        <v>125</v>
      </c>
      <c r="AH175" s="43">
        <v>0</v>
      </c>
      <c r="AI175" s="43">
        <v>12.16</v>
      </c>
      <c r="AJ175" s="44">
        <v>3458</v>
      </c>
      <c r="AK175" s="43">
        <v>0.7</v>
      </c>
      <c r="AL175" s="43" t="s">
        <v>126</v>
      </c>
      <c r="AM175" s="43" t="s">
        <v>126</v>
      </c>
      <c r="AN175" s="43" t="s">
        <v>126</v>
      </c>
      <c r="AO175" s="43" t="s">
        <v>126</v>
      </c>
      <c r="AP175" s="43"/>
      <c r="AQ175" s="43">
        <v>1</v>
      </c>
      <c r="AR175" s="43"/>
      <c r="AS175" s="43"/>
      <c r="AT175" s="46">
        <f t="shared" si="12"/>
        <v>66.490648070755014</v>
      </c>
      <c r="AU175" s="47">
        <f t="shared" si="13"/>
        <v>675.19261115372001</v>
      </c>
      <c r="AV175" s="43"/>
      <c r="AW175" s="50">
        <f t="shared" si="14"/>
        <v>55.225620393597502</v>
      </c>
      <c r="AX175" s="51">
        <f t="shared" si="15"/>
        <v>657.11716675736011</v>
      </c>
      <c r="AY175" s="43"/>
    </row>
    <row r="176" spans="1:51">
      <c r="A176" s="43">
        <v>43</v>
      </c>
      <c r="B176" s="43" t="s">
        <v>306</v>
      </c>
      <c r="C176" s="45">
        <v>44348.54347222222</v>
      </c>
      <c r="D176" s="43">
        <v>170</v>
      </c>
      <c r="E176" s="43" t="s">
        <v>125</v>
      </c>
      <c r="F176" s="43">
        <v>0</v>
      </c>
      <c r="G176" s="43">
        <v>6.0209999999999999</v>
      </c>
      <c r="H176" s="44">
        <v>1483976</v>
      </c>
      <c r="I176" s="43">
        <v>3.093</v>
      </c>
      <c r="J176" s="43" t="s">
        <v>126</v>
      </c>
      <c r="K176" s="43" t="s">
        <v>126</v>
      </c>
      <c r="L176" s="43" t="s">
        <v>126</v>
      </c>
      <c r="M176" s="43" t="s">
        <v>126</v>
      </c>
      <c r="N176" s="43"/>
      <c r="O176" s="43">
        <v>43</v>
      </c>
      <c r="P176" s="43" t="s">
        <v>306</v>
      </c>
      <c r="Q176" s="45">
        <v>44348.54347222222</v>
      </c>
      <c r="R176" s="43">
        <v>170</v>
      </c>
      <c r="S176" s="43" t="s">
        <v>125</v>
      </c>
      <c r="T176" s="43">
        <v>0</v>
      </c>
      <c r="U176" s="43">
        <v>5.9770000000000003</v>
      </c>
      <c r="V176" s="44">
        <v>11656</v>
      </c>
      <c r="W176" s="43">
        <v>3.242</v>
      </c>
      <c r="X176" s="43" t="s">
        <v>126</v>
      </c>
      <c r="Y176" s="43" t="s">
        <v>126</v>
      </c>
      <c r="Z176" s="43" t="s">
        <v>126</v>
      </c>
      <c r="AA176" s="43" t="s">
        <v>126</v>
      </c>
      <c r="AB176" s="43"/>
      <c r="AC176" s="43">
        <v>43</v>
      </c>
      <c r="AD176" s="43" t="s">
        <v>306</v>
      </c>
      <c r="AE176" s="45">
        <v>44348.54347222222</v>
      </c>
      <c r="AF176" s="43">
        <v>170</v>
      </c>
      <c r="AG176" s="43" t="s">
        <v>125</v>
      </c>
      <c r="AH176" s="43">
        <v>0</v>
      </c>
      <c r="AI176" s="43">
        <v>12.121</v>
      </c>
      <c r="AJ176" s="44">
        <v>57401</v>
      </c>
      <c r="AK176" s="43">
        <v>11.379</v>
      </c>
      <c r="AL176" s="43" t="s">
        <v>126</v>
      </c>
      <c r="AM176" s="43" t="s">
        <v>126</v>
      </c>
      <c r="AN176" s="43" t="s">
        <v>126</v>
      </c>
      <c r="AO176" s="43" t="s">
        <v>126</v>
      </c>
      <c r="AP176" s="43"/>
      <c r="AQ176" s="43">
        <v>1</v>
      </c>
      <c r="AR176" s="43"/>
      <c r="AS176" s="43"/>
      <c r="AT176" s="46">
        <f t="shared" si="12"/>
        <v>2773.4207077737601</v>
      </c>
      <c r="AU176" s="47">
        <f t="shared" si="13"/>
        <v>10470.156108741232</v>
      </c>
      <c r="AV176" s="43"/>
      <c r="AW176" s="50">
        <f t="shared" si="14"/>
        <v>3271.9716429164801</v>
      </c>
      <c r="AX176" s="51">
        <f t="shared" si="15"/>
        <v>10917.638535735739</v>
      </c>
      <c r="AY176" s="43"/>
    </row>
    <row r="177" spans="1:51">
      <c r="A177" s="43">
        <v>44</v>
      </c>
      <c r="B177" s="43" t="s">
        <v>307</v>
      </c>
      <c r="C177" s="45">
        <v>44348.564756944441</v>
      </c>
      <c r="D177" s="43">
        <v>90</v>
      </c>
      <c r="E177" s="43" t="s">
        <v>125</v>
      </c>
      <c r="F177" s="43">
        <v>0</v>
      </c>
      <c r="G177" s="43">
        <v>6.03</v>
      </c>
      <c r="H177" s="44">
        <v>20492</v>
      </c>
      <c r="I177" s="43">
        <v>3.7999999999999999E-2</v>
      </c>
      <c r="J177" s="43" t="s">
        <v>126</v>
      </c>
      <c r="K177" s="43" t="s">
        <v>126</v>
      </c>
      <c r="L177" s="43" t="s">
        <v>126</v>
      </c>
      <c r="M177" s="43" t="s">
        <v>126</v>
      </c>
      <c r="N177" s="43"/>
      <c r="O177" s="43">
        <v>44</v>
      </c>
      <c r="P177" s="43" t="s">
        <v>307</v>
      </c>
      <c r="Q177" s="45">
        <v>44348.564756944441</v>
      </c>
      <c r="R177" s="43">
        <v>90</v>
      </c>
      <c r="S177" s="43" t="s">
        <v>125</v>
      </c>
      <c r="T177" s="43">
        <v>0</v>
      </c>
      <c r="U177" s="43" t="s">
        <v>126</v>
      </c>
      <c r="V177" s="43" t="s">
        <v>126</v>
      </c>
      <c r="W177" s="43" t="s">
        <v>126</v>
      </c>
      <c r="X177" s="43" t="s">
        <v>126</v>
      </c>
      <c r="Y177" s="43" t="s">
        <v>126</v>
      </c>
      <c r="Z177" s="43" t="s">
        <v>126</v>
      </c>
      <c r="AA177" s="43" t="s">
        <v>126</v>
      </c>
      <c r="AB177" s="43"/>
      <c r="AC177" s="43">
        <v>44</v>
      </c>
      <c r="AD177" s="43" t="s">
        <v>307</v>
      </c>
      <c r="AE177" s="45">
        <v>44348.564756944441</v>
      </c>
      <c r="AF177" s="43">
        <v>90</v>
      </c>
      <c r="AG177" s="43" t="s">
        <v>125</v>
      </c>
      <c r="AH177" s="43">
        <v>0</v>
      </c>
      <c r="AI177" s="43">
        <v>12.201000000000001</v>
      </c>
      <c r="AJ177" s="44">
        <v>2971</v>
      </c>
      <c r="AK177" s="43">
        <v>0.60299999999999998</v>
      </c>
      <c r="AL177" s="43" t="s">
        <v>126</v>
      </c>
      <c r="AM177" s="43" t="s">
        <v>126</v>
      </c>
      <c r="AN177" s="43" t="s">
        <v>126</v>
      </c>
      <c r="AO177" s="43" t="s">
        <v>126</v>
      </c>
      <c r="AP177" s="43"/>
      <c r="AQ177" s="43">
        <v>1</v>
      </c>
      <c r="AR177" s="43"/>
      <c r="AS177" s="43"/>
      <c r="AT177" s="46">
        <f t="shared" si="12"/>
        <v>64.492831611363215</v>
      </c>
      <c r="AU177" s="47">
        <f t="shared" si="13"/>
        <v>585.09933919042999</v>
      </c>
      <c r="AV177" s="43"/>
      <c r="AW177" s="50">
        <f t="shared" si="14"/>
        <v>53.5345514224624</v>
      </c>
      <c r="AX177" s="51">
        <f t="shared" si="15"/>
        <v>564.05367556534009</v>
      </c>
      <c r="AY177" s="43"/>
    </row>
    <row r="178" spans="1:51">
      <c r="A178" s="43">
        <v>45</v>
      </c>
      <c r="B178" s="43" t="s">
        <v>308</v>
      </c>
      <c r="C178" s="45">
        <v>44348.586076388892</v>
      </c>
      <c r="D178" s="43">
        <v>196</v>
      </c>
      <c r="E178" s="43" t="s">
        <v>125</v>
      </c>
      <c r="F178" s="43">
        <v>0</v>
      </c>
      <c r="G178" s="43">
        <v>6.04</v>
      </c>
      <c r="H178" s="44">
        <v>8961</v>
      </c>
      <c r="I178" s="43">
        <v>1.4E-2</v>
      </c>
      <c r="J178" s="43" t="s">
        <v>126</v>
      </c>
      <c r="K178" s="43" t="s">
        <v>126</v>
      </c>
      <c r="L178" s="43" t="s">
        <v>126</v>
      </c>
      <c r="M178" s="43" t="s">
        <v>126</v>
      </c>
      <c r="N178" s="43"/>
      <c r="O178" s="43">
        <v>45</v>
      </c>
      <c r="P178" s="43" t="s">
        <v>308</v>
      </c>
      <c r="Q178" s="45">
        <v>44348.586076388892</v>
      </c>
      <c r="R178" s="43">
        <v>196</v>
      </c>
      <c r="S178" s="43" t="s">
        <v>125</v>
      </c>
      <c r="T178" s="43">
        <v>0</v>
      </c>
      <c r="U178" s="43" t="s">
        <v>126</v>
      </c>
      <c r="V178" s="43" t="s">
        <v>126</v>
      </c>
      <c r="W178" s="43" t="s">
        <v>126</v>
      </c>
      <c r="X178" s="43" t="s">
        <v>126</v>
      </c>
      <c r="Y178" s="43" t="s">
        <v>126</v>
      </c>
      <c r="Z178" s="43" t="s">
        <v>126</v>
      </c>
      <c r="AA178" s="43" t="s">
        <v>126</v>
      </c>
      <c r="AB178" s="43"/>
      <c r="AC178" s="43">
        <v>45</v>
      </c>
      <c r="AD178" s="43" t="s">
        <v>308</v>
      </c>
      <c r="AE178" s="45">
        <v>44348.586076388892</v>
      </c>
      <c r="AF178" s="43">
        <v>196</v>
      </c>
      <c r="AG178" s="43" t="s">
        <v>125</v>
      </c>
      <c r="AH178" s="43">
        <v>0</v>
      </c>
      <c r="AI178" s="43">
        <v>12.179</v>
      </c>
      <c r="AJ178" s="44">
        <v>15879</v>
      </c>
      <c r="AK178" s="43">
        <v>3.1760000000000002</v>
      </c>
      <c r="AL178" s="43" t="s">
        <v>126</v>
      </c>
      <c r="AM178" s="43" t="s">
        <v>126</v>
      </c>
      <c r="AN178" s="43" t="s">
        <v>126</v>
      </c>
      <c r="AO178" s="43" t="s">
        <v>126</v>
      </c>
      <c r="AP178" s="43"/>
      <c r="AQ178" s="43">
        <v>1</v>
      </c>
      <c r="AR178" s="43"/>
      <c r="AS178" s="43"/>
      <c r="AT178" s="46">
        <f t="shared" si="12"/>
        <v>21.574869821249997</v>
      </c>
      <c r="AU178" s="47">
        <f t="shared" si="13"/>
        <v>2962.9696064244299</v>
      </c>
      <c r="AV178" s="43"/>
      <c r="AW178" s="50">
        <f t="shared" si="14"/>
        <v>22.889545758049998</v>
      </c>
      <c r="AX178" s="51">
        <f t="shared" si="15"/>
        <v>3028.1069606573401</v>
      </c>
      <c r="AY178" s="43"/>
    </row>
    <row r="179" spans="1:51">
      <c r="A179" s="43">
        <v>46</v>
      </c>
      <c r="B179" s="43" t="s">
        <v>309</v>
      </c>
      <c r="C179" s="45">
        <v>44348.60738425926</v>
      </c>
      <c r="D179" s="43">
        <v>77</v>
      </c>
      <c r="E179" s="43" t="s">
        <v>125</v>
      </c>
      <c r="F179" s="43">
        <v>0</v>
      </c>
      <c r="G179" s="43">
        <v>6.0339999999999998</v>
      </c>
      <c r="H179" s="44">
        <v>44144</v>
      </c>
      <c r="I179" s="43">
        <v>8.6999999999999994E-2</v>
      </c>
      <c r="J179" s="43" t="s">
        <v>126</v>
      </c>
      <c r="K179" s="43" t="s">
        <v>126</v>
      </c>
      <c r="L179" s="43" t="s">
        <v>126</v>
      </c>
      <c r="M179" s="43" t="s">
        <v>126</v>
      </c>
      <c r="N179" s="43"/>
      <c r="O179" s="43">
        <v>46</v>
      </c>
      <c r="P179" s="43" t="s">
        <v>309</v>
      </c>
      <c r="Q179" s="45">
        <v>44348.60738425926</v>
      </c>
      <c r="R179" s="43">
        <v>77</v>
      </c>
      <c r="S179" s="43" t="s">
        <v>125</v>
      </c>
      <c r="T179" s="43">
        <v>0</v>
      </c>
      <c r="U179" s="43" t="s">
        <v>126</v>
      </c>
      <c r="V179" s="43" t="s">
        <v>126</v>
      </c>
      <c r="W179" s="43" t="s">
        <v>126</v>
      </c>
      <c r="X179" s="43" t="s">
        <v>126</v>
      </c>
      <c r="Y179" s="43" t="s">
        <v>126</v>
      </c>
      <c r="Z179" s="43" t="s">
        <v>126</v>
      </c>
      <c r="AA179" s="43" t="s">
        <v>126</v>
      </c>
      <c r="AB179" s="43"/>
      <c r="AC179" s="43">
        <v>46</v>
      </c>
      <c r="AD179" s="43" t="s">
        <v>309</v>
      </c>
      <c r="AE179" s="45">
        <v>44348.60738425926</v>
      </c>
      <c r="AF179" s="43">
        <v>77</v>
      </c>
      <c r="AG179" s="43" t="s">
        <v>125</v>
      </c>
      <c r="AH179" s="43">
        <v>0</v>
      </c>
      <c r="AI179" s="43" t="s">
        <v>126</v>
      </c>
      <c r="AJ179" s="44" t="s">
        <v>126</v>
      </c>
      <c r="AK179" s="43" t="s">
        <v>126</v>
      </c>
      <c r="AL179" s="43" t="s">
        <v>126</v>
      </c>
      <c r="AM179" s="43" t="s">
        <v>126</v>
      </c>
      <c r="AN179" s="43" t="s">
        <v>126</v>
      </c>
      <c r="AO179" s="43" t="s">
        <v>126</v>
      </c>
      <c r="AP179" s="43"/>
      <c r="AQ179" s="43">
        <v>1</v>
      </c>
      <c r="AR179" s="43"/>
      <c r="AS179" s="43"/>
      <c r="AT179" s="46">
        <f t="shared" si="12"/>
        <v>137.53598098887682</v>
      </c>
      <c r="AU179" s="47" t="e">
        <f t="shared" si="13"/>
        <v>#VALUE!</v>
      </c>
      <c r="AV179" s="43"/>
      <c r="AW179" s="50">
        <f t="shared" si="14"/>
        <v>115.67274304821761</v>
      </c>
      <c r="AX179" s="51" t="e">
        <f t="shared" si="15"/>
        <v>#VALUE!</v>
      </c>
      <c r="AY179" s="43"/>
    </row>
    <row r="180" spans="1:51">
      <c r="A180" s="43">
        <v>47</v>
      </c>
      <c r="B180" s="43" t="s">
        <v>310</v>
      </c>
      <c r="C180" s="45">
        <v>44348.628703703704</v>
      </c>
      <c r="D180" s="43">
        <v>188</v>
      </c>
      <c r="E180" s="43" t="s">
        <v>125</v>
      </c>
      <c r="F180" s="43">
        <v>0</v>
      </c>
      <c r="G180" s="43">
        <v>6.0090000000000003</v>
      </c>
      <c r="H180" s="44">
        <v>16063</v>
      </c>
      <c r="I180" s="43">
        <v>2.9000000000000001E-2</v>
      </c>
      <c r="J180" s="43" t="s">
        <v>126</v>
      </c>
      <c r="K180" s="43" t="s">
        <v>126</v>
      </c>
      <c r="L180" s="43" t="s">
        <v>126</v>
      </c>
      <c r="M180" s="43" t="s">
        <v>126</v>
      </c>
      <c r="N180" s="43"/>
      <c r="O180" s="43">
        <v>47</v>
      </c>
      <c r="P180" s="43" t="s">
        <v>310</v>
      </c>
      <c r="Q180" s="45">
        <v>44348.628703703704</v>
      </c>
      <c r="R180" s="43">
        <v>188</v>
      </c>
      <c r="S180" s="43" t="s">
        <v>125</v>
      </c>
      <c r="T180" s="43">
        <v>0</v>
      </c>
      <c r="U180" s="43" t="s">
        <v>126</v>
      </c>
      <c r="V180" s="43" t="s">
        <v>126</v>
      </c>
      <c r="W180" s="43" t="s">
        <v>126</v>
      </c>
      <c r="X180" s="43" t="s">
        <v>126</v>
      </c>
      <c r="Y180" s="43" t="s">
        <v>126</v>
      </c>
      <c r="Z180" s="43" t="s">
        <v>126</v>
      </c>
      <c r="AA180" s="43" t="s">
        <v>126</v>
      </c>
      <c r="AB180" s="43"/>
      <c r="AC180" s="43">
        <v>47</v>
      </c>
      <c r="AD180" s="43" t="s">
        <v>310</v>
      </c>
      <c r="AE180" s="45">
        <v>44348.628703703704</v>
      </c>
      <c r="AF180" s="43">
        <v>188</v>
      </c>
      <c r="AG180" s="43" t="s">
        <v>125</v>
      </c>
      <c r="AH180" s="43">
        <v>0</v>
      </c>
      <c r="AI180" s="43">
        <v>12.146000000000001</v>
      </c>
      <c r="AJ180" s="44">
        <v>14534</v>
      </c>
      <c r="AK180" s="43">
        <v>2.9079999999999999</v>
      </c>
      <c r="AL180" s="43" t="s">
        <v>126</v>
      </c>
      <c r="AM180" s="43" t="s">
        <v>126</v>
      </c>
      <c r="AN180" s="43" t="s">
        <v>126</v>
      </c>
      <c r="AO180" s="43" t="s">
        <v>126</v>
      </c>
      <c r="AP180" s="43"/>
      <c r="AQ180" s="43">
        <v>1</v>
      </c>
      <c r="AR180" s="43"/>
      <c r="AS180" s="43"/>
      <c r="AT180" s="46">
        <f t="shared" si="12"/>
        <v>50.713487101302206</v>
      </c>
      <c r="AU180" s="47">
        <f t="shared" si="13"/>
        <v>2716.17424371788</v>
      </c>
      <c r="AV180" s="43"/>
      <c r="AW180" s="50">
        <f t="shared" si="14"/>
        <v>41.883710385747904</v>
      </c>
      <c r="AX180" s="51">
        <f t="shared" si="15"/>
        <v>2771.60808384344</v>
      </c>
      <c r="AY180" s="43"/>
    </row>
    <row r="181" spans="1:51">
      <c r="A181" s="43">
        <v>48</v>
      </c>
      <c r="B181" s="43" t="s">
        <v>311</v>
      </c>
      <c r="C181" s="45">
        <v>44348.650023148148</v>
      </c>
      <c r="D181" s="43">
        <v>110</v>
      </c>
      <c r="E181" s="43" t="s">
        <v>125</v>
      </c>
      <c r="F181" s="43">
        <v>0</v>
      </c>
      <c r="G181" s="43">
        <v>6.0090000000000003</v>
      </c>
      <c r="H181" s="44">
        <v>32157</v>
      </c>
      <c r="I181" s="43">
        <v>6.2E-2</v>
      </c>
      <c r="J181" s="43" t="s">
        <v>126</v>
      </c>
      <c r="K181" s="43" t="s">
        <v>126</v>
      </c>
      <c r="L181" s="43" t="s">
        <v>126</v>
      </c>
      <c r="M181" s="43" t="s">
        <v>126</v>
      </c>
      <c r="N181" s="43"/>
      <c r="O181" s="43">
        <v>48</v>
      </c>
      <c r="P181" s="43" t="s">
        <v>311</v>
      </c>
      <c r="Q181" s="45">
        <v>44348.650023148148</v>
      </c>
      <c r="R181" s="43">
        <v>110</v>
      </c>
      <c r="S181" s="43" t="s">
        <v>125</v>
      </c>
      <c r="T181" s="43">
        <v>0</v>
      </c>
      <c r="U181" s="43" t="s">
        <v>126</v>
      </c>
      <c r="V181" s="43" t="s">
        <v>126</v>
      </c>
      <c r="W181" s="43" t="s">
        <v>126</v>
      </c>
      <c r="X181" s="43" t="s">
        <v>126</v>
      </c>
      <c r="Y181" s="43" t="s">
        <v>126</v>
      </c>
      <c r="Z181" s="43" t="s">
        <v>126</v>
      </c>
      <c r="AA181" s="43" t="s">
        <v>126</v>
      </c>
      <c r="AB181" s="43"/>
      <c r="AC181" s="43">
        <v>48</v>
      </c>
      <c r="AD181" s="43" t="s">
        <v>311</v>
      </c>
      <c r="AE181" s="45">
        <v>44348.650023148148</v>
      </c>
      <c r="AF181" s="43">
        <v>110</v>
      </c>
      <c r="AG181" s="43" t="s">
        <v>125</v>
      </c>
      <c r="AH181" s="43">
        <v>0</v>
      </c>
      <c r="AI181" s="43" t="s">
        <v>126</v>
      </c>
      <c r="AJ181" s="44" t="s">
        <v>126</v>
      </c>
      <c r="AK181" s="43" t="s">
        <v>126</v>
      </c>
      <c r="AL181" s="43" t="s">
        <v>126</v>
      </c>
      <c r="AM181" s="43" t="s">
        <v>126</v>
      </c>
      <c r="AN181" s="43" t="s">
        <v>126</v>
      </c>
      <c r="AO181" s="43" t="s">
        <v>126</v>
      </c>
      <c r="AP181" s="43"/>
      <c r="AQ181" s="43">
        <v>1</v>
      </c>
      <c r="AR181" s="43"/>
      <c r="AS181" s="43"/>
      <c r="AT181" s="46">
        <f t="shared" si="12"/>
        <v>100.6313269038862</v>
      </c>
      <c r="AU181" s="47" t="e">
        <f t="shared" si="13"/>
        <v>#VALUE!</v>
      </c>
      <c r="AV181" s="43"/>
      <c r="AW181" s="50">
        <f t="shared" si="14"/>
        <v>84.197575616735904</v>
      </c>
      <c r="AX181" s="51" t="e">
        <f t="shared" si="15"/>
        <v>#VALUE!</v>
      </c>
      <c r="AY181" s="43"/>
    </row>
    <row r="182" spans="1:51">
      <c r="A182" s="43">
        <v>49</v>
      </c>
      <c r="B182" s="43" t="s">
        <v>312</v>
      </c>
      <c r="C182" s="45">
        <v>44348.671377314815</v>
      </c>
      <c r="D182" s="43">
        <v>20</v>
      </c>
      <c r="E182" s="43" t="s">
        <v>125</v>
      </c>
      <c r="F182" s="43">
        <v>0</v>
      </c>
      <c r="G182" s="43">
        <v>6.0129999999999999</v>
      </c>
      <c r="H182" s="44">
        <v>16477</v>
      </c>
      <c r="I182" s="43">
        <v>0.03</v>
      </c>
      <c r="J182" s="43" t="s">
        <v>126</v>
      </c>
      <c r="K182" s="43" t="s">
        <v>126</v>
      </c>
      <c r="L182" s="43" t="s">
        <v>126</v>
      </c>
      <c r="M182" s="43" t="s">
        <v>126</v>
      </c>
      <c r="N182" s="43"/>
      <c r="O182" s="43">
        <v>49</v>
      </c>
      <c r="P182" s="43" t="s">
        <v>312</v>
      </c>
      <c r="Q182" s="45">
        <v>44348.671377314815</v>
      </c>
      <c r="R182" s="43">
        <v>20</v>
      </c>
      <c r="S182" s="43" t="s">
        <v>125</v>
      </c>
      <c r="T182" s="43">
        <v>0</v>
      </c>
      <c r="U182" s="43" t="s">
        <v>126</v>
      </c>
      <c r="V182" s="44" t="s">
        <v>126</v>
      </c>
      <c r="W182" s="43" t="s">
        <v>126</v>
      </c>
      <c r="X182" s="43" t="s">
        <v>126</v>
      </c>
      <c r="Y182" s="43" t="s">
        <v>126</v>
      </c>
      <c r="Z182" s="43" t="s">
        <v>126</v>
      </c>
      <c r="AA182" s="43" t="s">
        <v>126</v>
      </c>
      <c r="AB182" s="43"/>
      <c r="AC182" s="43">
        <v>49</v>
      </c>
      <c r="AD182" s="43" t="s">
        <v>312</v>
      </c>
      <c r="AE182" s="45">
        <v>44348.671377314815</v>
      </c>
      <c r="AF182" s="43">
        <v>20</v>
      </c>
      <c r="AG182" s="43" t="s">
        <v>125</v>
      </c>
      <c r="AH182" s="43">
        <v>0</v>
      </c>
      <c r="AI182" s="43">
        <v>12.144</v>
      </c>
      <c r="AJ182" s="44">
        <v>14294</v>
      </c>
      <c r="AK182" s="43">
        <v>2.86</v>
      </c>
      <c r="AL182" s="43" t="s">
        <v>126</v>
      </c>
      <c r="AM182" s="43" t="s">
        <v>126</v>
      </c>
      <c r="AN182" s="43" t="s">
        <v>126</v>
      </c>
      <c r="AO182" s="43" t="s">
        <v>126</v>
      </c>
      <c r="AP182" s="43"/>
      <c r="AQ182" s="43">
        <v>1</v>
      </c>
      <c r="AR182" s="43"/>
      <c r="AS182" s="43"/>
      <c r="AT182" s="46">
        <f t="shared" si="12"/>
        <v>52.002865614030199</v>
      </c>
      <c r="AU182" s="47">
        <f t="shared" si="13"/>
        <v>2672.1125317722804</v>
      </c>
      <c r="AV182" s="43"/>
      <c r="AW182" s="50">
        <f t="shared" si="14"/>
        <v>42.972971674143906</v>
      </c>
      <c r="AX182" s="51">
        <f t="shared" si="15"/>
        <v>2725.8325822306397</v>
      </c>
      <c r="AY182" s="43"/>
    </row>
    <row r="183" spans="1:51">
      <c r="A183" s="43">
        <v>50</v>
      </c>
      <c r="B183" s="43" t="s">
        <v>313</v>
      </c>
      <c r="C183" s="45">
        <v>44348.692708333336</v>
      </c>
      <c r="D183" s="43">
        <v>37</v>
      </c>
      <c r="E183" s="43" t="s">
        <v>125</v>
      </c>
      <c r="F183" s="43">
        <v>0</v>
      </c>
      <c r="G183" s="43">
        <v>5.976</v>
      </c>
      <c r="H183" s="44">
        <v>11963347</v>
      </c>
      <c r="I183" s="43">
        <v>25.297999999999998</v>
      </c>
      <c r="J183" s="43" t="s">
        <v>126</v>
      </c>
      <c r="K183" s="43" t="s">
        <v>126</v>
      </c>
      <c r="L183" s="43" t="s">
        <v>126</v>
      </c>
      <c r="M183" s="43" t="s">
        <v>126</v>
      </c>
      <c r="N183" s="43"/>
      <c r="O183" s="43">
        <v>50</v>
      </c>
      <c r="P183" s="43" t="s">
        <v>313</v>
      </c>
      <c r="Q183" s="45">
        <v>44348.692708333336</v>
      </c>
      <c r="R183" s="43">
        <v>37</v>
      </c>
      <c r="S183" s="43" t="s">
        <v>125</v>
      </c>
      <c r="T183" s="43">
        <v>0</v>
      </c>
      <c r="U183" s="43">
        <v>5.9290000000000003</v>
      </c>
      <c r="V183" s="44">
        <v>86698</v>
      </c>
      <c r="W183" s="43">
        <v>23.125</v>
      </c>
      <c r="X183" s="43" t="s">
        <v>126</v>
      </c>
      <c r="Y183" s="43" t="s">
        <v>126</v>
      </c>
      <c r="Z183" s="43" t="s">
        <v>126</v>
      </c>
      <c r="AA183" s="43" t="s">
        <v>126</v>
      </c>
      <c r="AB183" s="43"/>
      <c r="AC183" s="43">
        <v>50</v>
      </c>
      <c r="AD183" s="43" t="s">
        <v>313</v>
      </c>
      <c r="AE183" s="45">
        <v>44348.692708333336</v>
      </c>
      <c r="AF183" s="43">
        <v>37</v>
      </c>
      <c r="AG183" s="43" t="s">
        <v>125</v>
      </c>
      <c r="AH183" s="43">
        <v>0</v>
      </c>
      <c r="AI183" s="43">
        <v>12.106999999999999</v>
      </c>
      <c r="AJ183" s="44">
        <v>54290</v>
      </c>
      <c r="AK183" s="43">
        <v>10.769</v>
      </c>
      <c r="AL183" s="43" t="s">
        <v>126</v>
      </c>
      <c r="AM183" s="43" t="s">
        <v>126</v>
      </c>
      <c r="AN183" s="43" t="s">
        <v>126</v>
      </c>
      <c r="AO183" s="43" t="s">
        <v>126</v>
      </c>
      <c r="AP183" s="43"/>
      <c r="AQ183" s="43">
        <v>1</v>
      </c>
      <c r="AR183" s="43"/>
      <c r="AS183" s="43"/>
      <c r="AT183" s="46">
        <f t="shared" si="12"/>
        <v>17048.142044425142</v>
      </c>
      <c r="AU183" s="47">
        <f t="shared" si="13"/>
        <v>9915.1874446429993</v>
      </c>
      <c r="AV183" s="43"/>
      <c r="AW183" s="50">
        <f t="shared" si="14"/>
        <v>22364.61017789572</v>
      </c>
      <c r="AX183" s="51">
        <f t="shared" si="15"/>
        <v>10328.465209333999</v>
      </c>
      <c r="AY183" s="43"/>
    </row>
    <row r="184" spans="1:51">
      <c r="A184" s="43">
        <v>51</v>
      </c>
      <c r="B184" s="43" t="s">
        <v>314</v>
      </c>
      <c r="C184" s="45">
        <v>44348.714016203703</v>
      </c>
      <c r="D184" s="43">
        <v>125</v>
      </c>
      <c r="E184" s="43" t="s">
        <v>125</v>
      </c>
      <c r="F184" s="43">
        <v>0</v>
      </c>
      <c r="G184" s="43">
        <v>6.0309999999999997</v>
      </c>
      <c r="H184" s="44">
        <v>36906</v>
      </c>
      <c r="I184" s="43">
        <v>7.1999999999999995E-2</v>
      </c>
      <c r="J184" s="43" t="s">
        <v>126</v>
      </c>
      <c r="K184" s="43" t="s">
        <v>126</v>
      </c>
      <c r="L184" s="43" t="s">
        <v>126</v>
      </c>
      <c r="M184" s="43" t="s">
        <v>126</v>
      </c>
      <c r="N184" s="43"/>
      <c r="O184" s="43">
        <v>51</v>
      </c>
      <c r="P184" s="43" t="s">
        <v>314</v>
      </c>
      <c r="Q184" s="45">
        <v>44348.714016203703</v>
      </c>
      <c r="R184" s="43">
        <v>125</v>
      </c>
      <c r="S184" s="43" t="s">
        <v>125</v>
      </c>
      <c r="T184" s="43">
        <v>0</v>
      </c>
      <c r="U184" s="43" t="s">
        <v>126</v>
      </c>
      <c r="V184" s="43" t="s">
        <v>126</v>
      </c>
      <c r="W184" s="43" t="s">
        <v>126</v>
      </c>
      <c r="X184" s="43" t="s">
        <v>126</v>
      </c>
      <c r="Y184" s="43" t="s">
        <v>126</v>
      </c>
      <c r="Z184" s="43" t="s">
        <v>126</v>
      </c>
      <c r="AA184" s="43" t="s">
        <v>126</v>
      </c>
      <c r="AB184" s="43"/>
      <c r="AC184" s="43">
        <v>51</v>
      </c>
      <c r="AD184" s="43" t="s">
        <v>314</v>
      </c>
      <c r="AE184" s="45">
        <v>44348.714016203703</v>
      </c>
      <c r="AF184" s="43">
        <v>125</v>
      </c>
      <c r="AG184" s="43" t="s">
        <v>125</v>
      </c>
      <c r="AH184" s="43">
        <v>0</v>
      </c>
      <c r="AI184" s="43" t="s">
        <v>126</v>
      </c>
      <c r="AJ184" s="44" t="s">
        <v>126</v>
      </c>
      <c r="AK184" s="43" t="s">
        <v>126</v>
      </c>
      <c r="AL184" s="43" t="s">
        <v>126</v>
      </c>
      <c r="AM184" s="43" t="s">
        <v>126</v>
      </c>
      <c r="AN184" s="43" t="s">
        <v>126</v>
      </c>
      <c r="AO184" s="43" t="s">
        <v>126</v>
      </c>
      <c r="AP184" s="43"/>
      <c r="AQ184" s="43">
        <v>1</v>
      </c>
      <c r="AR184" s="43"/>
      <c r="AS184" s="43"/>
      <c r="AT184" s="46">
        <f t="shared" si="12"/>
        <v>115.28023847525681</v>
      </c>
      <c r="AU184" s="47" t="e">
        <f t="shared" si="13"/>
        <v>#VALUE!</v>
      </c>
      <c r="AV184" s="43"/>
      <c r="AW184" s="50">
        <f t="shared" si="14"/>
        <v>96.67153781212761</v>
      </c>
      <c r="AX184" s="51" t="e">
        <f t="shared" si="15"/>
        <v>#VALUE!</v>
      </c>
      <c r="AY184" s="43"/>
    </row>
    <row r="185" spans="1:51">
      <c r="A185" s="43">
        <v>52</v>
      </c>
      <c r="B185" s="43" t="s">
        <v>315</v>
      </c>
      <c r="C185" s="45">
        <v>44348.735324074078</v>
      </c>
      <c r="D185" s="43">
        <v>133</v>
      </c>
      <c r="E185" s="43" t="s">
        <v>125</v>
      </c>
      <c r="F185" s="43">
        <v>0</v>
      </c>
      <c r="G185" s="43">
        <v>6.0350000000000001</v>
      </c>
      <c r="H185" s="44">
        <v>24498</v>
      </c>
      <c r="I185" s="43">
        <v>4.5999999999999999E-2</v>
      </c>
      <c r="J185" s="43" t="s">
        <v>126</v>
      </c>
      <c r="K185" s="43" t="s">
        <v>126</v>
      </c>
      <c r="L185" s="43" t="s">
        <v>126</v>
      </c>
      <c r="M185" s="43" t="s">
        <v>126</v>
      </c>
      <c r="N185" s="43"/>
      <c r="O185" s="43">
        <v>52</v>
      </c>
      <c r="P185" s="43" t="s">
        <v>315</v>
      </c>
      <c r="Q185" s="45">
        <v>44348.735324074078</v>
      </c>
      <c r="R185" s="43">
        <v>133</v>
      </c>
      <c r="S185" s="43" t="s">
        <v>125</v>
      </c>
      <c r="T185" s="43">
        <v>0</v>
      </c>
      <c r="U185" s="43" t="s">
        <v>126</v>
      </c>
      <c r="V185" s="43" t="s">
        <v>126</v>
      </c>
      <c r="W185" s="43" t="s">
        <v>126</v>
      </c>
      <c r="X185" s="43" t="s">
        <v>126</v>
      </c>
      <c r="Y185" s="43" t="s">
        <v>126</v>
      </c>
      <c r="Z185" s="43" t="s">
        <v>126</v>
      </c>
      <c r="AA185" s="43" t="s">
        <v>126</v>
      </c>
      <c r="AB185" s="43"/>
      <c r="AC185" s="43">
        <v>52</v>
      </c>
      <c r="AD185" s="43" t="s">
        <v>315</v>
      </c>
      <c r="AE185" s="45">
        <v>44348.735324074078</v>
      </c>
      <c r="AF185" s="43">
        <v>133</v>
      </c>
      <c r="AG185" s="43" t="s">
        <v>125</v>
      </c>
      <c r="AH185" s="43">
        <v>0</v>
      </c>
      <c r="AI185" s="43">
        <v>12.19</v>
      </c>
      <c r="AJ185" s="44">
        <v>3873</v>
      </c>
      <c r="AK185" s="43">
        <v>0.78300000000000003</v>
      </c>
      <c r="AL185" s="43" t="s">
        <v>126</v>
      </c>
      <c r="AM185" s="43" t="s">
        <v>126</v>
      </c>
      <c r="AN185" s="43" t="s">
        <v>126</v>
      </c>
      <c r="AO185" s="43" t="s">
        <v>126</v>
      </c>
      <c r="AP185" s="43"/>
      <c r="AQ185" s="43">
        <v>1</v>
      </c>
      <c r="AR185" s="43"/>
      <c r="AS185" s="43"/>
      <c r="AT185" s="46">
        <f t="shared" si="12"/>
        <v>76.928573934335205</v>
      </c>
      <c r="AU185" s="47">
        <f t="shared" si="13"/>
        <v>751.94264190267006</v>
      </c>
      <c r="AV185" s="43"/>
      <c r="AW185" s="50">
        <f t="shared" si="14"/>
        <v>64.068571622716405</v>
      </c>
      <c r="AX185" s="51">
        <f t="shared" si="15"/>
        <v>736.41569790246012</v>
      </c>
      <c r="AY185" s="43"/>
    </row>
    <row r="186" spans="1:51">
      <c r="A186" s="43">
        <v>53</v>
      </c>
      <c r="B186" s="43" t="s">
        <v>316</v>
      </c>
      <c r="C186" s="45">
        <v>44348.756678240738</v>
      </c>
      <c r="D186" s="43" t="s">
        <v>317</v>
      </c>
      <c r="E186" s="43" t="s">
        <v>125</v>
      </c>
      <c r="F186" s="43">
        <v>0</v>
      </c>
      <c r="G186" s="43">
        <v>6.0309999999999997</v>
      </c>
      <c r="H186" s="44">
        <v>62473</v>
      </c>
      <c r="I186" s="43">
        <v>0.125</v>
      </c>
      <c r="J186" s="43" t="s">
        <v>126</v>
      </c>
      <c r="K186" s="43" t="s">
        <v>126</v>
      </c>
      <c r="L186" s="43" t="s">
        <v>126</v>
      </c>
      <c r="M186" s="43" t="s">
        <v>126</v>
      </c>
      <c r="N186" s="43"/>
      <c r="O186" s="43">
        <v>53</v>
      </c>
      <c r="P186" s="43" t="s">
        <v>316</v>
      </c>
      <c r="Q186" s="45">
        <v>44348.756678240738</v>
      </c>
      <c r="R186" s="43" t="s">
        <v>317</v>
      </c>
      <c r="S186" s="43" t="s">
        <v>125</v>
      </c>
      <c r="T186" s="43">
        <v>0</v>
      </c>
      <c r="U186" s="43" t="s">
        <v>126</v>
      </c>
      <c r="V186" s="43" t="s">
        <v>126</v>
      </c>
      <c r="W186" s="43" t="s">
        <v>126</v>
      </c>
      <c r="X186" s="43" t="s">
        <v>126</v>
      </c>
      <c r="Y186" s="43" t="s">
        <v>126</v>
      </c>
      <c r="Z186" s="43" t="s">
        <v>126</v>
      </c>
      <c r="AA186" s="43" t="s">
        <v>126</v>
      </c>
      <c r="AB186" s="43"/>
      <c r="AC186" s="43">
        <v>53</v>
      </c>
      <c r="AD186" s="43" t="s">
        <v>316</v>
      </c>
      <c r="AE186" s="45">
        <v>44348.756678240738</v>
      </c>
      <c r="AF186" s="43" t="s">
        <v>317</v>
      </c>
      <c r="AG186" s="43" t="s">
        <v>125</v>
      </c>
      <c r="AH186" s="43">
        <v>0</v>
      </c>
      <c r="AI186" s="43">
        <v>12.125999999999999</v>
      </c>
      <c r="AJ186" s="44">
        <v>60107</v>
      </c>
      <c r="AK186" s="43">
        <v>11.91</v>
      </c>
      <c r="AL186" s="43" t="s">
        <v>126</v>
      </c>
      <c r="AM186" s="43" t="s">
        <v>126</v>
      </c>
      <c r="AN186" s="43" t="s">
        <v>126</v>
      </c>
      <c r="AO186" s="43" t="s">
        <v>126</v>
      </c>
      <c r="AP186" s="43"/>
      <c r="AQ186" s="43">
        <v>1</v>
      </c>
      <c r="AR186" s="43"/>
      <c r="AS186" s="43"/>
      <c r="AT186" s="46">
        <f t="shared" si="12"/>
        <v>193.51236582999022</v>
      </c>
      <c r="AU186" s="47">
        <f t="shared" si="13"/>
        <v>10951.889114546271</v>
      </c>
      <c r="AV186" s="43"/>
      <c r="AW186" s="50">
        <f t="shared" si="14"/>
        <v>163.73339732436389</v>
      </c>
      <c r="AX186" s="51">
        <f t="shared" si="15"/>
        <v>11429.855435439262</v>
      </c>
      <c r="AY186" s="43"/>
    </row>
    <row r="187" spans="1:51">
      <c r="A187" s="43">
        <v>54</v>
      </c>
      <c r="B187" s="43" t="s">
        <v>318</v>
      </c>
      <c r="C187" s="45">
        <v>44348.778009259258</v>
      </c>
      <c r="D187" s="43">
        <v>199</v>
      </c>
      <c r="E187" s="43" t="s">
        <v>125</v>
      </c>
      <c r="F187" s="43">
        <v>0</v>
      </c>
      <c r="G187" s="43">
        <v>6.0350000000000001</v>
      </c>
      <c r="H187" s="44">
        <v>11219</v>
      </c>
      <c r="I187" s="43">
        <v>1.9E-2</v>
      </c>
      <c r="J187" s="43" t="s">
        <v>126</v>
      </c>
      <c r="K187" s="43" t="s">
        <v>126</v>
      </c>
      <c r="L187" s="43" t="s">
        <v>126</v>
      </c>
      <c r="M187" s="43" t="s">
        <v>126</v>
      </c>
      <c r="N187" s="43"/>
      <c r="O187" s="43">
        <v>54</v>
      </c>
      <c r="P187" s="43" t="s">
        <v>318</v>
      </c>
      <c r="Q187" s="45">
        <v>44348.778009259258</v>
      </c>
      <c r="R187" s="43">
        <v>199</v>
      </c>
      <c r="S187" s="43" t="s">
        <v>125</v>
      </c>
      <c r="T187" s="43">
        <v>0</v>
      </c>
      <c r="U187" s="43" t="s">
        <v>126</v>
      </c>
      <c r="V187" s="43" t="s">
        <v>126</v>
      </c>
      <c r="W187" s="43" t="s">
        <v>126</v>
      </c>
      <c r="X187" s="43" t="s">
        <v>126</v>
      </c>
      <c r="Y187" s="43" t="s">
        <v>126</v>
      </c>
      <c r="Z187" s="43" t="s">
        <v>126</v>
      </c>
      <c r="AA187" s="43" t="s">
        <v>126</v>
      </c>
      <c r="AB187" s="43"/>
      <c r="AC187" s="43">
        <v>54</v>
      </c>
      <c r="AD187" s="43" t="s">
        <v>318</v>
      </c>
      <c r="AE187" s="45">
        <v>44348.778009259258</v>
      </c>
      <c r="AF187" s="43">
        <v>199</v>
      </c>
      <c r="AG187" s="43" t="s">
        <v>125</v>
      </c>
      <c r="AH187" s="43">
        <v>0</v>
      </c>
      <c r="AI187" s="43">
        <v>12.137</v>
      </c>
      <c r="AJ187" s="44">
        <v>51117</v>
      </c>
      <c r="AK187" s="43">
        <v>10.145</v>
      </c>
      <c r="AL187" s="43" t="s">
        <v>126</v>
      </c>
      <c r="AM187" s="43" t="s">
        <v>126</v>
      </c>
      <c r="AN187" s="43" t="s">
        <v>126</v>
      </c>
      <c r="AO187" s="43" t="s">
        <v>126</v>
      </c>
      <c r="AP187" s="43"/>
      <c r="AQ187" s="43">
        <v>1</v>
      </c>
      <c r="AR187" s="43"/>
      <c r="AS187" s="43"/>
      <c r="AT187" s="46">
        <f t="shared" si="12"/>
        <v>28.651046671249993</v>
      </c>
      <c r="AU187" s="47">
        <f t="shared" si="13"/>
        <v>9347.9070735614696</v>
      </c>
      <c r="AV187" s="43"/>
      <c r="AW187" s="50">
        <f t="shared" si="14"/>
        <v>29.135747805315098</v>
      </c>
      <c r="AX187" s="51">
        <f t="shared" si="15"/>
        <v>9727.22587057686</v>
      </c>
      <c r="AY187" s="43"/>
    </row>
    <row r="188" spans="1:51">
      <c r="A188" s="43">
        <v>55</v>
      </c>
      <c r="B188" s="43" t="s">
        <v>319</v>
      </c>
      <c r="C188" s="45">
        <v>44348.799317129633</v>
      </c>
      <c r="D188" s="43">
        <v>166</v>
      </c>
      <c r="E188" s="43" t="s">
        <v>125</v>
      </c>
      <c r="F188" s="43">
        <v>0</v>
      </c>
      <c r="G188" s="43">
        <v>6.0190000000000001</v>
      </c>
      <c r="H188" s="44">
        <v>3902717</v>
      </c>
      <c r="I188" s="43">
        <v>8.1669999999999998</v>
      </c>
      <c r="J188" s="43" t="s">
        <v>126</v>
      </c>
      <c r="K188" s="43" t="s">
        <v>126</v>
      </c>
      <c r="L188" s="43" t="s">
        <v>126</v>
      </c>
      <c r="M188" s="43" t="s">
        <v>126</v>
      </c>
      <c r="N188" s="43"/>
      <c r="O188" s="43">
        <v>55</v>
      </c>
      <c r="P188" s="43" t="s">
        <v>319</v>
      </c>
      <c r="Q188" s="45">
        <v>44348.799317129633</v>
      </c>
      <c r="R188" s="43">
        <v>166</v>
      </c>
      <c r="S188" s="43" t="s">
        <v>125</v>
      </c>
      <c r="T188" s="43">
        <v>0</v>
      </c>
      <c r="U188" s="43">
        <v>5.9740000000000002</v>
      </c>
      <c r="V188" s="44">
        <v>30222</v>
      </c>
      <c r="W188" s="43">
        <v>8.202</v>
      </c>
      <c r="X188" s="43" t="s">
        <v>126</v>
      </c>
      <c r="Y188" s="43" t="s">
        <v>126</v>
      </c>
      <c r="Z188" s="43" t="s">
        <v>126</v>
      </c>
      <c r="AA188" s="43" t="s">
        <v>126</v>
      </c>
      <c r="AB188" s="43"/>
      <c r="AC188" s="43">
        <v>55</v>
      </c>
      <c r="AD188" s="43" t="s">
        <v>319</v>
      </c>
      <c r="AE188" s="45">
        <v>44348.799317129633</v>
      </c>
      <c r="AF188" s="43">
        <v>166</v>
      </c>
      <c r="AG188" s="43" t="s">
        <v>125</v>
      </c>
      <c r="AH188" s="43">
        <v>0</v>
      </c>
      <c r="AI188" s="43">
        <v>12.135</v>
      </c>
      <c r="AJ188" s="44">
        <v>51015</v>
      </c>
      <c r="AK188" s="43">
        <v>10.125</v>
      </c>
      <c r="AL188" s="43" t="s">
        <v>126</v>
      </c>
      <c r="AM188" s="43" t="s">
        <v>126</v>
      </c>
      <c r="AN188" s="43" t="s">
        <v>126</v>
      </c>
      <c r="AO188" s="43" t="s">
        <v>126</v>
      </c>
      <c r="AP188" s="43"/>
      <c r="AQ188" s="43">
        <v>1</v>
      </c>
      <c r="AR188" s="43"/>
      <c r="AS188" s="43"/>
      <c r="AT188" s="46">
        <f t="shared" si="12"/>
        <v>6301.6582180979403</v>
      </c>
      <c r="AU188" s="47">
        <f t="shared" si="13"/>
        <v>9329.6501777767498</v>
      </c>
      <c r="AV188" s="43"/>
      <c r="AW188" s="50">
        <f t="shared" si="14"/>
        <v>8016.6894784701208</v>
      </c>
      <c r="AX188" s="51">
        <f t="shared" si="15"/>
        <v>9707.8928585415015</v>
      </c>
      <c r="AY188" s="43"/>
    </row>
    <row r="189" spans="1:51">
      <c r="A189" s="43">
        <v>56</v>
      </c>
      <c r="B189" s="43" t="s">
        <v>320</v>
      </c>
      <c r="C189" s="45">
        <v>44348.820636574077</v>
      </c>
      <c r="D189" s="43">
        <v>14</v>
      </c>
      <c r="E189" s="43" t="s">
        <v>125</v>
      </c>
      <c r="F189" s="43">
        <v>0</v>
      </c>
      <c r="G189" s="43">
        <v>5.9779999999999998</v>
      </c>
      <c r="H189" s="44">
        <v>11678860</v>
      </c>
      <c r="I189" s="43">
        <v>24.687999999999999</v>
      </c>
      <c r="J189" s="43" t="s">
        <v>126</v>
      </c>
      <c r="K189" s="43" t="s">
        <v>126</v>
      </c>
      <c r="L189" s="43" t="s">
        <v>126</v>
      </c>
      <c r="M189" s="43" t="s">
        <v>126</v>
      </c>
      <c r="N189" s="43"/>
      <c r="O189" s="43">
        <v>56</v>
      </c>
      <c r="P189" s="43" t="s">
        <v>320</v>
      </c>
      <c r="Q189" s="45">
        <v>44348.820636574077</v>
      </c>
      <c r="R189" s="43">
        <v>14</v>
      </c>
      <c r="S189" s="43" t="s">
        <v>125</v>
      </c>
      <c r="T189" s="43">
        <v>0</v>
      </c>
      <c r="U189" s="43">
        <v>5.93</v>
      </c>
      <c r="V189" s="44">
        <v>84946</v>
      </c>
      <c r="W189" s="43">
        <v>22.666</v>
      </c>
      <c r="X189" s="43" t="s">
        <v>126</v>
      </c>
      <c r="Y189" s="43" t="s">
        <v>126</v>
      </c>
      <c r="Z189" s="43" t="s">
        <v>126</v>
      </c>
      <c r="AA189" s="43" t="s">
        <v>126</v>
      </c>
      <c r="AB189" s="43"/>
      <c r="AC189" s="43">
        <v>56</v>
      </c>
      <c r="AD189" s="43" t="s">
        <v>320</v>
      </c>
      <c r="AE189" s="45">
        <v>44348.820636574077</v>
      </c>
      <c r="AF189" s="43">
        <v>14</v>
      </c>
      <c r="AG189" s="43" t="s">
        <v>125</v>
      </c>
      <c r="AH189" s="43">
        <v>0</v>
      </c>
      <c r="AI189" s="43">
        <v>12.101000000000001</v>
      </c>
      <c r="AJ189" s="44">
        <v>56804</v>
      </c>
      <c r="AK189" s="43">
        <v>11.262</v>
      </c>
      <c r="AL189" s="43" t="s">
        <v>126</v>
      </c>
      <c r="AM189" s="43" t="s">
        <v>126</v>
      </c>
      <c r="AN189" s="43" t="s">
        <v>126</v>
      </c>
      <c r="AO189" s="43" t="s">
        <v>126</v>
      </c>
      <c r="AP189" s="43"/>
      <c r="AQ189" s="43">
        <v>1</v>
      </c>
      <c r="AR189" s="43"/>
      <c r="AS189" s="43"/>
      <c r="AT189" s="46">
        <f t="shared" si="12"/>
        <v>16714.44937827906</v>
      </c>
      <c r="AU189" s="47">
        <f t="shared" si="13"/>
        <v>10363.751991507681</v>
      </c>
      <c r="AV189" s="43"/>
      <c r="AW189" s="50">
        <f t="shared" si="14"/>
        <v>21921.43283407588</v>
      </c>
      <c r="AX189" s="51">
        <f t="shared" si="15"/>
        <v>10804.600748795841</v>
      </c>
      <c r="AY189" s="43"/>
    </row>
    <row r="190" spans="1:51">
      <c r="A190" s="43">
        <v>57</v>
      </c>
      <c r="B190" s="43" t="s">
        <v>321</v>
      </c>
      <c r="C190" s="45">
        <v>44348.841979166667</v>
      </c>
      <c r="D190" s="43">
        <v>24</v>
      </c>
      <c r="E190" s="43" t="s">
        <v>125</v>
      </c>
      <c r="F190" s="43">
        <v>0</v>
      </c>
      <c r="G190" s="43">
        <v>6.01</v>
      </c>
      <c r="H190" s="44">
        <v>55453</v>
      </c>
      <c r="I190" s="43">
        <v>0.111</v>
      </c>
      <c r="J190" s="43" t="s">
        <v>126</v>
      </c>
      <c r="K190" s="43" t="s">
        <v>126</v>
      </c>
      <c r="L190" s="43" t="s">
        <v>126</v>
      </c>
      <c r="M190" s="43" t="s">
        <v>126</v>
      </c>
      <c r="N190" s="43"/>
      <c r="O190" s="43">
        <v>57</v>
      </c>
      <c r="P190" s="43" t="s">
        <v>321</v>
      </c>
      <c r="Q190" s="45">
        <v>44348.841979166667</v>
      </c>
      <c r="R190" s="43">
        <v>24</v>
      </c>
      <c r="S190" s="43" t="s">
        <v>125</v>
      </c>
      <c r="T190" s="43">
        <v>0</v>
      </c>
      <c r="U190" s="43" t="s">
        <v>126</v>
      </c>
      <c r="V190" s="43" t="s">
        <v>126</v>
      </c>
      <c r="W190" s="43" t="s">
        <v>126</v>
      </c>
      <c r="X190" s="43" t="s">
        <v>126</v>
      </c>
      <c r="Y190" s="43" t="s">
        <v>126</v>
      </c>
      <c r="Z190" s="43" t="s">
        <v>126</v>
      </c>
      <c r="AA190" s="43" t="s">
        <v>126</v>
      </c>
      <c r="AB190" s="43"/>
      <c r="AC190" s="43">
        <v>57</v>
      </c>
      <c r="AD190" s="43" t="s">
        <v>321</v>
      </c>
      <c r="AE190" s="45">
        <v>44348.841979166667</v>
      </c>
      <c r="AF190" s="43">
        <v>24</v>
      </c>
      <c r="AG190" s="43" t="s">
        <v>125</v>
      </c>
      <c r="AH190" s="43">
        <v>0</v>
      </c>
      <c r="AI190" s="43" t="s">
        <v>126</v>
      </c>
      <c r="AJ190" s="44" t="s">
        <v>126</v>
      </c>
      <c r="AK190" s="43" t="s">
        <v>126</v>
      </c>
      <c r="AL190" s="43" t="s">
        <v>126</v>
      </c>
      <c r="AM190" s="43" t="s">
        <v>126</v>
      </c>
      <c r="AN190" s="43" t="s">
        <v>126</v>
      </c>
      <c r="AO190" s="43" t="s">
        <v>126</v>
      </c>
      <c r="AP190" s="43"/>
      <c r="AQ190" s="43">
        <v>1</v>
      </c>
      <c r="AR190" s="43"/>
      <c r="AS190" s="43"/>
      <c r="AT190" s="46">
        <f t="shared" si="12"/>
        <v>172.1382292624142</v>
      </c>
      <c r="AU190" s="47" t="e">
        <f t="shared" si="13"/>
        <v>#VALUE!</v>
      </c>
      <c r="AV190" s="43"/>
      <c r="AW190" s="50">
        <f t="shared" si="14"/>
        <v>145.3357832432319</v>
      </c>
      <c r="AX190" s="51" t="e">
        <f t="shared" si="15"/>
        <v>#VALUE!</v>
      </c>
      <c r="AY190" s="43"/>
    </row>
    <row r="191" spans="1:51">
      <c r="A191" s="43">
        <v>58</v>
      </c>
      <c r="B191" s="43" t="s">
        <v>322</v>
      </c>
      <c r="C191" s="45">
        <v>44348.863275462965</v>
      </c>
      <c r="D191" s="43">
        <v>149</v>
      </c>
      <c r="E191" s="43" t="s">
        <v>125</v>
      </c>
      <c r="F191" s="43">
        <v>0</v>
      </c>
      <c r="G191" s="43">
        <v>6.0110000000000001</v>
      </c>
      <c r="H191" s="44">
        <v>15262</v>
      </c>
      <c r="I191" s="43">
        <v>2.7E-2</v>
      </c>
      <c r="J191" s="43" t="s">
        <v>126</v>
      </c>
      <c r="K191" s="43" t="s">
        <v>126</v>
      </c>
      <c r="L191" s="43" t="s">
        <v>126</v>
      </c>
      <c r="M191" s="43" t="s">
        <v>126</v>
      </c>
      <c r="N191" s="43"/>
      <c r="O191" s="43">
        <v>58</v>
      </c>
      <c r="P191" s="43" t="s">
        <v>322</v>
      </c>
      <c r="Q191" s="45">
        <v>44348.863275462965</v>
      </c>
      <c r="R191" s="43">
        <v>149</v>
      </c>
      <c r="S191" s="43" t="s">
        <v>125</v>
      </c>
      <c r="T191" s="43">
        <v>0</v>
      </c>
      <c r="U191" s="43" t="s">
        <v>126</v>
      </c>
      <c r="V191" s="43" t="s">
        <v>126</v>
      </c>
      <c r="W191" s="43" t="s">
        <v>126</v>
      </c>
      <c r="X191" s="43" t="s">
        <v>126</v>
      </c>
      <c r="Y191" s="43" t="s">
        <v>126</v>
      </c>
      <c r="Z191" s="43" t="s">
        <v>126</v>
      </c>
      <c r="AA191" s="43" t="s">
        <v>126</v>
      </c>
      <c r="AB191" s="43"/>
      <c r="AC191" s="43">
        <v>58</v>
      </c>
      <c r="AD191" s="43" t="s">
        <v>322</v>
      </c>
      <c r="AE191" s="45">
        <v>44348.863275462965</v>
      </c>
      <c r="AF191" s="43">
        <v>149</v>
      </c>
      <c r="AG191" s="43" t="s">
        <v>125</v>
      </c>
      <c r="AH191" s="43">
        <v>0</v>
      </c>
      <c r="AI191" s="43">
        <v>12.101000000000001</v>
      </c>
      <c r="AJ191" s="44">
        <v>58815</v>
      </c>
      <c r="AK191" s="43">
        <v>11.657</v>
      </c>
      <c r="AL191" s="43" t="s">
        <v>126</v>
      </c>
      <c r="AM191" s="43" t="s">
        <v>126</v>
      </c>
      <c r="AN191" s="43" t="s">
        <v>126</v>
      </c>
      <c r="AO191" s="43" t="s">
        <v>126</v>
      </c>
      <c r="AP191" s="43"/>
      <c r="AQ191" s="43">
        <v>1</v>
      </c>
      <c r="AR191" s="43"/>
      <c r="AS191" s="43"/>
      <c r="AT191" s="46">
        <f t="shared" si="12"/>
        <v>48.218025640767195</v>
      </c>
      <c r="AU191" s="47">
        <f t="shared" si="13"/>
        <v>10721.99675079675</v>
      </c>
      <c r="AV191" s="43"/>
      <c r="AW191" s="50">
        <f t="shared" si="14"/>
        <v>39.776108926940402</v>
      </c>
      <c r="AX191" s="51">
        <f t="shared" si="15"/>
        <v>11185.3233393015</v>
      </c>
      <c r="AY191" s="43"/>
    </row>
    <row r="192" spans="1:51">
      <c r="A192" s="43">
        <v>59</v>
      </c>
      <c r="B192" s="43" t="s">
        <v>323</v>
      </c>
      <c r="C192" s="45">
        <v>44348.884606481479</v>
      </c>
      <c r="D192" s="43">
        <v>71</v>
      </c>
      <c r="E192" s="43" t="s">
        <v>125</v>
      </c>
      <c r="F192" s="43">
        <v>0</v>
      </c>
      <c r="G192" s="43">
        <v>6.008</v>
      </c>
      <c r="H192" s="44">
        <v>55171</v>
      </c>
      <c r="I192" s="43">
        <v>0.11</v>
      </c>
      <c r="J192" s="43" t="s">
        <v>126</v>
      </c>
      <c r="K192" s="43" t="s">
        <v>126</v>
      </c>
      <c r="L192" s="43" t="s">
        <v>126</v>
      </c>
      <c r="M192" s="43" t="s">
        <v>126</v>
      </c>
      <c r="N192" s="43"/>
      <c r="O192" s="43">
        <v>59</v>
      </c>
      <c r="P192" s="43" t="s">
        <v>323</v>
      </c>
      <c r="Q192" s="45">
        <v>44348.884606481479</v>
      </c>
      <c r="R192" s="43">
        <v>71</v>
      </c>
      <c r="S192" s="43" t="s">
        <v>125</v>
      </c>
      <c r="T192" s="43">
        <v>0</v>
      </c>
      <c r="U192" s="43" t="s">
        <v>126</v>
      </c>
      <c r="V192" s="43" t="s">
        <v>126</v>
      </c>
      <c r="W192" s="43" t="s">
        <v>126</v>
      </c>
      <c r="X192" s="43" t="s">
        <v>126</v>
      </c>
      <c r="Y192" s="43" t="s">
        <v>126</v>
      </c>
      <c r="Z192" s="43" t="s">
        <v>126</v>
      </c>
      <c r="AA192" s="43" t="s">
        <v>126</v>
      </c>
      <c r="AB192" s="43"/>
      <c r="AC192" s="43">
        <v>59</v>
      </c>
      <c r="AD192" s="43" t="s">
        <v>323</v>
      </c>
      <c r="AE192" s="45">
        <v>44348.884606481479</v>
      </c>
      <c r="AF192" s="43">
        <v>71</v>
      </c>
      <c r="AG192" s="43" t="s">
        <v>125</v>
      </c>
      <c r="AH192" s="43">
        <v>0</v>
      </c>
      <c r="AI192" s="43">
        <v>12.09</v>
      </c>
      <c r="AJ192" s="44">
        <v>66616</v>
      </c>
      <c r="AK192" s="43">
        <v>13.185</v>
      </c>
      <c r="AL192" s="43" t="s">
        <v>126</v>
      </c>
      <c r="AM192" s="43" t="s">
        <v>126</v>
      </c>
      <c r="AN192" s="43" t="s">
        <v>126</v>
      </c>
      <c r="AO192" s="43" t="s">
        <v>126</v>
      </c>
      <c r="AP192" s="43"/>
      <c r="AQ192" s="43">
        <v>1</v>
      </c>
      <c r="AR192" s="43"/>
      <c r="AS192" s="43"/>
      <c r="AT192" s="46">
        <f t="shared" si="12"/>
        <v>171.27792941149582</v>
      </c>
      <c r="AU192" s="47">
        <f t="shared" si="13"/>
        <v>12106.88250730688</v>
      </c>
      <c r="AV192" s="43"/>
      <c r="AW192" s="50">
        <f t="shared" si="14"/>
        <v>144.59648483576311</v>
      </c>
      <c r="AX192" s="51">
        <f t="shared" si="15"/>
        <v>12660.964336925439</v>
      </c>
      <c r="AY192" s="43"/>
    </row>
    <row r="193" spans="1:51">
      <c r="A193" s="43">
        <v>60</v>
      </c>
      <c r="B193" s="43" t="s">
        <v>324</v>
      </c>
      <c r="C193" s="45">
        <v>44348.905925925923</v>
      </c>
      <c r="D193" s="43">
        <v>73</v>
      </c>
      <c r="E193" s="43" t="s">
        <v>125</v>
      </c>
      <c r="F193" s="43">
        <v>0</v>
      </c>
      <c r="G193" s="43">
        <v>6.0339999999999998</v>
      </c>
      <c r="H193" s="44">
        <v>18231</v>
      </c>
      <c r="I193" s="43">
        <v>3.3000000000000002E-2</v>
      </c>
      <c r="J193" s="43" t="s">
        <v>126</v>
      </c>
      <c r="K193" s="43" t="s">
        <v>126</v>
      </c>
      <c r="L193" s="43" t="s">
        <v>126</v>
      </c>
      <c r="M193" s="43" t="s">
        <v>126</v>
      </c>
      <c r="N193" s="43"/>
      <c r="O193" s="43">
        <v>60</v>
      </c>
      <c r="P193" s="43" t="s">
        <v>324</v>
      </c>
      <c r="Q193" s="45">
        <v>44348.905925925923</v>
      </c>
      <c r="R193" s="43">
        <v>73</v>
      </c>
      <c r="S193" s="43" t="s">
        <v>125</v>
      </c>
      <c r="T193" s="43">
        <v>0</v>
      </c>
      <c r="U193" s="43" t="s">
        <v>126</v>
      </c>
      <c r="V193" s="43" t="s">
        <v>126</v>
      </c>
      <c r="W193" s="43" t="s">
        <v>126</v>
      </c>
      <c r="X193" s="43" t="s">
        <v>126</v>
      </c>
      <c r="Y193" s="43" t="s">
        <v>126</v>
      </c>
      <c r="Z193" s="43" t="s">
        <v>126</v>
      </c>
      <c r="AA193" s="43" t="s">
        <v>126</v>
      </c>
      <c r="AB193" s="43"/>
      <c r="AC193" s="43">
        <v>60</v>
      </c>
      <c r="AD193" s="43" t="s">
        <v>324</v>
      </c>
      <c r="AE193" s="45">
        <v>44348.905925925923</v>
      </c>
      <c r="AF193" s="43">
        <v>73</v>
      </c>
      <c r="AG193" s="43" t="s">
        <v>125</v>
      </c>
      <c r="AH193" s="43">
        <v>0</v>
      </c>
      <c r="AI193" s="43">
        <v>12.173999999999999</v>
      </c>
      <c r="AJ193" s="44">
        <v>17212</v>
      </c>
      <c r="AK193" s="43">
        <v>3.4409999999999998</v>
      </c>
      <c r="AL193" s="43" t="s">
        <v>126</v>
      </c>
      <c r="AM193" s="43" t="s">
        <v>126</v>
      </c>
      <c r="AN193" s="43" t="s">
        <v>126</v>
      </c>
      <c r="AO193" s="43" t="s">
        <v>126</v>
      </c>
      <c r="AP193" s="43"/>
      <c r="AQ193" s="43">
        <v>1</v>
      </c>
      <c r="AR193" s="43"/>
      <c r="AS193" s="43"/>
      <c r="AT193" s="46">
        <f t="shared" si="12"/>
        <v>57.4624911275518</v>
      </c>
      <c r="AU193" s="47">
        <f t="shared" si="13"/>
        <v>3207.33900270512</v>
      </c>
      <c r="AV193" s="43"/>
      <c r="AW193" s="50">
        <f t="shared" si="14"/>
        <v>47.587401544255101</v>
      </c>
      <c r="AX193" s="51">
        <f t="shared" si="15"/>
        <v>3282.25932713056</v>
      </c>
      <c r="AY193" s="43"/>
    </row>
    <row r="194" spans="1:51">
      <c r="A194" s="43">
        <v>61</v>
      </c>
      <c r="B194" s="43" t="s">
        <v>325</v>
      </c>
      <c r="C194" s="45">
        <v>44348.927210648151</v>
      </c>
      <c r="D194" s="43">
        <v>141</v>
      </c>
      <c r="E194" s="43" t="s">
        <v>125</v>
      </c>
      <c r="F194" s="43">
        <v>0</v>
      </c>
      <c r="G194" s="43">
        <v>6.0369999999999999</v>
      </c>
      <c r="H194" s="44">
        <v>11309</v>
      </c>
      <c r="I194" s="43">
        <v>1.9E-2</v>
      </c>
      <c r="J194" s="43" t="s">
        <v>126</v>
      </c>
      <c r="K194" s="43" t="s">
        <v>126</v>
      </c>
      <c r="L194" s="43" t="s">
        <v>126</v>
      </c>
      <c r="M194" s="43" t="s">
        <v>126</v>
      </c>
      <c r="N194" s="43"/>
      <c r="O194" s="43">
        <v>61</v>
      </c>
      <c r="P194" s="43" t="s">
        <v>325</v>
      </c>
      <c r="Q194" s="45">
        <v>44348.927210648151</v>
      </c>
      <c r="R194" s="43">
        <v>141</v>
      </c>
      <c r="S194" s="43" t="s">
        <v>125</v>
      </c>
      <c r="T194" s="43">
        <v>0</v>
      </c>
      <c r="U194" s="43" t="s">
        <v>126</v>
      </c>
      <c r="V194" s="44" t="s">
        <v>126</v>
      </c>
      <c r="W194" s="43" t="s">
        <v>126</v>
      </c>
      <c r="X194" s="43" t="s">
        <v>126</v>
      </c>
      <c r="Y194" s="43" t="s">
        <v>126</v>
      </c>
      <c r="Z194" s="43" t="s">
        <v>126</v>
      </c>
      <c r="AA194" s="43" t="s">
        <v>126</v>
      </c>
      <c r="AB194" s="43"/>
      <c r="AC194" s="43">
        <v>61</v>
      </c>
      <c r="AD194" s="43" t="s">
        <v>325</v>
      </c>
      <c r="AE194" s="45">
        <v>44348.927210648151</v>
      </c>
      <c r="AF194" s="43">
        <v>141</v>
      </c>
      <c r="AG194" s="43" t="s">
        <v>125</v>
      </c>
      <c r="AH194" s="43">
        <v>0</v>
      </c>
      <c r="AI194" s="43">
        <v>12.17</v>
      </c>
      <c r="AJ194" s="44">
        <v>25350</v>
      </c>
      <c r="AK194" s="43">
        <v>5.056</v>
      </c>
      <c r="AL194" s="43" t="s">
        <v>126</v>
      </c>
      <c r="AM194" s="43" t="s">
        <v>126</v>
      </c>
      <c r="AN194" s="43" t="s">
        <v>126</v>
      </c>
      <c r="AO194" s="43" t="s">
        <v>126</v>
      </c>
      <c r="AP194" s="43"/>
      <c r="AQ194" s="43">
        <v>1</v>
      </c>
      <c r="AR194" s="43"/>
      <c r="AS194" s="43"/>
      <c r="AT194" s="46">
        <f t="shared" si="12"/>
        <v>28.937581471249999</v>
      </c>
      <c r="AU194" s="47">
        <f t="shared" si="13"/>
        <v>4694.382585675</v>
      </c>
      <c r="AV194" s="43"/>
      <c r="AW194" s="50">
        <f t="shared" si="14"/>
        <v>29.372652678147102</v>
      </c>
      <c r="AX194" s="51">
        <f t="shared" si="15"/>
        <v>4832.6129581499999</v>
      </c>
      <c r="AY194" s="43"/>
    </row>
    <row r="195" spans="1:51">
      <c r="A195" s="43">
        <v>62</v>
      </c>
      <c r="B195" s="43" t="s">
        <v>326</v>
      </c>
      <c r="C195" s="45">
        <v>44348.948495370372</v>
      </c>
      <c r="D195" s="43">
        <v>129</v>
      </c>
      <c r="E195" s="43" t="s">
        <v>125</v>
      </c>
      <c r="F195" s="43">
        <v>0</v>
      </c>
      <c r="G195" s="43">
        <v>5.9939999999999998</v>
      </c>
      <c r="H195" s="44">
        <v>4478707</v>
      </c>
      <c r="I195" s="43">
        <v>9.3800000000000008</v>
      </c>
      <c r="J195" s="43" t="s">
        <v>126</v>
      </c>
      <c r="K195" s="43" t="s">
        <v>126</v>
      </c>
      <c r="L195" s="43" t="s">
        <v>126</v>
      </c>
      <c r="M195" s="43" t="s">
        <v>126</v>
      </c>
      <c r="N195" s="43"/>
      <c r="O195" s="43">
        <v>62</v>
      </c>
      <c r="P195" s="43" t="s">
        <v>326</v>
      </c>
      <c r="Q195" s="45">
        <v>44348.948495370372</v>
      </c>
      <c r="R195" s="43">
        <v>129</v>
      </c>
      <c r="S195" s="43" t="s">
        <v>125</v>
      </c>
      <c r="T195" s="43">
        <v>0</v>
      </c>
      <c r="U195" s="43">
        <v>5.9470000000000001</v>
      </c>
      <c r="V195" s="44">
        <v>38071</v>
      </c>
      <c r="W195" s="43">
        <v>10.291</v>
      </c>
      <c r="X195" s="43" t="s">
        <v>126</v>
      </c>
      <c r="Y195" s="43" t="s">
        <v>126</v>
      </c>
      <c r="Z195" s="43" t="s">
        <v>126</v>
      </c>
      <c r="AA195" s="43" t="s">
        <v>126</v>
      </c>
      <c r="AB195" s="43"/>
      <c r="AC195" s="43">
        <v>62</v>
      </c>
      <c r="AD195" s="43" t="s">
        <v>326</v>
      </c>
      <c r="AE195" s="45">
        <v>44348.948495370372</v>
      </c>
      <c r="AF195" s="43">
        <v>129</v>
      </c>
      <c r="AG195" s="43" t="s">
        <v>125</v>
      </c>
      <c r="AH195" s="43">
        <v>0</v>
      </c>
      <c r="AI195" s="43">
        <v>12.093</v>
      </c>
      <c r="AJ195" s="44">
        <v>63280</v>
      </c>
      <c r="AK195" s="43">
        <v>12.532</v>
      </c>
      <c r="AL195" s="43" t="s">
        <v>126</v>
      </c>
      <c r="AM195" s="43" t="s">
        <v>126</v>
      </c>
      <c r="AN195" s="43" t="s">
        <v>126</v>
      </c>
      <c r="AO195" s="43" t="s">
        <v>126</v>
      </c>
      <c r="AP195" s="43"/>
      <c r="AQ195" s="43">
        <v>1</v>
      </c>
      <c r="AR195" s="43"/>
      <c r="AS195" s="43"/>
      <c r="AT195" s="46">
        <f t="shared" ref="AT195:AT258" si="16">IF(H195&lt;15000,((0.00000002125*H195^2)+(0.002705*H195)+(-4.371)),(IF(H195&lt;700000,((-0.0000000008162*H195^2)+(0.003141*H195)+(0.4702)), ((0.000000003285*V195^2)+(0.1899*V195)+(559.5)))))</f>
        <v>7793.9441824196856</v>
      </c>
      <c r="AU195" s="47">
        <f t="shared" ref="AU195:AU258" si="17">((-0.00000006277*AJ195^2)+(0.1854*AJ195)+(34.83))</f>
        <v>11515.588423232</v>
      </c>
      <c r="AV195" s="43"/>
      <c r="AW195" s="50">
        <f t="shared" si="14"/>
        <v>10018.414921107131</v>
      </c>
      <c r="AX195" s="51">
        <f t="shared" si="15"/>
        <v>12030.167132416</v>
      </c>
      <c r="AY195" s="43"/>
    </row>
    <row r="196" spans="1:51">
      <c r="A196" s="43">
        <v>63</v>
      </c>
      <c r="B196" s="43" t="s">
        <v>327</v>
      </c>
      <c r="C196" s="45">
        <v>44348.969814814816</v>
      </c>
      <c r="D196" s="43">
        <v>59</v>
      </c>
      <c r="E196" s="43" t="s">
        <v>125</v>
      </c>
      <c r="F196" s="43">
        <v>0</v>
      </c>
      <c r="G196" s="43">
        <v>6.0149999999999997</v>
      </c>
      <c r="H196" s="44">
        <v>12683</v>
      </c>
      <c r="I196" s="43">
        <v>2.1999999999999999E-2</v>
      </c>
      <c r="J196" s="43" t="s">
        <v>126</v>
      </c>
      <c r="K196" s="43" t="s">
        <v>126</v>
      </c>
      <c r="L196" s="43" t="s">
        <v>126</v>
      </c>
      <c r="M196" s="43" t="s">
        <v>126</v>
      </c>
      <c r="N196" s="43"/>
      <c r="O196" s="43">
        <v>63</v>
      </c>
      <c r="P196" s="43" t="s">
        <v>327</v>
      </c>
      <c r="Q196" s="45">
        <v>44348.969814814816</v>
      </c>
      <c r="R196" s="43">
        <v>59</v>
      </c>
      <c r="S196" s="43" t="s">
        <v>125</v>
      </c>
      <c r="T196" s="43">
        <v>0</v>
      </c>
      <c r="U196" s="43" t="s">
        <v>126</v>
      </c>
      <c r="V196" s="43" t="s">
        <v>126</v>
      </c>
      <c r="W196" s="43" t="s">
        <v>126</v>
      </c>
      <c r="X196" s="43" t="s">
        <v>126</v>
      </c>
      <c r="Y196" s="43" t="s">
        <v>126</v>
      </c>
      <c r="Z196" s="43" t="s">
        <v>126</v>
      </c>
      <c r="AA196" s="43" t="s">
        <v>126</v>
      </c>
      <c r="AB196" s="43"/>
      <c r="AC196" s="43">
        <v>63</v>
      </c>
      <c r="AD196" s="43" t="s">
        <v>327</v>
      </c>
      <c r="AE196" s="45">
        <v>44348.969814814816</v>
      </c>
      <c r="AF196" s="43">
        <v>59</v>
      </c>
      <c r="AG196" s="43" t="s">
        <v>125</v>
      </c>
      <c r="AH196" s="43">
        <v>0</v>
      </c>
      <c r="AI196" s="43">
        <v>12.134</v>
      </c>
      <c r="AJ196" s="44">
        <v>26081</v>
      </c>
      <c r="AK196" s="43">
        <v>5.2009999999999996</v>
      </c>
      <c r="AL196" s="43" t="s">
        <v>126</v>
      </c>
      <c r="AM196" s="43" t="s">
        <v>126</v>
      </c>
      <c r="AN196" s="43" t="s">
        <v>126</v>
      </c>
      <c r="AO196" s="43" t="s">
        <v>126</v>
      </c>
      <c r="AP196" s="43"/>
      <c r="AQ196" s="43">
        <v>1</v>
      </c>
      <c r="AR196" s="43"/>
      <c r="AS196" s="43"/>
      <c r="AT196" s="46">
        <f t="shared" si="16"/>
        <v>33.354757891250003</v>
      </c>
      <c r="AU196" s="47">
        <f t="shared" si="17"/>
        <v>4827.5500809260302</v>
      </c>
      <c r="AV196" s="43"/>
      <c r="AW196" s="50">
        <f t="shared" si="14"/>
        <v>32.989157208679906</v>
      </c>
      <c r="AX196" s="51">
        <f t="shared" si="15"/>
        <v>4971.7688461981397</v>
      </c>
      <c r="AY196" s="43"/>
    </row>
    <row r="197" spans="1:51">
      <c r="A197" s="43">
        <v>64</v>
      </c>
      <c r="B197" s="43" t="s">
        <v>328</v>
      </c>
      <c r="C197" s="45">
        <v>44348.991157407407</v>
      </c>
      <c r="D197" s="43">
        <v>78</v>
      </c>
      <c r="E197" s="43" t="s">
        <v>125</v>
      </c>
      <c r="F197" s="43">
        <v>0</v>
      </c>
      <c r="G197" s="43">
        <v>6.01</v>
      </c>
      <c r="H197" s="44">
        <v>28422</v>
      </c>
      <c r="I197" s="43">
        <v>5.3999999999999999E-2</v>
      </c>
      <c r="J197" s="43" t="s">
        <v>126</v>
      </c>
      <c r="K197" s="43" t="s">
        <v>126</v>
      </c>
      <c r="L197" s="43" t="s">
        <v>126</v>
      </c>
      <c r="M197" s="43" t="s">
        <v>126</v>
      </c>
      <c r="N197" s="43"/>
      <c r="O197" s="43">
        <v>64</v>
      </c>
      <c r="P197" s="43" t="s">
        <v>328</v>
      </c>
      <c r="Q197" s="45">
        <v>44348.991157407407</v>
      </c>
      <c r="R197" s="43">
        <v>78</v>
      </c>
      <c r="S197" s="43" t="s">
        <v>125</v>
      </c>
      <c r="T197" s="43">
        <v>0</v>
      </c>
      <c r="U197" s="43" t="s">
        <v>126</v>
      </c>
      <c r="V197" s="43" t="s">
        <v>126</v>
      </c>
      <c r="W197" s="43" t="s">
        <v>126</v>
      </c>
      <c r="X197" s="43" t="s">
        <v>126</v>
      </c>
      <c r="Y197" s="43" t="s">
        <v>126</v>
      </c>
      <c r="Z197" s="43" t="s">
        <v>126</v>
      </c>
      <c r="AA197" s="43" t="s">
        <v>126</v>
      </c>
      <c r="AB197" s="43"/>
      <c r="AC197" s="43">
        <v>64</v>
      </c>
      <c r="AD197" s="43" t="s">
        <v>328</v>
      </c>
      <c r="AE197" s="45">
        <v>44348.991157407407</v>
      </c>
      <c r="AF197" s="43">
        <v>78</v>
      </c>
      <c r="AG197" s="43" t="s">
        <v>125</v>
      </c>
      <c r="AH197" s="43">
        <v>0</v>
      </c>
      <c r="AI197" s="43">
        <v>12.154999999999999</v>
      </c>
      <c r="AJ197" s="44">
        <v>2858</v>
      </c>
      <c r="AK197" s="43">
        <v>0.57999999999999996</v>
      </c>
      <c r="AL197" s="43" t="s">
        <v>126</v>
      </c>
      <c r="AM197" s="43" t="s">
        <v>126</v>
      </c>
      <c r="AN197" s="43" t="s">
        <v>126</v>
      </c>
      <c r="AO197" s="43" t="s">
        <v>126</v>
      </c>
      <c r="AP197" s="43"/>
      <c r="AQ197" s="43">
        <v>1</v>
      </c>
      <c r="AR197" s="43"/>
      <c r="AS197" s="43"/>
      <c r="AT197" s="46">
        <f t="shared" si="16"/>
        <v>89.08436740943921</v>
      </c>
      <c r="AU197" s="47">
        <f t="shared" si="17"/>
        <v>564.19048434572005</v>
      </c>
      <c r="AV197" s="43"/>
      <c r="AW197" s="50">
        <f t="shared" ref="AW197:AW260" si="18">IF(H197&lt;10000,((-0.00000005795*H197^2)+(0.003823*H197)+(-6.715)),(IF(H197&lt;700000,((-0.0000000001209*H197^2)+(0.002635*H197)+(-0.4111)), ((-0.00000002007*V197^2)+(0.2564*V197)+(286.1)))))</f>
        <v>74.38320576084439</v>
      </c>
      <c r="AX197" s="51">
        <f t="shared" ref="AX197:AX260" si="19">(-0.00000001626*AJ197^2)+(0.1912*AJ197)+(-3.858)</f>
        <v>542.45878565336011</v>
      </c>
      <c r="AY197" s="43"/>
    </row>
    <row r="198" spans="1:51">
      <c r="A198" s="43">
        <v>39</v>
      </c>
      <c r="B198" s="43" t="s">
        <v>329</v>
      </c>
      <c r="C198" s="45">
        <v>44361.486192129632</v>
      </c>
      <c r="D198" s="43" t="s">
        <v>124</v>
      </c>
      <c r="E198" s="43" t="s">
        <v>125</v>
      </c>
      <c r="F198" s="43">
        <v>0</v>
      </c>
      <c r="G198" s="43">
        <v>6.0469999999999997</v>
      </c>
      <c r="H198" s="44">
        <v>942</v>
      </c>
      <c r="I198" s="43">
        <v>-3.0000000000000001E-3</v>
      </c>
      <c r="J198" s="43" t="s">
        <v>126</v>
      </c>
      <c r="K198" s="43" t="s">
        <v>126</v>
      </c>
      <c r="L198" s="43" t="s">
        <v>126</v>
      </c>
      <c r="M198" s="43" t="s">
        <v>126</v>
      </c>
      <c r="N198" s="43"/>
      <c r="O198" s="43">
        <v>39</v>
      </c>
      <c r="P198" s="43" t="s">
        <v>329</v>
      </c>
      <c r="Q198" s="45">
        <v>44361.486192129632</v>
      </c>
      <c r="R198" s="43" t="s">
        <v>124</v>
      </c>
      <c r="S198" s="43" t="s">
        <v>125</v>
      </c>
      <c r="T198" s="43">
        <v>0</v>
      </c>
      <c r="U198" s="43" t="s">
        <v>126</v>
      </c>
      <c r="V198" s="43" t="s">
        <v>126</v>
      </c>
      <c r="W198" s="43" t="s">
        <v>126</v>
      </c>
      <c r="X198" s="43" t="s">
        <v>126</v>
      </c>
      <c r="Y198" s="43" t="s">
        <v>126</v>
      </c>
      <c r="Z198" s="43" t="s">
        <v>126</v>
      </c>
      <c r="AA198" s="43" t="s">
        <v>126</v>
      </c>
      <c r="AB198" s="43"/>
      <c r="AC198" s="43">
        <v>39</v>
      </c>
      <c r="AD198" s="43" t="s">
        <v>329</v>
      </c>
      <c r="AE198" s="45">
        <v>44361.486192129632</v>
      </c>
      <c r="AF198" s="43" t="s">
        <v>124</v>
      </c>
      <c r="AG198" s="43" t="s">
        <v>125</v>
      </c>
      <c r="AH198" s="43">
        <v>0</v>
      </c>
      <c r="AI198" s="43">
        <v>12.215</v>
      </c>
      <c r="AJ198" s="44">
        <v>2445</v>
      </c>
      <c r="AK198" s="43">
        <v>0.497</v>
      </c>
      <c r="AL198" s="43" t="s">
        <v>126</v>
      </c>
      <c r="AM198" s="43" t="s">
        <v>126</v>
      </c>
      <c r="AN198" s="43" t="s">
        <v>126</v>
      </c>
      <c r="AO198" s="43" t="s">
        <v>126</v>
      </c>
      <c r="AP198" s="43"/>
      <c r="AQ198" s="43">
        <v>1</v>
      </c>
      <c r="AR198" s="43"/>
      <c r="AS198" s="43"/>
      <c r="AT198" s="46">
        <f t="shared" si="16"/>
        <v>-1.8040335150000004</v>
      </c>
      <c r="AU198" s="47">
        <f t="shared" si="17"/>
        <v>487.75775937074997</v>
      </c>
      <c r="AV198" s="43"/>
      <c r="AW198" s="50">
        <f t="shared" si="18"/>
        <v>-3.1651567437999999</v>
      </c>
      <c r="AX198" s="51">
        <f t="shared" si="19"/>
        <v>463.52879731350004</v>
      </c>
    </row>
    <row r="199" spans="1:51">
      <c r="A199" s="43">
        <v>40</v>
      </c>
      <c r="B199" s="43" t="s">
        <v>330</v>
      </c>
      <c r="C199" s="45">
        <v>44361.507534722223</v>
      </c>
      <c r="D199" s="43" t="s">
        <v>128</v>
      </c>
      <c r="E199" s="43" t="s">
        <v>125</v>
      </c>
      <c r="F199" s="43">
        <v>0</v>
      </c>
      <c r="G199" s="43">
        <v>6.07</v>
      </c>
      <c r="H199" s="44">
        <v>1086</v>
      </c>
      <c r="I199" s="43">
        <v>-3.0000000000000001E-3</v>
      </c>
      <c r="J199" s="43" t="s">
        <v>126</v>
      </c>
      <c r="K199" s="43" t="s">
        <v>126</v>
      </c>
      <c r="L199" s="43" t="s">
        <v>126</v>
      </c>
      <c r="M199" s="43" t="s">
        <v>126</v>
      </c>
      <c r="N199" s="43"/>
      <c r="O199" s="43">
        <v>40</v>
      </c>
      <c r="P199" s="43" t="s">
        <v>330</v>
      </c>
      <c r="Q199" s="45">
        <v>44361.507534722223</v>
      </c>
      <c r="R199" s="43" t="s">
        <v>128</v>
      </c>
      <c r="S199" s="43" t="s">
        <v>125</v>
      </c>
      <c r="T199" s="43">
        <v>0</v>
      </c>
      <c r="U199" s="43" t="s">
        <v>126</v>
      </c>
      <c r="V199" s="44" t="s">
        <v>126</v>
      </c>
      <c r="W199" s="43" t="s">
        <v>126</v>
      </c>
      <c r="X199" s="43" t="s">
        <v>126</v>
      </c>
      <c r="Y199" s="43" t="s">
        <v>126</v>
      </c>
      <c r="Z199" s="43" t="s">
        <v>126</v>
      </c>
      <c r="AA199" s="43" t="s">
        <v>126</v>
      </c>
      <c r="AB199" s="43"/>
      <c r="AC199" s="43">
        <v>40</v>
      </c>
      <c r="AD199" s="43" t="s">
        <v>330</v>
      </c>
      <c r="AE199" s="45">
        <v>44361.507534722223</v>
      </c>
      <c r="AF199" s="43" t="s">
        <v>128</v>
      </c>
      <c r="AG199" s="43" t="s">
        <v>125</v>
      </c>
      <c r="AH199" s="43">
        <v>0</v>
      </c>
      <c r="AI199" s="43">
        <v>12.191000000000001</v>
      </c>
      <c r="AJ199" s="44">
        <v>1891</v>
      </c>
      <c r="AK199" s="43">
        <v>0.38700000000000001</v>
      </c>
      <c r="AL199" s="43" t="s">
        <v>126</v>
      </c>
      <c r="AM199" s="43" t="s">
        <v>126</v>
      </c>
      <c r="AN199" s="43" t="s">
        <v>126</v>
      </c>
      <c r="AO199" s="43" t="s">
        <v>126</v>
      </c>
      <c r="AP199" s="43"/>
      <c r="AQ199" s="43">
        <v>1</v>
      </c>
      <c r="AR199" s="43"/>
      <c r="AS199" s="43"/>
      <c r="AT199" s="46">
        <f t="shared" si="16"/>
        <v>-1.4083078350000005</v>
      </c>
      <c r="AU199" s="47">
        <f t="shared" si="17"/>
        <v>385.19694194963</v>
      </c>
      <c r="AV199" s="43"/>
      <c r="AW199" s="50">
        <f t="shared" si="18"/>
        <v>-2.6315679981999995</v>
      </c>
      <c r="AX199" s="51">
        <f t="shared" si="19"/>
        <v>357.64305617494006</v>
      </c>
    </row>
    <row r="200" spans="1:51">
      <c r="A200" s="43">
        <v>41</v>
      </c>
      <c r="B200" s="43" t="s">
        <v>331</v>
      </c>
      <c r="C200" s="45">
        <v>44361.52884259259</v>
      </c>
      <c r="D200" s="43">
        <v>121</v>
      </c>
      <c r="E200" s="43" t="s">
        <v>125</v>
      </c>
      <c r="F200" s="43">
        <v>0</v>
      </c>
      <c r="G200" s="43">
        <v>6.0289999999999999</v>
      </c>
      <c r="H200" s="44">
        <v>1198</v>
      </c>
      <c r="I200" s="43">
        <v>-2E-3</v>
      </c>
      <c r="J200" s="43" t="s">
        <v>126</v>
      </c>
      <c r="K200" s="43" t="s">
        <v>126</v>
      </c>
      <c r="L200" s="43" t="s">
        <v>126</v>
      </c>
      <c r="M200" s="43" t="s">
        <v>126</v>
      </c>
      <c r="N200" s="43"/>
      <c r="O200" s="43">
        <v>41</v>
      </c>
      <c r="P200" s="43" t="s">
        <v>331</v>
      </c>
      <c r="Q200" s="45">
        <v>44361.52884259259</v>
      </c>
      <c r="R200" s="43">
        <v>121</v>
      </c>
      <c r="S200" s="43" t="s">
        <v>125</v>
      </c>
      <c r="T200" s="43">
        <v>0</v>
      </c>
      <c r="U200" s="43" t="s">
        <v>126</v>
      </c>
      <c r="V200" s="44" t="s">
        <v>126</v>
      </c>
      <c r="W200" s="43" t="s">
        <v>126</v>
      </c>
      <c r="X200" s="43" t="s">
        <v>126</v>
      </c>
      <c r="Y200" s="43" t="s">
        <v>126</v>
      </c>
      <c r="Z200" s="43" t="s">
        <v>126</v>
      </c>
      <c r="AA200" s="43" t="s">
        <v>126</v>
      </c>
      <c r="AB200" s="43"/>
      <c r="AC200" s="43">
        <v>41</v>
      </c>
      <c r="AD200" s="43" t="s">
        <v>331</v>
      </c>
      <c r="AE200" s="45">
        <v>44361.52884259259</v>
      </c>
      <c r="AF200" s="43">
        <v>121</v>
      </c>
      <c r="AG200" s="43" t="s">
        <v>125</v>
      </c>
      <c r="AH200" s="43">
        <v>0</v>
      </c>
      <c r="AI200" s="43">
        <v>12.151</v>
      </c>
      <c r="AJ200" s="44">
        <v>9884</v>
      </c>
      <c r="AK200" s="43">
        <v>1.982</v>
      </c>
      <c r="AL200" s="43" t="s">
        <v>126</v>
      </c>
      <c r="AM200" s="43" t="s">
        <v>126</v>
      </c>
      <c r="AN200" s="43" t="s">
        <v>126</v>
      </c>
      <c r="AO200" s="43" t="s">
        <v>126</v>
      </c>
      <c r="AP200" s="43"/>
      <c r="AQ200" s="43">
        <v>1</v>
      </c>
      <c r="AR200" s="43"/>
      <c r="AS200" s="43"/>
      <c r="AT200" s="46">
        <f t="shared" si="16"/>
        <v>-1.0999119150000003</v>
      </c>
      <c r="AU200" s="47">
        <f t="shared" si="17"/>
        <v>1861.1913817668799</v>
      </c>
      <c r="AV200" s="43"/>
      <c r="AW200" s="50">
        <f t="shared" si="18"/>
        <v>-2.2182160717999997</v>
      </c>
      <c r="AX200" s="51">
        <f t="shared" si="19"/>
        <v>1884.3743044054402</v>
      </c>
    </row>
    <row r="201" spans="1:51">
      <c r="A201" s="43">
        <v>42</v>
      </c>
      <c r="B201" s="43" t="s">
        <v>332</v>
      </c>
      <c r="C201" s="45">
        <v>44361.550162037034</v>
      </c>
      <c r="D201" s="43">
        <v>12</v>
      </c>
      <c r="E201" s="43" t="s">
        <v>125</v>
      </c>
      <c r="F201" s="43">
        <v>0</v>
      </c>
      <c r="G201" s="43">
        <v>6.0279999999999996</v>
      </c>
      <c r="H201" s="44">
        <v>49193</v>
      </c>
      <c r="I201" s="43">
        <v>9.8000000000000004E-2</v>
      </c>
      <c r="J201" s="43" t="s">
        <v>126</v>
      </c>
      <c r="K201" s="43" t="s">
        <v>126</v>
      </c>
      <c r="L201" s="43" t="s">
        <v>126</v>
      </c>
      <c r="M201" s="43" t="s">
        <v>126</v>
      </c>
      <c r="N201" s="43"/>
      <c r="O201" s="43">
        <v>42</v>
      </c>
      <c r="P201" s="43" t="s">
        <v>332</v>
      </c>
      <c r="Q201" s="45">
        <v>44361.550162037034</v>
      </c>
      <c r="R201" s="43">
        <v>12</v>
      </c>
      <c r="S201" s="43" t="s">
        <v>125</v>
      </c>
      <c r="T201" s="43">
        <v>0</v>
      </c>
      <c r="U201" s="43" t="s">
        <v>126</v>
      </c>
      <c r="V201" s="43" t="s">
        <v>126</v>
      </c>
      <c r="W201" s="43" t="s">
        <v>126</v>
      </c>
      <c r="X201" s="43" t="s">
        <v>126</v>
      </c>
      <c r="Y201" s="43" t="s">
        <v>126</v>
      </c>
      <c r="Z201" s="43" t="s">
        <v>126</v>
      </c>
      <c r="AA201" s="43" t="s">
        <v>126</v>
      </c>
      <c r="AB201" s="43"/>
      <c r="AC201" s="43">
        <v>42</v>
      </c>
      <c r="AD201" s="43" t="s">
        <v>332</v>
      </c>
      <c r="AE201" s="45">
        <v>44361.550162037034</v>
      </c>
      <c r="AF201" s="43">
        <v>12</v>
      </c>
      <c r="AG201" s="43" t="s">
        <v>125</v>
      </c>
      <c r="AH201" s="43">
        <v>0</v>
      </c>
      <c r="AI201" s="43">
        <v>12.098000000000001</v>
      </c>
      <c r="AJ201" s="44">
        <v>87203</v>
      </c>
      <c r="AK201" s="43">
        <v>17.201000000000001</v>
      </c>
      <c r="AL201" s="43" t="s">
        <v>126</v>
      </c>
      <c r="AM201" s="43" t="s">
        <v>126</v>
      </c>
      <c r="AN201" s="43" t="s">
        <v>126</v>
      </c>
      <c r="AO201" s="43" t="s">
        <v>126</v>
      </c>
      <c r="AP201" s="43"/>
      <c r="AQ201" s="43">
        <v>1</v>
      </c>
      <c r="AR201" s="43"/>
      <c r="AS201" s="43"/>
      <c r="AT201" s="46">
        <f t="shared" si="16"/>
        <v>153.01024879056621</v>
      </c>
      <c r="AU201" s="47">
        <f t="shared" si="17"/>
        <v>15724.94032137107</v>
      </c>
      <c r="AV201" s="43"/>
      <c r="AW201" s="50">
        <f t="shared" si="18"/>
        <v>128.91988289399592</v>
      </c>
      <c r="AX201" s="51">
        <f t="shared" si="19"/>
        <v>16545.70865422166</v>
      </c>
      <c r="AY201" s="43"/>
    </row>
    <row r="202" spans="1:51">
      <c r="A202" s="43">
        <v>43</v>
      </c>
      <c r="B202" s="43" t="s">
        <v>333</v>
      </c>
      <c r="C202" s="45">
        <v>44361.571493055555</v>
      </c>
      <c r="D202" s="43">
        <v>127</v>
      </c>
      <c r="E202" s="43" t="s">
        <v>125</v>
      </c>
      <c r="F202" s="43">
        <v>0</v>
      </c>
      <c r="G202" s="43">
        <v>6.0289999999999999</v>
      </c>
      <c r="H202" s="44">
        <v>36796</v>
      </c>
      <c r="I202" s="43">
        <v>7.1999999999999995E-2</v>
      </c>
      <c r="J202" s="43" t="s">
        <v>126</v>
      </c>
      <c r="K202" s="43" t="s">
        <v>126</v>
      </c>
      <c r="L202" s="43" t="s">
        <v>126</v>
      </c>
      <c r="M202" s="43" t="s">
        <v>126</v>
      </c>
      <c r="N202" s="43"/>
      <c r="O202" s="43">
        <v>43</v>
      </c>
      <c r="P202" s="43" t="s">
        <v>333</v>
      </c>
      <c r="Q202" s="45">
        <v>44361.571493055555</v>
      </c>
      <c r="R202" s="43">
        <v>127</v>
      </c>
      <c r="S202" s="43" t="s">
        <v>125</v>
      </c>
      <c r="T202" s="43">
        <v>0</v>
      </c>
      <c r="U202" s="43" t="s">
        <v>126</v>
      </c>
      <c r="V202" s="44" t="s">
        <v>126</v>
      </c>
      <c r="W202" s="43" t="s">
        <v>126</v>
      </c>
      <c r="X202" s="43" t="s">
        <v>126</v>
      </c>
      <c r="Y202" s="43" t="s">
        <v>126</v>
      </c>
      <c r="Z202" s="43" t="s">
        <v>126</v>
      </c>
      <c r="AA202" s="43" t="s">
        <v>126</v>
      </c>
      <c r="AB202" s="43"/>
      <c r="AC202" s="43">
        <v>43</v>
      </c>
      <c r="AD202" s="43" t="s">
        <v>333</v>
      </c>
      <c r="AE202" s="45">
        <v>44361.571493055555</v>
      </c>
      <c r="AF202" s="43">
        <v>127</v>
      </c>
      <c r="AG202" s="43" t="s">
        <v>125</v>
      </c>
      <c r="AH202" s="43">
        <v>0</v>
      </c>
      <c r="AI202" s="43" t="s">
        <v>126</v>
      </c>
      <c r="AJ202" s="44" t="s">
        <v>126</v>
      </c>
      <c r="AK202" s="43" t="s">
        <v>126</v>
      </c>
      <c r="AL202" s="43" t="s">
        <v>126</v>
      </c>
      <c r="AM202" s="43" t="s">
        <v>126</v>
      </c>
      <c r="AN202" s="43" t="s">
        <v>126</v>
      </c>
      <c r="AO202" s="43" t="s">
        <v>126</v>
      </c>
      <c r="AP202" s="43"/>
      <c r="AQ202" s="43">
        <v>1</v>
      </c>
      <c r="AR202" s="43"/>
      <c r="AS202" s="43"/>
      <c r="AT202" s="46">
        <f t="shared" si="16"/>
        <v>114.94134558822081</v>
      </c>
      <c r="AU202" s="47" t="e">
        <f t="shared" si="17"/>
        <v>#VALUE!</v>
      </c>
      <c r="AV202" s="43"/>
      <c r="AW202" s="50">
        <f t="shared" si="18"/>
        <v>96.382667975025612</v>
      </c>
      <c r="AX202" s="51" t="e">
        <f t="shared" si="19"/>
        <v>#VALUE!</v>
      </c>
      <c r="AY202" s="43"/>
    </row>
    <row r="203" spans="1:51">
      <c r="A203" s="43">
        <v>44</v>
      </c>
      <c r="B203" s="43" t="s">
        <v>334</v>
      </c>
      <c r="C203" s="45">
        <v>44361.592812499999</v>
      </c>
      <c r="D203" s="43">
        <v>215</v>
      </c>
      <c r="E203" s="43" t="s">
        <v>125</v>
      </c>
      <c r="F203" s="43">
        <v>0</v>
      </c>
      <c r="G203" s="43">
        <v>6.1050000000000004</v>
      </c>
      <c r="H203" s="44">
        <v>979</v>
      </c>
      <c r="I203" s="43">
        <v>-3.0000000000000001E-3</v>
      </c>
      <c r="J203" s="43" t="s">
        <v>126</v>
      </c>
      <c r="K203" s="43" t="s">
        <v>126</v>
      </c>
      <c r="L203" s="43" t="s">
        <v>126</v>
      </c>
      <c r="M203" s="43" t="s">
        <v>126</v>
      </c>
      <c r="N203" s="43"/>
      <c r="O203" s="43">
        <v>44</v>
      </c>
      <c r="P203" s="43" t="s">
        <v>334</v>
      </c>
      <c r="Q203" s="45">
        <v>44361.592812499999</v>
      </c>
      <c r="R203" s="43">
        <v>215</v>
      </c>
      <c r="S203" s="43" t="s">
        <v>125</v>
      </c>
      <c r="T203" s="43">
        <v>0</v>
      </c>
      <c r="U203" s="43" t="s">
        <v>126</v>
      </c>
      <c r="V203" s="43" t="s">
        <v>126</v>
      </c>
      <c r="W203" s="43" t="s">
        <v>126</v>
      </c>
      <c r="X203" s="43" t="s">
        <v>126</v>
      </c>
      <c r="Y203" s="43" t="s">
        <v>126</v>
      </c>
      <c r="Z203" s="43" t="s">
        <v>126</v>
      </c>
      <c r="AA203" s="43" t="s">
        <v>126</v>
      </c>
      <c r="AB203" s="43"/>
      <c r="AC203" s="43">
        <v>44</v>
      </c>
      <c r="AD203" s="43" t="s">
        <v>334</v>
      </c>
      <c r="AE203" s="45">
        <v>44361.592812499999</v>
      </c>
      <c r="AF203" s="43">
        <v>215</v>
      </c>
      <c r="AG203" s="43" t="s">
        <v>125</v>
      </c>
      <c r="AH203" s="43">
        <v>0</v>
      </c>
      <c r="AI203" s="43">
        <v>12.132999999999999</v>
      </c>
      <c r="AJ203" s="44">
        <v>52161</v>
      </c>
      <c r="AK203" s="43">
        <v>10.35</v>
      </c>
      <c r="AL203" s="43" t="s">
        <v>126</v>
      </c>
      <c r="AM203" s="43" t="s">
        <v>126</v>
      </c>
      <c r="AN203" s="43" t="s">
        <v>126</v>
      </c>
      <c r="AO203" s="43" t="s">
        <v>126</v>
      </c>
      <c r="AP203" s="43"/>
      <c r="AQ203" s="43">
        <v>1</v>
      </c>
      <c r="AR203" s="43"/>
      <c r="AS203" s="43"/>
      <c r="AT203" s="46">
        <f t="shared" si="16"/>
        <v>-1.7024381287500008</v>
      </c>
      <c r="AU203" s="47">
        <f t="shared" si="17"/>
        <v>9534.6966720588298</v>
      </c>
      <c r="AV203" s="43"/>
      <c r="AW203" s="50">
        <f t="shared" si="18"/>
        <v>-3.0278246559499999</v>
      </c>
      <c r="AX203" s="51">
        <f t="shared" si="19"/>
        <v>9925.0854810845412</v>
      </c>
      <c r="AY203" s="43"/>
    </row>
    <row r="204" spans="1:51">
      <c r="A204" s="43">
        <v>45</v>
      </c>
      <c r="B204" s="43" t="s">
        <v>335</v>
      </c>
      <c r="C204" s="45">
        <v>44361.61414351852</v>
      </c>
      <c r="D204" s="43">
        <v>41</v>
      </c>
      <c r="E204" s="43" t="s">
        <v>125</v>
      </c>
      <c r="F204" s="43">
        <v>0</v>
      </c>
      <c r="G204" s="43">
        <v>6.0119999999999996</v>
      </c>
      <c r="H204" s="44">
        <v>5870139</v>
      </c>
      <c r="I204" s="43">
        <v>12.317</v>
      </c>
      <c r="J204" s="43" t="s">
        <v>126</v>
      </c>
      <c r="K204" s="43" t="s">
        <v>126</v>
      </c>
      <c r="L204" s="43" t="s">
        <v>126</v>
      </c>
      <c r="M204" s="43" t="s">
        <v>126</v>
      </c>
      <c r="N204" s="43"/>
      <c r="O204" s="43">
        <v>45</v>
      </c>
      <c r="P204" s="43" t="s">
        <v>335</v>
      </c>
      <c r="Q204" s="45">
        <v>44361.61414351852</v>
      </c>
      <c r="R204" s="43">
        <v>41</v>
      </c>
      <c r="S204" s="43" t="s">
        <v>125</v>
      </c>
      <c r="T204" s="43">
        <v>0</v>
      </c>
      <c r="U204" s="43">
        <v>5.9649999999999999</v>
      </c>
      <c r="V204" s="44">
        <v>44397</v>
      </c>
      <c r="W204" s="43">
        <v>11.971</v>
      </c>
      <c r="X204" s="43" t="s">
        <v>126</v>
      </c>
      <c r="Y204" s="43" t="s">
        <v>126</v>
      </c>
      <c r="Z204" s="43" t="s">
        <v>126</v>
      </c>
      <c r="AA204" s="43" t="s">
        <v>126</v>
      </c>
      <c r="AB204" s="43"/>
      <c r="AC204" s="43">
        <v>45</v>
      </c>
      <c r="AD204" s="43" t="s">
        <v>335</v>
      </c>
      <c r="AE204" s="45">
        <v>44361.61414351852</v>
      </c>
      <c r="AF204" s="43">
        <v>41</v>
      </c>
      <c r="AG204" s="43" t="s">
        <v>125</v>
      </c>
      <c r="AH204" s="43">
        <v>0</v>
      </c>
      <c r="AI204" s="43">
        <v>12.148999999999999</v>
      </c>
      <c r="AJ204" s="44">
        <v>36556</v>
      </c>
      <c r="AK204" s="43">
        <v>7.2750000000000004</v>
      </c>
      <c r="AL204" s="43" t="s">
        <v>126</v>
      </c>
      <c r="AM204" s="43" t="s">
        <v>126</v>
      </c>
      <c r="AN204" s="43" t="s">
        <v>126</v>
      </c>
      <c r="AO204" s="43" t="s">
        <v>126</v>
      </c>
      <c r="AP204" s="43"/>
      <c r="AQ204" s="43">
        <v>1</v>
      </c>
      <c r="AR204" s="43"/>
      <c r="AS204" s="43"/>
      <c r="AT204" s="46">
        <f t="shared" si="16"/>
        <v>8996.9653425055658</v>
      </c>
      <c r="AU204" s="47">
        <f t="shared" si="17"/>
        <v>6728.4302668932805</v>
      </c>
      <c r="AV204" s="43"/>
      <c r="AW204" s="50">
        <f t="shared" si="18"/>
        <v>11629.930951267372</v>
      </c>
      <c r="AX204" s="51">
        <f t="shared" si="19"/>
        <v>6963.92029312864</v>
      </c>
      <c r="AY204" s="43"/>
    </row>
    <row r="205" spans="1:51">
      <c r="A205" s="43">
        <v>46</v>
      </c>
      <c r="B205" s="43" t="s">
        <v>336</v>
      </c>
      <c r="C205" s="45">
        <v>44361.635474537034</v>
      </c>
      <c r="D205" s="43">
        <v>206</v>
      </c>
      <c r="E205" s="43" t="s">
        <v>125</v>
      </c>
      <c r="F205" s="43">
        <v>0</v>
      </c>
      <c r="G205" s="43">
        <v>6.03</v>
      </c>
      <c r="H205" s="44">
        <v>44779</v>
      </c>
      <c r="I205" s="43">
        <v>8.8999999999999996E-2</v>
      </c>
      <c r="J205" s="43" t="s">
        <v>126</v>
      </c>
      <c r="K205" s="43" t="s">
        <v>126</v>
      </c>
      <c r="L205" s="43" t="s">
        <v>126</v>
      </c>
      <c r="M205" s="43" t="s">
        <v>126</v>
      </c>
      <c r="N205" s="43"/>
      <c r="O205" s="43">
        <v>46</v>
      </c>
      <c r="P205" s="43" t="s">
        <v>336</v>
      </c>
      <c r="Q205" s="45">
        <v>44361.635474537034</v>
      </c>
      <c r="R205" s="43">
        <v>206</v>
      </c>
      <c r="S205" s="43" t="s">
        <v>125</v>
      </c>
      <c r="T205" s="43">
        <v>0</v>
      </c>
      <c r="U205" s="43" t="s">
        <v>126</v>
      </c>
      <c r="V205" s="43" t="s">
        <v>126</v>
      </c>
      <c r="W205" s="43" t="s">
        <v>126</v>
      </c>
      <c r="X205" s="43" t="s">
        <v>126</v>
      </c>
      <c r="Y205" s="43" t="s">
        <v>126</v>
      </c>
      <c r="Z205" s="43" t="s">
        <v>126</v>
      </c>
      <c r="AA205" s="43" t="s">
        <v>126</v>
      </c>
      <c r="AB205" s="43"/>
      <c r="AC205" s="43">
        <v>46</v>
      </c>
      <c r="AD205" s="43" t="s">
        <v>336</v>
      </c>
      <c r="AE205" s="45">
        <v>44361.635474537034</v>
      </c>
      <c r="AF205" s="43">
        <v>206</v>
      </c>
      <c r="AG205" s="43" t="s">
        <v>125</v>
      </c>
      <c r="AH205" s="43">
        <v>0</v>
      </c>
      <c r="AI205" s="43" t="s">
        <v>126</v>
      </c>
      <c r="AJ205" s="44" t="s">
        <v>126</v>
      </c>
      <c r="AK205" s="43" t="s">
        <v>126</v>
      </c>
      <c r="AL205" s="43" t="s">
        <v>126</v>
      </c>
      <c r="AM205" s="43" t="s">
        <v>126</v>
      </c>
      <c r="AN205" s="43" t="s">
        <v>126</v>
      </c>
      <c r="AO205" s="43" t="s">
        <v>126</v>
      </c>
      <c r="AP205" s="43"/>
      <c r="AQ205" s="43">
        <v>1</v>
      </c>
      <c r="AR205" s="43"/>
      <c r="AS205" s="43"/>
      <c r="AT205" s="46">
        <f t="shared" si="16"/>
        <v>139.48442835397583</v>
      </c>
      <c r="AU205" s="47" t="e">
        <f t="shared" si="17"/>
        <v>#VALUE!</v>
      </c>
      <c r="AV205" s="43"/>
      <c r="AW205" s="50">
        <f t="shared" si="18"/>
        <v>117.3391412961231</v>
      </c>
      <c r="AX205" s="51" t="e">
        <f t="shared" si="19"/>
        <v>#VALUE!</v>
      </c>
      <c r="AY205" s="43"/>
    </row>
    <row r="206" spans="1:51">
      <c r="A206" s="43">
        <v>47</v>
      </c>
      <c r="B206" s="43" t="s">
        <v>337</v>
      </c>
      <c r="C206" s="45">
        <v>44361.656828703701</v>
      </c>
      <c r="D206" s="43">
        <v>177</v>
      </c>
      <c r="E206" s="43" t="s">
        <v>125</v>
      </c>
      <c r="F206" s="43">
        <v>0</v>
      </c>
      <c r="G206" s="43">
        <v>6.0549999999999997</v>
      </c>
      <c r="H206" s="44">
        <v>1227</v>
      </c>
      <c r="I206" s="43">
        <v>-2E-3</v>
      </c>
      <c r="J206" s="43" t="s">
        <v>126</v>
      </c>
      <c r="K206" s="43" t="s">
        <v>126</v>
      </c>
      <c r="L206" s="43" t="s">
        <v>126</v>
      </c>
      <c r="M206" s="43" t="s">
        <v>126</v>
      </c>
      <c r="N206" s="43"/>
      <c r="O206" s="43">
        <v>47</v>
      </c>
      <c r="P206" s="43" t="s">
        <v>337</v>
      </c>
      <c r="Q206" s="45">
        <v>44361.656828703701</v>
      </c>
      <c r="R206" s="43">
        <v>177</v>
      </c>
      <c r="S206" s="43" t="s">
        <v>125</v>
      </c>
      <c r="T206" s="43">
        <v>0</v>
      </c>
      <c r="U206" s="43" t="s">
        <v>126</v>
      </c>
      <c r="V206" s="43" t="s">
        <v>126</v>
      </c>
      <c r="W206" s="43" t="s">
        <v>126</v>
      </c>
      <c r="X206" s="43" t="s">
        <v>126</v>
      </c>
      <c r="Y206" s="43" t="s">
        <v>126</v>
      </c>
      <c r="Z206" s="43" t="s">
        <v>126</v>
      </c>
      <c r="AA206" s="43" t="s">
        <v>126</v>
      </c>
      <c r="AB206" s="43"/>
      <c r="AC206" s="43">
        <v>47</v>
      </c>
      <c r="AD206" s="43" t="s">
        <v>337</v>
      </c>
      <c r="AE206" s="45">
        <v>44361.656828703701</v>
      </c>
      <c r="AF206" s="43">
        <v>177</v>
      </c>
      <c r="AG206" s="43" t="s">
        <v>125</v>
      </c>
      <c r="AH206" s="43">
        <v>0</v>
      </c>
      <c r="AI206" s="43">
        <v>12.113</v>
      </c>
      <c r="AJ206" s="44">
        <v>52713</v>
      </c>
      <c r="AK206" s="43">
        <v>10.459</v>
      </c>
      <c r="AL206" s="43" t="s">
        <v>126</v>
      </c>
      <c r="AM206" s="43" t="s">
        <v>126</v>
      </c>
      <c r="AN206" s="43" t="s">
        <v>126</v>
      </c>
      <c r="AO206" s="43" t="s">
        <v>126</v>
      </c>
      <c r="AP206" s="43"/>
      <c r="AQ206" s="43">
        <v>1</v>
      </c>
      <c r="AR206" s="43"/>
      <c r="AS206" s="43"/>
      <c r="AT206" s="46">
        <f t="shared" si="16"/>
        <v>-1.0199725087500005</v>
      </c>
      <c r="AU206" s="47">
        <f t="shared" si="17"/>
        <v>9633.4036886378708</v>
      </c>
      <c r="AV206" s="43"/>
      <c r="AW206" s="50">
        <f t="shared" si="18"/>
        <v>-2.1114244055500002</v>
      </c>
      <c r="AX206" s="51">
        <f t="shared" si="19"/>
        <v>10029.68658240006</v>
      </c>
      <c r="AY206" s="43"/>
    </row>
    <row r="207" spans="1:51">
      <c r="A207" s="43">
        <v>48</v>
      </c>
      <c r="B207" s="43" t="s">
        <v>338</v>
      </c>
      <c r="C207" s="45">
        <v>44361.678148148145</v>
      </c>
      <c r="D207" s="43">
        <v>76</v>
      </c>
      <c r="E207" s="43" t="s">
        <v>125</v>
      </c>
      <c r="F207" s="43">
        <v>0</v>
      </c>
      <c r="G207" s="43">
        <v>6.0030000000000001</v>
      </c>
      <c r="H207" s="44">
        <v>664049</v>
      </c>
      <c r="I207" s="43">
        <v>1.38</v>
      </c>
      <c r="J207" s="43" t="s">
        <v>126</v>
      </c>
      <c r="K207" s="43" t="s">
        <v>126</v>
      </c>
      <c r="L207" s="43" t="s">
        <v>126</v>
      </c>
      <c r="M207" s="43" t="s">
        <v>126</v>
      </c>
      <c r="N207" s="43"/>
      <c r="O207" s="43">
        <v>48</v>
      </c>
      <c r="P207" s="43" t="s">
        <v>338</v>
      </c>
      <c r="Q207" s="45">
        <v>44361.678148148145</v>
      </c>
      <c r="R207" s="43">
        <v>76</v>
      </c>
      <c r="S207" s="43" t="s">
        <v>125</v>
      </c>
      <c r="T207" s="43">
        <v>0</v>
      </c>
      <c r="U207" s="43">
        <v>5.9550000000000001</v>
      </c>
      <c r="V207" s="44">
        <v>6664</v>
      </c>
      <c r="W207" s="43">
        <v>1.9039999999999999</v>
      </c>
      <c r="X207" s="43" t="s">
        <v>126</v>
      </c>
      <c r="Y207" s="43" t="s">
        <v>126</v>
      </c>
      <c r="Z207" s="43" t="s">
        <v>126</v>
      </c>
      <c r="AA207" s="43" t="s">
        <v>126</v>
      </c>
      <c r="AB207" s="43"/>
      <c r="AC207" s="43">
        <v>48</v>
      </c>
      <c r="AD207" s="43" t="s">
        <v>338</v>
      </c>
      <c r="AE207" s="45">
        <v>44361.678148148145</v>
      </c>
      <c r="AF207" s="43">
        <v>76</v>
      </c>
      <c r="AG207" s="43" t="s">
        <v>125</v>
      </c>
      <c r="AH207" s="43">
        <v>0</v>
      </c>
      <c r="AI207" s="43">
        <v>12.101000000000001</v>
      </c>
      <c r="AJ207" s="44">
        <v>59891</v>
      </c>
      <c r="AK207" s="43">
        <v>11.868</v>
      </c>
      <c r="AL207" s="43" t="s">
        <v>126</v>
      </c>
      <c r="AM207" s="43" t="s">
        <v>126</v>
      </c>
      <c r="AN207" s="43" t="s">
        <v>126</v>
      </c>
      <c r="AO207" s="43" t="s">
        <v>126</v>
      </c>
      <c r="AP207" s="43"/>
      <c r="AQ207" s="43">
        <v>1</v>
      </c>
      <c r="AR207" s="43"/>
      <c r="AS207" s="43"/>
      <c r="AT207" s="46">
        <f t="shared" si="16"/>
        <v>1726.3356800739036</v>
      </c>
      <c r="AU207" s="47">
        <f t="shared" si="17"/>
        <v>10913.46968582963</v>
      </c>
      <c r="AV207" s="43"/>
      <c r="AW207" s="50">
        <f t="shared" si="18"/>
        <v>1696.0458211049192</v>
      </c>
      <c r="AX207" s="51">
        <f t="shared" si="19"/>
        <v>11388.977687614939</v>
      </c>
      <c r="AY207" s="43"/>
    </row>
    <row r="208" spans="1:51">
      <c r="A208" s="43">
        <v>49</v>
      </c>
      <c r="B208" s="43" t="s">
        <v>339</v>
      </c>
      <c r="C208" s="45">
        <v>44361.699479166666</v>
      </c>
      <c r="D208" s="43">
        <v>189</v>
      </c>
      <c r="E208" s="43" t="s">
        <v>125</v>
      </c>
      <c r="F208" s="43">
        <v>0</v>
      </c>
      <c r="G208" s="43">
        <v>6.0090000000000003</v>
      </c>
      <c r="H208" s="44">
        <v>47272</v>
      </c>
      <c r="I208" s="43">
        <v>9.4E-2</v>
      </c>
      <c r="J208" s="43" t="s">
        <v>126</v>
      </c>
      <c r="K208" s="43" t="s">
        <v>126</v>
      </c>
      <c r="L208" s="43" t="s">
        <v>126</v>
      </c>
      <c r="M208" s="43" t="s">
        <v>126</v>
      </c>
      <c r="N208" s="43"/>
      <c r="O208" s="43">
        <v>49</v>
      </c>
      <c r="P208" s="43" t="s">
        <v>339</v>
      </c>
      <c r="Q208" s="45">
        <v>44361.699479166666</v>
      </c>
      <c r="R208" s="43">
        <v>189</v>
      </c>
      <c r="S208" s="43" t="s">
        <v>125</v>
      </c>
      <c r="T208" s="43">
        <v>0</v>
      </c>
      <c r="U208" s="43" t="s">
        <v>126</v>
      </c>
      <c r="V208" s="44" t="s">
        <v>126</v>
      </c>
      <c r="W208" s="43" t="s">
        <v>126</v>
      </c>
      <c r="X208" s="43" t="s">
        <v>126</v>
      </c>
      <c r="Y208" s="43" t="s">
        <v>126</v>
      </c>
      <c r="Z208" s="43" t="s">
        <v>126</v>
      </c>
      <c r="AA208" s="43" t="s">
        <v>126</v>
      </c>
      <c r="AB208" s="43"/>
      <c r="AC208" s="43">
        <v>49</v>
      </c>
      <c r="AD208" s="43" t="s">
        <v>339</v>
      </c>
      <c r="AE208" s="45">
        <v>44361.699479166666</v>
      </c>
      <c r="AF208" s="43">
        <v>189</v>
      </c>
      <c r="AG208" s="43" t="s">
        <v>125</v>
      </c>
      <c r="AH208" s="43">
        <v>0</v>
      </c>
      <c r="AI208" s="43" t="s">
        <v>126</v>
      </c>
      <c r="AJ208" s="44" t="s">
        <v>126</v>
      </c>
      <c r="AK208" s="43" t="s">
        <v>126</v>
      </c>
      <c r="AL208" s="43" t="s">
        <v>126</v>
      </c>
      <c r="AM208" s="43" t="s">
        <v>126</v>
      </c>
      <c r="AN208" s="43" t="s">
        <v>126</v>
      </c>
      <c r="AO208" s="43" t="s">
        <v>126</v>
      </c>
      <c r="AP208" s="43"/>
      <c r="AQ208" s="43">
        <v>1</v>
      </c>
      <c r="AR208" s="43"/>
      <c r="AS208" s="43"/>
      <c r="AT208" s="46">
        <f t="shared" si="16"/>
        <v>147.12763721265921</v>
      </c>
      <c r="AU208" s="47" t="e">
        <f t="shared" si="17"/>
        <v>#VALUE!</v>
      </c>
      <c r="AV208" s="43"/>
      <c r="AW208" s="50">
        <f t="shared" si="18"/>
        <v>123.88045178413441</v>
      </c>
      <c r="AX208" s="51" t="e">
        <f t="shared" si="19"/>
        <v>#VALUE!</v>
      </c>
      <c r="AY208" s="43"/>
    </row>
    <row r="209" spans="1:51">
      <c r="A209" s="43">
        <v>50</v>
      </c>
      <c r="B209" s="43" t="s">
        <v>340</v>
      </c>
      <c r="C209" s="45">
        <v>44361.720833333333</v>
      </c>
      <c r="D209" s="43">
        <v>88</v>
      </c>
      <c r="E209" s="43" t="s">
        <v>125</v>
      </c>
      <c r="F209" s="43">
        <v>0</v>
      </c>
      <c r="G209" s="43">
        <v>6.008</v>
      </c>
      <c r="H209" s="44">
        <v>64428</v>
      </c>
      <c r="I209" s="43">
        <v>0.129</v>
      </c>
      <c r="J209" s="43" t="s">
        <v>126</v>
      </c>
      <c r="K209" s="43" t="s">
        <v>126</v>
      </c>
      <c r="L209" s="43" t="s">
        <v>126</v>
      </c>
      <c r="M209" s="43" t="s">
        <v>126</v>
      </c>
      <c r="N209" s="43"/>
      <c r="O209" s="43">
        <v>50</v>
      </c>
      <c r="P209" s="43" t="s">
        <v>340</v>
      </c>
      <c r="Q209" s="45">
        <v>44361.720833333333</v>
      </c>
      <c r="R209" s="43">
        <v>88</v>
      </c>
      <c r="S209" s="43" t="s">
        <v>125</v>
      </c>
      <c r="T209" s="43">
        <v>0</v>
      </c>
      <c r="U209" s="43" t="s">
        <v>126</v>
      </c>
      <c r="V209" s="44" t="s">
        <v>126</v>
      </c>
      <c r="W209" s="43" t="s">
        <v>126</v>
      </c>
      <c r="X209" s="43" t="s">
        <v>126</v>
      </c>
      <c r="Y209" s="43" t="s">
        <v>126</v>
      </c>
      <c r="Z209" s="43" t="s">
        <v>126</v>
      </c>
      <c r="AA209" s="43" t="s">
        <v>126</v>
      </c>
      <c r="AB209" s="43"/>
      <c r="AC209" s="43">
        <v>50</v>
      </c>
      <c r="AD209" s="43" t="s">
        <v>340</v>
      </c>
      <c r="AE209" s="45">
        <v>44361.720833333333</v>
      </c>
      <c r="AF209" s="43">
        <v>88</v>
      </c>
      <c r="AG209" s="43" t="s">
        <v>125</v>
      </c>
      <c r="AH209" s="43">
        <v>0</v>
      </c>
      <c r="AI209" s="43">
        <v>12.141999999999999</v>
      </c>
      <c r="AJ209" s="44">
        <v>26756</v>
      </c>
      <c r="AK209" s="43">
        <v>5.335</v>
      </c>
      <c r="AL209" s="43" t="s">
        <v>126</v>
      </c>
      <c r="AM209" s="43" t="s">
        <v>126</v>
      </c>
      <c r="AN209" s="43" t="s">
        <v>126</v>
      </c>
      <c r="AO209" s="43" t="s">
        <v>126</v>
      </c>
      <c r="AP209" s="43"/>
      <c r="AQ209" s="43">
        <v>1</v>
      </c>
      <c r="AR209" s="43"/>
      <c r="AS209" s="43"/>
      <c r="AT209" s="46">
        <f t="shared" si="16"/>
        <v>199.4505285844192</v>
      </c>
      <c r="AU209" s="47">
        <f t="shared" si="17"/>
        <v>4950.4563904452798</v>
      </c>
      <c r="AV209" s="43"/>
      <c r="AW209" s="50">
        <f t="shared" si="18"/>
        <v>168.85482806745441</v>
      </c>
      <c r="AX209" s="51">
        <f t="shared" si="19"/>
        <v>5100.24893370464</v>
      </c>
      <c r="AY209" s="43"/>
    </row>
    <row r="210" spans="1:51">
      <c r="A210" s="43">
        <v>51</v>
      </c>
      <c r="B210" s="43" t="s">
        <v>341</v>
      </c>
      <c r="C210" s="45">
        <v>44361.742164351854</v>
      </c>
      <c r="D210" s="43">
        <v>159</v>
      </c>
      <c r="E210" s="43" t="s">
        <v>125</v>
      </c>
      <c r="F210" s="43">
        <v>0</v>
      </c>
      <c r="G210" s="43">
        <v>6.0460000000000003</v>
      </c>
      <c r="H210" s="44">
        <v>3719</v>
      </c>
      <c r="I210" s="43">
        <v>3.0000000000000001E-3</v>
      </c>
      <c r="J210" s="43" t="s">
        <v>126</v>
      </c>
      <c r="K210" s="43" t="s">
        <v>126</v>
      </c>
      <c r="L210" s="43" t="s">
        <v>126</v>
      </c>
      <c r="M210" s="43" t="s">
        <v>126</v>
      </c>
      <c r="N210" s="43"/>
      <c r="O210" s="43">
        <v>51</v>
      </c>
      <c r="P210" s="43" t="s">
        <v>341</v>
      </c>
      <c r="Q210" s="45">
        <v>44361.742164351854</v>
      </c>
      <c r="R210" s="43">
        <v>159</v>
      </c>
      <c r="S210" s="43" t="s">
        <v>125</v>
      </c>
      <c r="T210" s="43">
        <v>0</v>
      </c>
      <c r="U210" s="43" t="s">
        <v>126</v>
      </c>
      <c r="V210" s="43" t="s">
        <v>126</v>
      </c>
      <c r="W210" s="43" t="s">
        <v>126</v>
      </c>
      <c r="X210" s="43" t="s">
        <v>126</v>
      </c>
      <c r="Y210" s="43" t="s">
        <v>126</v>
      </c>
      <c r="Z210" s="43" t="s">
        <v>126</v>
      </c>
      <c r="AA210" s="43" t="s">
        <v>126</v>
      </c>
      <c r="AB210" s="43"/>
      <c r="AC210" s="43">
        <v>51</v>
      </c>
      <c r="AD210" s="43" t="s">
        <v>341</v>
      </c>
      <c r="AE210" s="45">
        <v>44361.742164351854</v>
      </c>
      <c r="AF210" s="43">
        <v>159</v>
      </c>
      <c r="AG210" s="43" t="s">
        <v>125</v>
      </c>
      <c r="AH210" s="43">
        <v>0</v>
      </c>
      <c r="AI210" s="43">
        <v>12.177</v>
      </c>
      <c r="AJ210" s="44">
        <v>20671</v>
      </c>
      <c r="AK210" s="43">
        <v>4.1280000000000001</v>
      </c>
      <c r="AL210" s="43" t="s">
        <v>126</v>
      </c>
      <c r="AM210" s="43" t="s">
        <v>126</v>
      </c>
      <c r="AN210" s="43" t="s">
        <v>126</v>
      </c>
      <c r="AO210" s="43" t="s">
        <v>126</v>
      </c>
      <c r="AP210" s="43"/>
      <c r="AQ210" s="43">
        <v>1</v>
      </c>
      <c r="AR210" s="43"/>
      <c r="AS210" s="43"/>
      <c r="AT210" s="46">
        <f t="shared" si="16"/>
        <v>5.9828029212499985</v>
      </c>
      <c r="AU210" s="47">
        <f t="shared" si="17"/>
        <v>3840.4123915724299</v>
      </c>
      <c r="AV210" s="43"/>
      <c r="AW210" s="50">
        <f t="shared" si="18"/>
        <v>6.7012328100499996</v>
      </c>
      <c r="AX210" s="51">
        <f t="shared" si="19"/>
        <v>3941.48946068134</v>
      </c>
      <c r="AY210" s="43"/>
    </row>
    <row r="211" spans="1:51">
      <c r="A211" s="43">
        <v>52</v>
      </c>
      <c r="B211" s="43" t="s">
        <v>342</v>
      </c>
      <c r="C211" s="45">
        <v>44361.76353009259</v>
      </c>
      <c r="D211" s="43">
        <v>205</v>
      </c>
      <c r="E211" s="43" t="s">
        <v>125</v>
      </c>
      <c r="F211" s="43">
        <v>0</v>
      </c>
      <c r="G211" s="43">
        <v>6.0389999999999997</v>
      </c>
      <c r="H211" s="44">
        <v>4272</v>
      </c>
      <c r="I211" s="43">
        <v>4.0000000000000001E-3</v>
      </c>
      <c r="J211" s="43" t="s">
        <v>126</v>
      </c>
      <c r="K211" s="43" t="s">
        <v>126</v>
      </c>
      <c r="L211" s="43" t="s">
        <v>126</v>
      </c>
      <c r="M211" s="43" t="s">
        <v>126</v>
      </c>
      <c r="N211" s="43"/>
      <c r="O211" s="43">
        <v>52</v>
      </c>
      <c r="P211" s="43" t="s">
        <v>342</v>
      </c>
      <c r="Q211" s="45">
        <v>44361.76353009259</v>
      </c>
      <c r="R211" s="43">
        <v>205</v>
      </c>
      <c r="S211" s="43" t="s">
        <v>125</v>
      </c>
      <c r="T211" s="43">
        <v>0</v>
      </c>
      <c r="U211" s="43" t="s">
        <v>126</v>
      </c>
      <c r="V211" s="44" t="s">
        <v>126</v>
      </c>
      <c r="W211" s="43" t="s">
        <v>126</v>
      </c>
      <c r="X211" s="43" t="s">
        <v>126</v>
      </c>
      <c r="Y211" s="43" t="s">
        <v>126</v>
      </c>
      <c r="Z211" s="43" t="s">
        <v>126</v>
      </c>
      <c r="AA211" s="43" t="s">
        <v>126</v>
      </c>
      <c r="AB211" s="43"/>
      <c r="AC211" s="43">
        <v>52</v>
      </c>
      <c r="AD211" s="43" t="s">
        <v>342</v>
      </c>
      <c r="AE211" s="45">
        <v>44361.76353009259</v>
      </c>
      <c r="AF211" s="43">
        <v>205</v>
      </c>
      <c r="AG211" s="43" t="s">
        <v>125</v>
      </c>
      <c r="AH211" s="43">
        <v>0</v>
      </c>
      <c r="AI211" s="43">
        <v>12.178000000000001</v>
      </c>
      <c r="AJ211" s="44">
        <v>21094</v>
      </c>
      <c r="AK211" s="43">
        <v>4.2119999999999997</v>
      </c>
      <c r="AL211" s="43" t="s">
        <v>126</v>
      </c>
      <c r="AM211" s="43" t="s">
        <v>126</v>
      </c>
      <c r="AN211" s="43" t="s">
        <v>126</v>
      </c>
      <c r="AO211" s="43" t="s">
        <v>126</v>
      </c>
      <c r="AP211" s="43"/>
      <c r="AQ211" s="43">
        <v>1</v>
      </c>
      <c r="AR211" s="43"/>
      <c r="AS211" s="43"/>
      <c r="AT211" s="46">
        <f t="shared" si="16"/>
        <v>7.5725721599999982</v>
      </c>
      <c r="AU211" s="47">
        <f t="shared" si="17"/>
        <v>3917.7276594042801</v>
      </c>
      <c r="AV211" s="43"/>
      <c r="AW211" s="50">
        <f t="shared" si="18"/>
        <v>8.5592694271999985</v>
      </c>
      <c r="AX211" s="51">
        <f t="shared" si="19"/>
        <v>4022.0798018466403</v>
      </c>
      <c r="AY211" s="43"/>
    </row>
    <row r="212" spans="1:51">
      <c r="A212" s="43">
        <v>53</v>
      </c>
      <c r="B212" s="43" t="s">
        <v>343</v>
      </c>
      <c r="C212" s="45">
        <v>44361.784884259258</v>
      </c>
      <c r="D212" s="43">
        <v>182</v>
      </c>
      <c r="E212" s="43" t="s">
        <v>125</v>
      </c>
      <c r="F212" s="43">
        <v>0</v>
      </c>
      <c r="G212" s="43">
        <v>6.0090000000000003</v>
      </c>
      <c r="H212" s="44">
        <v>42392</v>
      </c>
      <c r="I212" s="43">
        <v>8.4000000000000005E-2</v>
      </c>
      <c r="J212" s="43" t="s">
        <v>126</v>
      </c>
      <c r="K212" s="43" t="s">
        <v>126</v>
      </c>
      <c r="L212" s="43" t="s">
        <v>126</v>
      </c>
      <c r="M212" s="43" t="s">
        <v>126</v>
      </c>
      <c r="N212" s="43"/>
      <c r="O212" s="43">
        <v>53</v>
      </c>
      <c r="P212" s="43" t="s">
        <v>343</v>
      </c>
      <c r="Q212" s="45">
        <v>44361.784884259258</v>
      </c>
      <c r="R212" s="43">
        <v>182</v>
      </c>
      <c r="S212" s="43" t="s">
        <v>125</v>
      </c>
      <c r="T212" s="43">
        <v>0</v>
      </c>
      <c r="U212" s="43" t="s">
        <v>126</v>
      </c>
      <c r="V212" s="43" t="s">
        <v>126</v>
      </c>
      <c r="W212" s="43" t="s">
        <v>126</v>
      </c>
      <c r="X212" s="43" t="s">
        <v>126</v>
      </c>
      <c r="Y212" s="43" t="s">
        <v>126</v>
      </c>
      <c r="Z212" s="43" t="s">
        <v>126</v>
      </c>
      <c r="AA212" s="43" t="s">
        <v>126</v>
      </c>
      <c r="AB212" s="43"/>
      <c r="AC212" s="43">
        <v>53</v>
      </c>
      <c r="AD212" s="43" t="s">
        <v>343</v>
      </c>
      <c r="AE212" s="45">
        <v>44361.784884259258</v>
      </c>
      <c r="AF212" s="43">
        <v>182</v>
      </c>
      <c r="AG212" s="43" t="s">
        <v>125</v>
      </c>
      <c r="AH212" s="43">
        <v>0</v>
      </c>
      <c r="AI212" s="43">
        <v>12.071999999999999</v>
      </c>
      <c r="AJ212" s="44">
        <v>96236</v>
      </c>
      <c r="AK212" s="43">
        <v>18.954999999999998</v>
      </c>
      <c r="AL212" s="43" t="s">
        <v>126</v>
      </c>
      <c r="AM212" s="43" t="s">
        <v>126</v>
      </c>
      <c r="AN212" s="43" t="s">
        <v>126</v>
      </c>
      <c r="AO212" s="43" t="s">
        <v>126</v>
      </c>
      <c r="AP212" s="43"/>
      <c r="AQ212" s="43">
        <v>1</v>
      </c>
      <c r="AR212" s="43"/>
      <c r="AS212" s="43"/>
      <c r="AT212" s="46">
        <f t="shared" si="16"/>
        <v>132.15669394584322</v>
      </c>
      <c r="AU212" s="47">
        <f t="shared" si="17"/>
        <v>17295.64834972208</v>
      </c>
      <c r="AV212" s="43"/>
      <c r="AW212" s="50">
        <f t="shared" si="18"/>
        <v>111.0745528268224</v>
      </c>
      <c r="AX212" s="51">
        <f t="shared" si="19"/>
        <v>18245.875361263043</v>
      </c>
      <c r="AY212" s="43"/>
    </row>
    <row r="213" spans="1:51">
      <c r="A213" s="43">
        <v>54</v>
      </c>
      <c r="B213" s="43" t="s">
        <v>344</v>
      </c>
      <c r="C213" s="45">
        <v>44361.806250000001</v>
      </c>
      <c r="D213" s="43">
        <v>211</v>
      </c>
      <c r="E213" s="43" t="s">
        <v>125</v>
      </c>
      <c r="F213" s="43">
        <v>0</v>
      </c>
      <c r="G213" s="43">
        <v>6.024</v>
      </c>
      <c r="H213" s="44">
        <v>4811075</v>
      </c>
      <c r="I213" s="43">
        <v>10.081</v>
      </c>
      <c r="J213" s="43" t="s">
        <v>126</v>
      </c>
      <c r="K213" s="43" t="s">
        <v>126</v>
      </c>
      <c r="L213" s="43" t="s">
        <v>126</v>
      </c>
      <c r="M213" s="43" t="s">
        <v>126</v>
      </c>
      <c r="N213" s="43"/>
      <c r="O213" s="43">
        <v>54</v>
      </c>
      <c r="P213" s="43" t="s">
        <v>344</v>
      </c>
      <c r="Q213" s="45">
        <v>44361.806250000001</v>
      </c>
      <c r="R213" s="43">
        <v>211</v>
      </c>
      <c r="S213" s="43" t="s">
        <v>125</v>
      </c>
      <c r="T213" s="43">
        <v>0</v>
      </c>
      <c r="U213" s="43">
        <v>5.9770000000000003</v>
      </c>
      <c r="V213" s="44">
        <v>39094</v>
      </c>
      <c r="W213" s="43">
        <v>10.563000000000001</v>
      </c>
      <c r="X213" s="43" t="s">
        <v>126</v>
      </c>
      <c r="Y213" s="43" t="s">
        <v>126</v>
      </c>
      <c r="Z213" s="43" t="s">
        <v>126</v>
      </c>
      <c r="AA213" s="43" t="s">
        <v>126</v>
      </c>
      <c r="AB213" s="43"/>
      <c r="AC213" s="43">
        <v>54</v>
      </c>
      <c r="AD213" s="43" t="s">
        <v>344</v>
      </c>
      <c r="AE213" s="45">
        <v>44361.806250000001</v>
      </c>
      <c r="AF213" s="43">
        <v>211</v>
      </c>
      <c r="AG213" s="43" t="s">
        <v>125</v>
      </c>
      <c r="AH213" s="43">
        <v>0</v>
      </c>
      <c r="AI213" s="43">
        <v>12.134</v>
      </c>
      <c r="AJ213" s="44">
        <v>68505</v>
      </c>
      <c r="AK213" s="43">
        <v>13.555</v>
      </c>
      <c r="AL213" s="43" t="s">
        <v>126</v>
      </c>
      <c r="AM213" s="43" t="s">
        <v>126</v>
      </c>
      <c r="AN213" s="43" t="s">
        <v>126</v>
      </c>
      <c r="AO213" s="43" t="s">
        <v>126</v>
      </c>
      <c r="AP213" s="43"/>
      <c r="AQ213" s="43">
        <v>1</v>
      </c>
      <c r="AR213" s="43"/>
      <c r="AS213" s="43"/>
      <c r="AT213" s="46">
        <f t="shared" si="16"/>
        <v>7988.4711996462602</v>
      </c>
      <c r="AU213" s="47">
        <f t="shared" si="17"/>
        <v>12441.081468480752</v>
      </c>
      <c r="AV213" s="43"/>
      <c r="AW213" s="50">
        <f t="shared" si="18"/>
        <v>10279.127799421482</v>
      </c>
      <c r="AX213" s="51">
        <f t="shared" si="19"/>
        <v>13017.990876493501</v>
      </c>
      <c r="AY213" s="43"/>
    </row>
    <row r="214" spans="1:51">
      <c r="A214" s="43">
        <v>55</v>
      </c>
      <c r="B214" s="43" t="s">
        <v>345</v>
      </c>
      <c r="C214" s="45">
        <v>44361.827592592592</v>
      </c>
      <c r="D214" s="43">
        <v>21</v>
      </c>
      <c r="E214" s="43" t="s">
        <v>125</v>
      </c>
      <c r="F214" s="43">
        <v>0</v>
      </c>
      <c r="G214" s="43">
        <v>6.0350000000000001</v>
      </c>
      <c r="H214" s="44">
        <v>66147</v>
      </c>
      <c r="I214" s="43">
        <v>0.13300000000000001</v>
      </c>
      <c r="J214" s="43" t="s">
        <v>126</v>
      </c>
      <c r="K214" s="43" t="s">
        <v>126</v>
      </c>
      <c r="L214" s="43" t="s">
        <v>126</v>
      </c>
      <c r="M214" s="43" t="s">
        <v>126</v>
      </c>
      <c r="N214" s="43"/>
      <c r="O214" s="43">
        <v>55</v>
      </c>
      <c r="P214" s="43" t="s">
        <v>345</v>
      </c>
      <c r="Q214" s="45">
        <v>44361.827592592592</v>
      </c>
      <c r="R214" s="43">
        <v>21</v>
      </c>
      <c r="S214" s="43" t="s">
        <v>125</v>
      </c>
      <c r="T214" s="43">
        <v>0</v>
      </c>
      <c r="U214" s="43" t="s">
        <v>126</v>
      </c>
      <c r="V214" s="43" t="s">
        <v>126</v>
      </c>
      <c r="W214" s="43" t="s">
        <v>126</v>
      </c>
      <c r="X214" s="43" t="s">
        <v>126</v>
      </c>
      <c r="Y214" s="43" t="s">
        <v>126</v>
      </c>
      <c r="Z214" s="43" t="s">
        <v>126</v>
      </c>
      <c r="AA214" s="43" t="s">
        <v>126</v>
      </c>
      <c r="AB214" s="43"/>
      <c r="AC214" s="43">
        <v>55</v>
      </c>
      <c r="AD214" s="43" t="s">
        <v>345</v>
      </c>
      <c r="AE214" s="45">
        <v>44361.827592592592</v>
      </c>
      <c r="AF214" s="43">
        <v>21</v>
      </c>
      <c r="AG214" s="43" t="s">
        <v>125</v>
      </c>
      <c r="AH214" s="43">
        <v>0</v>
      </c>
      <c r="AI214" s="43">
        <v>12.175000000000001</v>
      </c>
      <c r="AJ214" s="44">
        <v>28616</v>
      </c>
      <c r="AK214" s="43">
        <v>5.7039999999999997</v>
      </c>
      <c r="AL214" s="43" t="s">
        <v>126</v>
      </c>
      <c r="AM214" s="43" t="s">
        <v>126</v>
      </c>
      <c r="AN214" s="43" t="s">
        <v>126</v>
      </c>
      <c r="AO214" s="43" t="s">
        <v>126</v>
      </c>
      <c r="AP214" s="43"/>
      <c r="AQ214" s="43">
        <v>1</v>
      </c>
      <c r="AR214" s="43"/>
      <c r="AS214" s="43"/>
      <c r="AT214" s="46">
        <f t="shared" si="16"/>
        <v>204.66670461793422</v>
      </c>
      <c r="AU214" s="47">
        <f t="shared" si="17"/>
        <v>5288.8355876268797</v>
      </c>
      <c r="AV214" s="43"/>
      <c r="AW214" s="50">
        <f t="shared" si="18"/>
        <v>173.3572560438719</v>
      </c>
      <c r="AX214" s="51">
        <f t="shared" si="19"/>
        <v>5454.20628508544</v>
      </c>
      <c r="AY214" s="43"/>
    </row>
    <row r="215" spans="1:51">
      <c r="A215" s="43">
        <v>56</v>
      </c>
      <c r="B215" s="43" t="s">
        <v>346</v>
      </c>
      <c r="C215" s="45">
        <v>44361.848969907405</v>
      </c>
      <c r="D215" s="43">
        <v>81</v>
      </c>
      <c r="E215" s="43" t="s">
        <v>125</v>
      </c>
      <c r="F215" s="43">
        <v>0</v>
      </c>
      <c r="G215" s="43">
        <v>6.0540000000000003</v>
      </c>
      <c r="H215" s="44">
        <v>1652</v>
      </c>
      <c r="I215" s="43">
        <v>-1E-3</v>
      </c>
      <c r="J215" s="43" t="s">
        <v>126</v>
      </c>
      <c r="K215" s="43" t="s">
        <v>126</v>
      </c>
      <c r="L215" s="43" t="s">
        <v>126</v>
      </c>
      <c r="M215" s="43" t="s">
        <v>126</v>
      </c>
      <c r="N215" s="43"/>
      <c r="O215" s="43">
        <v>56</v>
      </c>
      <c r="P215" s="43" t="s">
        <v>346</v>
      </c>
      <c r="Q215" s="45">
        <v>44361.848969907405</v>
      </c>
      <c r="R215" s="43">
        <v>81</v>
      </c>
      <c r="S215" s="43" t="s">
        <v>125</v>
      </c>
      <c r="T215" s="43">
        <v>0</v>
      </c>
      <c r="U215" s="43" t="s">
        <v>126</v>
      </c>
      <c r="V215" s="43" t="s">
        <v>126</v>
      </c>
      <c r="W215" s="43" t="s">
        <v>126</v>
      </c>
      <c r="X215" s="43" t="s">
        <v>126</v>
      </c>
      <c r="Y215" s="43" t="s">
        <v>126</v>
      </c>
      <c r="Z215" s="43" t="s">
        <v>126</v>
      </c>
      <c r="AA215" s="43" t="s">
        <v>126</v>
      </c>
      <c r="AB215" s="43"/>
      <c r="AC215" s="43">
        <v>56</v>
      </c>
      <c r="AD215" s="43" t="s">
        <v>346</v>
      </c>
      <c r="AE215" s="45">
        <v>44361.848969907405</v>
      </c>
      <c r="AF215" s="43">
        <v>81</v>
      </c>
      <c r="AG215" s="43" t="s">
        <v>125</v>
      </c>
      <c r="AH215" s="43">
        <v>0</v>
      </c>
      <c r="AI215" s="43">
        <v>12.164</v>
      </c>
      <c r="AJ215" s="44">
        <v>10020</v>
      </c>
      <c r="AK215" s="43">
        <v>2.0089999999999999</v>
      </c>
      <c r="AL215" s="43" t="s">
        <v>126</v>
      </c>
      <c r="AM215" s="43" t="s">
        <v>126</v>
      </c>
      <c r="AN215" s="43" t="s">
        <v>126</v>
      </c>
      <c r="AO215" s="43" t="s">
        <v>126</v>
      </c>
      <c r="AP215" s="43"/>
      <c r="AQ215" s="43">
        <v>1</v>
      </c>
      <c r="AR215" s="43"/>
      <c r="AS215" s="43"/>
      <c r="AT215" s="46">
        <f t="shared" si="16"/>
        <v>0.15565345999999902</v>
      </c>
      <c r="AU215" s="47">
        <f t="shared" si="17"/>
        <v>1886.2358668920001</v>
      </c>
      <c r="AV215" s="43"/>
      <c r="AW215" s="50">
        <f t="shared" si="18"/>
        <v>-0.55755557679999956</v>
      </c>
      <c r="AX215" s="51">
        <f t="shared" si="19"/>
        <v>1910.3334894960001</v>
      </c>
      <c r="AY215" s="43"/>
    </row>
    <row r="216" spans="1:51">
      <c r="A216" s="43">
        <v>57</v>
      </c>
      <c r="B216" s="43" t="s">
        <v>347</v>
      </c>
      <c r="C216" s="45">
        <v>44361.870347222219</v>
      </c>
      <c r="D216" s="43">
        <v>161</v>
      </c>
      <c r="E216" s="43" t="s">
        <v>125</v>
      </c>
      <c r="F216" s="43">
        <v>0</v>
      </c>
      <c r="G216" s="43">
        <v>6.1050000000000004</v>
      </c>
      <c r="H216" s="43">
        <v>859</v>
      </c>
      <c r="I216" s="43">
        <v>-3.0000000000000001E-3</v>
      </c>
      <c r="J216" s="43" t="s">
        <v>126</v>
      </c>
      <c r="K216" s="43" t="s">
        <v>126</v>
      </c>
      <c r="L216" s="43" t="s">
        <v>126</v>
      </c>
      <c r="M216" s="43" t="s">
        <v>126</v>
      </c>
      <c r="N216" s="43"/>
      <c r="O216" s="43">
        <v>57</v>
      </c>
      <c r="P216" s="43" t="s">
        <v>347</v>
      </c>
      <c r="Q216" s="45">
        <v>44361.870347222219</v>
      </c>
      <c r="R216" s="43">
        <v>161</v>
      </c>
      <c r="S216" s="43" t="s">
        <v>125</v>
      </c>
      <c r="T216" s="43">
        <v>0</v>
      </c>
      <c r="U216" s="43" t="s">
        <v>126</v>
      </c>
      <c r="V216" s="43" t="s">
        <v>126</v>
      </c>
      <c r="W216" s="43" t="s">
        <v>126</v>
      </c>
      <c r="X216" s="43" t="s">
        <v>126</v>
      </c>
      <c r="Y216" s="43" t="s">
        <v>126</v>
      </c>
      <c r="Z216" s="43" t="s">
        <v>126</v>
      </c>
      <c r="AA216" s="43" t="s">
        <v>126</v>
      </c>
      <c r="AB216" s="43"/>
      <c r="AC216" s="43">
        <v>57</v>
      </c>
      <c r="AD216" s="43" t="s">
        <v>347</v>
      </c>
      <c r="AE216" s="45">
        <v>44361.870347222219</v>
      </c>
      <c r="AF216" s="43">
        <v>161</v>
      </c>
      <c r="AG216" s="43" t="s">
        <v>125</v>
      </c>
      <c r="AH216" s="43">
        <v>0</v>
      </c>
      <c r="AI216" s="43">
        <v>12.11</v>
      </c>
      <c r="AJ216" s="44">
        <v>55997</v>
      </c>
      <c r="AK216" s="43">
        <v>11.103999999999999</v>
      </c>
      <c r="AL216" s="43" t="s">
        <v>126</v>
      </c>
      <c r="AM216" s="43" t="s">
        <v>126</v>
      </c>
      <c r="AN216" s="43" t="s">
        <v>126</v>
      </c>
      <c r="AO216" s="43" t="s">
        <v>126</v>
      </c>
      <c r="AP216" s="43"/>
      <c r="AQ216" s="43">
        <v>1</v>
      </c>
      <c r="AR216" s="43"/>
      <c r="AS216" s="43"/>
      <c r="AT216" s="46">
        <f t="shared" si="16"/>
        <v>-2.0317250287500004</v>
      </c>
      <c r="AU216" s="47">
        <f t="shared" si="17"/>
        <v>10219.84817015507</v>
      </c>
      <c r="AV216" s="43"/>
      <c r="AW216" s="50">
        <f t="shared" si="18"/>
        <v>-3.4738032039499998</v>
      </c>
      <c r="AX216" s="51">
        <f t="shared" si="19"/>
        <v>10651.782503213661</v>
      </c>
      <c r="AY216" s="43"/>
    </row>
    <row r="217" spans="1:51">
      <c r="A217" s="43">
        <v>58</v>
      </c>
      <c r="B217" s="43" t="s">
        <v>348</v>
      </c>
      <c r="C217" s="45">
        <v>44361.891701388886</v>
      </c>
      <c r="D217" s="43">
        <v>10</v>
      </c>
      <c r="E217" s="43" t="s">
        <v>125</v>
      </c>
      <c r="F217" s="43">
        <v>0</v>
      </c>
      <c r="G217" s="43">
        <v>6.0359999999999996</v>
      </c>
      <c r="H217" s="44">
        <v>54928</v>
      </c>
      <c r="I217" s="43">
        <v>0.11</v>
      </c>
      <c r="J217" s="43" t="s">
        <v>126</v>
      </c>
      <c r="K217" s="43" t="s">
        <v>126</v>
      </c>
      <c r="L217" s="43" t="s">
        <v>126</v>
      </c>
      <c r="M217" s="43" t="s">
        <v>126</v>
      </c>
      <c r="N217" s="43"/>
      <c r="O217" s="43">
        <v>58</v>
      </c>
      <c r="P217" s="43" t="s">
        <v>348</v>
      </c>
      <c r="Q217" s="45">
        <v>44361.891701388886</v>
      </c>
      <c r="R217" s="43">
        <v>10</v>
      </c>
      <c r="S217" s="43" t="s">
        <v>125</v>
      </c>
      <c r="T217" s="43">
        <v>0</v>
      </c>
      <c r="U217" s="43" t="s">
        <v>126</v>
      </c>
      <c r="V217" s="43" t="s">
        <v>126</v>
      </c>
      <c r="W217" s="43" t="s">
        <v>126</v>
      </c>
      <c r="X217" s="43" t="s">
        <v>126</v>
      </c>
      <c r="Y217" s="43" t="s">
        <v>126</v>
      </c>
      <c r="Z217" s="43" t="s">
        <v>126</v>
      </c>
      <c r="AA217" s="43" t="s">
        <v>126</v>
      </c>
      <c r="AB217" s="43"/>
      <c r="AC217" s="43">
        <v>58</v>
      </c>
      <c r="AD217" s="43" t="s">
        <v>348</v>
      </c>
      <c r="AE217" s="45">
        <v>44361.891701388886</v>
      </c>
      <c r="AF217" s="43">
        <v>10</v>
      </c>
      <c r="AG217" s="43" t="s">
        <v>125</v>
      </c>
      <c r="AH217" s="43">
        <v>0</v>
      </c>
      <c r="AI217" s="43" t="s">
        <v>126</v>
      </c>
      <c r="AJ217" s="43" t="s">
        <v>126</v>
      </c>
      <c r="AK217" s="43" t="s">
        <v>126</v>
      </c>
      <c r="AL217" s="43" t="s">
        <v>126</v>
      </c>
      <c r="AM217" s="43" t="s">
        <v>126</v>
      </c>
      <c r="AN217" s="43" t="s">
        <v>126</v>
      </c>
      <c r="AO217" s="43" t="s">
        <v>126</v>
      </c>
      <c r="AP217" s="43"/>
      <c r="AQ217" s="43">
        <v>1</v>
      </c>
      <c r="AR217" s="43"/>
      <c r="AS217" s="43"/>
      <c r="AT217" s="46">
        <f t="shared" si="16"/>
        <v>170.53650307281922</v>
      </c>
      <c r="AU217" s="47" t="e">
        <f t="shared" si="17"/>
        <v>#VALUE!</v>
      </c>
      <c r="AV217" s="43"/>
      <c r="AW217" s="50">
        <f t="shared" si="18"/>
        <v>143.95941440125441</v>
      </c>
      <c r="AX217" s="51" t="e">
        <f t="shared" si="19"/>
        <v>#VALUE!</v>
      </c>
      <c r="AY217" s="43"/>
    </row>
    <row r="218" spans="1:51">
      <c r="A218" s="43">
        <v>59</v>
      </c>
      <c r="B218" s="43" t="s">
        <v>349</v>
      </c>
      <c r="C218" s="45">
        <v>44361.913043981483</v>
      </c>
      <c r="D218" s="43">
        <v>72</v>
      </c>
      <c r="E218" s="43" t="s">
        <v>125</v>
      </c>
      <c r="F218" s="43">
        <v>0</v>
      </c>
      <c r="G218" s="43">
        <v>6.008</v>
      </c>
      <c r="H218" s="44">
        <v>2582</v>
      </c>
      <c r="I218" s="43">
        <v>1E-3</v>
      </c>
      <c r="J218" s="43" t="s">
        <v>126</v>
      </c>
      <c r="K218" s="43" t="s">
        <v>126</v>
      </c>
      <c r="L218" s="43" t="s">
        <v>126</v>
      </c>
      <c r="M218" s="43" t="s">
        <v>126</v>
      </c>
      <c r="N218" s="43"/>
      <c r="O218" s="43">
        <v>59</v>
      </c>
      <c r="P218" s="43" t="s">
        <v>349</v>
      </c>
      <c r="Q218" s="45">
        <v>44361.913043981483</v>
      </c>
      <c r="R218" s="43">
        <v>72</v>
      </c>
      <c r="S218" s="43" t="s">
        <v>125</v>
      </c>
      <c r="T218" s="43">
        <v>0</v>
      </c>
      <c r="U218" s="43" t="s">
        <v>126</v>
      </c>
      <c r="V218" s="43" t="s">
        <v>126</v>
      </c>
      <c r="W218" s="43" t="s">
        <v>126</v>
      </c>
      <c r="X218" s="43" t="s">
        <v>126</v>
      </c>
      <c r="Y218" s="43" t="s">
        <v>126</v>
      </c>
      <c r="Z218" s="43" t="s">
        <v>126</v>
      </c>
      <c r="AA218" s="43" t="s">
        <v>126</v>
      </c>
      <c r="AB218" s="43"/>
      <c r="AC218" s="43">
        <v>59</v>
      </c>
      <c r="AD218" s="43" t="s">
        <v>349</v>
      </c>
      <c r="AE218" s="45">
        <v>44361.913043981483</v>
      </c>
      <c r="AF218" s="43">
        <v>72</v>
      </c>
      <c r="AG218" s="43" t="s">
        <v>125</v>
      </c>
      <c r="AH218" s="43">
        <v>0</v>
      </c>
      <c r="AI218" s="43">
        <v>12.098000000000001</v>
      </c>
      <c r="AJ218" s="44">
        <v>71134</v>
      </c>
      <c r="AK218" s="43">
        <v>14.069000000000001</v>
      </c>
      <c r="AL218" s="43" t="s">
        <v>126</v>
      </c>
      <c r="AM218" s="43" t="s">
        <v>126</v>
      </c>
      <c r="AN218" s="43" t="s">
        <v>126</v>
      </c>
      <c r="AO218" s="43" t="s">
        <v>126</v>
      </c>
      <c r="AP218" s="43"/>
      <c r="AQ218" s="43">
        <v>1</v>
      </c>
      <c r="AR218" s="43"/>
      <c r="AS218" s="43"/>
      <c r="AT218" s="46">
        <f t="shared" si="16"/>
        <v>2.7549778849999997</v>
      </c>
      <c r="AU218" s="47">
        <f t="shared" si="17"/>
        <v>12905.45451534188</v>
      </c>
      <c r="AV218" s="43"/>
      <c r="AW218" s="50">
        <f t="shared" si="18"/>
        <v>2.7696493442000012</v>
      </c>
      <c r="AX218" s="51">
        <f t="shared" si="19"/>
        <v>13514.686452755441</v>
      </c>
      <c r="AY218" s="43"/>
    </row>
    <row r="219" spans="1:51">
      <c r="A219" s="43">
        <v>60</v>
      </c>
      <c r="B219" s="43" t="s">
        <v>350</v>
      </c>
      <c r="C219" s="45">
        <v>44361.934351851851</v>
      </c>
      <c r="D219" s="43">
        <v>190</v>
      </c>
      <c r="E219" s="43" t="s">
        <v>125</v>
      </c>
      <c r="F219" s="43">
        <v>0</v>
      </c>
      <c r="G219" s="43">
        <v>6.1689999999999996</v>
      </c>
      <c r="H219" s="43">
        <v>831</v>
      </c>
      <c r="I219" s="43">
        <v>-3.0000000000000001E-3</v>
      </c>
      <c r="J219" s="43" t="s">
        <v>126</v>
      </c>
      <c r="K219" s="43" t="s">
        <v>126</v>
      </c>
      <c r="L219" s="43" t="s">
        <v>126</v>
      </c>
      <c r="M219" s="43" t="s">
        <v>126</v>
      </c>
      <c r="N219" s="43"/>
      <c r="O219" s="43">
        <v>60</v>
      </c>
      <c r="P219" s="43" t="s">
        <v>350</v>
      </c>
      <c r="Q219" s="45">
        <v>44361.934351851851</v>
      </c>
      <c r="R219" s="43">
        <v>190</v>
      </c>
      <c r="S219" s="43" t="s">
        <v>125</v>
      </c>
      <c r="T219" s="43">
        <v>0</v>
      </c>
      <c r="U219" s="43" t="s">
        <v>126</v>
      </c>
      <c r="V219" s="43" t="s">
        <v>126</v>
      </c>
      <c r="W219" s="43" t="s">
        <v>126</v>
      </c>
      <c r="X219" s="43" t="s">
        <v>126</v>
      </c>
      <c r="Y219" s="43" t="s">
        <v>126</v>
      </c>
      <c r="Z219" s="43" t="s">
        <v>126</v>
      </c>
      <c r="AA219" s="43" t="s">
        <v>126</v>
      </c>
      <c r="AB219" s="43"/>
      <c r="AC219" s="43">
        <v>60</v>
      </c>
      <c r="AD219" s="43" t="s">
        <v>350</v>
      </c>
      <c r="AE219" s="45">
        <v>44361.934351851851</v>
      </c>
      <c r="AF219" s="43">
        <v>190</v>
      </c>
      <c r="AG219" s="43" t="s">
        <v>125</v>
      </c>
      <c r="AH219" s="43">
        <v>0</v>
      </c>
      <c r="AI219" s="43">
        <v>12.148</v>
      </c>
      <c r="AJ219" s="44">
        <v>51311</v>
      </c>
      <c r="AK219" s="43">
        <v>10.183</v>
      </c>
      <c r="AL219" s="43" t="s">
        <v>126</v>
      </c>
      <c r="AM219" s="43" t="s">
        <v>126</v>
      </c>
      <c r="AN219" s="43" t="s">
        <v>126</v>
      </c>
      <c r="AO219" s="43" t="s">
        <v>126</v>
      </c>
      <c r="AP219" s="43"/>
      <c r="AQ219" s="43">
        <v>1</v>
      </c>
      <c r="AR219" s="43"/>
      <c r="AS219" s="43"/>
      <c r="AT219" s="46">
        <f t="shared" si="16"/>
        <v>-2.1084705787500004</v>
      </c>
      <c r="AU219" s="47">
        <f t="shared" si="17"/>
        <v>9382.6273688828296</v>
      </c>
      <c r="AV219" s="43"/>
      <c r="AW219" s="50">
        <f t="shared" si="18"/>
        <v>-3.5781050099499998</v>
      </c>
      <c r="AX219" s="51">
        <f t="shared" si="19"/>
        <v>9763.9955675965412</v>
      </c>
      <c r="AY219" s="43"/>
    </row>
    <row r="220" spans="1:51">
      <c r="A220" s="43">
        <v>39</v>
      </c>
      <c r="B220" s="43" t="s">
        <v>351</v>
      </c>
      <c r="C220" s="45">
        <v>44370.476168981484</v>
      </c>
      <c r="D220" s="43" t="s">
        <v>124</v>
      </c>
      <c r="E220" s="43" t="s">
        <v>125</v>
      </c>
      <c r="F220" s="43">
        <v>0</v>
      </c>
      <c r="G220" s="43">
        <v>6.077</v>
      </c>
      <c r="H220" s="44">
        <v>1011</v>
      </c>
      <c r="I220" s="43">
        <v>-3.0000000000000001E-3</v>
      </c>
      <c r="J220" s="43" t="s">
        <v>126</v>
      </c>
      <c r="K220" s="43" t="s">
        <v>126</v>
      </c>
      <c r="L220" s="43" t="s">
        <v>126</v>
      </c>
      <c r="M220" s="43" t="s">
        <v>126</v>
      </c>
      <c r="N220" s="43"/>
      <c r="O220" s="43">
        <v>39</v>
      </c>
      <c r="P220" s="43" t="s">
        <v>351</v>
      </c>
      <c r="Q220" s="45">
        <v>44370.476168981484</v>
      </c>
      <c r="R220" s="43" t="s">
        <v>124</v>
      </c>
      <c r="S220" s="43" t="s">
        <v>125</v>
      </c>
      <c r="T220" s="43">
        <v>0</v>
      </c>
      <c r="U220" s="43" t="s">
        <v>126</v>
      </c>
      <c r="V220" s="43" t="s">
        <v>126</v>
      </c>
      <c r="W220" s="43" t="s">
        <v>126</v>
      </c>
      <c r="X220" s="43" t="s">
        <v>126</v>
      </c>
      <c r="Y220" s="43" t="s">
        <v>126</v>
      </c>
      <c r="Z220" s="43" t="s">
        <v>126</v>
      </c>
      <c r="AA220" s="43" t="s">
        <v>126</v>
      </c>
      <c r="AB220" s="43"/>
      <c r="AC220" s="43">
        <v>39</v>
      </c>
      <c r="AD220" s="43" t="s">
        <v>351</v>
      </c>
      <c r="AE220" s="45">
        <v>44370.476168981484</v>
      </c>
      <c r="AF220" s="43" t="s">
        <v>124</v>
      </c>
      <c r="AG220" s="43" t="s">
        <v>125</v>
      </c>
      <c r="AH220" s="43">
        <v>0</v>
      </c>
      <c r="AI220" s="43">
        <v>12.234</v>
      </c>
      <c r="AJ220" s="44">
        <v>1845</v>
      </c>
      <c r="AK220" s="43">
        <v>0.378</v>
      </c>
      <c r="AL220" s="43" t="s">
        <v>126</v>
      </c>
      <c r="AM220" s="43" t="s">
        <v>126</v>
      </c>
      <c r="AN220" s="43" t="s">
        <v>126</v>
      </c>
      <c r="AO220" s="43" t="s">
        <v>126</v>
      </c>
      <c r="AP220" s="43"/>
      <c r="AQ220" s="43">
        <v>1</v>
      </c>
      <c r="AR220" s="43"/>
      <c r="AS220" s="43"/>
      <c r="AT220" s="46">
        <f t="shared" si="16"/>
        <v>-1.6145249287500008</v>
      </c>
      <c r="AU220" s="47">
        <f t="shared" si="17"/>
        <v>376.67932935075004</v>
      </c>
      <c r="AV220" s="43"/>
      <c r="AW220" s="50">
        <f t="shared" si="18"/>
        <v>-2.9091789119499998</v>
      </c>
      <c r="AX220" s="51">
        <f t="shared" si="19"/>
        <v>348.85065055350003</v>
      </c>
    </row>
    <row r="221" spans="1:51">
      <c r="A221" s="43">
        <v>40</v>
      </c>
      <c r="B221" s="43" t="s">
        <v>352</v>
      </c>
      <c r="C221" s="45">
        <v>44370.497453703705</v>
      </c>
      <c r="D221" s="43" t="s">
        <v>128</v>
      </c>
      <c r="E221" s="43" t="s">
        <v>125</v>
      </c>
      <c r="F221" s="43">
        <v>0</v>
      </c>
      <c r="G221" s="43">
        <v>6.03</v>
      </c>
      <c r="H221" s="44">
        <v>834789</v>
      </c>
      <c r="I221" s="43">
        <v>1.7370000000000001</v>
      </c>
      <c r="J221" s="43" t="s">
        <v>126</v>
      </c>
      <c r="K221" s="43" t="s">
        <v>126</v>
      </c>
      <c r="L221" s="43" t="s">
        <v>126</v>
      </c>
      <c r="M221" s="43" t="s">
        <v>126</v>
      </c>
      <c r="N221" s="43"/>
      <c r="O221" s="43">
        <v>40</v>
      </c>
      <c r="P221" s="43" t="s">
        <v>352</v>
      </c>
      <c r="Q221" s="45">
        <v>44370.497453703705</v>
      </c>
      <c r="R221" s="43" t="s">
        <v>128</v>
      </c>
      <c r="S221" s="43" t="s">
        <v>125</v>
      </c>
      <c r="T221" s="43">
        <v>0</v>
      </c>
      <c r="U221" s="43">
        <v>5.9889999999999999</v>
      </c>
      <c r="V221" s="44">
        <v>6934</v>
      </c>
      <c r="W221" s="43">
        <v>1.976</v>
      </c>
      <c r="X221" s="43" t="s">
        <v>126</v>
      </c>
      <c r="Y221" s="43" t="s">
        <v>126</v>
      </c>
      <c r="Z221" s="43" t="s">
        <v>126</v>
      </c>
      <c r="AA221" s="43" t="s">
        <v>126</v>
      </c>
      <c r="AB221" s="43"/>
      <c r="AC221" s="43">
        <v>40</v>
      </c>
      <c r="AD221" s="43" t="s">
        <v>352</v>
      </c>
      <c r="AE221" s="45">
        <v>44370.497453703705</v>
      </c>
      <c r="AF221" s="43" t="s">
        <v>128</v>
      </c>
      <c r="AG221" s="43" t="s">
        <v>125</v>
      </c>
      <c r="AH221" s="43">
        <v>0</v>
      </c>
      <c r="AI221" s="43">
        <v>12.196999999999999</v>
      </c>
      <c r="AJ221" s="44">
        <v>9168</v>
      </c>
      <c r="AK221" s="43">
        <v>1.839</v>
      </c>
      <c r="AL221" s="43" t="s">
        <v>126</v>
      </c>
      <c r="AM221" s="43" t="s">
        <v>126</v>
      </c>
      <c r="AN221" s="43" t="s">
        <v>126</v>
      </c>
      <c r="AO221" s="43" t="s">
        <v>126</v>
      </c>
      <c r="AP221" s="43"/>
      <c r="AQ221" s="43">
        <v>1</v>
      </c>
      <c r="AR221" s="43"/>
      <c r="AS221" s="43"/>
      <c r="AT221" s="46">
        <f t="shared" si="16"/>
        <v>1876.42454396946</v>
      </c>
      <c r="AU221" s="47">
        <f t="shared" si="17"/>
        <v>1729.3012418995199</v>
      </c>
      <c r="AV221" s="43"/>
      <c r="AW221" s="50">
        <f t="shared" si="18"/>
        <v>2063.0126272550801</v>
      </c>
      <c r="AX221" s="51">
        <f t="shared" si="19"/>
        <v>1747.6969108377602</v>
      </c>
    </row>
    <row r="222" spans="1:51">
      <c r="A222" s="43">
        <v>41</v>
      </c>
      <c r="B222" s="43" t="s">
        <v>353</v>
      </c>
      <c r="C222" s="45">
        <v>44370.518854166665</v>
      </c>
      <c r="D222" s="43">
        <v>130</v>
      </c>
      <c r="E222" s="43" t="s">
        <v>125</v>
      </c>
      <c r="F222" s="43">
        <v>0</v>
      </c>
      <c r="G222" s="43">
        <v>6.0380000000000003</v>
      </c>
      <c r="H222" s="44">
        <v>169808</v>
      </c>
      <c r="I222" s="43">
        <v>0.34899999999999998</v>
      </c>
      <c r="J222" s="43" t="s">
        <v>126</v>
      </c>
      <c r="K222" s="43" t="s">
        <v>126</v>
      </c>
      <c r="L222" s="43" t="s">
        <v>126</v>
      </c>
      <c r="M222" s="43" t="s">
        <v>126</v>
      </c>
      <c r="N222" s="43"/>
      <c r="O222" s="43">
        <v>41</v>
      </c>
      <c r="P222" s="43" t="s">
        <v>353</v>
      </c>
      <c r="Q222" s="45">
        <v>44370.518854166665</v>
      </c>
      <c r="R222" s="43">
        <v>130</v>
      </c>
      <c r="S222" s="43" t="s">
        <v>125</v>
      </c>
      <c r="T222" s="43">
        <v>0</v>
      </c>
      <c r="U222" s="43" t="s">
        <v>126</v>
      </c>
      <c r="V222" s="43" t="s">
        <v>126</v>
      </c>
      <c r="W222" s="43" t="s">
        <v>126</v>
      </c>
      <c r="X222" s="43" t="s">
        <v>126</v>
      </c>
      <c r="Y222" s="43" t="s">
        <v>126</v>
      </c>
      <c r="Z222" s="43" t="s">
        <v>126</v>
      </c>
      <c r="AA222" s="43" t="s">
        <v>126</v>
      </c>
      <c r="AB222" s="43"/>
      <c r="AC222" s="43">
        <v>41</v>
      </c>
      <c r="AD222" s="43" t="s">
        <v>353</v>
      </c>
      <c r="AE222" s="45">
        <v>44370.518854166665</v>
      </c>
      <c r="AF222" s="43">
        <v>130</v>
      </c>
      <c r="AG222" s="43" t="s">
        <v>125</v>
      </c>
      <c r="AH222" s="43">
        <v>0</v>
      </c>
      <c r="AI222" s="43">
        <v>12.090999999999999</v>
      </c>
      <c r="AJ222" s="44">
        <v>115851</v>
      </c>
      <c r="AK222" s="43">
        <v>22.747</v>
      </c>
      <c r="AL222" s="43" t="s">
        <v>126</v>
      </c>
      <c r="AM222" s="43" t="s">
        <v>126</v>
      </c>
      <c r="AN222" s="43" t="s">
        <v>126</v>
      </c>
      <c r="AO222" s="43" t="s">
        <v>126</v>
      </c>
      <c r="AP222" s="43"/>
      <c r="AQ222" s="43">
        <v>1</v>
      </c>
      <c r="AR222" s="43"/>
      <c r="AS222" s="43"/>
      <c r="AT222" s="46">
        <f t="shared" si="16"/>
        <v>510.30219944760319</v>
      </c>
      <c r="AU222" s="47">
        <f t="shared" si="17"/>
        <v>20671.140719803236</v>
      </c>
      <c r="AV222" s="43"/>
      <c r="AW222" s="50">
        <f t="shared" si="18"/>
        <v>443.54685789514247</v>
      </c>
      <c r="AX222" s="51">
        <f t="shared" si="19"/>
        <v>21928.620354691742</v>
      </c>
    </row>
    <row r="223" spans="1:51">
      <c r="A223" s="43">
        <v>42</v>
      </c>
      <c r="B223" s="43" t="s">
        <v>354</v>
      </c>
      <c r="C223" s="45">
        <v>44370.540208333332</v>
      </c>
      <c r="D223" s="43">
        <v>69</v>
      </c>
      <c r="E223" s="43" t="s">
        <v>125</v>
      </c>
      <c r="F223" s="43">
        <v>0</v>
      </c>
      <c r="G223" s="43">
        <v>6.0259999999999998</v>
      </c>
      <c r="H223" s="44">
        <v>2492</v>
      </c>
      <c r="I223" s="43">
        <v>0</v>
      </c>
      <c r="J223" s="43" t="s">
        <v>126</v>
      </c>
      <c r="K223" s="43" t="s">
        <v>126</v>
      </c>
      <c r="L223" s="43" t="s">
        <v>126</v>
      </c>
      <c r="M223" s="43" t="s">
        <v>126</v>
      </c>
      <c r="N223" s="43"/>
      <c r="O223" s="43">
        <v>42</v>
      </c>
      <c r="P223" s="43" t="s">
        <v>354</v>
      </c>
      <c r="Q223" s="45">
        <v>44370.540208333332</v>
      </c>
      <c r="R223" s="43">
        <v>69</v>
      </c>
      <c r="S223" s="43" t="s">
        <v>125</v>
      </c>
      <c r="T223" s="43">
        <v>0</v>
      </c>
      <c r="U223" s="43" t="s">
        <v>126</v>
      </c>
      <c r="V223" s="43" t="s">
        <v>126</v>
      </c>
      <c r="W223" s="43" t="s">
        <v>126</v>
      </c>
      <c r="X223" s="43" t="s">
        <v>126</v>
      </c>
      <c r="Y223" s="43" t="s">
        <v>126</v>
      </c>
      <c r="Z223" s="43" t="s">
        <v>126</v>
      </c>
      <c r="AA223" s="43" t="s">
        <v>126</v>
      </c>
      <c r="AB223" s="43"/>
      <c r="AC223" s="43">
        <v>42</v>
      </c>
      <c r="AD223" s="43" t="s">
        <v>354</v>
      </c>
      <c r="AE223" s="45">
        <v>44370.540208333332</v>
      </c>
      <c r="AF223" s="43">
        <v>69</v>
      </c>
      <c r="AG223" s="43" t="s">
        <v>125</v>
      </c>
      <c r="AH223" s="43">
        <v>0</v>
      </c>
      <c r="AI223" s="43">
        <v>12.117000000000001</v>
      </c>
      <c r="AJ223" s="44">
        <v>48841</v>
      </c>
      <c r="AK223" s="43">
        <v>9.6969999999999992</v>
      </c>
      <c r="AL223" s="43" t="s">
        <v>126</v>
      </c>
      <c r="AM223" s="43" t="s">
        <v>126</v>
      </c>
      <c r="AN223" s="43" t="s">
        <v>126</v>
      </c>
      <c r="AO223" s="43" t="s">
        <v>126</v>
      </c>
      <c r="AP223" s="43"/>
      <c r="AQ223" s="43">
        <v>1</v>
      </c>
      <c r="AR223" s="43"/>
      <c r="AS223" s="43"/>
      <c r="AT223" s="46">
        <f t="shared" si="16"/>
        <v>2.5018238599999991</v>
      </c>
      <c r="AU223" s="47">
        <f t="shared" si="17"/>
        <v>8940.2171252516291</v>
      </c>
      <c r="AV223" s="43"/>
      <c r="AW223" s="50">
        <f t="shared" si="18"/>
        <v>2.4520427912000002</v>
      </c>
      <c r="AX223" s="51">
        <f t="shared" si="19"/>
        <v>9295.7538922509393</v>
      </c>
      <c r="AY223" s="43"/>
    </row>
    <row r="224" spans="1:51">
      <c r="A224" s="43">
        <v>43</v>
      </c>
      <c r="B224" s="43" t="s">
        <v>355</v>
      </c>
      <c r="C224" s="45">
        <v>44370.561539351853</v>
      </c>
      <c r="D224" s="43">
        <v>94</v>
      </c>
      <c r="E224" s="43" t="s">
        <v>125</v>
      </c>
      <c r="F224" s="43">
        <v>0</v>
      </c>
      <c r="G224" s="43">
        <v>6.08</v>
      </c>
      <c r="H224" s="44">
        <v>1750</v>
      </c>
      <c r="I224" s="43">
        <v>-1E-3</v>
      </c>
      <c r="J224" s="43" t="s">
        <v>126</v>
      </c>
      <c r="K224" s="43" t="s">
        <v>126</v>
      </c>
      <c r="L224" s="43" t="s">
        <v>126</v>
      </c>
      <c r="M224" s="43" t="s">
        <v>126</v>
      </c>
      <c r="N224" s="43"/>
      <c r="O224" s="43">
        <v>43</v>
      </c>
      <c r="P224" s="43" t="s">
        <v>355</v>
      </c>
      <c r="Q224" s="45">
        <v>44370.561539351853</v>
      </c>
      <c r="R224" s="43">
        <v>94</v>
      </c>
      <c r="S224" s="43" t="s">
        <v>125</v>
      </c>
      <c r="T224" s="43">
        <v>0</v>
      </c>
      <c r="U224" s="43" t="s">
        <v>126</v>
      </c>
      <c r="V224" s="43" t="s">
        <v>126</v>
      </c>
      <c r="W224" s="43" t="s">
        <v>126</v>
      </c>
      <c r="X224" s="43" t="s">
        <v>126</v>
      </c>
      <c r="Y224" s="43" t="s">
        <v>126</v>
      </c>
      <c r="Z224" s="43" t="s">
        <v>126</v>
      </c>
      <c r="AA224" s="43" t="s">
        <v>126</v>
      </c>
      <c r="AB224" s="43"/>
      <c r="AC224" s="43">
        <v>43</v>
      </c>
      <c r="AD224" s="43" t="s">
        <v>355</v>
      </c>
      <c r="AE224" s="45">
        <v>44370.561539351853</v>
      </c>
      <c r="AF224" s="43">
        <v>94</v>
      </c>
      <c r="AG224" s="43" t="s">
        <v>125</v>
      </c>
      <c r="AH224" s="43">
        <v>0</v>
      </c>
      <c r="AI224" s="43">
        <v>12.196</v>
      </c>
      <c r="AJ224" s="44">
        <v>5753</v>
      </c>
      <c r="AK224" s="43">
        <v>1.1579999999999999</v>
      </c>
      <c r="AL224" s="43" t="s">
        <v>126</v>
      </c>
      <c r="AM224" s="43" t="s">
        <v>126</v>
      </c>
      <c r="AN224" s="43" t="s">
        <v>126</v>
      </c>
      <c r="AO224" s="43" t="s">
        <v>126</v>
      </c>
      <c r="AP224" s="43"/>
      <c r="AQ224" s="43">
        <v>1</v>
      </c>
      <c r="AR224" s="43"/>
      <c r="AS224" s="43"/>
      <c r="AT224" s="46">
        <f t="shared" si="16"/>
        <v>0.42782812499999956</v>
      </c>
      <c r="AU224" s="47">
        <f t="shared" si="17"/>
        <v>1099.3587007450699</v>
      </c>
      <c r="AV224" s="43"/>
      <c r="AW224" s="50">
        <f t="shared" si="18"/>
        <v>-0.20222187500000022</v>
      </c>
      <c r="AX224" s="51">
        <f t="shared" si="19"/>
        <v>1095.57744263366</v>
      </c>
      <c r="AY224" s="43"/>
    </row>
    <row r="225" spans="1:51">
      <c r="A225" s="43">
        <v>44</v>
      </c>
      <c r="B225" s="43" t="s">
        <v>356</v>
      </c>
      <c r="C225" s="45">
        <v>44370.58289351852</v>
      </c>
      <c r="D225" s="43">
        <v>147</v>
      </c>
      <c r="E225" s="43" t="s">
        <v>125</v>
      </c>
      <c r="F225" s="43">
        <v>0</v>
      </c>
      <c r="G225" s="43">
        <v>6.0990000000000002</v>
      </c>
      <c r="H225" s="43">
        <v>319</v>
      </c>
      <c r="I225" s="43">
        <v>-4.0000000000000001E-3</v>
      </c>
      <c r="J225" s="43" t="s">
        <v>126</v>
      </c>
      <c r="K225" s="43" t="s">
        <v>126</v>
      </c>
      <c r="L225" s="43" t="s">
        <v>126</v>
      </c>
      <c r="M225" s="43" t="s">
        <v>126</v>
      </c>
      <c r="N225" s="43"/>
      <c r="O225" s="43">
        <v>44</v>
      </c>
      <c r="P225" s="43" t="s">
        <v>356</v>
      </c>
      <c r="Q225" s="45">
        <v>44370.58289351852</v>
      </c>
      <c r="R225" s="43">
        <v>147</v>
      </c>
      <c r="S225" s="43" t="s">
        <v>125</v>
      </c>
      <c r="T225" s="43">
        <v>0</v>
      </c>
      <c r="U225" s="43" t="s">
        <v>126</v>
      </c>
      <c r="V225" s="43" t="s">
        <v>126</v>
      </c>
      <c r="W225" s="43" t="s">
        <v>126</v>
      </c>
      <c r="X225" s="43" t="s">
        <v>126</v>
      </c>
      <c r="Y225" s="43" t="s">
        <v>126</v>
      </c>
      <c r="Z225" s="43" t="s">
        <v>126</v>
      </c>
      <c r="AA225" s="43" t="s">
        <v>126</v>
      </c>
      <c r="AB225" s="43"/>
      <c r="AC225" s="43">
        <v>44</v>
      </c>
      <c r="AD225" s="43" t="s">
        <v>356</v>
      </c>
      <c r="AE225" s="45">
        <v>44370.58289351852</v>
      </c>
      <c r="AF225" s="43">
        <v>147</v>
      </c>
      <c r="AG225" s="43" t="s">
        <v>125</v>
      </c>
      <c r="AH225" s="43">
        <v>0</v>
      </c>
      <c r="AI225" s="43">
        <v>12.093999999999999</v>
      </c>
      <c r="AJ225" s="44">
        <v>76132</v>
      </c>
      <c r="AK225" s="43">
        <v>15.045</v>
      </c>
      <c r="AL225" s="43" t="s">
        <v>126</v>
      </c>
      <c r="AM225" s="43" t="s">
        <v>126</v>
      </c>
      <c r="AN225" s="43" t="s">
        <v>126</v>
      </c>
      <c r="AO225" s="43" t="s">
        <v>126</v>
      </c>
      <c r="AP225" s="43"/>
      <c r="AQ225" s="43">
        <v>1</v>
      </c>
      <c r="AR225" s="43"/>
      <c r="AS225" s="43"/>
      <c r="AT225" s="46">
        <f t="shared" si="16"/>
        <v>-3.5059425787500005</v>
      </c>
      <c r="AU225" s="47">
        <f t="shared" si="17"/>
        <v>13785.882769015521</v>
      </c>
      <c r="AV225" s="43"/>
      <c r="AW225" s="50">
        <f t="shared" si="18"/>
        <v>-5.5013600499499997</v>
      </c>
      <c r="AX225" s="51">
        <f t="shared" si="19"/>
        <v>14458.336116045761</v>
      </c>
      <c r="AY225" s="43"/>
    </row>
    <row r="226" spans="1:51">
      <c r="A226" s="43">
        <v>45</v>
      </c>
      <c r="B226" s="43" t="s">
        <v>357</v>
      </c>
      <c r="C226" s="45">
        <v>44370.604224537034</v>
      </c>
      <c r="D226" s="43">
        <v>107</v>
      </c>
      <c r="E226" s="43" t="s">
        <v>125</v>
      </c>
      <c r="F226" s="43">
        <v>0</v>
      </c>
      <c r="G226" s="43">
        <v>6.0049999999999999</v>
      </c>
      <c r="H226" s="44">
        <v>474799</v>
      </c>
      <c r="I226" s="43">
        <v>0.98499999999999999</v>
      </c>
      <c r="J226" s="43" t="s">
        <v>126</v>
      </c>
      <c r="K226" s="43" t="s">
        <v>126</v>
      </c>
      <c r="L226" s="43" t="s">
        <v>126</v>
      </c>
      <c r="M226" s="43" t="s">
        <v>126</v>
      </c>
      <c r="N226" s="43"/>
      <c r="O226" s="43">
        <v>45</v>
      </c>
      <c r="P226" s="43" t="s">
        <v>357</v>
      </c>
      <c r="Q226" s="45">
        <v>44370.604224537034</v>
      </c>
      <c r="R226" s="43">
        <v>107</v>
      </c>
      <c r="S226" s="43" t="s">
        <v>125</v>
      </c>
      <c r="T226" s="43">
        <v>0</v>
      </c>
      <c r="U226" s="43">
        <v>5.9660000000000002</v>
      </c>
      <c r="V226" s="44">
        <v>4655</v>
      </c>
      <c r="W226" s="43">
        <v>1.365</v>
      </c>
      <c r="X226" s="43" t="s">
        <v>126</v>
      </c>
      <c r="Y226" s="43" t="s">
        <v>126</v>
      </c>
      <c r="Z226" s="43" t="s">
        <v>126</v>
      </c>
      <c r="AA226" s="43" t="s">
        <v>126</v>
      </c>
      <c r="AB226" s="43"/>
      <c r="AC226" s="43">
        <v>45</v>
      </c>
      <c r="AD226" s="43" t="s">
        <v>357</v>
      </c>
      <c r="AE226" s="45">
        <v>44370.604224537034</v>
      </c>
      <c r="AF226" s="43">
        <v>107</v>
      </c>
      <c r="AG226" s="43" t="s">
        <v>125</v>
      </c>
      <c r="AH226" s="43">
        <v>0</v>
      </c>
      <c r="AI226" s="43">
        <v>12.089</v>
      </c>
      <c r="AJ226" s="44">
        <v>72494</v>
      </c>
      <c r="AK226" s="43">
        <v>14.335000000000001</v>
      </c>
      <c r="AL226" s="43" t="s">
        <v>126</v>
      </c>
      <c r="AM226" s="43" t="s">
        <v>126</v>
      </c>
      <c r="AN226" s="43" t="s">
        <v>126</v>
      </c>
      <c r="AO226" s="43" t="s">
        <v>126</v>
      </c>
      <c r="AP226" s="43"/>
      <c r="AQ226" s="43">
        <v>1</v>
      </c>
      <c r="AR226" s="43"/>
      <c r="AS226" s="43"/>
      <c r="AT226" s="46">
        <f t="shared" si="16"/>
        <v>1307.8145544147039</v>
      </c>
      <c r="AU226" s="47">
        <f t="shared" si="17"/>
        <v>13145.337395140279</v>
      </c>
      <c r="AV226" s="43"/>
      <c r="AW226" s="50">
        <f t="shared" si="18"/>
        <v>1223.4292834705193</v>
      </c>
      <c r="AX226" s="51">
        <f t="shared" si="19"/>
        <v>13771.542320614641</v>
      </c>
      <c r="AY226" s="43"/>
    </row>
    <row r="227" spans="1:51">
      <c r="A227" s="43">
        <v>46</v>
      </c>
      <c r="B227" s="43" t="s">
        <v>358</v>
      </c>
      <c r="C227" s="45">
        <v>44370.625601851854</v>
      </c>
      <c r="D227" s="43">
        <v>133</v>
      </c>
      <c r="E227" s="43" t="s">
        <v>125</v>
      </c>
      <c r="F227" s="43">
        <v>0</v>
      </c>
      <c r="G227" s="43">
        <v>6.0369999999999999</v>
      </c>
      <c r="H227" s="44">
        <v>1575</v>
      </c>
      <c r="I227" s="43">
        <v>-2E-3</v>
      </c>
      <c r="J227" s="43" t="s">
        <v>126</v>
      </c>
      <c r="K227" s="43" t="s">
        <v>126</v>
      </c>
      <c r="L227" s="43" t="s">
        <v>126</v>
      </c>
      <c r="M227" s="43" t="s">
        <v>126</v>
      </c>
      <c r="N227" s="43"/>
      <c r="O227" s="43">
        <v>46</v>
      </c>
      <c r="P227" s="43" t="s">
        <v>358</v>
      </c>
      <c r="Q227" s="45">
        <v>44370.625601851854</v>
      </c>
      <c r="R227" s="43">
        <v>133</v>
      </c>
      <c r="S227" s="43" t="s">
        <v>125</v>
      </c>
      <c r="T227" s="43">
        <v>0</v>
      </c>
      <c r="U227" s="43" t="s">
        <v>126</v>
      </c>
      <c r="V227" s="43" t="s">
        <v>126</v>
      </c>
      <c r="W227" s="43" t="s">
        <v>126</v>
      </c>
      <c r="X227" s="43" t="s">
        <v>126</v>
      </c>
      <c r="Y227" s="43" t="s">
        <v>126</v>
      </c>
      <c r="Z227" s="43" t="s">
        <v>126</v>
      </c>
      <c r="AA227" s="43" t="s">
        <v>126</v>
      </c>
      <c r="AB227" s="43"/>
      <c r="AC227" s="43">
        <v>46</v>
      </c>
      <c r="AD227" s="43" t="s">
        <v>358</v>
      </c>
      <c r="AE227" s="45">
        <v>44370.625601851854</v>
      </c>
      <c r="AF227" s="43">
        <v>133</v>
      </c>
      <c r="AG227" s="43" t="s">
        <v>125</v>
      </c>
      <c r="AH227" s="43">
        <v>0</v>
      </c>
      <c r="AI227" s="43">
        <v>12.157999999999999</v>
      </c>
      <c r="AJ227" s="44">
        <v>5589</v>
      </c>
      <c r="AK227" s="43">
        <v>1.125</v>
      </c>
      <c r="AL227" s="43" t="s">
        <v>126</v>
      </c>
      <c r="AM227" s="43" t="s">
        <v>126</v>
      </c>
      <c r="AN227" s="43" t="s">
        <v>126</v>
      </c>
      <c r="AO227" s="43" t="s">
        <v>126</v>
      </c>
      <c r="AP227" s="43"/>
      <c r="AQ227" s="43">
        <v>1</v>
      </c>
      <c r="AR227" s="43"/>
      <c r="AS227" s="43"/>
      <c r="AT227" s="46">
        <f t="shared" si="16"/>
        <v>-5.7911718750000674E-2</v>
      </c>
      <c r="AU227" s="47">
        <f t="shared" si="17"/>
        <v>1069.06985846883</v>
      </c>
      <c r="AV227" s="43"/>
      <c r="AW227" s="50">
        <f t="shared" si="18"/>
        <v>-0.83752721874999914</v>
      </c>
      <c r="AX227" s="51">
        <f t="shared" si="19"/>
        <v>1064.25088766454</v>
      </c>
      <c r="AY227" s="43"/>
    </row>
    <row r="228" spans="1:51">
      <c r="A228" s="43">
        <v>47</v>
      </c>
      <c r="B228" s="43" t="s">
        <v>359</v>
      </c>
      <c r="C228" s="45">
        <v>44370.646967592591</v>
      </c>
      <c r="D228" s="43">
        <v>216</v>
      </c>
      <c r="E228" s="43" t="s">
        <v>125</v>
      </c>
      <c r="F228" s="43">
        <v>0</v>
      </c>
      <c r="G228" s="43">
        <v>6.0110000000000001</v>
      </c>
      <c r="H228" s="44">
        <v>147254</v>
      </c>
      <c r="I228" s="43">
        <v>0.30199999999999999</v>
      </c>
      <c r="J228" s="43" t="s">
        <v>126</v>
      </c>
      <c r="K228" s="43" t="s">
        <v>126</v>
      </c>
      <c r="L228" s="43" t="s">
        <v>126</v>
      </c>
      <c r="M228" s="43" t="s">
        <v>126</v>
      </c>
      <c r="N228" s="43"/>
      <c r="O228" s="43">
        <v>47</v>
      </c>
      <c r="P228" s="43" t="s">
        <v>359</v>
      </c>
      <c r="Q228" s="45">
        <v>44370.646967592591</v>
      </c>
      <c r="R228" s="43">
        <v>216</v>
      </c>
      <c r="S228" s="43" t="s">
        <v>125</v>
      </c>
      <c r="T228" s="43">
        <v>0</v>
      </c>
      <c r="U228" s="43" t="s">
        <v>126</v>
      </c>
      <c r="V228" s="43" t="s">
        <v>126</v>
      </c>
      <c r="W228" s="43" t="s">
        <v>126</v>
      </c>
      <c r="X228" s="43" t="s">
        <v>126</v>
      </c>
      <c r="Y228" s="43" t="s">
        <v>126</v>
      </c>
      <c r="Z228" s="43" t="s">
        <v>126</v>
      </c>
      <c r="AA228" s="43" t="s">
        <v>126</v>
      </c>
      <c r="AB228" s="43"/>
      <c r="AC228" s="43">
        <v>47</v>
      </c>
      <c r="AD228" s="43" t="s">
        <v>359</v>
      </c>
      <c r="AE228" s="45">
        <v>44370.646967592591</v>
      </c>
      <c r="AF228" s="43">
        <v>216</v>
      </c>
      <c r="AG228" s="43" t="s">
        <v>125</v>
      </c>
      <c r="AH228" s="43">
        <v>0</v>
      </c>
      <c r="AI228" s="43">
        <v>12.079000000000001</v>
      </c>
      <c r="AJ228" s="44">
        <v>88007</v>
      </c>
      <c r="AK228" s="43">
        <v>17.358000000000001</v>
      </c>
      <c r="AL228" s="43" t="s">
        <v>126</v>
      </c>
      <c r="AM228" s="43" t="s">
        <v>126</v>
      </c>
      <c r="AN228" s="43" t="s">
        <v>126</v>
      </c>
      <c r="AO228" s="43" t="s">
        <v>126</v>
      </c>
      <c r="AP228" s="43"/>
      <c r="AQ228" s="43">
        <v>1</v>
      </c>
      <c r="AR228" s="43"/>
      <c r="AS228" s="43"/>
      <c r="AT228" s="46">
        <f t="shared" si="16"/>
        <v>445.29674499084075</v>
      </c>
      <c r="AU228" s="47">
        <f t="shared" si="17"/>
        <v>15865.159584284271</v>
      </c>
      <c r="AV228" s="43"/>
      <c r="AW228" s="50">
        <f t="shared" si="18"/>
        <v>384.98162577161565</v>
      </c>
      <c r="AX228" s="51">
        <f t="shared" si="19"/>
        <v>16697.142926883258</v>
      </c>
      <c r="AY228" s="43"/>
    </row>
    <row r="229" spans="1:51">
      <c r="A229" s="43">
        <v>48</v>
      </c>
      <c r="B229" s="43" t="s">
        <v>360</v>
      </c>
      <c r="C229" s="45">
        <v>44370.668275462966</v>
      </c>
      <c r="D229" s="43">
        <v>175</v>
      </c>
      <c r="E229" s="43" t="s">
        <v>125</v>
      </c>
      <c r="F229" s="43">
        <v>0</v>
      </c>
      <c r="G229" s="43">
        <v>6.024</v>
      </c>
      <c r="H229" s="44">
        <v>2880</v>
      </c>
      <c r="I229" s="43">
        <v>1E-3</v>
      </c>
      <c r="J229" s="43" t="s">
        <v>126</v>
      </c>
      <c r="K229" s="43" t="s">
        <v>126</v>
      </c>
      <c r="L229" s="43" t="s">
        <v>126</v>
      </c>
      <c r="M229" s="43" t="s">
        <v>126</v>
      </c>
      <c r="N229" s="43"/>
      <c r="O229" s="43">
        <v>48</v>
      </c>
      <c r="P229" s="43" t="s">
        <v>360</v>
      </c>
      <c r="Q229" s="45">
        <v>44370.668275462966</v>
      </c>
      <c r="R229" s="43">
        <v>175</v>
      </c>
      <c r="S229" s="43" t="s">
        <v>125</v>
      </c>
      <c r="T229" s="43">
        <v>0</v>
      </c>
      <c r="U229" s="43" t="s">
        <v>126</v>
      </c>
      <c r="V229" s="43" t="s">
        <v>126</v>
      </c>
      <c r="W229" s="43" t="s">
        <v>126</v>
      </c>
      <c r="X229" s="43" t="s">
        <v>126</v>
      </c>
      <c r="Y229" s="43" t="s">
        <v>126</v>
      </c>
      <c r="Z229" s="43" t="s">
        <v>126</v>
      </c>
      <c r="AA229" s="43" t="s">
        <v>126</v>
      </c>
      <c r="AB229" s="43"/>
      <c r="AC229" s="43">
        <v>48</v>
      </c>
      <c r="AD229" s="43" t="s">
        <v>360</v>
      </c>
      <c r="AE229" s="45">
        <v>44370.668275462966</v>
      </c>
      <c r="AF229" s="43">
        <v>175</v>
      </c>
      <c r="AG229" s="43" t="s">
        <v>125</v>
      </c>
      <c r="AH229" s="43">
        <v>0</v>
      </c>
      <c r="AI229" s="43">
        <v>12.109</v>
      </c>
      <c r="AJ229" s="44">
        <v>49641</v>
      </c>
      <c r="AK229" s="43">
        <v>9.8539999999999992</v>
      </c>
      <c r="AL229" s="43" t="s">
        <v>126</v>
      </c>
      <c r="AM229" s="43" t="s">
        <v>126</v>
      </c>
      <c r="AN229" s="43" t="s">
        <v>126</v>
      </c>
      <c r="AO229" s="43" t="s">
        <v>126</v>
      </c>
      <c r="AP229" s="43"/>
      <c r="AQ229" s="43">
        <v>1</v>
      </c>
      <c r="AR229" s="43"/>
      <c r="AS229" s="43"/>
      <c r="AT229" s="46">
        <f t="shared" si="16"/>
        <v>3.595656</v>
      </c>
      <c r="AU229" s="47">
        <f t="shared" si="17"/>
        <v>9083.5917531396299</v>
      </c>
      <c r="AV229" s="43"/>
      <c r="AW229" s="50">
        <f t="shared" si="18"/>
        <v>3.8145795200000006</v>
      </c>
      <c r="AX229" s="51">
        <f t="shared" si="19"/>
        <v>9447.4328383949414</v>
      </c>
      <c r="AY229" s="43"/>
    </row>
    <row r="230" spans="1:51">
      <c r="A230" s="43">
        <v>49</v>
      </c>
      <c r="B230" s="43" t="s">
        <v>361</v>
      </c>
      <c r="C230" s="45">
        <v>44370.689618055556</v>
      </c>
      <c r="D230" s="43">
        <v>118</v>
      </c>
      <c r="E230" s="43" t="s">
        <v>125</v>
      </c>
      <c r="F230" s="43">
        <v>0</v>
      </c>
      <c r="G230" s="43">
        <v>6.181</v>
      </c>
      <c r="H230" s="43">
        <v>454</v>
      </c>
      <c r="I230" s="43">
        <v>-4.0000000000000001E-3</v>
      </c>
      <c r="J230" s="43" t="s">
        <v>126</v>
      </c>
      <c r="K230" s="43" t="s">
        <v>126</v>
      </c>
      <c r="L230" s="43" t="s">
        <v>126</v>
      </c>
      <c r="M230" s="43" t="s">
        <v>126</v>
      </c>
      <c r="N230" s="43"/>
      <c r="O230" s="43">
        <v>49</v>
      </c>
      <c r="P230" s="43" t="s">
        <v>361</v>
      </c>
      <c r="Q230" s="45">
        <v>44370.689618055556</v>
      </c>
      <c r="R230" s="43">
        <v>118</v>
      </c>
      <c r="S230" s="43" t="s">
        <v>125</v>
      </c>
      <c r="T230" s="43">
        <v>0</v>
      </c>
      <c r="U230" s="43" t="s">
        <v>126</v>
      </c>
      <c r="V230" s="43" t="s">
        <v>126</v>
      </c>
      <c r="W230" s="43" t="s">
        <v>126</v>
      </c>
      <c r="X230" s="43" t="s">
        <v>126</v>
      </c>
      <c r="Y230" s="43" t="s">
        <v>126</v>
      </c>
      <c r="Z230" s="43" t="s">
        <v>126</v>
      </c>
      <c r="AA230" s="43" t="s">
        <v>126</v>
      </c>
      <c r="AB230" s="43"/>
      <c r="AC230" s="43">
        <v>49</v>
      </c>
      <c r="AD230" s="43" t="s">
        <v>361</v>
      </c>
      <c r="AE230" s="45">
        <v>44370.689618055556</v>
      </c>
      <c r="AF230" s="43">
        <v>118</v>
      </c>
      <c r="AG230" s="43" t="s">
        <v>125</v>
      </c>
      <c r="AH230" s="43">
        <v>0</v>
      </c>
      <c r="AI230" s="43">
        <v>12.122999999999999</v>
      </c>
      <c r="AJ230" s="44">
        <v>77079</v>
      </c>
      <c r="AK230" s="43">
        <v>15.23</v>
      </c>
      <c r="AL230" s="43" t="s">
        <v>126</v>
      </c>
      <c r="AM230" s="43" t="s">
        <v>126</v>
      </c>
      <c r="AN230" s="43" t="s">
        <v>126</v>
      </c>
      <c r="AO230" s="43" t="s">
        <v>126</v>
      </c>
      <c r="AP230" s="43"/>
      <c r="AQ230" s="43">
        <v>1</v>
      </c>
      <c r="AR230" s="43"/>
      <c r="AS230" s="43"/>
      <c r="AT230" s="46">
        <f t="shared" si="16"/>
        <v>-3.1385500350000006</v>
      </c>
      <c r="AU230" s="47">
        <f t="shared" si="17"/>
        <v>13952.349218432431</v>
      </c>
      <c r="AV230" s="43"/>
      <c r="AW230" s="50">
        <f t="shared" si="18"/>
        <v>-4.9913024222000004</v>
      </c>
      <c r="AX230" s="51">
        <f t="shared" si="19"/>
        <v>14637.04333936134</v>
      </c>
      <c r="AY230" s="43"/>
    </row>
    <row r="231" spans="1:51">
      <c r="A231" s="43">
        <v>50</v>
      </c>
      <c r="B231" s="43" t="s">
        <v>362</v>
      </c>
      <c r="C231" s="45">
        <v>44370.710925925923</v>
      </c>
      <c r="D231" s="43">
        <v>203</v>
      </c>
      <c r="E231" s="43" t="s">
        <v>125</v>
      </c>
      <c r="F231" s="43">
        <v>0</v>
      </c>
      <c r="G231" s="43">
        <v>6.0090000000000003</v>
      </c>
      <c r="H231" s="44">
        <v>64178</v>
      </c>
      <c r="I231" s="43">
        <v>0.129</v>
      </c>
      <c r="J231" s="43" t="s">
        <v>126</v>
      </c>
      <c r="K231" s="43" t="s">
        <v>126</v>
      </c>
      <c r="L231" s="43" t="s">
        <v>126</v>
      </c>
      <c r="M231" s="43" t="s">
        <v>126</v>
      </c>
      <c r="N231" s="43"/>
      <c r="O231" s="43">
        <v>50</v>
      </c>
      <c r="P231" s="43" t="s">
        <v>362</v>
      </c>
      <c r="Q231" s="45">
        <v>44370.710925925923</v>
      </c>
      <c r="R231" s="43">
        <v>203</v>
      </c>
      <c r="S231" s="43" t="s">
        <v>125</v>
      </c>
      <c r="T231" s="43">
        <v>0</v>
      </c>
      <c r="U231" s="43" t="s">
        <v>126</v>
      </c>
      <c r="V231" s="43" t="s">
        <v>126</v>
      </c>
      <c r="W231" s="43" t="s">
        <v>126</v>
      </c>
      <c r="X231" s="43" t="s">
        <v>126</v>
      </c>
      <c r="Y231" s="43" t="s">
        <v>126</v>
      </c>
      <c r="Z231" s="43" t="s">
        <v>126</v>
      </c>
      <c r="AA231" s="43" t="s">
        <v>126</v>
      </c>
      <c r="AB231" s="43"/>
      <c r="AC231" s="43">
        <v>50</v>
      </c>
      <c r="AD231" s="43" t="s">
        <v>362</v>
      </c>
      <c r="AE231" s="45">
        <v>44370.710925925923</v>
      </c>
      <c r="AF231" s="43">
        <v>203</v>
      </c>
      <c r="AG231" s="43" t="s">
        <v>125</v>
      </c>
      <c r="AH231" s="43">
        <v>0</v>
      </c>
      <c r="AI231" s="43" t="s">
        <v>126</v>
      </c>
      <c r="AJ231" s="43" t="s">
        <v>126</v>
      </c>
      <c r="AK231" s="43" t="s">
        <v>126</v>
      </c>
      <c r="AL231" s="43" t="s">
        <v>126</v>
      </c>
      <c r="AM231" s="43" t="s">
        <v>126</v>
      </c>
      <c r="AN231" s="43" t="s">
        <v>126</v>
      </c>
      <c r="AO231" s="43" t="s">
        <v>126</v>
      </c>
      <c r="AP231" s="43"/>
      <c r="AQ231" s="43">
        <v>1</v>
      </c>
      <c r="AR231" s="43"/>
      <c r="AS231" s="43"/>
      <c r="AT231" s="46">
        <f t="shared" si="16"/>
        <v>198.69152063871923</v>
      </c>
      <c r="AU231" s="47" t="e">
        <f t="shared" si="17"/>
        <v>#VALUE!</v>
      </c>
      <c r="AV231" s="43"/>
      <c r="AW231" s="50">
        <f t="shared" si="18"/>
        <v>168.19996518380441</v>
      </c>
      <c r="AX231" s="51" t="e">
        <f t="shared" si="19"/>
        <v>#VALUE!</v>
      </c>
      <c r="AY231" s="43"/>
    </row>
    <row r="232" spans="1:51">
      <c r="A232" s="43">
        <v>51</v>
      </c>
      <c r="B232" s="43" t="s">
        <v>363</v>
      </c>
      <c r="C232" s="45">
        <v>44370.732268518521</v>
      </c>
      <c r="D232" s="43">
        <v>217</v>
      </c>
      <c r="E232" s="43" t="s">
        <v>125</v>
      </c>
      <c r="F232" s="43">
        <v>0</v>
      </c>
      <c r="G232" s="43">
        <v>6.0350000000000001</v>
      </c>
      <c r="H232" s="44">
        <v>25664</v>
      </c>
      <c r="I232" s="43">
        <v>4.9000000000000002E-2</v>
      </c>
      <c r="J232" s="43" t="s">
        <v>126</v>
      </c>
      <c r="K232" s="43" t="s">
        <v>126</v>
      </c>
      <c r="L232" s="43" t="s">
        <v>126</v>
      </c>
      <c r="M232" s="43" t="s">
        <v>126</v>
      </c>
      <c r="N232" s="43"/>
      <c r="O232" s="43">
        <v>51</v>
      </c>
      <c r="P232" s="43" t="s">
        <v>363</v>
      </c>
      <c r="Q232" s="45">
        <v>44370.732268518521</v>
      </c>
      <c r="R232" s="43">
        <v>217</v>
      </c>
      <c r="S232" s="43" t="s">
        <v>125</v>
      </c>
      <c r="T232" s="43">
        <v>0</v>
      </c>
      <c r="U232" s="43" t="s">
        <v>126</v>
      </c>
      <c r="V232" s="43" t="s">
        <v>126</v>
      </c>
      <c r="W232" s="43" t="s">
        <v>126</v>
      </c>
      <c r="X232" s="43" t="s">
        <v>126</v>
      </c>
      <c r="Y232" s="43" t="s">
        <v>126</v>
      </c>
      <c r="Z232" s="43" t="s">
        <v>126</v>
      </c>
      <c r="AA232" s="43" t="s">
        <v>126</v>
      </c>
      <c r="AB232" s="43"/>
      <c r="AC232" s="43">
        <v>51</v>
      </c>
      <c r="AD232" s="43" t="s">
        <v>363</v>
      </c>
      <c r="AE232" s="45">
        <v>44370.732268518521</v>
      </c>
      <c r="AF232" s="43">
        <v>217</v>
      </c>
      <c r="AG232" s="43" t="s">
        <v>125</v>
      </c>
      <c r="AH232" s="43">
        <v>0</v>
      </c>
      <c r="AI232" s="43" t="s">
        <v>126</v>
      </c>
      <c r="AJ232" s="43" t="s">
        <v>126</v>
      </c>
      <c r="AK232" s="43" t="s">
        <v>126</v>
      </c>
      <c r="AL232" s="43" t="s">
        <v>126</v>
      </c>
      <c r="AM232" s="43" t="s">
        <v>126</v>
      </c>
      <c r="AN232" s="43" t="s">
        <v>126</v>
      </c>
      <c r="AO232" s="43" t="s">
        <v>126</v>
      </c>
      <c r="AP232" s="43"/>
      <c r="AQ232" s="43">
        <v>1</v>
      </c>
      <c r="AR232" s="43"/>
      <c r="AS232" s="43"/>
      <c r="AT232" s="46">
        <f t="shared" si="16"/>
        <v>80.543241300684812</v>
      </c>
      <c r="AU232" s="47" t="e">
        <f t="shared" si="17"/>
        <v>#VALUE!</v>
      </c>
      <c r="AV232" s="43"/>
      <c r="AW232" s="50">
        <f t="shared" si="18"/>
        <v>67.133910315673589</v>
      </c>
      <c r="AX232" s="51" t="e">
        <f t="shared" si="19"/>
        <v>#VALUE!</v>
      </c>
      <c r="AY232" s="43"/>
    </row>
    <row r="233" spans="1:51">
      <c r="A233" s="43">
        <v>52</v>
      </c>
      <c r="B233" s="43" t="s">
        <v>364</v>
      </c>
      <c r="C233" s="45">
        <v>44370.753599537034</v>
      </c>
      <c r="D233" s="43">
        <v>169</v>
      </c>
      <c r="E233" s="43" t="s">
        <v>125</v>
      </c>
      <c r="F233" s="43">
        <v>0</v>
      </c>
      <c r="G233" s="43">
        <v>6.15</v>
      </c>
      <c r="H233" s="43">
        <v>584</v>
      </c>
      <c r="I233" s="43">
        <v>-4.0000000000000001E-3</v>
      </c>
      <c r="J233" s="43" t="s">
        <v>126</v>
      </c>
      <c r="K233" s="43" t="s">
        <v>126</v>
      </c>
      <c r="L233" s="43" t="s">
        <v>126</v>
      </c>
      <c r="M233" s="43" t="s">
        <v>126</v>
      </c>
      <c r="N233" s="43"/>
      <c r="O233" s="43">
        <v>52</v>
      </c>
      <c r="P233" s="43" t="s">
        <v>364</v>
      </c>
      <c r="Q233" s="45">
        <v>44370.753599537034</v>
      </c>
      <c r="R233" s="43">
        <v>169</v>
      </c>
      <c r="S233" s="43" t="s">
        <v>125</v>
      </c>
      <c r="T233" s="43">
        <v>0</v>
      </c>
      <c r="U233" s="43" t="s">
        <v>126</v>
      </c>
      <c r="V233" s="43" t="s">
        <v>126</v>
      </c>
      <c r="W233" s="43" t="s">
        <v>126</v>
      </c>
      <c r="X233" s="43" t="s">
        <v>126</v>
      </c>
      <c r="Y233" s="43" t="s">
        <v>126</v>
      </c>
      <c r="Z233" s="43" t="s">
        <v>126</v>
      </c>
      <c r="AA233" s="43" t="s">
        <v>126</v>
      </c>
      <c r="AB233" s="43"/>
      <c r="AC233" s="43">
        <v>52</v>
      </c>
      <c r="AD233" s="43" t="s">
        <v>364</v>
      </c>
      <c r="AE233" s="45">
        <v>44370.753599537034</v>
      </c>
      <c r="AF233" s="43">
        <v>169</v>
      </c>
      <c r="AG233" s="43" t="s">
        <v>125</v>
      </c>
      <c r="AH233" s="43">
        <v>0</v>
      </c>
      <c r="AI233" s="43">
        <v>12.12</v>
      </c>
      <c r="AJ233" s="44">
        <v>78989</v>
      </c>
      <c r="AK233" s="43">
        <v>15.602</v>
      </c>
      <c r="AL233" s="43" t="s">
        <v>126</v>
      </c>
      <c r="AM233" s="43" t="s">
        <v>126</v>
      </c>
      <c r="AN233" s="43" t="s">
        <v>126</v>
      </c>
      <c r="AO233" s="43" t="s">
        <v>126</v>
      </c>
      <c r="AP233" s="43"/>
      <c r="AQ233" s="43">
        <v>1</v>
      </c>
      <c r="AR233" s="43"/>
      <c r="AS233" s="43"/>
      <c r="AT233" s="46">
        <f t="shared" si="16"/>
        <v>-2.7840325600000004</v>
      </c>
      <c r="AU233" s="47">
        <f t="shared" si="17"/>
        <v>14287.752116664831</v>
      </c>
      <c r="AV233" s="43"/>
      <c r="AW233" s="50">
        <f t="shared" si="18"/>
        <v>-4.5021321951999997</v>
      </c>
      <c r="AX233" s="51">
        <f t="shared" si="19"/>
        <v>14997.388397912542</v>
      </c>
      <c r="AY233" s="43"/>
    </row>
    <row r="234" spans="1:51">
      <c r="A234" s="43">
        <v>53</v>
      </c>
      <c r="B234" s="43" t="s">
        <v>365</v>
      </c>
      <c r="C234" s="45">
        <v>44370.774953703702</v>
      </c>
      <c r="D234" s="43">
        <v>154</v>
      </c>
      <c r="E234" s="43" t="s">
        <v>125</v>
      </c>
      <c r="F234" s="43">
        <v>0</v>
      </c>
      <c r="G234" s="43">
        <v>6.2220000000000004</v>
      </c>
      <c r="H234" s="43">
        <v>637</v>
      </c>
      <c r="I234" s="43">
        <v>-3.0000000000000001E-3</v>
      </c>
      <c r="J234" s="43" t="s">
        <v>126</v>
      </c>
      <c r="K234" s="43" t="s">
        <v>126</v>
      </c>
      <c r="L234" s="43" t="s">
        <v>126</v>
      </c>
      <c r="M234" s="43" t="s">
        <v>126</v>
      </c>
      <c r="N234" s="43"/>
      <c r="O234" s="43">
        <v>53</v>
      </c>
      <c r="P234" s="43" t="s">
        <v>365</v>
      </c>
      <c r="Q234" s="45">
        <v>44370.774953703702</v>
      </c>
      <c r="R234" s="43">
        <v>154</v>
      </c>
      <c r="S234" s="43" t="s">
        <v>125</v>
      </c>
      <c r="T234" s="43">
        <v>0</v>
      </c>
      <c r="U234" s="43" t="s">
        <v>126</v>
      </c>
      <c r="V234" s="43" t="s">
        <v>126</v>
      </c>
      <c r="W234" s="43" t="s">
        <v>126</v>
      </c>
      <c r="X234" s="43" t="s">
        <v>126</v>
      </c>
      <c r="Y234" s="43" t="s">
        <v>126</v>
      </c>
      <c r="Z234" s="43" t="s">
        <v>126</v>
      </c>
      <c r="AA234" s="43" t="s">
        <v>126</v>
      </c>
      <c r="AB234" s="43"/>
      <c r="AC234" s="43">
        <v>53</v>
      </c>
      <c r="AD234" s="43" t="s">
        <v>365</v>
      </c>
      <c r="AE234" s="45">
        <v>44370.774953703702</v>
      </c>
      <c r="AF234" s="43">
        <v>154</v>
      </c>
      <c r="AG234" s="43" t="s">
        <v>125</v>
      </c>
      <c r="AH234" s="43">
        <v>0</v>
      </c>
      <c r="AI234" s="43">
        <v>12.124000000000001</v>
      </c>
      <c r="AJ234" s="44">
        <v>73548</v>
      </c>
      <c r="AK234" s="43">
        <v>14.54</v>
      </c>
      <c r="AL234" s="43" t="s">
        <v>126</v>
      </c>
      <c r="AM234" s="43" t="s">
        <v>126</v>
      </c>
      <c r="AN234" s="43" t="s">
        <v>126</v>
      </c>
      <c r="AO234" s="43" t="s">
        <v>126</v>
      </c>
      <c r="AP234" s="43"/>
      <c r="AQ234" s="43">
        <v>1</v>
      </c>
      <c r="AR234" s="43"/>
      <c r="AS234" s="43"/>
      <c r="AT234" s="46">
        <f t="shared" si="16"/>
        <v>-2.6392924087500003</v>
      </c>
      <c r="AU234" s="47">
        <f t="shared" si="17"/>
        <v>13331.086917757921</v>
      </c>
      <c r="AV234" s="43"/>
      <c r="AW234" s="50">
        <f t="shared" si="18"/>
        <v>-4.3032633135499996</v>
      </c>
      <c r="AX234" s="51">
        <f t="shared" si="19"/>
        <v>13970.564246976959</v>
      </c>
      <c r="AY234" s="43"/>
    </row>
    <row r="235" spans="1:51">
      <c r="A235" s="43">
        <v>54</v>
      </c>
      <c r="B235" s="43" t="s">
        <v>366</v>
      </c>
      <c r="C235" s="45">
        <v>44370.796319444446</v>
      </c>
      <c r="D235" s="43">
        <v>208</v>
      </c>
      <c r="E235" s="43" t="s">
        <v>125</v>
      </c>
      <c r="F235" s="43">
        <v>0</v>
      </c>
      <c r="G235" s="43">
        <v>6.0369999999999999</v>
      </c>
      <c r="H235" s="44">
        <v>26142</v>
      </c>
      <c r="I235" s="43">
        <v>0.05</v>
      </c>
      <c r="J235" s="43" t="s">
        <v>126</v>
      </c>
      <c r="K235" s="43" t="s">
        <v>126</v>
      </c>
      <c r="L235" s="43" t="s">
        <v>126</v>
      </c>
      <c r="M235" s="43" t="s">
        <v>126</v>
      </c>
      <c r="N235" s="43"/>
      <c r="O235" s="43">
        <v>54</v>
      </c>
      <c r="P235" s="43" t="s">
        <v>366</v>
      </c>
      <c r="Q235" s="45">
        <v>44370.796319444446</v>
      </c>
      <c r="R235" s="43">
        <v>208</v>
      </c>
      <c r="S235" s="43" t="s">
        <v>125</v>
      </c>
      <c r="T235" s="43">
        <v>0</v>
      </c>
      <c r="U235" s="43" t="s">
        <v>126</v>
      </c>
      <c r="V235" s="43" t="s">
        <v>126</v>
      </c>
      <c r="W235" s="43" t="s">
        <v>126</v>
      </c>
      <c r="X235" s="43" t="s">
        <v>126</v>
      </c>
      <c r="Y235" s="43" t="s">
        <v>126</v>
      </c>
      <c r="Z235" s="43" t="s">
        <v>126</v>
      </c>
      <c r="AA235" s="43" t="s">
        <v>126</v>
      </c>
      <c r="AB235" s="43"/>
      <c r="AC235" s="43">
        <v>54</v>
      </c>
      <c r="AD235" s="43" t="s">
        <v>366</v>
      </c>
      <c r="AE235" s="45">
        <v>44370.796319444446</v>
      </c>
      <c r="AF235" s="43">
        <v>208</v>
      </c>
      <c r="AG235" s="43" t="s">
        <v>125</v>
      </c>
      <c r="AH235" s="43">
        <v>0</v>
      </c>
      <c r="AI235" s="43" t="s">
        <v>126</v>
      </c>
      <c r="AJ235" s="43" t="s">
        <v>126</v>
      </c>
      <c r="AK235" s="43" t="s">
        <v>126</v>
      </c>
      <c r="AL235" s="43" t="s">
        <v>126</v>
      </c>
      <c r="AM235" s="43" t="s">
        <v>126</v>
      </c>
      <c r="AN235" s="43" t="s">
        <v>126</v>
      </c>
      <c r="AO235" s="43" t="s">
        <v>126</v>
      </c>
      <c r="AP235" s="43"/>
      <c r="AQ235" s="43">
        <v>1</v>
      </c>
      <c r="AR235" s="43"/>
      <c r="AS235" s="43"/>
      <c r="AT235" s="46">
        <f t="shared" si="16"/>
        <v>82.024427521343213</v>
      </c>
      <c r="AU235" s="47" t="e">
        <f t="shared" si="17"/>
        <v>#VALUE!</v>
      </c>
      <c r="AV235" s="43"/>
      <c r="AW235" s="50">
        <f t="shared" si="18"/>
        <v>68.390446436572404</v>
      </c>
      <c r="AX235" s="51" t="e">
        <f t="shared" si="19"/>
        <v>#VALUE!</v>
      </c>
      <c r="AY235" s="43"/>
    </row>
    <row r="236" spans="1:51">
      <c r="A236" s="43">
        <v>55</v>
      </c>
      <c r="B236" s="43" t="s">
        <v>367</v>
      </c>
      <c r="C236" s="45">
        <v>44370.817685185182</v>
      </c>
      <c r="D236" s="43">
        <v>85</v>
      </c>
      <c r="E236" s="43" t="s">
        <v>125</v>
      </c>
      <c r="F236" s="43">
        <v>0</v>
      </c>
      <c r="G236" s="43">
        <v>6.0339999999999998</v>
      </c>
      <c r="H236" s="44">
        <v>503221</v>
      </c>
      <c r="I236" s="43">
        <v>1.0449999999999999</v>
      </c>
      <c r="J236" s="43" t="s">
        <v>126</v>
      </c>
      <c r="K236" s="43" t="s">
        <v>126</v>
      </c>
      <c r="L236" s="43" t="s">
        <v>126</v>
      </c>
      <c r="M236" s="43" t="s">
        <v>126</v>
      </c>
      <c r="N236" s="43"/>
      <c r="O236" s="43">
        <v>55</v>
      </c>
      <c r="P236" s="43" t="s">
        <v>367</v>
      </c>
      <c r="Q236" s="45">
        <v>44370.817685185182</v>
      </c>
      <c r="R236" s="43">
        <v>85</v>
      </c>
      <c r="S236" s="43" t="s">
        <v>125</v>
      </c>
      <c r="T236" s="43">
        <v>0</v>
      </c>
      <c r="U236" s="43">
        <v>5.9859999999999998</v>
      </c>
      <c r="V236" s="44">
        <v>3990</v>
      </c>
      <c r="W236" s="43">
        <v>1.1859999999999999</v>
      </c>
      <c r="X236" s="43" t="s">
        <v>126</v>
      </c>
      <c r="Y236" s="43" t="s">
        <v>126</v>
      </c>
      <c r="Z236" s="43" t="s">
        <v>126</v>
      </c>
      <c r="AA236" s="43" t="s">
        <v>126</v>
      </c>
      <c r="AB236" s="43"/>
      <c r="AC236" s="43">
        <v>55</v>
      </c>
      <c r="AD236" s="43" t="s">
        <v>367</v>
      </c>
      <c r="AE236" s="45">
        <v>44370.817685185182</v>
      </c>
      <c r="AF236" s="43">
        <v>85</v>
      </c>
      <c r="AG236" s="43" t="s">
        <v>125</v>
      </c>
      <c r="AH236" s="43">
        <v>0</v>
      </c>
      <c r="AI236" s="43">
        <v>12.161</v>
      </c>
      <c r="AJ236" s="44">
        <v>44241</v>
      </c>
      <c r="AK236" s="43">
        <v>8.7910000000000004</v>
      </c>
      <c r="AL236" s="43" t="s">
        <v>126</v>
      </c>
      <c r="AM236" s="43" t="s">
        <v>126</v>
      </c>
      <c r="AN236" s="43" t="s">
        <v>126</v>
      </c>
      <c r="AO236" s="43" t="s">
        <v>126</v>
      </c>
      <c r="AP236" s="43"/>
      <c r="AQ236" s="43">
        <v>1</v>
      </c>
      <c r="AR236" s="43"/>
      <c r="AS236" s="43"/>
      <c r="AT236" s="46">
        <f t="shared" si="16"/>
        <v>1374.3999128547759</v>
      </c>
      <c r="AU236" s="47">
        <f t="shared" si="17"/>
        <v>8114.2538080956301</v>
      </c>
      <c r="AV236" s="43"/>
      <c r="AW236" s="50">
        <f t="shared" si="18"/>
        <v>1294.9605617817231</v>
      </c>
      <c r="AX236" s="51">
        <f t="shared" si="19"/>
        <v>8423.1960535229409</v>
      </c>
      <c r="AY236" s="43"/>
    </row>
    <row r="237" spans="1:51">
      <c r="A237" s="43">
        <v>56</v>
      </c>
      <c r="B237" s="43" t="s">
        <v>368</v>
      </c>
      <c r="C237" s="45">
        <v>44370.839004629626</v>
      </c>
      <c r="D237" s="43">
        <v>87</v>
      </c>
      <c r="E237" s="43" t="s">
        <v>125</v>
      </c>
      <c r="F237" s="43">
        <v>0</v>
      </c>
      <c r="G237" s="43">
        <v>6.18</v>
      </c>
      <c r="H237" s="43">
        <v>647</v>
      </c>
      <c r="I237" s="43">
        <v>-3.0000000000000001E-3</v>
      </c>
      <c r="J237" s="43" t="s">
        <v>126</v>
      </c>
      <c r="K237" s="43" t="s">
        <v>126</v>
      </c>
      <c r="L237" s="43" t="s">
        <v>126</v>
      </c>
      <c r="M237" s="43" t="s">
        <v>126</v>
      </c>
      <c r="N237" s="43"/>
      <c r="O237" s="43">
        <v>56</v>
      </c>
      <c r="P237" s="43" t="s">
        <v>368</v>
      </c>
      <c r="Q237" s="45">
        <v>44370.839004629626</v>
      </c>
      <c r="R237" s="43">
        <v>87</v>
      </c>
      <c r="S237" s="43" t="s">
        <v>125</v>
      </c>
      <c r="T237" s="43">
        <v>0</v>
      </c>
      <c r="U237" s="43" t="s">
        <v>126</v>
      </c>
      <c r="V237" s="43" t="s">
        <v>126</v>
      </c>
      <c r="W237" s="43" t="s">
        <v>126</v>
      </c>
      <c r="X237" s="43" t="s">
        <v>126</v>
      </c>
      <c r="Y237" s="43" t="s">
        <v>126</v>
      </c>
      <c r="Z237" s="43" t="s">
        <v>126</v>
      </c>
      <c r="AA237" s="43" t="s">
        <v>126</v>
      </c>
      <c r="AB237" s="43"/>
      <c r="AC237" s="43">
        <v>56</v>
      </c>
      <c r="AD237" s="43" t="s">
        <v>368</v>
      </c>
      <c r="AE237" s="45">
        <v>44370.839004629626</v>
      </c>
      <c r="AF237" s="43">
        <v>87</v>
      </c>
      <c r="AG237" s="43" t="s">
        <v>125</v>
      </c>
      <c r="AH237" s="43">
        <v>0</v>
      </c>
      <c r="AI237" s="43">
        <v>12.132</v>
      </c>
      <c r="AJ237" s="44">
        <v>63865</v>
      </c>
      <c r="AK237" s="43">
        <v>12.647</v>
      </c>
      <c r="AL237" s="43" t="s">
        <v>126</v>
      </c>
      <c r="AM237" s="43" t="s">
        <v>126</v>
      </c>
      <c r="AN237" s="43" t="s">
        <v>126</v>
      </c>
      <c r="AO237" s="43" t="s">
        <v>126</v>
      </c>
      <c r="AP237" s="43"/>
      <c r="AQ237" s="43">
        <v>1</v>
      </c>
      <c r="AR237" s="43"/>
      <c r="AS237" s="43"/>
      <c r="AT237" s="46">
        <f t="shared" si="16"/>
        <v>-2.6119695587500003</v>
      </c>
      <c r="AU237" s="47">
        <f t="shared" si="17"/>
        <v>11619.378601616751</v>
      </c>
      <c r="AV237" s="43"/>
      <c r="AW237" s="50">
        <f t="shared" si="18"/>
        <v>-4.2657773915499995</v>
      </c>
      <c r="AX237" s="51">
        <f t="shared" si="19"/>
        <v>12140.809716461501</v>
      </c>
      <c r="AY237" s="43"/>
    </row>
    <row r="238" spans="1:51">
      <c r="A238" s="43">
        <v>57</v>
      </c>
      <c r="B238" s="43" t="s">
        <v>369</v>
      </c>
      <c r="C238" s="45">
        <v>44370.860358796293</v>
      </c>
      <c r="D238" s="43">
        <v>96</v>
      </c>
      <c r="E238" s="43" t="s">
        <v>125</v>
      </c>
      <c r="F238" s="43">
        <v>0</v>
      </c>
      <c r="G238" s="43">
        <v>6.0330000000000004</v>
      </c>
      <c r="H238" s="44">
        <v>338244</v>
      </c>
      <c r="I238" s="43">
        <v>0.7</v>
      </c>
      <c r="J238" s="43" t="s">
        <v>126</v>
      </c>
      <c r="K238" s="43" t="s">
        <v>126</v>
      </c>
      <c r="L238" s="43" t="s">
        <v>126</v>
      </c>
      <c r="M238" s="43" t="s">
        <v>126</v>
      </c>
      <c r="N238" s="43"/>
      <c r="O238" s="43">
        <v>57</v>
      </c>
      <c r="P238" s="43" t="s">
        <v>369</v>
      </c>
      <c r="Q238" s="45">
        <v>44370.860358796293</v>
      </c>
      <c r="R238" s="43">
        <v>96</v>
      </c>
      <c r="S238" s="43" t="s">
        <v>125</v>
      </c>
      <c r="T238" s="43">
        <v>0</v>
      </c>
      <c r="U238" s="43">
        <v>5.99</v>
      </c>
      <c r="V238" s="44">
        <v>3076</v>
      </c>
      <c r="W238" s="43">
        <v>0.94099999999999995</v>
      </c>
      <c r="X238" s="43" t="s">
        <v>126</v>
      </c>
      <c r="Y238" s="43" t="s">
        <v>126</v>
      </c>
      <c r="Z238" s="43" t="s">
        <v>126</v>
      </c>
      <c r="AA238" s="43" t="s">
        <v>126</v>
      </c>
      <c r="AB238" s="43"/>
      <c r="AC238" s="43">
        <v>57</v>
      </c>
      <c r="AD238" s="43" t="s">
        <v>369</v>
      </c>
      <c r="AE238" s="45">
        <v>44370.860358796293</v>
      </c>
      <c r="AF238" s="43">
        <v>96</v>
      </c>
      <c r="AG238" s="43" t="s">
        <v>125</v>
      </c>
      <c r="AH238" s="43">
        <v>0</v>
      </c>
      <c r="AI238" s="43">
        <v>12.13</v>
      </c>
      <c r="AJ238" s="44">
        <v>64124</v>
      </c>
      <c r="AK238" s="43">
        <v>12.698</v>
      </c>
      <c r="AL238" s="43" t="s">
        <v>126</v>
      </c>
      <c r="AM238" s="43" t="s">
        <v>126</v>
      </c>
      <c r="AN238" s="43" t="s">
        <v>126</v>
      </c>
      <c r="AO238" s="43" t="s">
        <v>126</v>
      </c>
      <c r="AP238" s="43"/>
      <c r="AQ238" s="43">
        <v>1</v>
      </c>
      <c r="AR238" s="43"/>
      <c r="AS238" s="43"/>
      <c r="AT238" s="46">
        <f t="shared" si="16"/>
        <v>969.51397531391683</v>
      </c>
      <c r="AU238" s="47">
        <f t="shared" si="17"/>
        <v>11665.316429408482</v>
      </c>
      <c r="AV238" s="43"/>
      <c r="AW238" s="50">
        <f t="shared" si="18"/>
        <v>877.02979147249766</v>
      </c>
      <c r="AX238" s="51">
        <f t="shared" si="19"/>
        <v>12189.791511266241</v>
      </c>
      <c r="AY238" s="43"/>
    </row>
    <row r="239" spans="1:51">
      <c r="A239" s="43">
        <v>58</v>
      </c>
      <c r="B239" s="43" t="s">
        <v>370</v>
      </c>
      <c r="C239" s="45">
        <v>44370.881724537037</v>
      </c>
      <c r="D239" s="43">
        <v>69</v>
      </c>
      <c r="E239" s="43" t="s">
        <v>125</v>
      </c>
      <c r="F239" s="43">
        <v>0</v>
      </c>
      <c r="G239" s="43">
        <v>6.0090000000000003</v>
      </c>
      <c r="H239" s="44">
        <v>72726</v>
      </c>
      <c r="I239" s="43">
        <v>0.14699999999999999</v>
      </c>
      <c r="J239" s="43" t="s">
        <v>126</v>
      </c>
      <c r="K239" s="43" t="s">
        <v>126</v>
      </c>
      <c r="L239" s="43" t="s">
        <v>126</v>
      </c>
      <c r="M239" s="43" t="s">
        <v>126</v>
      </c>
      <c r="N239" s="43"/>
      <c r="O239" s="43">
        <v>58</v>
      </c>
      <c r="P239" s="43" t="s">
        <v>370</v>
      </c>
      <c r="Q239" s="45">
        <v>44370.881724537037</v>
      </c>
      <c r="R239" s="43">
        <v>69</v>
      </c>
      <c r="S239" s="43" t="s">
        <v>125</v>
      </c>
      <c r="T239" s="43">
        <v>0</v>
      </c>
      <c r="U239" s="43" t="s">
        <v>126</v>
      </c>
      <c r="V239" s="43" t="s">
        <v>126</v>
      </c>
      <c r="W239" s="43" t="s">
        <v>126</v>
      </c>
      <c r="X239" s="43" t="s">
        <v>126</v>
      </c>
      <c r="Y239" s="43" t="s">
        <v>126</v>
      </c>
      <c r="Z239" s="43" t="s">
        <v>126</v>
      </c>
      <c r="AA239" s="43" t="s">
        <v>126</v>
      </c>
      <c r="AB239" s="43"/>
      <c r="AC239" s="43">
        <v>58</v>
      </c>
      <c r="AD239" s="43" t="s">
        <v>370</v>
      </c>
      <c r="AE239" s="45">
        <v>44370.881724537037</v>
      </c>
      <c r="AF239" s="43">
        <v>69</v>
      </c>
      <c r="AG239" s="43" t="s">
        <v>125</v>
      </c>
      <c r="AH239" s="43">
        <v>0</v>
      </c>
      <c r="AI239" s="43" t="s">
        <v>126</v>
      </c>
      <c r="AJ239" s="43" t="s">
        <v>126</v>
      </c>
      <c r="AK239" s="43" t="s">
        <v>126</v>
      </c>
      <c r="AL239" s="43" t="s">
        <v>126</v>
      </c>
      <c r="AM239" s="43" t="s">
        <v>126</v>
      </c>
      <c r="AN239" s="43" t="s">
        <v>126</v>
      </c>
      <c r="AO239" s="43" t="s">
        <v>126</v>
      </c>
      <c r="AP239" s="43"/>
      <c r="AQ239" s="43">
        <v>1</v>
      </c>
      <c r="AR239" s="43"/>
      <c r="AS239" s="43"/>
      <c r="AT239" s="46">
        <f t="shared" si="16"/>
        <v>224.58562618776881</v>
      </c>
      <c r="AU239" s="47" t="e">
        <f t="shared" si="17"/>
        <v>#VALUE!</v>
      </c>
      <c r="AV239" s="43"/>
      <c r="AW239" s="50">
        <f t="shared" si="18"/>
        <v>190.5824613069116</v>
      </c>
      <c r="AX239" s="51" t="e">
        <f t="shared" si="19"/>
        <v>#VALUE!</v>
      </c>
      <c r="AY239" s="43"/>
    </row>
    <row r="240" spans="1:51">
      <c r="A240" s="43">
        <v>59</v>
      </c>
      <c r="B240" s="43" t="s">
        <v>371</v>
      </c>
      <c r="C240" s="45">
        <v>44370.903043981481</v>
      </c>
      <c r="D240" s="43">
        <v>164</v>
      </c>
      <c r="E240" s="43" t="s">
        <v>125</v>
      </c>
      <c r="F240" s="43">
        <v>0</v>
      </c>
      <c r="G240" s="43">
        <v>6.14</v>
      </c>
      <c r="H240" s="44">
        <v>1098</v>
      </c>
      <c r="I240" s="43">
        <v>-3.0000000000000001E-3</v>
      </c>
      <c r="J240" s="43" t="s">
        <v>126</v>
      </c>
      <c r="K240" s="43" t="s">
        <v>126</v>
      </c>
      <c r="L240" s="43" t="s">
        <v>126</v>
      </c>
      <c r="M240" s="43" t="s">
        <v>126</v>
      </c>
      <c r="N240" s="43"/>
      <c r="O240" s="43">
        <v>59</v>
      </c>
      <c r="P240" s="43" t="s">
        <v>371</v>
      </c>
      <c r="Q240" s="45">
        <v>44370.903043981481</v>
      </c>
      <c r="R240" s="43">
        <v>164</v>
      </c>
      <c r="S240" s="43" t="s">
        <v>125</v>
      </c>
      <c r="T240" s="43">
        <v>0</v>
      </c>
      <c r="U240" s="43" t="s">
        <v>126</v>
      </c>
      <c r="V240" s="43" t="s">
        <v>126</v>
      </c>
      <c r="W240" s="43" t="s">
        <v>126</v>
      </c>
      <c r="X240" s="43" t="s">
        <v>126</v>
      </c>
      <c r="Y240" s="43" t="s">
        <v>126</v>
      </c>
      <c r="Z240" s="43" t="s">
        <v>126</v>
      </c>
      <c r="AA240" s="43" t="s">
        <v>126</v>
      </c>
      <c r="AB240" s="43"/>
      <c r="AC240" s="43">
        <v>59</v>
      </c>
      <c r="AD240" s="43" t="s">
        <v>371</v>
      </c>
      <c r="AE240" s="45">
        <v>44370.903043981481</v>
      </c>
      <c r="AF240" s="43">
        <v>164</v>
      </c>
      <c r="AG240" s="43" t="s">
        <v>125</v>
      </c>
      <c r="AH240" s="43">
        <v>0</v>
      </c>
      <c r="AI240" s="43">
        <v>12.127000000000001</v>
      </c>
      <c r="AJ240" s="44">
        <v>69189</v>
      </c>
      <c r="AK240" s="43">
        <v>13.689</v>
      </c>
      <c r="AL240" s="43" t="s">
        <v>126</v>
      </c>
      <c r="AM240" s="43" t="s">
        <v>126</v>
      </c>
      <c r="AN240" s="43" t="s">
        <v>126</v>
      </c>
      <c r="AO240" s="43" t="s">
        <v>126</v>
      </c>
      <c r="AP240" s="43"/>
      <c r="AQ240" s="43">
        <v>1</v>
      </c>
      <c r="AR240" s="43"/>
      <c r="AS240" s="43"/>
      <c r="AT240" s="46">
        <f t="shared" si="16"/>
        <v>-1.3752909150000003</v>
      </c>
      <c r="AU240" s="47">
        <f t="shared" si="17"/>
        <v>12561.98322065283</v>
      </c>
      <c r="AV240" s="43"/>
      <c r="AW240" s="50">
        <f t="shared" si="18"/>
        <v>-2.5872107517999998</v>
      </c>
      <c r="AX240" s="51">
        <f t="shared" si="19"/>
        <v>13147.240265856541</v>
      </c>
      <c r="AY240" s="43"/>
    </row>
    <row r="241" spans="1:51">
      <c r="A241" s="43">
        <v>60</v>
      </c>
      <c r="B241" s="43" t="s">
        <v>372</v>
      </c>
      <c r="C241" s="45">
        <v>44370.924432870372</v>
      </c>
      <c r="D241" s="43">
        <v>204</v>
      </c>
      <c r="E241" s="43" t="s">
        <v>125</v>
      </c>
      <c r="F241" s="43">
        <v>0</v>
      </c>
      <c r="G241" s="43">
        <v>6.0049999999999999</v>
      </c>
      <c r="H241" s="44">
        <v>597210</v>
      </c>
      <c r="I241" s="43">
        <v>1.2410000000000001</v>
      </c>
      <c r="J241" s="43" t="s">
        <v>126</v>
      </c>
      <c r="K241" s="43" t="s">
        <v>126</v>
      </c>
      <c r="L241" s="43" t="s">
        <v>126</v>
      </c>
      <c r="M241" s="43" t="s">
        <v>126</v>
      </c>
      <c r="N241" s="43"/>
      <c r="O241" s="43">
        <v>60</v>
      </c>
      <c r="P241" s="43" t="s">
        <v>372</v>
      </c>
      <c r="Q241" s="45">
        <v>44370.924432870372</v>
      </c>
      <c r="R241" s="43">
        <v>204</v>
      </c>
      <c r="S241" s="43" t="s">
        <v>125</v>
      </c>
      <c r="T241" s="43">
        <v>0</v>
      </c>
      <c r="U241" s="43">
        <v>5.9589999999999996</v>
      </c>
      <c r="V241" s="44">
        <v>4945</v>
      </c>
      <c r="W241" s="43">
        <v>1.4430000000000001</v>
      </c>
      <c r="X241" s="43" t="s">
        <v>126</v>
      </c>
      <c r="Y241" s="43" t="s">
        <v>126</v>
      </c>
      <c r="Z241" s="43" t="s">
        <v>126</v>
      </c>
      <c r="AA241" s="43" t="s">
        <v>126</v>
      </c>
      <c r="AB241" s="43"/>
      <c r="AC241" s="43">
        <v>60</v>
      </c>
      <c r="AD241" s="43" t="s">
        <v>372</v>
      </c>
      <c r="AE241" s="45">
        <v>44370.924432870372</v>
      </c>
      <c r="AF241" s="43">
        <v>204</v>
      </c>
      <c r="AG241" s="43" t="s">
        <v>125</v>
      </c>
      <c r="AH241" s="43">
        <v>0</v>
      </c>
      <c r="AI241" s="43">
        <v>12.121</v>
      </c>
      <c r="AJ241" s="44">
        <v>44310</v>
      </c>
      <c r="AK241" s="43">
        <v>8.8049999999999997</v>
      </c>
      <c r="AL241" s="43" t="s">
        <v>126</v>
      </c>
      <c r="AM241" s="43" t="s">
        <v>126</v>
      </c>
      <c r="AN241" s="43" t="s">
        <v>126</v>
      </c>
      <c r="AO241" s="43" t="s">
        <v>126</v>
      </c>
      <c r="AP241" s="43"/>
      <c r="AQ241" s="43">
        <v>1</v>
      </c>
      <c r="AR241" s="43"/>
      <c r="AS241" s="43"/>
      <c r="AT241" s="46">
        <f t="shared" si="16"/>
        <v>1585.20109421758</v>
      </c>
      <c r="AU241" s="47">
        <f t="shared" si="17"/>
        <v>8126.6628822030007</v>
      </c>
      <c r="AV241" s="43"/>
      <c r="AW241" s="50">
        <f t="shared" si="18"/>
        <v>1530.1170821023102</v>
      </c>
      <c r="AX241" s="51">
        <f t="shared" si="19"/>
        <v>8436.2895046140002</v>
      </c>
      <c r="AY241" s="43"/>
    </row>
    <row r="242" spans="1:51">
      <c r="A242" s="43">
        <v>39</v>
      </c>
      <c r="B242" s="43" t="s">
        <v>373</v>
      </c>
      <c r="C242" s="45">
        <v>44376.579953703702</v>
      </c>
      <c r="D242" s="43" t="s">
        <v>124</v>
      </c>
      <c r="E242" s="43" t="s">
        <v>125</v>
      </c>
      <c r="F242" s="43">
        <v>0</v>
      </c>
      <c r="G242" s="43">
        <v>6.0590000000000002</v>
      </c>
      <c r="H242" s="44">
        <v>1210</v>
      </c>
      <c r="I242" s="43">
        <v>-2E-3</v>
      </c>
      <c r="J242" s="43" t="s">
        <v>126</v>
      </c>
      <c r="K242" s="43" t="s">
        <v>126</v>
      </c>
      <c r="L242" s="43" t="s">
        <v>126</v>
      </c>
      <c r="M242" s="43" t="s">
        <v>126</v>
      </c>
      <c r="N242" s="43"/>
      <c r="O242" s="43">
        <v>39</v>
      </c>
      <c r="P242" s="43" t="s">
        <v>373</v>
      </c>
      <c r="Q242" s="45">
        <v>44376.579953703702</v>
      </c>
      <c r="R242" s="43" t="s">
        <v>124</v>
      </c>
      <c r="S242" s="43" t="s">
        <v>125</v>
      </c>
      <c r="T242" s="43">
        <v>0</v>
      </c>
      <c r="U242" s="43" t="s">
        <v>126</v>
      </c>
      <c r="V242" s="43" t="s">
        <v>126</v>
      </c>
      <c r="W242" s="43" t="s">
        <v>126</v>
      </c>
      <c r="X242" s="43" t="s">
        <v>126</v>
      </c>
      <c r="Y242" s="43" t="s">
        <v>126</v>
      </c>
      <c r="Z242" s="43" t="s">
        <v>126</v>
      </c>
      <c r="AA242" s="43" t="s">
        <v>126</v>
      </c>
      <c r="AB242" s="43"/>
      <c r="AC242" s="43">
        <v>39</v>
      </c>
      <c r="AD242" s="43" t="s">
        <v>373</v>
      </c>
      <c r="AE242" s="45">
        <v>44376.579953703702</v>
      </c>
      <c r="AF242" s="43" t="s">
        <v>124</v>
      </c>
      <c r="AG242" s="43" t="s">
        <v>125</v>
      </c>
      <c r="AH242" s="43">
        <v>0</v>
      </c>
      <c r="AI242" s="43">
        <v>12.209</v>
      </c>
      <c r="AJ242" s="44">
        <v>2451</v>
      </c>
      <c r="AK242" s="43">
        <v>0.499</v>
      </c>
      <c r="AL242" s="43" t="s">
        <v>126</v>
      </c>
      <c r="AM242" s="43" t="s">
        <v>126</v>
      </c>
      <c r="AN242" s="43" t="s">
        <v>126</v>
      </c>
      <c r="AO242" s="43" t="s">
        <v>126</v>
      </c>
      <c r="AP242" s="43"/>
      <c r="AQ242" s="43">
        <v>1</v>
      </c>
      <c r="AR242" s="43"/>
      <c r="AS242" s="43"/>
      <c r="AT242" s="46">
        <f t="shared" si="16"/>
        <v>-1.0668378750000005</v>
      </c>
      <c r="AU242" s="47">
        <f t="shared" si="17"/>
        <v>488.86831543923</v>
      </c>
      <c r="AV242" s="43"/>
      <c r="AW242" s="50">
        <f t="shared" si="18"/>
        <v>-2.174014595</v>
      </c>
      <c r="AX242" s="51">
        <f t="shared" si="19"/>
        <v>464.67551965974002</v>
      </c>
    </row>
    <row r="243" spans="1:51">
      <c r="A243" s="43">
        <v>40</v>
      </c>
      <c r="B243" s="43" t="s">
        <v>374</v>
      </c>
      <c r="C243" s="45">
        <v>44376.60119212963</v>
      </c>
      <c r="D243" s="43" t="s">
        <v>128</v>
      </c>
      <c r="E243" s="43" t="s">
        <v>125</v>
      </c>
      <c r="F243" s="43">
        <v>0</v>
      </c>
      <c r="G243" s="43">
        <v>6</v>
      </c>
      <c r="H243" s="44">
        <v>934475</v>
      </c>
      <c r="I243" s="43">
        <v>1.9450000000000001</v>
      </c>
      <c r="J243" s="43" t="s">
        <v>126</v>
      </c>
      <c r="K243" s="43" t="s">
        <v>126</v>
      </c>
      <c r="L243" s="43" t="s">
        <v>126</v>
      </c>
      <c r="M243" s="43" t="s">
        <v>126</v>
      </c>
      <c r="N243" s="43"/>
      <c r="O243" s="43">
        <v>40</v>
      </c>
      <c r="P243" s="43" t="s">
        <v>374</v>
      </c>
      <c r="Q243" s="45">
        <v>44376.60119212963</v>
      </c>
      <c r="R243" s="43" t="s">
        <v>128</v>
      </c>
      <c r="S243" s="43" t="s">
        <v>125</v>
      </c>
      <c r="T243" s="43">
        <v>0</v>
      </c>
      <c r="U243" s="43">
        <v>5.952</v>
      </c>
      <c r="V243" s="44">
        <v>6156</v>
      </c>
      <c r="W243" s="43">
        <v>1.768</v>
      </c>
      <c r="X243" s="43" t="s">
        <v>126</v>
      </c>
      <c r="Y243" s="43" t="s">
        <v>126</v>
      </c>
      <c r="Z243" s="43" t="s">
        <v>126</v>
      </c>
      <c r="AA243" s="43" t="s">
        <v>126</v>
      </c>
      <c r="AB243" s="43"/>
      <c r="AC243" s="43">
        <v>40</v>
      </c>
      <c r="AD243" s="43" t="s">
        <v>374</v>
      </c>
      <c r="AE243" s="45">
        <v>44376.60119212963</v>
      </c>
      <c r="AF243" s="43" t="s">
        <v>128</v>
      </c>
      <c r="AG243" s="43" t="s">
        <v>125</v>
      </c>
      <c r="AH243" s="43">
        <v>0</v>
      </c>
      <c r="AI243" s="43">
        <v>12.16</v>
      </c>
      <c r="AJ243" s="44">
        <v>9595</v>
      </c>
      <c r="AK243" s="43">
        <v>1.9239999999999999</v>
      </c>
      <c r="AL243" s="43" t="s">
        <v>126</v>
      </c>
      <c r="AM243" s="43" t="s">
        <v>126</v>
      </c>
      <c r="AN243" s="43" t="s">
        <v>126</v>
      </c>
      <c r="AO243" s="43" t="s">
        <v>126</v>
      </c>
      <c r="AP243" s="43"/>
      <c r="AQ243" s="43">
        <v>1</v>
      </c>
      <c r="AR243" s="43"/>
      <c r="AS243" s="43"/>
      <c r="AT243" s="46">
        <f t="shared" si="16"/>
        <v>1728.64888946376</v>
      </c>
      <c r="AU243" s="47">
        <f t="shared" si="17"/>
        <v>1807.96414115075</v>
      </c>
      <c r="AV243" s="43"/>
      <c r="AW243" s="50">
        <f t="shared" si="18"/>
        <v>1863.7378205364803</v>
      </c>
      <c r="AX243" s="51">
        <f t="shared" si="19"/>
        <v>1829.2090389535001</v>
      </c>
    </row>
    <row r="244" spans="1:51">
      <c r="A244" s="43">
        <v>41</v>
      </c>
      <c r="B244" s="43" t="s">
        <v>375</v>
      </c>
      <c r="C244" s="45">
        <v>44376.622453703705</v>
      </c>
      <c r="D244" s="43">
        <v>27</v>
      </c>
      <c r="E244" s="43" t="s">
        <v>125</v>
      </c>
      <c r="F244" s="43">
        <v>0</v>
      </c>
      <c r="G244" s="43">
        <v>6.0049999999999999</v>
      </c>
      <c r="H244" s="44">
        <v>46797</v>
      </c>
      <c r="I244" s="43">
        <v>9.2999999999999999E-2</v>
      </c>
      <c r="J244" s="43" t="s">
        <v>126</v>
      </c>
      <c r="K244" s="43" t="s">
        <v>126</v>
      </c>
      <c r="L244" s="43" t="s">
        <v>126</v>
      </c>
      <c r="M244" s="43" t="s">
        <v>126</v>
      </c>
      <c r="N244" s="43"/>
      <c r="O244" s="43">
        <v>41</v>
      </c>
      <c r="P244" s="43" t="s">
        <v>375</v>
      </c>
      <c r="Q244" s="45">
        <v>44376.622453703705</v>
      </c>
      <c r="R244" s="43">
        <v>27</v>
      </c>
      <c r="S244" s="43" t="s">
        <v>125</v>
      </c>
      <c r="T244" s="43">
        <v>0</v>
      </c>
      <c r="U244" s="43" t="s">
        <v>126</v>
      </c>
      <c r="V244" s="44" t="s">
        <v>126</v>
      </c>
      <c r="W244" s="43" t="s">
        <v>126</v>
      </c>
      <c r="X244" s="43" t="s">
        <v>126</v>
      </c>
      <c r="Y244" s="43" t="s">
        <v>126</v>
      </c>
      <c r="Z244" s="43" t="s">
        <v>126</v>
      </c>
      <c r="AA244" s="43" t="s">
        <v>126</v>
      </c>
      <c r="AB244" s="43"/>
      <c r="AC244" s="43">
        <v>41</v>
      </c>
      <c r="AD244" s="43" t="s">
        <v>375</v>
      </c>
      <c r="AE244" s="45">
        <v>44376.622453703705</v>
      </c>
      <c r="AF244" s="43">
        <v>27</v>
      </c>
      <c r="AG244" s="43" t="s">
        <v>125</v>
      </c>
      <c r="AH244" s="43">
        <v>0</v>
      </c>
      <c r="AI244" s="43">
        <v>12.144</v>
      </c>
      <c r="AJ244" s="44">
        <v>1760</v>
      </c>
      <c r="AK244" s="43">
        <v>0.36099999999999999</v>
      </c>
      <c r="AL244" s="43" t="s">
        <v>126</v>
      </c>
      <c r="AM244" s="43" t="s">
        <v>126</v>
      </c>
      <c r="AN244" s="43" t="s">
        <v>126</v>
      </c>
      <c r="AO244" s="43" t="s">
        <v>126</v>
      </c>
      <c r="AP244" s="43"/>
      <c r="AQ244" s="43">
        <v>1</v>
      </c>
      <c r="AR244" s="43"/>
      <c r="AS244" s="43"/>
      <c r="AT244" s="46">
        <f t="shared" si="16"/>
        <v>145.67213229361423</v>
      </c>
      <c r="AU244" s="47">
        <f t="shared" si="17"/>
        <v>360.93956364799999</v>
      </c>
      <c r="AV244" s="43"/>
      <c r="AW244" s="50">
        <f t="shared" si="18"/>
        <v>122.6342289316319</v>
      </c>
      <c r="AX244" s="51">
        <f t="shared" si="19"/>
        <v>332.60363302399998</v>
      </c>
    </row>
    <row r="245" spans="1:51">
      <c r="A245" s="43">
        <v>42</v>
      </c>
      <c r="B245" s="43" t="s">
        <v>376</v>
      </c>
      <c r="C245" s="45">
        <v>44376.643726851849</v>
      </c>
      <c r="D245" s="43">
        <v>78</v>
      </c>
      <c r="E245" s="43" t="s">
        <v>125</v>
      </c>
      <c r="F245" s="43">
        <v>0</v>
      </c>
      <c r="G245" s="43">
        <v>5.9989999999999997</v>
      </c>
      <c r="H245" s="44">
        <v>1320444</v>
      </c>
      <c r="I245" s="43">
        <v>2.7519999999999998</v>
      </c>
      <c r="J245" s="43" t="s">
        <v>126</v>
      </c>
      <c r="K245" s="43" t="s">
        <v>126</v>
      </c>
      <c r="L245" s="43" t="s">
        <v>126</v>
      </c>
      <c r="M245" s="43" t="s">
        <v>126</v>
      </c>
      <c r="N245" s="43"/>
      <c r="O245" s="43">
        <v>42</v>
      </c>
      <c r="P245" s="43" t="s">
        <v>376</v>
      </c>
      <c r="Q245" s="45">
        <v>44376.643726851849</v>
      </c>
      <c r="R245" s="43">
        <v>78</v>
      </c>
      <c r="S245" s="43" t="s">
        <v>125</v>
      </c>
      <c r="T245" s="43">
        <v>0</v>
      </c>
      <c r="U245" s="43">
        <v>5.9480000000000004</v>
      </c>
      <c r="V245" s="44">
        <v>9479</v>
      </c>
      <c r="W245" s="43">
        <v>2.6589999999999998</v>
      </c>
      <c r="X245" s="43" t="s">
        <v>126</v>
      </c>
      <c r="Y245" s="43" t="s">
        <v>126</v>
      </c>
      <c r="Z245" s="43" t="s">
        <v>126</v>
      </c>
      <c r="AA245" s="43" t="s">
        <v>126</v>
      </c>
      <c r="AB245" s="43"/>
      <c r="AC245" s="43">
        <v>42</v>
      </c>
      <c r="AD245" s="43" t="s">
        <v>376</v>
      </c>
      <c r="AE245" s="45">
        <v>44376.643726851849</v>
      </c>
      <c r="AF245" s="43">
        <v>78</v>
      </c>
      <c r="AG245" s="43" t="s">
        <v>125</v>
      </c>
      <c r="AH245" s="43">
        <v>0</v>
      </c>
      <c r="AI245" s="43">
        <v>12.068</v>
      </c>
      <c r="AJ245" s="44">
        <v>93183</v>
      </c>
      <c r="AK245" s="43">
        <v>18.363</v>
      </c>
      <c r="AL245" s="43" t="s">
        <v>126</v>
      </c>
      <c r="AM245" s="43" t="s">
        <v>126</v>
      </c>
      <c r="AN245" s="43" t="s">
        <v>126</v>
      </c>
      <c r="AO245" s="43" t="s">
        <v>126</v>
      </c>
      <c r="AP245" s="43"/>
      <c r="AQ245" s="43">
        <v>1</v>
      </c>
      <c r="AR245" s="43"/>
      <c r="AS245" s="43"/>
      <c r="AT245" s="46">
        <f t="shared" si="16"/>
        <v>2359.857261983685</v>
      </c>
      <c r="AU245" s="47">
        <f t="shared" si="17"/>
        <v>16765.921802635472</v>
      </c>
      <c r="AV245" s="43"/>
      <c r="AW245" s="50">
        <f t="shared" si="18"/>
        <v>2714.7122815791304</v>
      </c>
      <c r="AX245" s="51">
        <f t="shared" si="19"/>
        <v>17671.544857588859</v>
      </c>
      <c r="AY245" s="43"/>
    </row>
    <row r="246" spans="1:51">
      <c r="A246" s="43">
        <v>43</v>
      </c>
      <c r="B246" s="43" t="s">
        <v>377</v>
      </c>
      <c r="C246" s="45">
        <v>44376.664988425924</v>
      </c>
      <c r="D246" s="43">
        <v>71</v>
      </c>
      <c r="E246" s="43" t="s">
        <v>125</v>
      </c>
      <c r="F246" s="43">
        <v>0</v>
      </c>
      <c r="G246" s="43">
        <v>6.0030000000000001</v>
      </c>
      <c r="H246" s="44">
        <v>207367</v>
      </c>
      <c r="I246" s="43">
        <v>0.42699999999999999</v>
      </c>
      <c r="J246" s="43" t="s">
        <v>126</v>
      </c>
      <c r="K246" s="43" t="s">
        <v>126</v>
      </c>
      <c r="L246" s="43" t="s">
        <v>126</v>
      </c>
      <c r="M246" s="43" t="s">
        <v>126</v>
      </c>
      <c r="N246" s="43"/>
      <c r="O246" s="43">
        <v>43</v>
      </c>
      <c r="P246" s="43" t="s">
        <v>377</v>
      </c>
      <c r="Q246" s="45">
        <v>44376.664988425924</v>
      </c>
      <c r="R246" s="43">
        <v>71</v>
      </c>
      <c r="S246" s="43" t="s">
        <v>125</v>
      </c>
      <c r="T246" s="43">
        <v>0</v>
      </c>
      <c r="U246" s="43">
        <v>5.9539999999999997</v>
      </c>
      <c r="V246" s="44">
        <v>1982</v>
      </c>
      <c r="W246" s="43">
        <v>0.64700000000000002</v>
      </c>
      <c r="X246" s="43" t="s">
        <v>126</v>
      </c>
      <c r="Y246" s="43" t="s">
        <v>126</v>
      </c>
      <c r="Z246" s="43" t="s">
        <v>126</v>
      </c>
      <c r="AA246" s="43" t="s">
        <v>126</v>
      </c>
      <c r="AB246" s="43"/>
      <c r="AC246" s="43">
        <v>43</v>
      </c>
      <c r="AD246" s="43" t="s">
        <v>377</v>
      </c>
      <c r="AE246" s="45">
        <v>44376.664988425924</v>
      </c>
      <c r="AF246" s="43">
        <v>71</v>
      </c>
      <c r="AG246" s="43" t="s">
        <v>125</v>
      </c>
      <c r="AH246" s="43">
        <v>0</v>
      </c>
      <c r="AI246" s="43">
        <v>12.099</v>
      </c>
      <c r="AJ246" s="44">
        <v>59970</v>
      </c>
      <c r="AK246" s="43">
        <v>11.882999999999999</v>
      </c>
      <c r="AL246" s="43" t="s">
        <v>126</v>
      </c>
      <c r="AM246" s="43" t="s">
        <v>126</v>
      </c>
      <c r="AN246" s="43" t="s">
        <v>126</v>
      </c>
      <c r="AO246" s="43" t="s">
        <v>126</v>
      </c>
      <c r="AP246" s="43"/>
      <c r="AQ246" s="43">
        <v>1</v>
      </c>
      <c r="AR246" s="43"/>
      <c r="AS246" s="43"/>
      <c r="AT246" s="46">
        <f t="shared" si="16"/>
        <v>616.71247147123813</v>
      </c>
      <c r="AU246" s="47">
        <f t="shared" si="17"/>
        <v>10927.521915507001</v>
      </c>
      <c r="AV246" s="43"/>
      <c r="AW246" s="50">
        <f t="shared" si="18"/>
        <v>540.80211531189991</v>
      </c>
      <c r="AX246" s="51">
        <f t="shared" si="19"/>
        <v>11403.928521366</v>
      </c>
      <c r="AY246" s="43"/>
    </row>
    <row r="247" spans="1:51">
      <c r="A247" s="43">
        <v>44</v>
      </c>
      <c r="B247" s="43" t="s">
        <v>378</v>
      </c>
      <c r="C247" s="45">
        <v>44376.686226851853</v>
      </c>
      <c r="D247" s="43">
        <v>129</v>
      </c>
      <c r="E247" s="43" t="s">
        <v>125</v>
      </c>
      <c r="F247" s="43">
        <v>0</v>
      </c>
      <c r="G247" s="43">
        <v>6.0049999999999999</v>
      </c>
      <c r="H247" s="44">
        <v>39595</v>
      </c>
      <c r="I247" s="43">
        <v>7.8E-2</v>
      </c>
      <c r="J247" s="43" t="s">
        <v>126</v>
      </c>
      <c r="K247" s="43" t="s">
        <v>126</v>
      </c>
      <c r="L247" s="43" t="s">
        <v>126</v>
      </c>
      <c r="M247" s="43" t="s">
        <v>126</v>
      </c>
      <c r="N247" s="43"/>
      <c r="O247" s="43">
        <v>44</v>
      </c>
      <c r="P247" s="43" t="s">
        <v>378</v>
      </c>
      <c r="Q247" s="45">
        <v>44376.686226851853</v>
      </c>
      <c r="R247" s="43">
        <v>129</v>
      </c>
      <c r="S247" s="43" t="s">
        <v>125</v>
      </c>
      <c r="T247" s="43">
        <v>0</v>
      </c>
      <c r="U247" s="43" t="s">
        <v>126</v>
      </c>
      <c r="V247" s="44" t="s">
        <v>126</v>
      </c>
      <c r="W247" s="43" t="s">
        <v>126</v>
      </c>
      <c r="X247" s="43" t="s">
        <v>126</v>
      </c>
      <c r="Y247" s="43" t="s">
        <v>126</v>
      </c>
      <c r="Z247" s="43" t="s">
        <v>126</v>
      </c>
      <c r="AA247" s="43" t="s">
        <v>126</v>
      </c>
      <c r="AB247" s="43"/>
      <c r="AC247" s="43">
        <v>44</v>
      </c>
      <c r="AD247" s="43" t="s">
        <v>378</v>
      </c>
      <c r="AE247" s="45">
        <v>44376.686226851853</v>
      </c>
      <c r="AF247" s="43">
        <v>129</v>
      </c>
      <c r="AG247" s="43" t="s">
        <v>125</v>
      </c>
      <c r="AH247" s="43">
        <v>0</v>
      </c>
      <c r="AI247" s="43">
        <v>12.114000000000001</v>
      </c>
      <c r="AJ247" s="44">
        <v>42772</v>
      </c>
      <c r="AK247" s="43">
        <v>8.5009999999999994</v>
      </c>
      <c r="AL247" s="43" t="s">
        <v>126</v>
      </c>
      <c r="AM247" s="43" t="s">
        <v>126</v>
      </c>
      <c r="AN247" s="43" t="s">
        <v>126</v>
      </c>
      <c r="AO247" s="43" t="s">
        <v>126</v>
      </c>
      <c r="AP247" s="43"/>
      <c r="AQ247" s="43">
        <v>1</v>
      </c>
      <c r="AR247" s="43"/>
      <c r="AS247" s="43"/>
      <c r="AT247" s="46">
        <f t="shared" si="16"/>
        <v>123.55848600279501</v>
      </c>
      <c r="AU247" s="47">
        <f t="shared" si="17"/>
        <v>7849.9246011243204</v>
      </c>
      <c r="AV247" s="43"/>
      <c r="AW247" s="50">
        <f t="shared" si="18"/>
        <v>103.73218232937751</v>
      </c>
      <c r="AX247" s="51">
        <f t="shared" si="19"/>
        <v>8144.4016408201596</v>
      </c>
      <c r="AY247" s="43"/>
    </row>
    <row r="248" spans="1:51">
      <c r="A248" s="43">
        <v>45</v>
      </c>
      <c r="B248" s="43" t="s">
        <v>379</v>
      </c>
      <c r="C248" s="45">
        <v>44376.707488425927</v>
      </c>
      <c r="D248" s="43">
        <v>188</v>
      </c>
      <c r="E248" s="43" t="s">
        <v>125</v>
      </c>
      <c r="F248" s="43">
        <v>0</v>
      </c>
      <c r="G248" s="43">
        <v>6.0069999999999997</v>
      </c>
      <c r="H248" s="44">
        <v>43105</v>
      </c>
      <c r="I248" s="43">
        <v>8.5000000000000006E-2</v>
      </c>
      <c r="J248" s="43" t="s">
        <v>126</v>
      </c>
      <c r="K248" s="43" t="s">
        <v>126</v>
      </c>
      <c r="L248" s="43" t="s">
        <v>126</v>
      </c>
      <c r="M248" s="43" t="s">
        <v>126</v>
      </c>
      <c r="N248" s="43"/>
      <c r="O248" s="43">
        <v>45</v>
      </c>
      <c r="P248" s="43" t="s">
        <v>379</v>
      </c>
      <c r="Q248" s="45">
        <v>44376.707488425927</v>
      </c>
      <c r="R248" s="43">
        <v>188</v>
      </c>
      <c r="S248" s="43" t="s">
        <v>125</v>
      </c>
      <c r="T248" s="43">
        <v>0</v>
      </c>
      <c r="U248" s="43" t="s">
        <v>126</v>
      </c>
      <c r="V248" s="44" t="s">
        <v>126</v>
      </c>
      <c r="W248" s="43" t="s">
        <v>126</v>
      </c>
      <c r="X248" s="43" t="s">
        <v>126</v>
      </c>
      <c r="Y248" s="43" t="s">
        <v>126</v>
      </c>
      <c r="Z248" s="43" t="s">
        <v>126</v>
      </c>
      <c r="AA248" s="43" t="s">
        <v>126</v>
      </c>
      <c r="AB248" s="43"/>
      <c r="AC248" s="43">
        <v>45</v>
      </c>
      <c r="AD248" s="43" t="s">
        <v>379</v>
      </c>
      <c r="AE248" s="45">
        <v>44376.707488425927</v>
      </c>
      <c r="AF248" s="43">
        <v>188</v>
      </c>
      <c r="AG248" s="43" t="s">
        <v>125</v>
      </c>
      <c r="AH248" s="43">
        <v>0</v>
      </c>
      <c r="AI248" s="43">
        <v>12.116</v>
      </c>
      <c r="AJ248" s="44">
        <v>44380</v>
      </c>
      <c r="AK248" s="43">
        <v>8.8179999999999996</v>
      </c>
      <c r="AL248" s="43" t="s">
        <v>126</v>
      </c>
      <c r="AM248" s="43" t="s">
        <v>126</v>
      </c>
      <c r="AN248" s="43" t="s">
        <v>126</v>
      </c>
      <c r="AO248" s="43" t="s">
        <v>126</v>
      </c>
      <c r="AP248" s="43"/>
      <c r="AQ248" s="43">
        <v>1</v>
      </c>
      <c r="AR248" s="43"/>
      <c r="AS248" s="43"/>
      <c r="AT248" s="46">
        <f t="shared" si="16"/>
        <v>134.34647191539503</v>
      </c>
      <c r="AU248" s="47">
        <f t="shared" si="17"/>
        <v>8139.2511872119994</v>
      </c>
      <c r="AV248" s="43"/>
      <c r="AW248" s="50">
        <f t="shared" si="18"/>
        <v>112.94593784007751</v>
      </c>
      <c r="AX248" s="51">
        <f t="shared" si="19"/>
        <v>8449.5725576559998</v>
      </c>
      <c r="AY248" s="43"/>
    </row>
    <row r="249" spans="1:51">
      <c r="A249" s="43">
        <v>46</v>
      </c>
      <c r="B249" s="43" t="s">
        <v>380</v>
      </c>
      <c r="C249" s="45">
        <v>44376.728726851848</v>
      </c>
      <c r="D249" s="43">
        <v>99</v>
      </c>
      <c r="E249" s="43" t="s">
        <v>125</v>
      </c>
      <c r="F249" s="43">
        <v>0</v>
      </c>
      <c r="G249" s="43">
        <v>6.0060000000000002</v>
      </c>
      <c r="H249" s="44">
        <v>28280</v>
      </c>
      <c r="I249" s="43">
        <v>5.3999999999999999E-2</v>
      </c>
      <c r="J249" s="43" t="s">
        <v>126</v>
      </c>
      <c r="K249" s="43" t="s">
        <v>126</v>
      </c>
      <c r="L249" s="43" t="s">
        <v>126</v>
      </c>
      <c r="M249" s="43" t="s">
        <v>126</v>
      </c>
      <c r="N249" s="43"/>
      <c r="O249" s="43">
        <v>46</v>
      </c>
      <c r="P249" s="43" t="s">
        <v>380</v>
      </c>
      <c r="Q249" s="45">
        <v>44376.728726851848</v>
      </c>
      <c r="R249" s="43">
        <v>99</v>
      </c>
      <c r="S249" s="43" t="s">
        <v>125</v>
      </c>
      <c r="T249" s="43">
        <v>0</v>
      </c>
      <c r="U249" s="43" t="s">
        <v>126</v>
      </c>
      <c r="V249" s="44" t="s">
        <v>126</v>
      </c>
      <c r="W249" s="43" t="s">
        <v>126</v>
      </c>
      <c r="X249" s="43" t="s">
        <v>126</v>
      </c>
      <c r="Y249" s="43" t="s">
        <v>126</v>
      </c>
      <c r="Z249" s="43" t="s">
        <v>126</v>
      </c>
      <c r="AA249" s="43" t="s">
        <v>126</v>
      </c>
      <c r="AB249" s="43"/>
      <c r="AC249" s="43">
        <v>46</v>
      </c>
      <c r="AD249" s="43" t="s">
        <v>380</v>
      </c>
      <c r="AE249" s="45">
        <v>44376.728726851848</v>
      </c>
      <c r="AF249" s="43">
        <v>99</v>
      </c>
      <c r="AG249" s="43" t="s">
        <v>125</v>
      </c>
      <c r="AH249" s="43">
        <v>0</v>
      </c>
      <c r="AI249" s="43" t="s">
        <v>126</v>
      </c>
      <c r="AJ249" s="44" t="s">
        <v>126</v>
      </c>
      <c r="AK249" s="43" t="s">
        <v>126</v>
      </c>
      <c r="AL249" s="43" t="s">
        <v>126</v>
      </c>
      <c r="AM249" s="43" t="s">
        <v>126</v>
      </c>
      <c r="AN249" s="43" t="s">
        <v>126</v>
      </c>
      <c r="AO249" s="43" t="s">
        <v>126</v>
      </c>
      <c r="AP249" s="43"/>
      <c r="AQ249" s="43">
        <v>1</v>
      </c>
      <c r="AR249" s="43"/>
      <c r="AS249" s="43"/>
      <c r="AT249" s="46">
        <f t="shared" si="16"/>
        <v>88.644917193920008</v>
      </c>
      <c r="AU249" s="47" t="e">
        <f t="shared" si="17"/>
        <v>#VALUE!</v>
      </c>
      <c r="AV249" s="43"/>
      <c r="AW249" s="50">
        <f t="shared" si="18"/>
        <v>74.01000920944</v>
      </c>
      <c r="AX249" s="51" t="e">
        <f t="shared" si="19"/>
        <v>#VALUE!</v>
      </c>
      <c r="AY249" s="43"/>
    </row>
    <row r="250" spans="1:51">
      <c r="A250" s="43">
        <v>47</v>
      </c>
      <c r="B250" s="43" t="s">
        <v>381</v>
      </c>
      <c r="C250" s="45">
        <v>44376.749988425923</v>
      </c>
      <c r="D250" s="43">
        <v>122</v>
      </c>
      <c r="E250" s="43" t="s">
        <v>125</v>
      </c>
      <c r="F250" s="43">
        <v>0</v>
      </c>
      <c r="G250" s="43">
        <v>6.0119999999999996</v>
      </c>
      <c r="H250" s="44">
        <v>45683</v>
      </c>
      <c r="I250" s="43">
        <v>0.09</v>
      </c>
      <c r="J250" s="43" t="s">
        <v>126</v>
      </c>
      <c r="K250" s="43" t="s">
        <v>126</v>
      </c>
      <c r="L250" s="43" t="s">
        <v>126</v>
      </c>
      <c r="M250" s="43" t="s">
        <v>126</v>
      </c>
      <c r="N250" s="43"/>
      <c r="O250" s="43">
        <v>47</v>
      </c>
      <c r="P250" s="43" t="s">
        <v>381</v>
      </c>
      <c r="Q250" s="45">
        <v>44376.749988425923</v>
      </c>
      <c r="R250" s="43">
        <v>122</v>
      </c>
      <c r="S250" s="43" t="s">
        <v>125</v>
      </c>
      <c r="T250" s="43">
        <v>0</v>
      </c>
      <c r="U250" s="43" t="s">
        <v>126</v>
      </c>
      <c r="V250" s="44" t="s">
        <v>126</v>
      </c>
      <c r="W250" s="43" t="s">
        <v>126</v>
      </c>
      <c r="X250" s="43" t="s">
        <v>126</v>
      </c>
      <c r="Y250" s="43" t="s">
        <v>126</v>
      </c>
      <c r="Z250" s="43" t="s">
        <v>126</v>
      </c>
      <c r="AA250" s="43" t="s">
        <v>126</v>
      </c>
      <c r="AB250" s="43"/>
      <c r="AC250" s="43">
        <v>47</v>
      </c>
      <c r="AD250" s="43" t="s">
        <v>381</v>
      </c>
      <c r="AE250" s="45">
        <v>44376.749988425923</v>
      </c>
      <c r="AF250" s="43">
        <v>122</v>
      </c>
      <c r="AG250" s="43" t="s">
        <v>125</v>
      </c>
      <c r="AH250" s="43">
        <v>0</v>
      </c>
      <c r="AI250" s="43" t="s">
        <v>126</v>
      </c>
      <c r="AJ250" s="44" t="s">
        <v>126</v>
      </c>
      <c r="AK250" s="43" t="s">
        <v>126</v>
      </c>
      <c r="AL250" s="43" t="s">
        <v>126</v>
      </c>
      <c r="AM250" s="43" t="s">
        <v>126</v>
      </c>
      <c r="AN250" s="43" t="s">
        <v>126</v>
      </c>
      <c r="AO250" s="43" t="s">
        <v>126</v>
      </c>
      <c r="AP250" s="43"/>
      <c r="AQ250" s="43">
        <v>1</v>
      </c>
      <c r="AR250" s="43"/>
      <c r="AS250" s="43"/>
      <c r="AT250" s="46">
        <f t="shared" si="16"/>
        <v>142.25714543767822</v>
      </c>
      <c r="AU250" s="47" t="e">
        <f t="shared" si="17"/>
        <v>#VALUE!</v>
      </c>
      <c r="AV250" s="43"/>
      <c r="AW250" s="50">
        <f t="shared" si="18"/>
        <v>119.71129437847991</v>
      </c>
      <c r="AX250" s="51" t="e">
        <f t="shared" si="19"/>
        <v>#VALUE!</v>
      </c>
      <c r="AY250" s="43"/>
    </row>
    <row r="251" spans="1:51">
      <c r="A251" s="43">
        <v>48</v>
      </c>
      <c r="B251" s="43" t="s">
        <v>382</v>
      </c>
      <c r="C251" s="45">
        <v>44376.771273148152</v>
      </c>
      <c r="D251" s="43">
        <v>28</v>
      </c>
      <c r="E251" s="43" t="s">
        <v>125</v>
      </c>
      <c r="F251" s="43">
        <v>0</v>
      </c>
      <c r="G251" s="43">
        <v>6.0039999999999996</v>
      </c>
      <c r="H251" s="44">
        <v>168929</v>
      </c>
      <c r="I251" s="43">
        <v>0.34699999999999998</v>
      </c>
      <c r="J251" s="43" t="s">
        <v>126</v>
      </c>
      <c r="K251" s="43" t="s">
        <v>126</v>
      </c>
      <c r="L251" s="43" t="s">
        <v>126</v>
      </c>
      <c r="M251" s="43" t="s">
        <v>126</v>
      </c>
      <c r="N251" s="43"/>
      <c r="O251" s="43">
        <v>48</v>
      </c>
      <c r="P251" s="43" t="s">
        <v>382</v>
      </c>
      <c r="Q251" s="45">
        <v>44376.771273148152</v>
      </c>
      <c r="R251" s="43">
        <v>28</v>
      </c>
      <c r="S251" s="43" t="s">
        <v>125</v>
      </c>
      <c r="T251" s="43">
        <v>0</v>
      </c>
      <c r="U251" s="43">
        <v>5.9550000000000001</v>
      </c>
      <c r="V251" s="44">
        <v>1030</v>
      </c>
      <c r="W251" s="43">
        <v>0.39100000000000001</v>
      </c>
      <c r="X251" s="43" t="s">
        <v>126</v>
      </c>
      <c r="Y251" s="43" t="s">
        <v>126</v>
      </c>
      <c r="Z251" s="43" t="s">
        <v>126</v>
      </c>
      <c r="AA251" s="43" t="s">
        <v>126</v>
      </c>
      <c r="AB251" s="43"/>
      <c r="AC251" s="43">
        <v>48</v>
      </c>
      <c r="AD251" s="43" t="s">
        <v>382</v>
      </c>
      <c r="AE251" s="45">
        <v>44376.771273148152</v>
      </c>
      <c r="AF251" s="43">
        <v>28</v>
      </c>
      <c r="AG251" s="43" t="s">
        <v>125</v>
      </c>
      <c r="AH251" s="43">
        <v>0</v>
      </c>
      <c r="AI251" s="43">
        <v>12.102</v>
      </c>
      <c r="AJ251" s="44">
        <v>62976</v>
      </c>
      <c r="AK251" s="43">
        <v>12.473000000000001</v>
      </c>
      <c r="AL251" s="43" t="s">
        <v>126</v>
      </c>
      <c r="AM251" s="43" t="s">
        <v>126</v>
      </c>
      <c r="AN251" s="43" t="s">
        <v>126</v>
      </c>
      <c r="AO251" s="43" t="s">
        <v>126</v>
      </c>
      <c r="AP251" s="43"/>
      <c r="AQ251" s="43">
        <v>1</v>
      </c>
      <c r="AR251" s="43"/>
      <c r="AS251" s="43"/>
      <c r="AT251" s="46">
        <f t="shared" si="16"/>
        <v>507.78428385313578</v>
      </c>
      <c r="AU251" s="47">
        <f t="shared" si="17"/>
        <v>11461.636050324481</v>
      </c>
      <c r="AV251" s="43"/>
      <c r="AW251" s="50">
        <f t="shared" si="18"/>
        <v>441.26669084874317</v>
      </c>
      <c r="AX251" s="51">
        <f t="shared" si="19"/>
        <v>11972.66642087424</v>
      </c>
      <c r="AY251" s="43"/>
    </row>
    <row r="252" spans="1:51">
      <c r="A252" s="43">
        <v>49</v>
      </c>
      <c r="B252" s="43" t="s">
        <v>383</v>
      </c>
      <c r="C252" s="45">
        <v>44376.792546296296</v>
      </c>
      <c r="D252" s="43">
        <v>18</v>
      </c>
      <c r="E252" s="43" t="s">
        <v>125</v>
      </c>
      <c r="F252" s="43">
        <v>0</v>
      </c>
      <c r="G252" s="43">
        <v>6.0049999999999999</v>
      </c>
      <c r="H252" s="44">
        <v>121100</v>
      </c>
      <c r="I252" s="43">
        <v>0.248</v>
      </c>
      <c r="J252" s="43" t="s">
        <v>126</v>
      </c>
      <c r="K252" s="43" t="s">
        <v>126</v>
      </c>
      <c r="L252" s="43" t="s">
        <v>126</v>
      </c>
      <c r="M252" s="43" t="s">
        <v>126</v>
      </c>
      <c r="N252" s="43"/>
      <c r="O252" s="43">
        <v>49</v>
      </c>
      <c r="P252" s="43" t="s">
        <v>383</v>
      </c>
      <c r="Q252" s="45">
        <v>44376.792546296296</v>
      </c>
      <c r="R252" s="43">
        <v>18</v>
      </c>
      <c r="S252" s="43" t="s">
        <v>125</v>
      </c>
      <c r="T252" s="43">
        <v>0</v>
      </c>
      <c r="U252" s="43">
        <v>5.9850000000000003</v>
      </c>
      <c r="V252" s="44">
        <v>1265</v>
      </c>
      <c r="W252" s="43">
        <v>0.45400000000000001</v>
      </c>
      <c r="X252" s="43" t="s">
        <v>126</v>
      </c>
      <c r="Y252" s="43" t="s">
        <v>126</v>
      </c>
      <c r="Z252" s="43" t="s">
        <v>126</v>
      </c>
      <c r="AA252" s="43" t="s">
        <v>126</v>
      </c>
      <c r="AB252" s="43"/>
      <c r="AC252" s="43">
        <v>49</v>
      </c>
      <c r="AD252" s="43" t="s">
        <v>383</v>
      </c>
      <c r="AE252" s="45">
        <v>44376.792546296296</v>
      </c>
      <c r="AF252" s="43">
        <v>18</v>
      </c>
      <c r="AG252" s="43" t="s">
        <v>125</v>
      </c>
      <c r="AH252" s="43">
        <v>0</v>
      </c>
      <c r="AI252" s="43">
        <v>12.066000000000001</v>
      </c>
      <c r="AJ252" s="44">
        <v>96816</v>
      </c>
      <c r="AK252" s="43">
        <v>19.068000000000001</v>
      </c>
      <c r="AL252" s="43" t="s">
        <v>126</v>
      </c>
      <c r="AM252" s="43" t="s">
        <v>126</v>
      </c>
      <c r="AN252" s="43" t="s">
        <v>126</v>
      </c>
      <c r="AO252" s="43" t="s">
        <v>126</v>
      </c>
      <c r="AP252" s="43"/>
      <c r="AQ252" s="43">
        <v>1</v>
      </c>
      <c r="AR252" s="43"/>
      <c r="AS252" s="43"/>
      <c r="AT252" s="46">
        <f t="shared" si="16"/>
        <v>368.87555559800001</v>
      </c>
      <c r="AU252" s="47">
        <f t="shared" si="17"/>
        <v>17396.151982778883</v>
      </c>
      <c r="AV252" s="43"/>
      <c r="AW252" s="50">
        <f t="shared" si="18"/>
        <v>316.91437611100002</v>
      </c>
      <c r="AX252" s="51">
        <f t="shared" si="19"/>
        <v>18354.95072646144</v>
      </c>
      <c r="AY252" s="43"/>
    </row>
    <row r="253" spans="1:51">
      <c r="A253" s="43">
        <v>50</v>
      </c>
      <c r="B253" s="43" t="s">
        <v>384</v>
      </c>
      <c r="C253" s="45">
        <v>44376.813807870371</v>
      </c>
      <c r="D253" s="43">
        <v>170</v>
      </c>
      <c r="E253" s="43" t="s">
        <v>125</v>
      </c>
      <c r="F253" s="43">
        <v>0</v>
      </c>
      <c r="G253" s="43">
        <v>6.008</v>
      </c>
      <c r="H253" s="44">
        <v>16674</v>
      </c>
      <c r="I253" s="43">
        <v>0.03</v>
      </c>
      <c r="J253" s="43" t="s">
        <v>126</v>
      </c>
      <c r="K253" s="43" t="s">
        <v>126</v>
      </c>
      <c r="L253" s="43" t="s">
        <v>126</v>
      </c>
      <c r="M253" s="43" t="s">
        <v>126</v>
      </c>
      <c r="N253" s="43"/>
      <c r="O253" s="43">
        <v>50</v>
      </c>
      <c r="P253" s="43" t="s">
        <v>384</v>
      </c>
      <c r="Q253" s="45">
        <v>44376.813807870371</v>
      </c>
      <c r="R253" s="43">
        <v>170</v>
      </c>
      <c r="S253" s="43" t="s">
        <v>125</v>
      </c>
      <c r="T253" s="43">
        <v>0</v>
      </c>
      <c r="U253" s="43" t="s">
        <v>126</v>
      </c>
      <c r="V253" s="44" t="s">
        <v>126</v>
      </c>
      <c r="W253" s="43" t="s">
        <v>126</v>
      </c>
      <c r="X253" s="43" t="s">
        <v>126</v>
      </c>
      <c r="Y253" s="43" t="s">
        <v>126</v>
      </c>
      <c r="Z253" s="43" t="s">
        <v>126</v>
      </c>
      <c r="AA253" s="43" t="s">
        <v>126</v>
      </c>
      <c r="AB253" s="43"/>
      <c r="AC253" s="43">
        <v>50</v>
      </c>
      <c r="AD253" s="43" t="s">
        <v>384</v>
      </c>
      <c r="AE253" s="45">
        <v>44376.813807870371</v>
      </c>
      <c r="AF253" s="43">
        <v>170</v>
      </c>
      <c r="AG253" s="43" t="s">
        <v>125</v>
      </c>
      <c r="AH253" s="43">
        <v>0</v>
      </c>
      <c r="AI253" s="43">
        <v>12.076000000000001</v>
      </c>
      <c r="AJ253" s="44">
        <v>93490</v>
      </c>
      <c r="AK253" s="43">
        <v>18.422999999999998</v>
      </c>
      <c r="AL253" s="43" t="s">
        <v>126</v>
      </c>
      <c r="AM253" s="43" t="s">
        <v>126</v>
      </c>
      <c r="AN253" s="43" t="s">
        <v>126</v>
      </c>
      <c r="AO253" s="43" t="s">
        <v>126</v>
      </c>
      <c r="AP253" s="43"/>
      <c r="AQ253" s="43">
        <v>1</v>
      </c>
      <c r="AR253" s="43"/>
      <c r="AS253" s="43"/>
      <c r="AT253" s="46">
        <f t="shared" si="16"/>
        <v>52.616312218328801</v>
      </c>
      <c r="AU253" s="47">
        <f t="shared" si="17"/>
        <v>16819.242341123005</v>
      </c>
      <c r="AV253" s="43"/>
      <c r="AW253" s="50">
        <f t="shared" si="18"/>
        <v>43.491277106831603</v>
      </c>
      <c r="AX253" s="51">
        <f t="shared" si="19"/>
        <v>17729.311419574002</v>
      </c>
      <c r="AY253" s="43"/>
    </row>
    <row r="254" spans="1:51">
      <c r="A254" s="43">
        <v>51</v>
      </c>
      <c r="B254" s="43" t="s">
        <v>385</v>
      </c>
      <c r="C254" s="45">
        <v>44376.835069444445</v>
      </c>
      <c r="D254" s="43">
        <v>24</v>
      </c>
      <c r="E254" s="43" t="s">
        <v>125</v>
      </c>
      <c r="F254" s="43">
        <v>0</v>
      </c>
      <c r="G254" s="43">
        <v>5.9450000000000003</v>
      </c>
      <c r="H254" s="44">
        <v>25071420</v>
      </c>
      <c r="I254" s="43">
        <v>53.927999999999997</v>
      </c>
      <c r="J254" s="43" t="s">
        <v>126</v>
      </c>
      <c r="K254" s="43" t="s">
        <v>126</v>
      </c>
      <c r="L254" s="43" t="s">
        <v>126</v>
      </c>
      <c r="M254" s="43" t="s">
        <v>126</v>
      </c>
      <c r="N254" s="43"/>
      <c r="O254" s="43">
        <v>51</v>
      </c>
      <c r="P254" s="43" t="s">
        <v>385</v>
      </c>
      <c r="Q254" s="45">
        <v>44376.835069444445</v>
      </c>
      <c r="R254" s="43">
        <v>24</v>
      </c>
      <c r="S254" s="43" t="s">
        <v>125</v>
      </c>
      <c r="T254" s="43">
        <v>0</v>
      </c>
      <c r="U254" s="43">
        <v>5.899</v>
      </c>
      <c r="V254" s="44">
        <v>184711</v>
      </c>
      <c r="W254" s="43">
        <v>48.459000000000003</v>
      </c>
      <c r="X254" s="43" t="s">
        <v>126</v>
      </c>
      <c r="Y254" s="43" t="s">
        <v>126</v>
      </c>
      <c r="Z254" s="43" t="s">
        <v>126</v>
      </c>
      <c r="AA254" s="43" t="s">
        <v>126</v>
      </c>
      <c r="AB254" s="43"/>
      <c r="AC254" s="43">
        <v>51</v>
      </c>
      <c r="AD254" s="43" t="s">
        <v>385</v>
      </c>
      <c r="AE254" s="45">
        <v>44376.835069444445</v>
      </c>
      <c r="AF254" s="43">
        <v>24</v>
      </c>
      <c r="AG254" s="43" t="s">
        <v>125</v>
      </c>
      <c r="AH254" s="43">
        <v>0</v>
      </c>
      <c r="AI254" s="43">
        <v>12.032</v>
      </c>
      <c r="AJ254" s="44">
        <v>137129</v>
      </c>
      <c r="AK254" s="43">
        <v>26.835000000000001</v>
      </c>
      <c r="AL254" s="43" t="s">
        <v>126</v>
      </c>
      <c r="AM254" s="43" t="s">
        <v>126</v>
      </c>
      <c r="AN254" s="43" t="s">
        <v>126</v>
      </c>
      <c r="AO254" s="43" t="s">
        <v>126</v>
      </c>
      <c r="AP254" s="43"/>
      <c r="AQ254" s="43">
        <v>1</v>
      </c>
      <c r="AR254" s="43"/>
      <c r="AS254" s="43"/>
      <c r="AT254" s="46">
        <f t="shared" si="16"/>
        <v>35748.197034316487</v>
      </c>
      <c r="AU254" s="47">
        <f t="shared" si="17"/>
        <v>24278.196757024431</v>
      </c>
      <c r="AV254" s="43"/>
      <c r="AW254" s="50">
        <f t="shared" si="18"/>
        <v>46961.249058833535</v>
      </c>
      <c r="AX254" s="51">
        <f t="shared" si="19"/>
        <v>25909.447863457339</v>
      </c>
      <c r="AY254" s="43"/>
    </row>
    <row r="255" spans="1:51">
      <c r="A255" s="43">
        <v>52</v>
      </c>
      <c r="B255" s="43" t="s">
        <v>386</v>
      </c>
      <c r="C255" s="45">
        <v>44376.856354166666</v>
      </c>
      <c r="D255" s="43">
        <v>14</v>
      </c>
      <c r="E255" s="43" t="s">
        <v>125</v>
      </c>
      <c r="F255" s="43">
        <v>0</v>
      </c>
      <c r="G255" s="43">
        <v>6.0060000000000002</v>
      </c>
      <c r="H255" s="44">
        <v>211685</v>
      </c>
      <c r="I255" s="43">
        <v>0.436</v>
      </c>
      <c r="J255" s="43" t="s">
        <v>126</v>
      </c>
      <c r="K255" s="43" t="s">
        <v>126</v>
      </c>
      <c r="L255" s="43" t="s">
        <v>126</v>
      </c>
      <c r="M255" s="43" t="s">
        <v>126</v>
      </c>
      <c r="N255" s="43"/>
      <c r="O255" s="43">
        <v>52</v>
      </c>
      <c r="P255" s="43" t="s">
        <v>386</v>
      </c>
      <c r="Q255" s="45">
        <v>44376.856354166666</v>
      </c>
      <c r="R255" s="43">
        <v>14</v>
      </c>
      <c r="S255" s="43" t="s">
        <v>125</v>
      </c>
      <c r="T255" s="43">
        <v>0</v>
      </c>
      <c r="U255" s="43">
        <v>5.9459999999999997</v>
      </c>
      <c r="V255" s="44">
        <v>1768</v>
      </c>
      <c r="W255" s="43">
        <v>0.58899999999999997</v>
      </c>
      <c r="X255" s="43" t="s">
        <v>126</v>
      </c>
      <c r="Y255" s="43" t="s">
        <v>126</v>
      </c>
      <c r="Z255" s="43" t="s">
        <v>126</v>
      </c>
      <c r="AA255" s="43" t="s">
        <v>126</v>
      </c>
      <c r="AB255" s="43"/>
      <c r="AC255" s="43">
        <v>52</v>
      </c>
      <c r="AD255" s="43" t="s">
        <v>386</v>
      </c>
      <c r="AE255" s="45">
        <v>44376.856354166666</v>
      </c>
      <c r="AF255" s="43">
        <v>14</v>
      </c>
      <c r="AG255" s="43" t="s">
        <v>125</v>
      </c>
      <c r="AH255" s="43">
        <v>0</v>
      </c>
      <c r="AI255" s="43">
        <v>12.058</v>
      </c>
      <c r="AJ255" s="44">
        <v>110788</v>
      </c>
      <c r="AK255" s="43">
        <v>21.77</v>
      </c>
      <c r="AL255" s="43" t="s">
        <v>126</v>
      </c>
      <c r="AM255" s="43" t="s">
        <v>126</v>
      </c>
      <c r="AN255" s="43" t="s">
        <v>126</v>
      </c>
      <c r="AO255" s="43" t="s">
        <v>126</v>
      </c>
      <c r="AP255" s="43"/>
      <c r="AQ255" s="43">
        <v>1</v>
      </c>
      <c r="AR255" s="43"/>
      <c r="AS255" s="43"/>
      <c r="AT255" s="46">
        <f t="shared" si="16"/>
        <v>628.79842288455507</v>
      </c>
      <c r="AU255" s="47">
        <f t="shared" si="17"/>
        <v>19804.487416145123</v>
      </c>
      <c r="AV255" s="43"/>
      <c r="AW255" s="50">
        <f t="shared" si="18"/>
        <v>551.96128080769745</v>
      </c>
      <c r="AX255" s="51">
        <f t="shared" si="19"/>
        <v>20979.23266985056</v>
      </c>
      <c r="AY255" s="43"/>
    </row>
    <row r="256" spans="1:51">
      <c r="A256" s="43">
        <v>53</v>
      </c>
      <c r="B256" s="43" t="s">
        <v>387</v>
      </c>
      <c r="C256" s="45">
        <v>44376.877627314818</v>
      </c>
      <c r="D256" s="43">
        <v>149</v>
      </c>
      <c r="E256" s="43" t="s">
        <v>125</v>
      </c>
      <c r="F256" s="43">
        <v>0</v>
      </c>
      <c r="G256" s="43">
        <v>6.0110000000000001</v>
      </c>
      <c r="H256" s="44">
        <v>202912</v>
      </c>
      <c r="I256" s="43">
        <v>0.41799999999999998</v>
      </c>
      <c r="J256" s="43" t="s">
        <v>126</v>
      </c>
      <c r="K256" s="43" t="s">
        <v>126</v>
      </c>
      <c r="L256" s="43" t="s">
        <v>126</v>
      </c>
      <c r="M256" s="43" t="s">
        <v>126</v>
      </c>
      <c r="N256" s="43"/>
      <c r="O256" s="43">
        <v>53</v>
      </c>
      <c r="P256" s="43" t="s">
        <v>387</v>
      </c>
      <c r="Q256" s="45">
        <v>44376.877627314818</v>
      </c>
      <c r="R256" s="43">
        <v>149</v>
      </c>
      <c r="S256" s="43" t="s">
        <v>125</v>
      </c>
      <c r="T256" s="43">
        <v>0</v>
      </c>
      <c r="U256" s="43" t="s">
        <v>126</v>
      </c>
      <c r="V256" s="43" t="s">
        <v>126</v>
      </c>
      <c r="W256" s="43" t="s">
        <v>126</v>
      </c>
      <c r="X256" s="43" t="s">
        <v>126</v>
      </c>
      <c r="Y256" s="43" t="s">
        <v>126</v>
      </c>
      <c r="Z256" s="43" t="s">
        <v>126</v>
      </c>
      <c r="AA256" s="43" t="s">
        <v>126</v>
      </c>
      <c r="AB256" s="43"/>
      <c r="AC256" s="43">
        <v>53</v>
      </c>
      <c r="AD256" s="43" t="s">
        <v>387</v>
      </c>
      <c r="AE256" s="45">
        <v>44376.877627314818</v>
      </c>
      <c r="AF256" s="43">
        <v>149</v>
      </c>
      <c r="AG256" s="43" t="s">
        <v>125</v>
      </c>
      <c r="AH256" s="43">
        <v>0</v>
      </c>
      <c r="AI256" s="43">
        <v>12.066000000000001</v>
      </c>
      <c r="AJ256" s="44">
        <v>105313</v>
      </c>
      <c r="AK256" s="43">
        <v>20.713000000000001</v>
      </c>
      <c r="AL256" s="43" t="s">
        <v>126</v>
      </c>
      <c r="AM256" s="43" t="s">
        <v>126</v>
      </c>
      <c r="AN256" s="43" t="s">
        <v>126</v>
      </c>
      <c r="AO256" s="43" t="s">
        <v>126</v>
      </c>
      <c r="AP256" s="43"/>
      <c r="AQ256" s="43">
        <v>1</v>
      </c>
      <c r="AR256" s="43"/>
      <c r="AS256" s="43"/>
      <c r="AT256" s="46">
        <f t="shared" si="16"/>
        <v>604.21116107294711</v>
      </c>
      <c r="AU256" s="47">
        <f t="shared" si="17"/>
        <v>18863.688928385873</v>
      </c>
      <c r="AV256" s="43"/>
      <c r="AW256" s="50">
        <f t="shared" si="18"/>
        <v>529.28417047895039</v>
      </c>
      <c r="AX256" s="51">
        <f t="shared" si="19"/>
        <v>19951.650737224059</v>
      </c>
      <c r="AY256" s="43"/>
    </row>
    <row r="257" spans="1:51">
      <c r="A257" s="43">
        <v>54</v>
      </c>
      <c r="B257" s="43" t="s">
        <v>388</v>
      </c>
      <c r="C257" s="45">
        <v>44376.898900462962</v>
      </c>
      <c r="D257" s="43">
        <v>197</v>
      </c>
      <c r="E257" s="43" t="s">
        <v>125</v>
      </c>
      <c r="F257" s="43">
        <v>0</v>
      </c>
      <c r="G257" s="43">
        <v>6.0259999999999998</v>
      </c>
      <c r="H257" s="44">
        <v>2302</v>
      </c>
      <c r="I257" s="43">
        <v>0</v>
      </c>
      <c r="J257" s="43" t="s">
        <v>126</v>
      </c>
      <c r="K257" s="43" t="s">
        <v>126</v>
      </c>
      <c r="L257" s="43" t="s">
        <v>126</v>
      </c>
      <c r="M257" s="43" t="s">
        <v>126</v>
      </c>
      <c r="N257" s="43"/>
      <c r="O257" s="43">
        <v>54</v>
      </c>
      <c r="P257" s="43" t="s">
        <v>388</v>
      </c>
      <c r="Q257" s="45">
        <v>44376.898900462962</v>
      </c>
      <c r="R257" s="43">
        <v>197</v>
      </c>
      <c r="S257" s="43" t="s">
        <v>125</v>
      </c>
      <c r="T257" s="43">
        <v>0</v>
      </c>
      <c r="U257" s="43" t="s">
        <v>126</v>
      </c>
      <c r="V257" s="43" t="s">
        <v>126</v>
      </c>
      <c r="W257" s="43" t="s">
        <v>126</v>
      </c>
      <c r="X257" s="43" t="s">
        <v>126</v>
      </c>
      <c r="Y257" s="43" t="s">
        <v>126</v>
      </c>
      <c r="Z257" s="43" t="s">
        <v>126</v>
      </c>
      <c r="AA257" s="43" t="s">
        <v>126</v>
      </c>
      <c r="AB257" s="43"/>
      <c r="AC257" s="43">
        <v>54</v>
      </c>
      <c r="AD257" s="43" t="s">
        <v>388</v>
      </c>
      <c r="AE257" s="45">
        <v>44376.898900462962</v>
      </c>
      <c r="AF257" s="43">
        <v>197</v>
      </c>
      <c r="AG257" s="43" t="s">
        <v>125</v>
      </c>
      <c r="AH257" s="43">
        <v>0</v>
      </c>
      <c r="AI257" s="43">
        <v>12.063000000000001</v>
      </c>
      <c r="AJ257" s="44">
        <v>104646</v>
      </c>
      <c r="AK257" s="43">
        <v>20.584</v>
      </c>
      <c r="AL257" s="43" t="s">
        <v>126</v>
      </c>
      <c r="AM257" s="43" t="s">
        <v>126</v>
      </c>
      <c r="AN257" s="43" t="s">
        <v>126</v>
      </c>
      <c r="AO257" s="43" t="s">
        <v>126</v>
      </c>
      <c r="AP257" s="43"/>
      <c r="AQ257" s="43">
        <v>1</v>
      </c>
      <c r="AR257" s="43"/>
      <c r="AS257" s="43"/>
      <c r="AT257" s="46">
        <f t="shared" si="16"/>
        <v>1.9685180849999995</v>
      </c>
      <c r="AU257" s="47">
        <f t="shared" si="17"/>
        <v>18748.817605714681</v>
      </c>
      <c r="AV257" s="43"/>
      <c r="AW257" s="50">
        <f t="shared" si="18"/>
        <v>1.7784571282000012</v>
      </c>
      <c r="AX257" s="51">
        <f t="shared" si="19"/>
        <v>19826.397430761841</v>
      </c>
      <c r="AY257" s="43"/>
    </row>
    <row r="258" spans="1:51">
      <c r="A258" s="43">
        <v>55</v>
      </c>
      <c r="B258" s="43" t="s">
        <v>389</v>
      </c>
      <c r="C258" s="45">
        <v>44376.920162037037</v>
      </c>
      <c r="D258" s="43">
        <v>105</v>
      </c>
      <c r="E258" s="43" t="s">
        <v>125</v>
      </c>
      <c r="F258" s="43">
        <v>0</v>
      </c>
      <c r="G258" s="43">
        <v>6.008</v>
      </c>
      <c r="H258" s="44">
        <v>76042</v>
      </c>
      <c r="I258" s="43">
        <v>0.154</v>
      </c>
      <c r="J258" s="43" t="s">
        <v>126</v>
      </c>
      <c r="K258" s="43" t="s">
        <v>126</v>
      </c>
      <c r="L258" s="43" t="s">
        <v>126</v>
      </c>
      <c r="M258" s="43" t="s">
        <v>126</v>
      </c>
      <c r="N258" s="43"/>
      <c r="O258" s="43">
        <v>55</v>
      </c>
      <c r="P258" s="43" t="s">
        <v>389</v>
      </c>
      <c r="Q258" s="45">
        <v>44376.920162037037</v>
      </c>
      <c r="R258" s="43">
        <v>105</v>
      </c>
      <c r="S258" s="43" t="s">
        <v>125</v>
      </c>
      <c r="T258" s="43">
        <v>0</v>
      </c>
      <c r="U258" s="43" t="s">
        <v>126</v>
      </c>
      <c r="V258" s="43" t="s">
        <v>126</v>
      </c>
      <c r="W258" s="43" t="s">
        <v>126</v>
      </c>
      <c r="X258" s="43" t="s">
        <v>126</v>
      </c>
      <c r="Y258" s="43" t="s">
        <v>126</v>
      </c>
      <c r="Z258" s="43" t="s">
        <v>126</v>
      </c>
      <c r="AA258" s="43" t="s">
        <v>126</v>
      </c>
      <c r="AB258" s="43"/>
      <c r="AC258" s="43">
        <v>55</v>
      </c>
      <c r="AD258" s="43" t="s">
        <v>389</v>
      </c>
      <c r="AE258" s="45">
        <v>44376.920162037037</v>
      </c>
      <c r="AF258" s="43">
        <v>105</v>
      </c>
      <c r="AG258" s="43" t="s">
        <v>125</v>
      </c>
      <c r="AH258" s="43">
        <v>0</v>
      </c>
      <c r="AI258" s="43" t="s">
        <v>126</v>
      </c>
      <c r="AJ258" s="43" t="s">
        <v>126</v>
      </c>
      <c r="AK258" s="43" t="s">
        <v>126</v>
      </c>
      <c r="AL258" s="43" t="s">
        <v>126</v>
      </c>
      <c r="AM258" s="43" t="s">
        <v>126</v>
      </c>
      <c r="AN258" s="43" t="s">
        <v>126</v>
      </c>
      <c r="AO258" s="43" t="s">
        <v>126</v>
      </c>
      <c r="AP258" s="43"/>
      <c r="AQ258" s="43">
        <v>1</v>
      </c>
      <c r="AR258" s="43"/>
      <c r="AS258" s="43"/>
      <c r="AT258" s="46">
        <f t="shared" si="16"/>
        <v>234.59853873942322</v>
      </c>
      <c r="AU258" s="47" t="e">
        <f t="shared" si="17"/>
        <v>#VALUE!</v>
      </c>
      <c r="AV258" s="43"/>
      <c r="AW258" s="50">
        <f t="shared" si="18"/>
        <v>199.26047956113243</v>
      </c>
      <c r="AX258" s="51" t="e">
        <f t="shared" si="19"/>
        <v>#VALUE!</v>
      </c>
      <c r="AY258" s="43"/>
    </row>
    <row r="259" spans="1:51">
      <c r="A259" s="43">
        <v>56</v>
      </c>
      <c r="B259" s="43" t="s">
        <v>390</v>
      </c>
      <c r="C259" s="45">
        <v>44376.941423611112</v>
      </c>
      <c r="D259" s="43">
        <v>110</v>
      </c>
      <c r="E259" s="43" t="s">
        <v>125</v>
      </c>
      <c r="F259" s="43">
        <v>0</v>
      </c>
      <c r="G259" s="43">
        <v>6.01</v>
      </c>
      <c r="H259" s="44">
        <v>12540</v>
      </c>
      <c r="I259" s="43">
        <v>2.1000000000000001E-2</v>
      </c>
      <c r="J259" s="43" t="s">
        <v>126</v>
      </c>
      <c r="K259" s="43" t="s">
        <v>126</v>
      </c>
      <c r="L259" s="43" t="s">
        <v>126</v>
      </c>
      <c r="M259" s="43" t="s">
        <v>126</v>
      </c>
      <c r="N259" s="43"/>
      <c r="O259" s="43">
        <v>56</v>
      </c>
      <c r="P259" s="43" t="s">
        <v>390</v>
      </c>
      <c r="Q259" s="45">
        <v>44376.941423611112</v>
      </c>
      <c r="R259" s="43">
        <v>110</v>
      </c>
      <c r="S259" s="43" t="s">
        <v>125</v>
      </c>
      <c r="T259" s="43">
        <v>0</v>
      </c>
      <c r="U259" s="43" t="s">
        <v>126</v>
      </c>
      <c r="V259" s="43" t="s">
        <v>126</v>
      </c>
      <c r="W259" s="43" t="s">
        <v>126</v>
      </c>
      <c r="X259" s="43" t="s">
        <v>126</v>
      </c>
      <c r="Y259" s="43" t="s">
        <v>126</v>
      </c>
      <c r="Z259" s="43" t="s">
        <v>126</v>
      </c>
      <c r="AA259" s="43" t="s">
        <v>126</v>
      </c>
      <c r="AB259" s="43"/>
      <c r="AC259" s="43">
        <v>56</v>
      </c>
      <c r="AD259" s="43" t="s">
        <v>390</v>
      </c>
      <c r="AE259" s="45">
        <v>44376.941423611112</v>
      </c>
      <c r="AF259" s="43">
        <v>110</v>
      </c>
      <c r="AG259" s="43" t="s">
        <v>125</v>
      </c>
      <c r="AH259" s="43">
        <v>0</v>
      </c>
      <c r="AI259" s="43">
        <v>12.077</v>
      </c>
      <c r="AJ259" s="44">
        <v>85682</v>
      </c>
      <c r="AK259" s="43">
        <v>16.905000000000001</v>
      </c>
      <c r="AL259" s="43" t="s">
        <v>126</v>
      </c>
      <c r="AM259" s="43" t="s">
        <v>126</v>
      </c>
      <c r="AN259" s="43" t="s">
        <v>126</v>
      </c>
      <c r="AO259" s="43" t="s">
        <v>126</v>
      </c>
      <c r="AP259" s="43"/>
      <c r="AQ259" s="43">
        <v>1</v>
      </c>
      <c r="AR259" s="43"/>
      <c r="AS259" s="43"/>
      <c r="AT259" s="46">
        <f t="shared" ref="AT259:AT322" si="20">IF(H259&lt;15000,((0.00000002125*H259^2)+(0.002705*H259)+(-4.371)),(IF(H259&lt;700000,((-0.0000000008162*H259^2)+(0.003141*H259)+(0.4702)), ((0.000000003285*V259^2)+(0.1899*V259)+(559.5)))))</f>
        <v>32.891296499999996</v>
      </c>
      <c r="AU259" s="47">
        <f t="shared" ref="AU259:AU322" si="21">((-0.00000006277*AJ259^2)+(0.1854*AJ259)+(34.83))</f>
        <v>15459.45280036652</v>
      </c>
      <c r="AV259" s="43"/>
      <c r="AW259" s="50">
        <f t="shared" si="18"/>
        <v>32.612788281560007</v>
      </c>
      <c r="AX259" s="51">
        <f t="shared" si="19"/>
        <v>16259.16915268376</v>
      </c>
      <c r="AY259" s="43"/>
    </row>
    <row r="260" spans="1:51">
      <c r="A260" s="43">
        <v>57</v>
      </c>
      <c r="B260" s="43" t="s">
        <v>391</v>
      </c>
      <c r="C260" s="45">
        <v>44376.962685185186</v>
      </c>
      <c r="D260" s="43">
        <v>135</v>
      </c>
      <c r="E260" s="43" t="s">
        <v>125</v>
      </c>
      <c r="F260" s="43">
        <v>0</v>
      </c>
      <c r="G260" s="43">
        <v>6.0019999999999998</v>
      </c>
      <c r="H260" s="44">
        <v>608723</v>
      </c>
      <c r="I260" s="43">
        <v>1.2649999999999999</v>
      </c>
      <c r="J260" s="43" t="s">
        <v>126</v>
      </c>
      <c r="K260" s="43" t="s">
        <v>126</v>
      </c>
      <c r="L260" s="43" t="s">
        <v>126</v>
      </c>
      <c r="M260" s="43" t="s">
        <v>126</v>
      </c>
      <c r="N260" s="43"/>
      <c r="O260" s="43">
        <v>57</v>
      </c>
      <c r="P260" s="43" t="s">
        <v>391</v>
      </c>
      <c r="Q260" s="45">
        <v>44376.962685185186</v>
      </c>
      <c r="R260" s="43">
        <v>135</v>
      </c>
      <c r="S260" s="43" t="s">
        <v>125</v>
      </c>
      <c r="T260" s="43">
        <v>0</v>
      </c>
      <c r="U260" s="43">
        <v>5.952</v>
      </c>
      <c r="V260" s="44">
        <v>4691</v>
      </c>
      <c r="W260" s="43">
        <v>1.3740000000000001</v>
      </c>
      <c r="X260" s="43" t="s">
        <v>126</v>
      </c>
      <c r="Y260" s="43" t="s">
        <v>126</v>
      </c>
      <c r="Z260" s="43" t="s">
        <v>126</v>
      </c>
      <c r="AA260" s="43" t="s">
        <v>126</v>
      </c>
      <c r="AB260" s="43"/>
      <c r="AC260" s="43">
        <v>57</v>
      </c>
      <c r="AD260" s="43" t="s">
        <v>391</v>
      </c>
      <c r="AE260" s="45">
        <v>44376.962685185186</v>
      </c>
      <c r="AF260" s="43">
        <v>135</v>
      </c>
      <c r="AG260" s="43" t="s">
        <v>125</v>
      </c>
      <c r="AH260" s="43">
        <v>0</v>
      </c>
      <c r="AI260" s="43">
        <v>12.07</v>
      </c>
      <c r="AJ260" s="44">
        <v>90714</v>
      </c>
      <c r="AK260" s="43">
        <v>17.884</v>
      </c>
      <c r="AL260" s="43" t="s">
        <v>126</v>
      </c>
      <c r="AM260" s="43" t="s">
        <v>126</v>
      </c>
      <c r="AN260" s="43" t="s">
        <v>126</v>
      </c>
      <c r="AO260" s="43" t="s">
        <v>126</v>
      </c>
      <c r="AP260" s="43"/>
      <c r="AQ260" s="43">
        <v>1</v>
      </c>
      <c r="AR260" s="43"/>
      <c r="AS260" s="43"/>
      <c r="AT260" s="46">
        <f t="shared" si="20"/>
        <v>1610.0313826269901</v>
      </c>
      <c r="AU260" s="47">
        <f t="shared" si="21"/>
        <v>16336.669399705079</v>
      </c>
      <c r="AV260" s="43"/>
      <c r="AW260" s="50">
        <f t="shared" si="18"/>
        <v>1558.7752727908642</v>
      </c>
      <c r="AX260" s="51">
        <f t="shared" si="19"/>
        <v>17206.85477551704</v>
      </c>
      <c r="AY260" s="43"/>
    </row>
    <row r="261" spans="1:51">
      <c r="A261" s="43">
        <v>58</v>
      </c>
      <c r="B261" s="43" t="s">
        <v>392</v>
      </c>
      <c r="C261" s="45">
        <v>44376.983958333331</v>
      </c>
      <c r="D261" s="43">
        <v>199</v>
      </c>
      <c r="E261" s="43" t="s">
        <v>125</v>
      </c>
      <c r="F261" s="43">
        <v>0</v>
      </c>
      <c r="G261" s="43">
        <v>5.9960000000000004</v>
      </c>
      <c r="H261" s="44">
        <v>3351134</v>
      </c>
      <c r="I261" s="43">
        <v>7.008</v>
      </c>
      <c r="J261" s="43" t="s">
        <v>126</v>
      </c>
      <c r="K261" s="43" t="s">
        <v>126</v>
      </c>
      <c r="L261" s="43" t="s">
        <v>126</v>
      </c>
      <c r="M261" s="43" t="s">
        <v>126</v>
      </c>
      <c r="N261" s="43"/>
      <c r="O261" s="43">
        <v>58</v>
      </c>
      <c r="P261" s="43" t="s">
        <v>392</v>
      </c>
      <c r="Q261" s="45">
        <v>44376.983958333331</v>
      </c>
      <c r="R261" s="43">
        <v>199</v>
      </c>
      <c r="S261" s="43" t="s">
        <v>125</v>
      </c>
      <c r="T261" s="43">
        <v>0</v>
      </c>
      <c r="U261" s="43">
        <v>5.95</v>
      </c>
      <c r="V261" s="44">
        <v>25245</v>
      </c>
      <c r="W261" s="43">
        <v>6.875</v>
      </c>
      <c r="X261" s="43" t="s">
        <v>126</v>
      </c>
      <c r="Y261" s="43" t="s">
        <v>126</v>
      </c>
      <c r="Z261" s="43" t="s">
        <v>126</v>
      </c>
      <c r="AA261" s="43" t="s">
        <v>126</v>
      </c>
      <c r="AB261" s="43"/>
      <c r="AC261" s="43">
        <v>58</v>
      </c>
      <c r="AD261" s="43" t="s">
        <v>392</v>
      </c>
      <c r="AE261" s="45">
        <v>44376.983958333331</v>
      </c>
      <c r="AF261" s="43">
        <v>199</v>
      </c>
      <c r="AG261" s="43" t="s">
        <v>125</v>
      </c>
      <c r="AH261" s="43">
        <v>0</v>
      </c>
      <c r="AI261" s="43">
        <v>12.089</v>
      </c>
      <c r="AJ261" s="44">
        <v>71039</v>
      </c>
      <c r="AK261" s="43">
        <v>14.05</v>
      </c>
      <c r="AL261" s="43" t="s">
        <v>126</v>
      </c>
      <c r="AM261" s="43" t="s">
        <v>126</v>
      </c>
      <c r="AN261" s="43" t="s">
        <v>126</v>
      </c>
      <c r="AO261" s="43" t="s">
        <v>126</v>
      </c>
      <c r="AP261" s="43"/>
      <c r="AQ261" s="43">
        <v>1</v>
      </c>
      <c r="AR261" s="43"/>
      <c r="AS261" s="43"/>
      <c r="AT261" s="46">
        <f t="shared" si="20"/>
        <v>5355.6190634321256</v>
      </c>
      <c r="AU261" s="47">
        <f t="shared" si="21"/>
        <v>12888.68931426683</v>
      </c>
      <c r="AV261" s="43"/>
      <c r="AW261" s="50">
        <f t="shared" ref="AW261:AW324" si="22">IF(H261&lt;10000,((-0.00000005795*H261^2)+(0.003823*H261)+(-6.715)),(IF(H261&lt;700000,((-0.0000000001209*H261^2)+(0.002635*H261)+(-0.4111)), ((-0.00000002007*V261^2)+(0.2564*V261)+(286.1)))))</f>
        <v>6746.1271877982508</v>
      </c>
      <c r="AX261" s="51">
        <f t="shared" ref="AX261:AX324" si="23">(-0.00000001626*AJ261^2)+(0.1912*AJ261)+(-3.858)</f>
        <v>13496.742067388541</v>
      </c>
      <c r="AY261" s="43"/>
    </row>
    <row r="262" spans="1:51">
      <c r="A262" s="43">
        <v>59</v>
      </c>
      <c r="B262" s="43" t="s">
        <v>393</v>
      </c>
      <c r="C262" s="45">
        <v>44377.005231481482</v>
      </c>
      <c r="D262" s="43">
        <v>68</v>
      </c>
      <c r="E262" s="43" t="s">
        <v>125</v>
      </c>
      <c r="F262" s="43">
        <v>0</v>
      </c>
      <c r="G262" s="43">
        <v>6.0129999999999999</v>
      </c>
      <c r="H262" s="44">
        <v>580316</v>
      </c>
      <c r="I262" s="43">
        <v>1.2050000000000001</v>
      </c>
      <c r="J262" s="43" t="s">
        <v>126</v>
      </c>
      <c r="K262" s="43" t="s">
        <v>126</v>
      </c>
      <c r="L262" s="43" t="s">
        <v>126</v>
      </c>
      <c r="M262" s="43" t="s">
        <v>126</v>
      </c>
      <c r="N262" s="43"/>
      <c r="O262" s="43">
        <v>59</v>
      </c>
      <c r="P262" s="43" t="s">
        <v>393</v>
      </c>
      <c r="Q262" s="45">
        <v>44377.005231481482</v>
      </c>
      <c r="R262" s="43">
        <v>68</v>
      </c>
      <c r="S262" s="43" t="s">
        <v>125</v>
      </c>
      <c r="T262" s="43">
        <v>0</v>
      </c>
      <c r="U262" s="43">
        <v>5.9619999999999997</v>
      </c>
      <c r="V262" s="44">
        <v>4240</v>
      </c>
      <c r="W262" s="43">
        <v>1.2529999999999999</v>
      </c>
      <c r="X262" s="43" t="s">
        <v>126</v>
      </c>
      <c r="Y262" s="43" t="s">
        <v>126</v>
      </c>
      <c r="Z262" s="43" t="s">
        <v>126</v>
      </c>
      <c r="AA262" s="43" t="s">
        <v>126</v>
      </c>
      <c r="AB262" s="43"/>
      <c r="AC262" s="43">
        <v>59</v>
      </c>
      <c r="AD262" s="43" t="s">
        <v>393</v>
      </c>
      <c r="AE262" s="45">
        <v>44377.005231481482</v>
      </c>
      <c r="AF262" s="43">
        <v>68</v>
      </c>
      <c r="AG262" s="43" t="s">
        <v>125</v>
      </c>
      <c r="AH262" s="43">
        <v>0</v>
      </c>
      <c r="AI262" s="43">
        <v>12.167999999999999</v>
      </c>
      <c r="AJ262" s="44">
        <v>10839</v>
      </c>
      <c r="AK262" s="43">
        <v>2.1720000000000002</v>
      </c>
      <c r="AL262" s="43" t="s">
        <v>126</v>
      </c>
      <c r="AM262" s="43" t="s">
        <v>126</v>
      </c>
      <c r="AN262" s="43" t="s">
        <v>126</v>
      </c>
      <c r="AO262" s="43" t="s">
        <v>126</v>
      </c>
      <c r="AP262" s="43"/>
      <c r="AQ262" s="43">
        <v>1</v>
      </c>
      <c r="AR262" s="43"/>
      <c r="AS262" s="43"/>
      <c r="AT262" s="46">
        <f t="shared" si="20"/>
        <v>1548.3738082255329</v>
      </c>
      <c r="AU262" s="47">
        <f t="shared" si="21"/>
        <v>2037.0061342788299</v>
      </c>
      <c r="AV262" s="43"/>
      <c r="AW262" s="50">
        <f t="shared" si="22"/>
        <v>1488.0064708234097</v>
      </c>
      <c r="AX262" s="51">
        <f t="shared" si="23"/>
        <v>2066.64851144454</v>
      </c>
      <c r="AY262" s="43"/>
    </row>
    <row r="263" spans="1:51">
      <c r="A263" s="43">
        <v>60</v>
      </c>
      <c r="B263" s="43" t="s">
        <v>394</v>
      </c>
      <c r="C263" s="45">
        <v>44377.026469907411</v>
      </c>
      <c r="D263" s="43">
        <v>73</v>
      </c>
      <c r="E263" s="43" t="s">
        <v>125</v>
      </c>
      <c r="F263" s="43">
        <v>0</v>
      </c>
      <c r="G263" s="43">
        <v>6.0069999999999997</v>
      </c>
      <c r="H263" s="44">
        <v>46285</v>
      </c>
      <c r="I263" s="43">
        <v>9.1999999999999998E-2</v>
      </c>
      <c r="J263" s="43" t="s">
        <v>126</v>
      </c>
      <c r="K263" s="43" t="s">
        <v>126</v>
      </c>
      <c r="L263" s="43" t="s">
        <v>126</v>
      </c>
      <c r="M263" s="43" t="s">
        <v>126</v>
      </c>
      <c r="N263" s="43"/>
      <c r="O263" s="43">
        <v>60</v>
      </c>
      <c r="P263" s="43" t="s">
        <v>394</v>
      </c>
      <c r="Q263" s="45">
        <v>44377.026469907411</v>
      </c>
      <c r="R263" s="43">
        <v>73</v>
      </c>
      <c r="S263" s="43" t="s">
        <v>125</v>
      </c>
      <c r="T263" s="43">
        <v>0</v>
      </c>
      <c r="U263" s="43" t="s">
        <v>126</v>
      </c>
      <c r="V263" s="43" t="s">
        <v>126</v>
      </c>
      <c r="W263" s="43" t="s">
        <v>126</v>
      </c>
      <c r="X263" s="43" t="s">
        <v>126</v>
      </c>
      <c r="Y263" s="43" t="s">
        <v>126</v>
      </c>
      <c r="Z263" s="43" t="s">
        <v>126</v>
      </c>
      <c r="AA263" s="43" t="s">
        <v>126</v>
      </c>
      <c r="AB263" s="43"/>
      <c r="AC263" s="43">
        <v>60</v>
      </c>
      <c r="AD263" s="43" t="s">
        <v>394</v>
      </c>
      <c r="AE263" s="45">
        <v>44377.026469907411</v>
      </c>
      <c r="AF263" s="43">
        <v>73</v>
      </c>
      <c r="AG263" s="43" t="s">
        <v>125</v>
      </c>
      <c r="AH263" s="43">
        <v>0</v>
      </c>
      <c r="AI263" s="43">
        <v>12.173999999999999</v>
      </c>
      <c r="AJ263" s="44">
        <v>2825</v>
      </c>
      <c r="AK263" s="43">
        <v>0.57299999999999995</v>
      </c>
      <c r="AL263" s="43" t="s">
        <v>126</v>
      </c>
      <c r="AM263" s="43" t="s">
        <v>126</v>
      </c>
      <c r="AN263" s="43" t="s">
        <v>126</v>
      </c>
      <c r="AO263" s="43" t="s">
        <v>126</v>
      </c>
      <c r="AP263" s="43"/>
      <c r="AQ263" s="43">
        <v>1</v>
      </c>
      <c r="AR263" s="43"/>
      <c r="AS263" s="43"/>
      <c r="AT263" s="46">
        <f t="shared" si="20"/>
        <v>144.10283874015502</v>
      </c>
      <c r="AU263" s="47">
        <f t="shared" si="21"/>
        <v>558.08405616875007</v>
      </c>
      <c r="AV263" s="43"/>
      <c r="AW263" s="50">
        <f t="shared" si="22"/>
        <v>121.2908707818975</v>
      </c>
      <c r="AX263" s="51">
        <f t="shared" si="23"/>
        <v>536.15223503750008</v>
      </c>
      <c r="AY263" s="43"/>
    </row>
    <row r="264" spans="1:51">
      <c r="A264" s="43">
        <v>61</v>
      </c>
      <c r="B264" s="43" t="s">
        <v>395</v>
      </c>
      <c r="C264" s="45">
        <v>44377.047719907408</v>
      </c>
      <c r="D264" s="43">
        <v>20</v>
      </c>
      <c r="E264" s="43" t="s">
        <v>125</v>
      </c>
      <c r="F264" s="43">
        <v>0</v>
      </c>
      <c r="G264" s="43">
        <v>6.0110000000000001</v>
      </c>
      <c r="H264" s="44">
        <v>604120</v>
      </c>
      <c r="I264" s="43">
        <v>1.2549999999999999</v>
      </c>
      <c r="J264" s="43" t="s">
        <v>126</v>
      </c>
      <c r="K264" s="43" t="s">
        <v>126</v>
      </c>
      <c r="L264" s="43" t="s">
        <v>126</v>
      </c>
      <c r="M264" s="43" t="s">
        <v>126</v>
      </c>
      <c r="N264" s="43"/>
      <c r="O264" s="43">
        <v>61</v>
      </c>
      <c r="P264" s="43" t="s">
        <v>395</v>
      </c>
      <c r="Q264" s="45">
        <v>44377.047719907408</v>
      </c>
      <c r="R264" s="43">
        <v>20</v>
      </c>
      <c r="S264" s="43" t="s">
        <v>125</v>
      </c>
      <c r="T264" s="43">
        <v>0</v>
      </c>
      <c r="U264" s="43">
        <v>5.9619999999999997</v>
      </c>
      <c r="V264" s="44">
        <v>5634</v>
      </c>
      <c r="W264" s="43">
        <v>1.627</v>
      </c>
      <c r="X264" s="43" t="s">
        <v>126</v>
      </c>
      <c r="Y264" s="43" t="s">
        <v>126</v>
      </c>
      <c r="Z264" s="43" t="s">
        <v>126</v>
      </c>
      <c r="AA264" s="43" t="s">
        <v>126</v>
      </c>
      <c r="AB264" s="43"/>
      <c r="AC264" s="43">
        <v>61</v>
      </c>
      <c r="AD264" s="43" t="s">
        <v>395</v>
      </c>
      <c r="AE264" s="45">
        <v>44377.047719907408</v>
      </c>
      <c r="AF264" s="43">
        <v>20</v>
      </c>
      <c r="AG264" s="43" t="s">
        <v>125</v>
      </c>
      <c r="AH264" s="43">
        <v>0</v>
      </c>
      <c r="AI264" s="43">
        <v>12.167</v>
      </c>
      <c r="AJ264" s="44">
        <v>10543</v>
      </c>
      <c r="AK264" s="43">
        <v>2.113</v>
      </c>
      <c r="AL264" s="43" t="s">
        <v>126</v>
      </c>
      <c r="AM264" s="43" t="s">
        <v>126</v>
      </c>
      <c r="AN264" s="43" t="s">
        <v>126</v>
      </c>
      <c r="AO264" s="43" t="s">
        <v>126</v>
      </c>
      <c r="AP264" s="43"/>
      <c r="AQ264" s="43">
        <v>1</v>
      </c>
      <c r="AR264" s="43"/>
      <c r="AS264" s="43"/>
      <c r="AT264" s="46">
        <f t="shared" si="20"/>
        <v>1600.1299726947202</v>
      </c>
      <c r="AU264" s="47">
        <f t="shared" si="21"/>
        <v>1982.5250101282702</v>
      </c>
      <c r="AV264" s="43"/>
      <c r="AW264" s="50">
        <f t="shared" si="22"/>
        <v>1547.3213181950402</v>
      </c>
      <c r="AX264" s="51">
        <f t="shared" si="23"/>
        <v>2010.1562221552601</v>
      </c>
      <c r="AY264" s="43"/>
    </row>
    <row r="265" spans="1:51">
      <c r="A265" s="43">
        <v>62</v>
      </c>
      <c r="B265" s="43" t="s">
        <v>396</v>
      </c>
      <c r="C265" s="45">
        <v>44377.069004629629</v>
      </c>
      <c r="D265" s="43">
        <v>166</v>
      </c>
      <c r="E265" s="43" t="s">
        <v>125</v>
      </c>
      <c r="F265" s="43">
        <v>0</v>
      </c>
      <c r="G265" s="43">
        <v>5.9459999999999997</v>
      </c>
      <c r="H265" s="44">
        <v>24433174</v>
      </c>
      <c r="I265" s="43">
        <v>52.511000000000003</v>
      </c>
      <c r="J265" s="43" t="s">
        <v>126</v>
      </c>
      <c r="K265" s="43" t="s">
        <v>126</v>
      </c>
      <c r="L265" s="43" t="s">
        <v>126</v>
      </c>
      <c r="M265" s="43" t="s">
        <v>126</v>
      </c>
      <c r="N265" s="43"/>
      <c r="O265" s="43">
        <v>62</v>
      </c>
      <c r="P265" s="43" t="s">
        <v>396</v>
      </c>
      <c r="Q265" s="45">
        <v>44377.069004629629</v>
      </c>
      <c r="R265" s="43">
        <v>166</v>
      </c>
      <c r="S265" s="43" t="s">
        <v>125</v>
      </c>
      <c r="T265" s="43">
        <v>0</v>
      </c>
      <c r="U265" s="43">
        <v>5.899</v>
      </c>
      <c r="V265" s="44">
        <v>184948</v>
      </c>
      <c r="W265" s="43">
        <v>48.52</v>
      </c>
      <c r="X265" s="43" t="s">
        <v>126</v>
      </c>
      <c r="Y265" s="43" t="s">
        <v>126</v>
      </c>
      <c r="Z265" s="43" t="s">
        <v>126</v>
      </c>
      <c r="AA265" s="43" t="s">
        <v>126</v>
      </c>
      <c r="AB265" s="43"/>
      <c r="AC265" s="43">
        <v>62</v>
      </c>
      <c r="AD265" s="43" t="s">
        <v>396</v>
      </c>
      <c r="AE265" s="45">
        <v>44377.069004629629</v>
      </c>
      <c r="AF265" s="43">
        <v>166</v>
      </c>
      <c r="AG265" s="43" t="s">
        <v>125</v>
      </c>
      <c r="AH265" s="43">
        <v>0</v>
      </c>
      <c r="AI265" s="43">
        <v>12.018000000000001</v>
      </c>
      <c r="AJ265" s="44">
        <v>147145</v>
      </c>
      <c r="AK265" s="43">
        <v>28.75</v>
      </c>
      <c r="AL265" s="43" t="s">
        <v>126</v>
      </c>
      <c r="AM265" s="43" t="s">
        <v>126</v>
      </c>
      <c r="AN265" s="43" t="s">
        <v>126</v>
      </c>
      <c r="AO265" s="43" t="s">
        <v>126</v>
      </c>
      <c r="AP265" s="43"/>
      <c r="AQ265" s="43">
        <v>1</v>
      </c>
      <c r="AR265" s="43"/>
      <c r="AS265" s="43"/>
      <c r="AT265" s="46">
        <f t="shared" si="20"/>
        <v>35793.491130482646</v>
      </c>
      <c r="AU265" s="47">
        <f t="shared" si="21"/>
        <v>25956.438865160751</v>
      </c>
      <c r="AV265" s="43"/>
      <c r="AW265" s="50">
        <f t="shared" si="22"/>
        <v>47020.257542530722</v>
      </c>
      <c r="AX265" s="51">
        <f t="shared" si="23"/>
        <v>27778.210154333501</v>
      </c>
      <c r="AY265" s="43"/>
    </row>
    <row r="266" spans="1:51">
      <c r="A266" s="43">
        <v>63</v>
      </c>
      <c r="B266" s="43" t="s">
        <v>397</v>
      </c>
      <c r="C266" s="45">
        <v>44377.090231481481</v>
      </c>
      <c r="D266" s="43">
        <v>74</v>
      </c>
      <c r="E266" s="43" t="s">
        <v>125</v>
      </c>
      <c r="F266" s="43">
        <v>0</v>
      </c>
      <c r="G266" s="43">
        <v>6.0140000000000002</v>
      </c>
      <c r="H266" s="44">
        <v>59391</v>
      </c>
      <c r="I266" s="43">
        <v>0.11899999999999999</v>
      </c>
      <c r="J266" s="43" t="s">
        <v>126</v>
      </c>
      <c r="K266" s="43" t="s">
        <v>126</v>
      </c>
      <c r="L266" s="43" t="s">
        <v>126</v>
      </c>
      <c r="M266" s="43" t="s">
        <v>126</v>
      </c>
      <c r="N266" s="43"/>
      <c r="O266" s="43">
        <v>63</v>
      </c>
      <c r="P266" s="43" t="s">
        <v>397</v>
      </c>
      <c r="Q266" s="45">
        <v>44377.090231481481</v>
      </c>
      <c r="R266" s="43">
        <v>74</v>
      </c>
      <c r="S266" s="43" t="s">
        <v>125</v>
      </c>
      <c r="T266" s="43">
        <v>0</v>
      </c>
      <c r="U266" s="43" t="s">
        <v>126</v>
      </c>
      <c r="V266" s="43" t="s">
        <v>126</v>
      </c>
      <c r="W266" s="43" t="s">
        <v>126</v>
      </c>
      <c r="X266" s="43" t="s">
        <v>126</v>
      </c>
      <c r="Y266" s="43" t="s">
        <v>126</v>
      </c>
      <c r="Z266" s="43" t="s">
        <v>126</v>
      </c>
      <c r="AA266" s="43" t="s">
        <v>126</v>
      </c>
      <c r="AB266" s="43"/>
      <c r="AC266" s="43">
        <v>63</v>
      </c>
      <c r="AD266" s="43" t="s">
        <v>397</v>
      </c>
      <c r="AE266" s="45">
        <v>44377.090231481481</v>
      </c>
      <c r="AF266" s="43">
        <v>74</v>
      </c>
      <c r="AG266" s="43" t="s">
        <v>125</v>
      </c>
      <c r="AH266" s="43">
        <v>0</v>
      </c>
      <c r="AI266" s="43">
        <v>12.170999999999999</v>
      </c>
      <c r="AJ266" s="44">
        <v>6013</v>
      </c>
      <c r="AK266" s="43">
        <v>1.21</v>
      </c>
      <c r="AL266" s="43" t="s">
        <v>126</v>
      </c>
      <c r="AM266" s="43" t="s">
        <v>126</v>
      </c>
      <c r="AN266" s="43" t="s">
        <v>126</v>
      </c>
      <c r="AO266" s="43" t="s">
        <v>126</v>
      </c>
      <c r="AP266" s="43"/>
      <c r="AQ266" s="43">
        <v>1</v>
      </c>
      <c r="AR266" s="43"/>
      <c r="AS266" s="43"/>
      <c r="AT266" s="46">
        <f t="shared" si="20"/>
        <v>184.13835618292782</v>
      </c>
      <c r="AU266" s="47">
        <f t="shared" si="21"/>
        <v>1147.3706772718701</v>
      </c>
      <c r="AV266" s="43"/>
      <c r="AW266" s="50">
        <f t="shared" si="22"/>
        <v>155.65773553248712</v>
      </c>
      <c r="AX266" s="51">
        <f t="shared" si="23"/>
        <v>1145.2397006920601</v>
      </c>
      <c r="AY266" s="43"/>
    </row>
    <row r="267" spans="1:51">
      <c r="A267" s="43">
        <v>64</v>
      </c>
      <c r="B267" s="43" t="s">
        <v>398</v>
      </c>
      <c r="C267" s="45">
        <v>44377.111516203702</v>
      </c>
      <c r="D267" s="43">
        <v>186</v>
      </c>
      <c r="E267" s="43" t="s">
        <v>125</v>
      </c>
      <c r="F267" s="43">
        <v>0</v>
      </c>
      <c r="G267" s="43">
        <v>6.0140000000000002</v>
      </c>
      <c r="H267" s="44">
        <v>5645</v>
      </c>
      <c r="I267" s="43">
        <v>7.0000000000000001E-3</v>
      </c>
      <c r="J267" s="43" t="s">
        <v>126</v>
      </c>
      <c r="K267" s="43" t="s">
        <v>126</v>
      </c>
      <c r="L267" s="43" t="s">
        <v>126</v>
      </c>
      <c r="M267" s="43" t="s">
        <v>126</v>
      </c>
      <c r="N267" s="43"/>
      <c r="O267" s="43">
        <v>64</v>
      </c>
      <c r="P267" s="43" t="s">
        <v>398</v>
      </c>
      <c r="Q267" s="45">
        <v>44377.111516203702</v>
      </c>
      <c r="R267" s="43">
        <v>186</v>
      </c>
      <c r="S267" s="43" t="s">
        <v>125</v>
      </c>
      <c r="T267" s="43">
        <v>0</v>
      </c>
      <c r="U267" s="43" t="s">
        <v>126</v>
      </c>
      <c r="V267" s="43" t="s">
        <v>126</v>
      </c>
      <c r="W267" s="43" t="s">
        <v>126</v>
      </c>
      <c r="X267" s="43" t="s">
        <v>126</v>
      </c>
      <c r="Y267" s="43" t="s">
        <v>126</v>
      </c>
      <c r="Z267" s="43" t="s">
        <v>126</v>
      </c>
      <c r="AA267" s="43" t="s">
        <v>126</v>
      </c>
      <c r="AB267" s="43"/>
      <c r="AC267" s="43">
        <v>64</v>
      </c>
      <c r="AD267" s="43" t="s">
        <v>398</v>
      </c>
      <c r="AE267" s="45">
        <v>44377.111516203702</v>
      </c>
      <c r="AF267" s="43">
        <v>186</v>
      </c>
      <c r="AG267" s="43" t="s">
        <v>125</v>
      </c>
      <c r="AH267" s="43">
        <v>0</v>
      </c>
      <c r="AI267" s="43">
        <v>12.06</v>
      </c>
      <c r="AJ267" s="44">
        <v>104520</v>
      </c>
      <c r="AK267" s="43">
        <v>20.559000000000001</v>
      </c>
      <c r="AL267" s="43" t="s">
        <v>126</v>
      </c>
      <c r="AM267" s="43" t="s">
        <v>126</v>
      </c>
      <c r="AN267" s="43" t="s">
        <v>126</v>
      </c>
      <c r="AO267" s="43" t="s">
        <v>126</v>
      </c>
      <c r="AP267" s="43"/>
      <c r="AQ267" s="43">
        <v>1</v>
      </c>
      <c r="AR267" s="43"/>
      <c r="AS267" s="43"/>
      <c r="AT267" s="46">
        <f t="shared" si="20"/>
        <v>11.575878031249999</v>
      </c>
      <c r="AU267" s="47">
        <f t="shared" si="21"/>
        <v>18727.111503792003</v>
      </c>
      <c r="AV267" s="43"/>
      <c r="AW267" s="50">
        <f t="shared" si="22"/>
        <v>13.01919885125</v>
      </c>
      <c r="AX267" s="51">
        <f t="shared" si="23"/>
        <v>19802.734761696003</v>
      </c>
      <c r="AY267" s="43"/>
    </row>
    <row r="268" spans="1:51">
      <c r="A268" s="43">
        <v>65</v>
      </c>
      <c r="B268" s="43" t="s">
        <v>399</v>
      </c>
      <c r="C268" s="45">
        <v>44377.1327662037</v>
      </c>
      <c r="D268" s="43">
        <v>140</v>
      </c>
      <c r="E268" s="43" t="s">
        <v>125</v>
      </c>
      <c r="F268" s="43">
        <v>0</v>
      </c>
      <c r="G268" s="43">
        <v>6.0229999999999997</v>
      </c>
      <c r="H268" s="44">
        <v>2753</v>
      </c>
      <c r="I268" s="43">
        <v>1E-3</v>
      </c>
      <c r="J268" s="43" t="s">
        <v>126</v>
      </c>
      <c r="K268" s="43" t="s">
        <v>126</v>
      </c>
      <c r="L268" s="43" t="s">
        <v>126</v>
      </c>
      <c r="M268" s="43" t="s">
        <v>126</v>
      </c>
      <c r="N268" s="43"/>
      <c r="O268" s="43">
        <v>65</v>
      </c>
      <c r="P268" s="43" t="s">
        <v>399</v>
      </c>
      <c r="Q268" s="45">
        <v>44377.1327662037</v>
      </c>
      <c r="R268" s="43">
        <v>140</v>
      </c>
      <c r="S268" s="43" t="s">
        <v>125</v>
      </c>
      <c r="T268" s="43">
        <v>0</v>
      </c>
      <c r="U268" s="43" t="s">
        <v>126</v>
      </c>
      <c r="V268" s="43" t="s">
        <v>126</v>
      </c>
      <c r="W268" s="43" t="s">
        <v>126</v>
      </c>
      <c r="X268" s="43" t="s">
        <v>126</v>
      </c>
      <c r="Y268" s="43" t="s">
        <v>126</v>
      </c>
      <c r="Z268" s="43" t="s">
        <v>126</v>
      </c>
      <c r="AA268" s="43" t="s">
        <v>126</v>
      </c>
      <c r="AB268" s="43"/>
      <c r="AC268" s="43">
        <v>65</v>
      </c>
      <c r="AD268" s="43" t="s">
        <v>399</v>
      </c>
      <c r="AE268" s="45">
        <v>44377.1327662037</v>
      </c>
      <c r="AF268" s="43">
        <v>140</v>
      </c>
      <c r="AG268" s="43" t="s">
        <v>125</v>
      </c>
      <c r="AH268" s="43">
        <v>0</v>
      </c>
      <c r="AI268" s="43">
        <v>12.073</v>
      </c>
      <c r="AJ268" s="44">
        <v>86845</v>
      </c>
      <c r="AK268" s="43">
        <v>17.132000000000001</v>
      </c>
      <c r="AL268" s="43" t="s">
        <v>126</v>
      </c>
      <c r="AM268" s="43" t="s">
        <v>126</v>
      </c>
      <c r="AN268" s="43" t="s">
        <v>126</v>
      </c>
      <c r="AO268" s="43" t="s">
        <v>126</v>
      </c>
      <c r="AP268" s="43"/>
      <c r="AQ268" s="43">
        <v>1</v>
      </c>
      <c r="AR268" s="43"/>
      <c r="AS268" s="43"/>
      <c r="AT268" s="46">
        <f t="shared" si="20"/>
        <v>3.236918941249999</v>
      </c>
      <c r="AU268" s="47">
        <f t="shared" si="21"/>
        <v>15662.478268850749</v>
      </c>
      <c r="AV268" s="43"/>
      <c r="AW268" s="50">
        <f t="shared" si="22"/>
        <v>3.3705154284500001</v>
      </c>
      <c r="AX268" s="51">
        <f t="shared" si="23"/>
        <v>16478.2722015535</v>
      </c>
      <c r="AY268" s="43"/>
    </row>
    <row r="269" spans="1:51">
      <c r="A269" s="43">
        <v>66</v>
      </c>
      <c r="B269" s="43" t="s">
        <v>400</v>
      </c>
      <c r="C269" s="45">
        <v>44377.153969907406</v>
      </c>
      <c r="D269" s="43">
        <v>187</v>
      </c>
      <c r="E269" s="43" t="s">
        <v>125</v>
      </c>
      <c r="F269" s="43">
        <v>0</v>
      </c>
      <c r="G269" s="43">
        <v>6.016</v>
      </c>
      <c r="H269" s="44">
        <v>43249</v>
      </c>
      <c r="I269" s="43">
        <v>8.5000000000000006E-2</v>
      </c>
      <c r="J269" s="43" t="s">
        <v>126</v>
      </c>
      <c r="K269" s="43" t="s">
        <v>126</v>
      </c>
      <c r="L269" s="43" t="s">
        <v>126</v>
      </c>
      <c r="M269" s="43" t="s">
        <v>126</v>
      </c>
      <c r="N269" s="43"/>
      <c r="O269" s="43">
        <v>66</v>
      </c>
      <c r="P269" s="43" t="s">
        <v>400</v>
      </c>
      <c r="Q269" s="45">
        <v>44377.153969907406</v>
      </c>
      <c r="R269" s="43">
        <v>187</v>
      </c>
      <c r="S269" s="43" t="s">
        <v>125</v>
      </c>
      <c r="T269" s="43">
        <v>0</v>
      </c>
      <c r="U269" s="43" t="s">
        <v>126</v>
      </c>
      <c r="V269" s="43" t="s">
        <v>126</v>
      </c>
      <c r="W269" s="43" t="s">
        <v>126</v>
      </c>
      <c r="X269" s="43" t="s">
        <v>126</v>
      </c>
      <c r="Y269" s="43" t="s">
        <v>126</v>
      </c>
      <c r="Z269" s="43" t="s">
        <v>126</v>
      </c>
      <c r="AA269" s="43" t="s">
        <v>126</v>
      </c>
      <c r="AB269" s="43"/>
      <c r="AC269" s="43">
        <v>66</v>
      </c>
      <c r="AD269" s="43" t="s">
        <v>400</v>
      </c>
      <c r="AE269" s="45">
        <v>44377.153969907406</v>
      </c>
      <c r="AF269" s="43">
        <v>187</v>
      </c>
      <c r="AG269" s="43" t="s">
        <v>125</v>
      </c>
      <c r="AH269" s="43">
        <v>0</v>
      </c>
      <c r="AI269" s="43">
        <v>12.164</v>
      </c>
      <c r="AJ269" s="44">
        <v>2045</v>
      </c>
      <c r="AK269" s="43">
        <v>0.41799999999999998</v>
      </c>
      <c r="AL269" s="43" t="s">
        <v>126</v>
      </c>
      <c r="AM269" s="43" t="s">
        <v>126</v>
      </c>
      <c r="AN269" s="43" t="s">
        <v>126</v>
      </c>
      <c r="AO269" s="43" t="s">
        <v>126</v>
      </c>
      <c r="AP269" s="43"/>
      <c r="AQ269" s="43">
        <v>1</v>
      </c>
      <c r="AR269" s="43"/>
      <c r="AS269" s="43"/>
      <c r="AT269" s="46">
        <f t="shared" si="20"/>
        <v>134.78862648798381</v>
      </c>
      <c r="AU269" s="47">
        <f t="shared" si="21"/>
        <v>413.71049429075003</v>
      </c>
      <c r="AV269" s="43"/>
      <c r="AW269" s="50">
        <f t="shared" si="22"/>
        <v>113.3238744514791</v>
      </c>
      <c r="AX269" s="51">
        <f t="shared" si="23"/>
        <v>387.07800027350004</v>
      </c>
      <c r="AY269" s="43"/>
    </row>
    <row r="270" spans="1:51">
      <c r="A270" s="43">
        <v>67</v>
      </c>
      <c r="B270" s="43" t="s">
        <v>401</v>
      </c>
      <c r="C270" s="45">
        <v>44377.175208333334</v>
      </c>
      <c r="D270" s="43">
        <v>174</v>
      </c>
      <c r="E270" s="43" t="s">
        <v>125</v>
      </c>
      <c r="F270" s="43">
        <v>0</v>
      </c>
      <c r="G270" s="43">
        <v>6.0090000000000003</v>
      </c>
      <c r="H270" s="44">
        <v>1596695</v>
      </c>
      <c r="I270" s="43">
        <v>3.3290000000000002</v>
      </c>
      <c r="J270" s="43" t="s">
        <v>126</v>
      </c>
      <c r="K270" s="43" t="s">
        <v>126</v>
      </c>
      <c r="L270" s="43" t="s">
        <v>126</v>
      </c>
      <c r="M270" s="43" t="s">
        <v>126</v>
      </c>
      <c r="N270" s="43"/>
      <c r="O270" s="43">
        <v>67</v>
      </c>
      <c r="P270" s="43" t="s">
        <v>401</v>
      </c>
      <c r="Q270" s="45">
        <v>44377.175208333334</v>
      </c>
      <c r="R270" s="43">
        <v>174</v>
      </c>
      <c r="S270" s="43" t="s">
        <v>125</v>
      </c>
      <c r="T270" s="43">
        <v>0</v>
      </c>
      <c r="U270" s="43">
        <v>5.9610000000000003</v>
      </c>
      <c r="V270" s="44">
        <v>11850</v>
      </c>
      <c r="W270" s="43">
        <v>3.294</v>
      </c>
      <c r="X270" s="43" t="s">
        <v>126</v>
      </c>
      <c r="Y270" s="43" t="s">
        <v>126</v>
      </c>
      <c r="Z270" s="43" t="s">
        <v>126</v>
      </c>
      <c r="AA270" s="43" t="s">
        <v>126</v>
      </c>
      <c r="AB270" s="43"/>
      <c r="AC270" s="43">
        <v>67</v>
      </c>
      <c r="AD270" s="43" t="s">
        <v>401</v>
      </c>
      <c r="AE270" s="45">
        <v>44377.175208333334</v>
      </c>
      <c r="AF270" s="43">
        <v>174</v>
      </c>
      <c r="AG270" s="43" t="s">
        <v>125</v>
      </c>
      <c r="AH270" s="43">
        <v>0</v>
      </c>
      <c r="AI270" s="43">
        <v>12.097</v>
      </c>
      <c r="AJ270" s="44">
        <v>74698</v>
      </c>
      <c r="AK270" s="43">
        <v>14.765000000000001</v>
      </c>
      <c r="AL270" s="43" t="s">
        <v>126</v>
      </c>
      <c r="AM270" s="43" t="s">
        <v>126</v>
      </c>
      <c r="AN270" s="43" t="s">
        <v>126</v>
      </c>
      <c r="AO270" s="43" t="s">
        <v>126</v>
      </c>
      <c r="AP270" s="43"/>
      <c r="AQ270" s="43">
        <v>1</v>
      </c>
      <c r="AR270" s="43"/>
      <c r="AS270" s="43"/>
      <c r="AT270" s="46">
        <f t="shared" si="20"/>
        <v>2810.2762879125003</v>
      </c>
      <c r="AU270" s="47">
        <f t="shared" si="21"/>
        <v>13533.595706124921</v>
      </c>
      <c r="AV270" s="43"/>
      <c r="AW270" s="50">
        <f t="shared" si="22"/>
        <v>3321.6217204250001</v>
      </c>
      <c r="AX270" s="51">
        <f t="shared" si="23"/>
        <v>14187.67219502296</v>
      </c>
      <c r="AY270" s="43"/>
    </row>
    <row r="271" spans="1:51">
      <c r="A271" s="43">
        <v>68</v>
      </c>
      <c r="B271" s="43" t="s">
        <v>402</v>
      </c>
      <c r="C271" s="45">
        <v>44377.196446759262</v>
      </c>
      <c r="D271" s="43">
        <v>193</v>
      </c>
      <c r="E271" s="43" t="s">
        <v>125</v>
      </c>
      <c r="F271" s="43">
        <v>0</v>
      </c>
      <c r="G271" s="43">
        <v>6.0149999999999997</v>
      </c>
      <c r="H271" s="44">
        <v>69928</v>
      </c>
      <c r="I271" s="43">
        <v>0.14099999999999999</v>
      </c>
      <c r="J271" s="43" t="s">
        <v>126</v>
      </c>
      <c r="K271" s="43" t="s">
        <v>126</v>
      </c>
      <c r="L271" s="43" t="s">
        <v>126</v>
      </c>
      <c r="M271" s="43" t="s">
        <v>126</v>
      </c>
      <c r="N271" s="43"/>
      <c r="O271" s="43">
        <v>68</v>
      </c>
      <c r="P271" s="43" t="s">
        <v>402</v>
      </c>
      <c r="Q271" s="45">
        <v>44377.196446759262</v>
      </c>
      <c r="R271" s="43">
        <v>193</v>
      </c>
      <c r="S271" s="43" t="s">
        <v>125</v>
      </c>
      <c r="T271" s="43">
        <v>0</v>
      </c>
      <c r="U271" s="43" t="s">
        <v>126</v>
      </c>
      <c r="V271" s="43" t="s">
        <v>126</v>
      </c>
      <c r="W271" s="43" t="s">
        <v>126</v>
      </c>
      <c r="X271" s="43" t="s">
        <v>126</v>
      </c>
      <c r="Y271" s="43" t="s">
        <v>126</v>
      </c>
      <c r="Z271" s="43" t="s">
        <v>126</v>
      </c>
      <c r="AA271" s="43" t="s">
        <v>126</v>
      </c>
      <c r="AB271" s="43"/>
      <c r="AC271" s="43">
        <v>68</v>
      </c>
      <c r="AD271" s="43" t="s">
        <v>402</v>
      </c>
      <c r="AE271" s="45">
        <v>44377.196446759262</v>
      </c>
      <c r="AF271" s="43">
        <v>193</v>
      </c>
      <c r="AG271" s="43" t="s">
        <v>125</v>
      </c>
      <c r="AH271" s="43">
        <v>0</v>
      </c>
      <c r="AI271" s="43" t="s">
        <v>126</v>
      </c>
      <c r="AJ271" s="43" t="s">
        <v>126</v>
      </c>
      <c r="AK271" s="43" t="s">
        <v>126</v>
      </c>
      <c r="AL271" s="43" t="s">
        <v>126</v>
      </c>
      <c r="AM271" s="43" t="s">
        <v>126</v>
      </c>
      <c r="AN271" s="43" t="s">
        <v>126</v>
      </c>
      <c r="AO271" s="43" t="s">
        <v>126</v>
      </c>
      <c r="AP271" s="43"/>
      <c r="AQ271" s="43">
        <v>1</v>
      </c>
      <c r="AR271" s="43"/>
      <c r="AS271" s="43"/>
      <c r="AT271" s="46">
        <f t="shared" si="20"/>
        <v>216.12289106481921</v>
      </c>
      <c r="AU271" s="47" t="e">
        <f t="shared" si="21"/>
        <v>#VALUE!</v>
      </c>
      <c r="AV271" s="43"/>
      <c r="AW271" s="50">
        <f t="shared" si="22"/>
        <v>183.25798804525442</v>
      </c>
      <c r="AX271" s="51" t="e">
        <f t="shared" si="23"/>
        <v>#VALUE!</v>
      </c>
      <c r="AY271" s="43"/>
    </row>
    <row r="272" spans="1:51">
      <c r="A272" s="43">
        <v>39</v>
      </c>
      <c r="B272" s="43" t="s">
        <v>403</v>
      </c>
      <c r="C272" s="45">
        <v>44386.441377314812</v>
      </c>
      <c r="D272" s="43" t="s">
        <v>124</v>
      </c>
      <c r="E272" s="43" t="s">
        <v>125</v>
      </c>
      <c r="F272" s="43">
        <v>0</v>
      </c>
      <c r="G272" s="43">
        <v>6.0419999999999998</v>
      </c>
      <c r="H272" s="44">
        <v>1340</v>
      </c>
      <c r="I272" s="43">
        <v>-2E-3</v>
      </c>
      <c r="J272" s="43" t="s">
        <v>126</v>
      </c>
      <c r="K272" s="43" t="s">
        <v>126</v>
      </c>
      <c r="L272" s="43" t="s">
        <v>126</v>
      </c>
      <c r="M272" s="43" t="s">
        <v>126</v>
      </c>
      <c r="N272" s="43"/>
      <c r="O272" s="43">
        <v>39</v>
      </c>
      <c r="P272" s="43" t="s">
        <v>403</v>
      </c>
      <c r="Q272" s="45">
        <v>44386.441377314812</v>
      </c>
      <c r="R272" s="43" t="s">
        <v>124</v>
      </c>
      <c r="S272" s="43" t="s">
        <v>125</v>
      </c>
      <c r="T272" s="43">
        <v>0</v>
      </c>
      <c r="U272" s="43" t="s">
        <v>126</v>
      </c>
      <c r="V272" s="44" t="s">
        <v>126</v>
      </c>
      <c r="W272" s="43" t="s">
        <v>126</v>
      </c>
      <c r="X272" s="43" t="s">
        <v>126</v>
      </c>
      <c r="Y272" s="43" t="s">
        <v>126</v>
      </c>
      <c r="Z272" s="43" t="s">
        <v>126</v>
      </c>
      <c r="AA272" s="43" t="s">
        <v>126</v>
      </c>
      <c r="AB272" s="43"/>
      <c r="AC272" s="43">
        <v>39</v>
      </c>
      <c r="AD272" s="43" t="s">
        <v>403</v>
      </c>
      <c r="AE272" s="45">
        <v>44386.441377314812</v>
      </c>
      <c r="AF272" s="43" t="s">
        <v>124</v>
      </c>
      <c r="AG272" s="43" t="s">
        <v>125</v>
      </c>
      <c r="AH272" s="43">
        <v>0</v>
      </c>
      <c r="AI272" s="43">
        <v>12.209</v>
      </c>
      <c r="AJ272" s="44">
        <v>3527</v>
      </c>
      <c r="AK272" s="43">
        <v>0.71399999999999997</v>
      </c>
      <c r="AL272" s="43" t="s">
        <v>126</v>
      </c>
      <c r="AM272" s="43" t="s">
        <v>126</v>
      </c>
      <c r="AN272" s="43" t="s">
        <v>126</v>
      </c>
      <c r="AO272" s="43" t="s">
        <v>126</v>
      </c>
      <c r="AP272" s="43"/>
      <c r="AQ272" s="43">
        <v>1</v>
      </c>
      <c r="AR272" s="43"/>
      <c r="AS272" s="43"/>
      <c r="AT272" s="46">
        <f t="shared" si="20"/>
        <v>-0.7081435000000007</v>
      </c>
      <c r="AU272" s="47">
        <f t="shared" si="21"/>
        <v>687.95495821067004</v>
      </c>
      <c r="AV272" s="43"/>
      <c r="AW272" s="50">
        <f t="shared" si="22"/>
        <v>-1.6962350199999996</v>
      </c>
      <c r="AX272" s="51">
        <f t="shared" si="23"/>
        <v>670.30213000646006</v>
      </c>
    </row>
    <row r="273" spans="1:51">
      <c r="A273" s="43">
        <v>40</v>
      </c>
      <c r="B273" s="43" t="s">
        <v>404</v>
      </c>
      <c r="C273" s="45">
        <v>44386.46261574074</v>
      </c>
      <c r="D273" s="43" t="s">
        <v>128</v>
      </c>
      <c r="E273" s="43" t="s">
        <v>125</v>
      </c>
      <c r="F273" s="43">
        <v>0</v>
      </c>
      <c r="G273" s="43">
        <v>6.0010000000000003</v>
      </c>
      <c r="H273" s="44">
        <v>844676</v>
      </c>
      <c r="I273" s="43">
        <v>1.7569999999999999</v>
      </c>
      <c r="J273" s="43" t="s">
        <v>126</v>
      </c>
      <c r="K273" s="43" t="s">
        <v>126</v>
      </c>
      <c r="L273" s="43" t="s">
        <v>126</v>
      </c>
      <c r="M273" s="43" t="s">
        <v>126</v>
      </c>
      <c r="N273" s="43"/>
      <c r="O273" s="43">
        <v>40</v>
      </c>
      <c r="P273" s="43" t="s">
        <v>404</v>
      </c>
      <c r="Q273" s="45">
        <v>44386.46261574074</v>
      </c>
      <c r="R273" s="43" t="s">
        <v>128</v>
      </c>
      <c r="S273" s="43" t="s">
        <v>125</v>
      </c>
      <c r="T273" s="43">
        <v>0</v>
      </c>
      <c r="U273" s="43">
        <v>5.9550000000000001</v>
      </c>
      <c r="V273" s="44">
        <v>6898</v>
      </c>
      <c r="W273" s="43">
        <v>1.9670000000000001</v>
      </c>
      <c r="X273" s="43" t="s">
        <v>126</v>
      </c>
      <c r="Y273" s="43" t="s">
        <v>126</v>
      </c>
      <c r="Z273" s="43" t="s">
        <v>126</v>
      </c>
      <c r="AA273" s="43" t="s">
        <v>126</v>
      </c>
      <c r="AB273" s="43"/>
      <c r="AC273" s="43">
        <v>40</v>
      </c>
      <c r="AD273" s="43" t="s">
        <v>404</v>
      </c>
      <c r="AE273" s="45">
        <v>44386.46261574074</v>
      </c>
      <c r="AF273" s="43" t="s">
        <v>128</v>
      </c>
      <c r="AG273" s="43" t="s">
        <v>125</v>
      </c>
      <c r="AH273" s="43">
        <v>0</v>
      </c>
      <c r="AI273" s="43">
        <v>12.16</v>
      </c>
      <c r="AJ273" s="44">
        <v>9673</v>
      </c>
      <c r="AK273" s="43">
        <v>1.94</v>
      </c>
      <c r="AL273" s="43" t="s">
        <v>126</v>
      </c>
      <c r="AM273" s="43" t="s">
        <v>126</v>
      </c>
      <c r="AN273" s="43" t="s">
        <v>126</v>
      </c>
      <c r="AO273" s="43" t="s">
        <v>126</v>
      </c>
      <c r="AP273" s="43"/>
      <c r="AQ273" s="43">
        <v>1</v>
      </c>
      <c r="AR273" s="43"/>
      <c r="AS273" s="43"/>
      <c r="AT273" s="46">
        <f t="shared" si="20"/>
        <v>1869.5865081971401</v>
      </c>
      <c r="AU273" s="47">
        <f t="shared" si="21"/>
        <v>1822.33100386667</v>
      </c>
      <c r="AV273" s="43"/>
      <c r="AW273" s="50">
        <f t="shared" si="22"/>
        <v>2053.7922211517202</v>
      </c>
      <c r="AX273" s="51">
        <f t="shared" si="23"/>
        <v>1844.0982017344602</v>
      </c>
    </row>
    <row r="274" spans="1:51">
      <c r="A274" s="43">
        <v>41</v>
      </c>
      <c r="B274" s="43" t="s">
        <v>405</v>
      </c>
      <c r="C274" s="45">
        <v>44386.483854166669</v>
      </c>
      <c r="D274" s="43">
        <v>91</v>
      </c>
      <c r="E274" s="43" t="s">
        <v>125</v>
      </c>
      <c r="F274" s="43">
        <v>0</v>
      </c>
      <c r="G274" s="43">
        <v>6.0010000000000003</v>
      </c>
      <c r="H274" s="44">
        <v>699310</v>
      </c>
      <c r="I274" s="43">
        <v>1.454</v>
      </c>
      <c r="J274" s="43" t="s">
        <v>126</v>
      </c>
      <c r="K274" s="43" t="s">
        <v>126</v>
      </c>
      <c r="L274" s="43" t="s">
        <v>126</v>
      </c>
      <c r="M274" s="43" t="s">
        <v>126</v>
      </c>
      <c r="N274" s="43"/>
      <c r="O274" s="43">
        <v>41</v>
      </c>
      <c r="P274" s="43" t="s">
        <v>405</v>
      </c>
      <c r="Q274" s="45">
        <v>44386.483854166669</v>
      </c>
      <c r="R274" s="43">
        <v>91</v>
      </c>
      <c r="S274" s="43" t="s">
        <v>125</v>
      </c>
      <c r="T274" s="43">
        <v>0</v>
      </c>
      <c r="U274" s="43">
        <v>5.9509999999999996</v>
      </c>
      <c r="V274" s="44">
        <v>6747</v>
      </c>
      <c r="W274" s="43">
        <v>1.9259999999999999</v>
      </c>
      <c r="X274" s="43" t="s">
        <v>126</v>
      </c>
      <c r="Y274" s="43" t="s">
        <v>126</v>
      </c>
      <c r="Z274" s="43" t="s">
        <v>126</v>
      </c>
      <c r="AA274" s="43" t="s">
        <v>126</v>
      </c>
      <c r="AB274" s="43"/>
      <c r="AC274" s="43">
        <v>41</v>
      </c>
      <c r="AD274" s="43" t="s">
        <v>405</v>
      </c>
      <c r="AE274" s="45">
        <v>44386.483854166669</v>
      </c>
      <c r="AF274" s="43">
        <v>91</v>
      </c>
      <c r="AG274" s="43" t="s">
        <v>125</v>
      </c>
      <c r="AH274" s="43">
        <v>0</v>
      </c>
      <c r="AI274" s="43">
        <v>12.066000000000001</v>
      </c>
      <c r="AJ274" s="44">
        <v>91086</v>
      </c>
      <c r="AK274" s="43">
        <v>17.956</v>
      </c>
      <c r="AL274" s="43" t="s">
        <v>126</v>
      </c>
      <c r="AM274" s="43" t="s">
        <v>126</v>
      </c>
      <c r="AN274" s="43" t="s">
        <v>126</v>
      </c>
      <c r="AO274" s="43" t="s">
        <v>126</v>
      </c>
      <c r="AP274" s="43"/>
      <c r="AQ274" s="43">
        <v>1</v>
      </c>
      <c r="AR274" s="43"/>
      <c r="AS274" s="43"/>
      <c r="AT274" s="46">
        <f t="shared" si="20"/>
        <v>1797.8529706071799</v>
      </c>
      <c r="AU274" s="47">
        <f t="shared" si="21"/>
        <v>16401.393089713081</v>
      </c>
      <c r="AV274" s="43"/>
      <c r="AW274" s="50">
        <f t="shared" si="22"/>
        <v>1783.1464818395102</v>
      </c>
      <c r="AX274" s="51">
        <f t="shared" si="23"/>
        <v>17276.881518221042</v>
      </c>
    </row>
    <row r="275" spans="1:51">
      <c r="A275" s="43">
        <v>42</v>
      </c>
      <c r="B275" s="43" t="s">
        <v>406</v>
      </c>
      <c r="C275" s="45">
        <v>44386.50509259259</v>
      </c>
      <c r="D275" s="43">
        <v>163</v>
      </c>
      <c r="E275" s="43" t="s">
        <v>125</v>
      </c>
      <c r="F275" s="43">
        <v>0</v>
      </c>
      <c r="G275" s="43">
        <v>6.01</v>
      </c>
      <c r="H275" s="44">
        <v>512425</v>
      </c>
      <c r="I275" s="43">
        <v>1.0640000000000001</v>
      </c>
      <c r="J275" s="43" t="s">
        <v>126</v>
      </c>
      <c r="K275" s="43" t="s">
        <v>126</v>
      </c>
      <c r="L275" s="43" t="s">
        <v>126</v>
      </c>
      <c r="M275" s="43" t="s">
        <v>126</v>
      </c>
      <c r="N275" s="43"/>
      <c r="O275" s="43">
        <v>42</v>
      </c>
      <c r="P275" s="43" t="s">
        <v>406</v>
      </c>
      <c r="Q275" s="45">
        <v>44386.50509259259</v>
      </c>
      <c r="R275" s="43">
        <v>163</v>
      </c>
      <c r="S275" s="43" t="s">
        <v>125</v>
      </c>
      <c r="T275" s="43">
        <v>0</v>
      </c>
      <c r="U275" s="43">
        <v>5.9690000000000003</v>
      </c>
      <c r="V275" s="44">
        <v>4225</v>
      </c>
      <c r="W275" s="43">
        <v>1.2490000000000001</v>
      </c>
      <c r="X275" s="43" t="s">
        <v>126</v>
      </c>
      <c r="Y275" s="43" t="s">
        <v>126</v>
      </c>
      <c r="Z275" s="43" t="s">
        <v>126</v>
      </c>
      <c r="AA275" s="43" t="s">
        <v>126</v>
      </c>
      <c r="AB275" s="43"/>
      <c r="AC275" s="43">
        <v>42</v>
      </c>
      <c r="AD275" s="43" t="s">
        <v>406</v>
      </c>
      <c r="AE275" s="45">
        <v>44386.50509259259</v>
      </c>
      <c r="AF275" s="43">
        <v>163</v>
      </c>
      <c r="AG275" s="43" t="s">
        <v>125</v>
      </c>
      <c r="AH275" s="43">
        <v>0</v>
      </c>
      <c r="AI275" s="43">
        <v>12.167</v>
      </c>
      <c r="AJ275" s="44">
        <v>9397</v>
      </c>
      <c r="AK275" s="43">
        <v>1.885</v>
      </c>
      <c r="AL275" s="43" t="s">
        <v>126</v>
      </c>
      <c r="AM275" s="43" t="s">
        <v>126</v>
      </c>
      <c r="AN275" s="43" t="s">
        <v>126</v>
      </c>
      <c r="AO275" s="43" t="s">
        <v>126</v>
      </c>
      <c r="AP275" s="43"/>
      <c r="AQ275" s="43">
        <v>1</v>
      </c>
      <c r="AR275" s="43"/>
      <c r="AS275" s="43"/>
      <c r="AT275" s="46">
        <f t="shared" si="20"/>
        <v>1395.679834533875</v>
      </c>
      <c r="AU275" s="47">
        <f t="shared" si="21"/>
        <v>1771.4909824630699</v>
      </c>
      <c r="AV275" s="43"/>
      <c r="AW275" s="50">
        <f t="shared" si="22"/>
        <v>1318.0829278824374</v>
      </c>
      <c r="AX275" s="51">
        <f t="shared" si="23"/>
        <v>1791.4125833176602</v>
      </c>
      <c r="AY275" s="43"/>
    </row>
    <row r="276" spans="1:51">
      <c r="A276" s="43">
        <v>43</v>
      </c>
      <c r="B276" s="43" t="s">
        <v>407</v>
      </c>
      <c r="C276" s="45">
        <v>44386.526354166665</v>
      </c>
      <c r="D276" s="43">
        <v>77</v>
      </c>
      <c r="E276" s="43" t="s">
        <v>125</v>
      </c>
      <c r="F276" s="43">
        <v>0</v>
      </c>
      <c r="G276" s="43">
        <v>6.008</v>
      </c>
      <c r="H276" s="44">
        <v>398908</v>
      </c>
      <c r="I276" s="43">
        <v>0.82699999999999996</v>
      </c>
      <c r="J276" s="43" t="s">
        <v>126</v>
      </c>
      <c r="K276" s="43" t="s">
        <v>126</v>
      </c>
      <c r="L276" s="43" t="s">
        <v>126</v>
      </c>
      <c r="M276" s="43" t="s">
        <v>126</v>
      </c>
      <c r="N276" s="43"/>
      <c r="O276" s="43">
        <v>43</v>
      </c>
      <c r="P276" s="43" t="s">
        <v>407</v>
      </c>
      <c r="Q276" s="45">
        <v>44386.526354166665</v>
      </c>
      <c r="R276" s="43">
        <v>77</v>
      </c>
      <c r="S276" s="43" t="s">
        <v>125</v>
      </c>
      <c r="T276" s="43">
        <v>0</v>
      </c>
      <c r="U276" s="43">
        <v>5.9539999999999997</v>
      </c>
      <c r="V276" s="44">
        <v>3578</v>
      </c>
      <c r="W276" s="43">
        <v>1.0760000000000001</v>
      </c>
      <c r="X276" s="43" t="s">
        <v>126</v>
      </c>
      <c r="Y276" s="43" t="s">
        <v>126</v>
      </c>
      <c r="Z276" s="43" t="s">
        <v>126</v>
      </c>
      <c r="AA276" s="43" t="s">
        <v>126</v>
      </c>
      <c r="AB276" s="43"/>
      <c r="AC276" s="43">
        <v>43</v>
      </c>
      <c r="AD276" s="43" t="s">
        <v>407</v>
      </c>
      <c r="AE276" s="45">
        <v>44386.526354166665</v>
      </c>
      <c r="AF276" s="43">
        <v>77</v>
      </c>
      <c r="AG276" s="43" t="s">
        <v>125</v>
      </c>
      <c r="AH276" s="43">
        <v>0</v>
      </c>
      <c r="AI276" s="43">
        <v>12.095000000000001</v>
      </c>
      <c r="AJ276" s="44">
        <v>68589</v>
      </c>
      <c r="AK276" s="43">
        <v>13.571</v>
      </c>
      <c r="AL276" s="43" t="s">
        <v>126</v>
      </c>
      <c r="AM276" s="43" t="s">
        <v>126</v>
      </c>
      <c r="AN276" s="43" t="s">
        <v>126</v>
      </c>
      <c r="AO276" s="43" t="s">
        <v>126</v>
      </c>
      <c r="AP276" s="43"/>
      <c r="AQ276" s="43">
        <v>1</v>
      </c>
      <c r="AR276" s="43"/>
      <c r="AS276" s="43"/>
      <c r="AT276" s="46">
        <f t="shared" si="20"/>
        <v>1123.560287030883</v>
      </c>
      <c r="AU276" s="47">
        <f t="shared" si="21"/>
        <v>12455.93221568883</v>
      </c>
      <c r="AV276" s="43"/>
      <c r="AW276" s="50">
        <f t="shared" si="22"/>
        <v>1031.4729540711023</v>
      </c>
      <c r="AX276" s="51">
        <f t="shared" si="23"/>
        <v>13033.864428024541</v>
      </c>
      <c r="AY276" s="43"/>
    </row>
    <row r="277" spans="1:51">
      <c r="A277" s="43">
        <v>44</v>
      </c>
      <c r="B277" s="43" t="s">
        <v>408</v>
      </c>
      <c r="C277" s="45">
        <v>44386.547615740739</v>
      </c>
      <c r="D277" s="43">
        <v>16</v>
      </c>
      <c r="E277" s="43" t="s">
        <v>125</v>
      </c>
      <c r="F277" s="43">
        <v>0</v>
      </c>
      <c r="G277" s="43">
        <v>6.0019999999999998</v>
      </c>
      <c r="H277" s="44">
        <v>560571</v>
      </c>
      <c r="I277" s="43">
        <v>1.1639999999999999</v>
      </c>
      <c r="J277" s="43" t="s">
        <v>126</v>
      </c>
      <c r="K277" s="43" t="s">
        <v>126</v>
      </c>
      <c r="L277" s="43" t="s">
        <v>126</v>
      </c>
      <c r="M277" s="43" t="s">
        <v>126</v>
      </c>
      <c r="N277" s="43"/>
      <c r="O277" s="43">
        <v>44</v>
      </c>
      <c r="P277" s="43" t="s">
        <v>408</v>
      </c>
      <c r="Q277" s="45">
        <v>44386.547615740739</v>
      </c>
      <c r="R277" s="43">
        <v>16</v>
      </c>
      <c r="S277" s="43" t="s">
        <v>125</v>
      </c>
      <c r="T277" s="43">
        <v>0</v>
      </c>
      <c r="U277" s="43">
        <v>5.95</v>
      </c>
      <c r="V277" s="44">
        <v>4097</v>
      </c>
      <c r="W277" s="43">
        <v>1.2150000000000001</v>
      </c>
      <c r="X277" s="43" t="s">
        <v>126</v>
      </c>
      <c r="Y277" s="43" t="s">
        <v>126</v>
      </c>
      <c r="Z277" s="43" t="s">
        <v>126</v>
      </c>
      <c r="AA277" s="43" t="s">
        <v>126</v>
      </c>
      <c r="AB277" s="43"/>
      <c r="AC277" s="43">
        <v>44</v>
      </c>
      <c r="AD277" s="43" t="s">
        <v>408</v>
      </c>
      <c r="AE277" s="45">
        <v>44386.547615740739</v>
      </c>
      <c r="AF277" s="43">
        <v>16</v>
      </c>
      <c r="AG277" s="43" t="s">
        <v>125</v>
      </c>
      <c r="AH277" s="43">
        <v>0</v>
      </c>
      <c r="AI277" s="43">
        <v>12.16</v>
      </c>
      <c r="AJ277" s="44">
        <v>5547</v>
      </c>
      <c r="AK277" s="43">
        <v>1.117</v>
      </c>
      <c r="AL277" s="43" t="s">
        <v>126</v>
      </c>
      <c r="AM277" s="43" t="s">
        <v>126</v>
      </c>
      <c r="AN277" s="43" t="s">
        <v>126</v>
      </c>
      <c r="AO277" s="43" t="s">
        <v>126</v>
      </c>
      <c r="AP277" s="43"/>
      <c r="AQ277" s="43">
        <v>1</v>
      </c>
      <c r="AR277" s="43"/>
      <c r="AS277" s="43"/>
      <c r="AT277" s="46">
        <f t="shared" si="20"/>
        <v>1504.741148661336</v>
      </c>
      <c r="AU277" s="47">
        <f t="shared" si="21"/>
        <v>1061.31241675107</v>
      </c>
      <c r="AV277" s="43"/>
      <c r="AW277" s="50">
        <f t="shared" si="22"/>
        <v>1438.7018876136431</v>
      </c>
      <c r="AX277" s="51">
        <f t="shared" si="23"/>
        <v>1056.2280926616602</v>
      </c>
      <c r="AY277" s="43"/>
    </row>
    <row r="278" spans="1:51">
      <c r="A278" s="43">
        <v>45</v>
      </c>
      <c r="B278" s="43" t="s">
        <v>409</v>
      </c>
      <c r="C278" s="45">
        <v>44386.568877314814</v>
      </c>
      <c r="D278" s="43">
        <v>46</v>
      </c>
      <c r="E278" s="43" t="s">
        <v>125</v>
      </c>
      <c r="F278" s="43">
        <v>0</v>
      </c>
      <c r="G278" s="43">
        <v>6.0039999999999996</v>
      </c>
      <c r="H278" s="44">
        <v>800290</v>
      </c>
      <c r="I278" s="43">
        <v>1.665</v>
      </c>
      <c r="J278" s="43" t="s">
        <v>126</v>
      </c>
      <c r="K278" s="43" t="s">
        <v>126</v>
      </c>
      <c r="L278" s="43" t="s">
        <v>126</v>
      </c>
      <c r="M278" s="43" t="s">
        <v>126</v>
      </c>
      <c r="N278" s="43"/>
      <c r="O278" s="43">
        <v>45</v>
      </c>
      <c r="P278" s="43" t="s">
        <v>409</v>
      </c>
      <c r="Q278" s="45">
        <v>44386.568877314814</v>
      </c>
      <c r="R278" s="43">
        <v>46</v>
      </c>
      <c r="S278" s="43" t="s">
        <v>125</v>
      </c>
      <c r="T278" s="43">
        <v>0</v>
      </c>
      <c r="U278" s="43">
        <v>5.9509999999999996</v>
      </c>
      <c r="V278" s="44">
        <v>6875</v>
      </c>
      <c r="W278" s="43">
        <v>1.9610000000000001</v>
      </c>
      <c r="X278" s="43" t="s">
        <v>126</v>
      </c>
      <c r="Y278" s="43" t="s">
        <v>126</v>
      </c>
      <c r="Z278" s="43" t="s">
        <v>126</v>
      </c>
      <c r="AA278" s="43" t="s">
        <v>126</v>
      </c>
      <c r="AB278" s="43"/>
      <c r="AC278" s="43">
        <v>45</v>
      </c>
      <c r="AD278" s="43" t="s">
        <v>409</v>
      </c>
      <c r="AE278" s="45">
        <v>44386.568877314814</v>
      </c>
      <c r="AF278" s="43">
        <v>46</v>
      </c>
      <c r="AG278" s="43" t="s">
        <v>125</v>
      </c>
      <c r="AH278" s="43">
        <v>0</v>
      </c>
      <c r="AI278" s="43">
        <v>12.2</v>
      </c>
      <c r="AJ278" s="44">
        <v>113138</v>
      </c>
      <c r="AK278" s="43">
        <v>22.224</v>
      </c>
      <c r="AL278" s="43" t="s">
        <v>126</v>
      </c>
      <c r="AM278" s="43" t="s">
        <v>126</v>
      </c>
      <c r="AN278" s="43" t="s">
        <v>126</v>
      </c>
      <c r="AO278" s="43" t="s">
        <v>126</v>
      </c>
      <c r="AP278" s="43"/>
      <c r="AQ278" s="43">
        <v>1</v>
      </c>
      <c r="AR278" s="43"/>
      <c r="AS278" s="43"/>
      <c r="AT278" s="46">
        <f t="shared" si="20"/>
        <v>1865.2177675781249</v>
      </c>
      <c r="AU278" s="47">
        <f t="shared" si="21"/>
        <v>20207.146203848122</v>
      </c>
      <c r="AV278" s="43"/>
      <c r="AW278" s="50">
        <f t="shared" si="22"/>
        <v>2047.9013789062501</v>
      </c>
      <c r="AX278" s="51">
        <f t="shared" si="23"/>
        <v>21419.996233464561</v>
      </c>
      <c r="AY278" s="43"/>
    </row>
    <row r="279" spans="1:51">
      <c r="A279" s="43">
        <v>46</v>
      </c>
      <c r="B279" s="43" t="s">
        <v>410</v>
      </c>
      <c r="C279" s="45">
        <v>44386.590138888889</v>
      </c>
      <c r="D279" s="43">
        <v>81</v>
      </c>
      <c r="E279" s="43" t="s">
        <v>125</v>
      </c>
      <c r="F279" s="43">
        <v>0</v>
      </c>
      <c r="G279" s="43">
        <v>6.0060000000000002</v>
      </c>
      <c r="H279" s="44">
        <v>46451</v>
      </c>
      <c r="I279" s="43">
        <v>9.1999999999999998E-2</v>
      </c>
      <c r="J279" s="43" t="s">
        <v>126</v>
      </c>
      <c r="K279" s="43" t="s">
        <v>126</v>
      </c>
      <c r="L279" s="43" t="s">
        <v>126</v>
      </c>
      <c r="M279" s="43" t="s">
        <v>126</v>
      </c>
      <c r="N279" s="43"/>
      <c r="O279" s="43">
        <v>46</v>
      </c>
      <c r="P279" s="43" t="s">
        <v>410</v>
      </c>
      <c r="Q279" s="45">
        <v>44386.590138888889</v>
      </c>
      <c r="R279" s="43">
        <v>81</v>
      </c>
      <c r="S279" s="43" t="s">
        <v>125</v>
      </c>
      <c r="T279" s="43">
        <v>0</v>
      </c>
      <c r="U279" s="43" t="s">
        <v>126</v>
      </c>
      <c r="V279" s="44" t="s">
        <v>126</v>
      </c>
      <c r="W279" s="43" t="s">
        <v>126</v>
      </c>
      <c r="X279" s="43" t="s">
        <v>126</v>
      </c>
      <c r="Y279" s="43" t="s">
        <v>126</v>
      </c>
      <c r="Z279" s="43" t="s">
        <v>126</v>
      </c>
      <c r="AA279" s="43" t="s">
        <v>126</v>
      </c>
      <c r="AB279" s="43"/>
      <c r="AC279" s="43">
        <v>46</v>
      </c>
      <c r="AD279" s="43" t="s">
        <v>410</v>
      </c>
      <c r="AE279" s="45">
        <v>44386.590138888889</v>
      </c>
      <c r="AF279" s="43">
        <v>81</v>
      </c>
      <c r="AG279" s="43" t="s">
        <v>125</v>
      </c>
      <c r="AH279" s="43">
        <v>0</v>
      </c>
      <c r="AI279" s="43">
        <v>12.159000000000001</v>
      </c>
      <c r="AJ279" s="44">
        <v>8052</v>
      </c>
      <c r="AK279" s="43">
        <v>1.617</v>
      </c>
      <c r="AL279" s="43" t="s">
        <v>126</v>
      </c>
      <c r="AM279" s="43" t="s">
        <v>126</v>
      </c>
      <c r="AN279" s="43" t="s">
        <v>126</v>
      </c>
      <c r="AO279" s="43" t="s">
        <v>126</v>
      </c>
      <c r="AP279" s="43"/>
      <c r="AQ279" s="43">
        <v>1</v>
      </c>
      <c r="AR279" s="43"/>
      <c r="AS279" s="43"/>
      <c r="AT279" s="46">
        <f t="shared" si="20"/>
        <v>144.61168001370382</v>
      </c>
      <c r="AU279" s="47">
        <f t="shared" si="21"/>
        <v>1523.60112562992</v>
      </c>
      <c r="AV279" s="43"/>
      <c r="AW279" s="50">
        <f t="shared" si="22"/>
        <v>121.72641962601909</v>
      </c>
      <c r="AX279" s="51">
        <f t="shared" si="23"/>
        <v>1534.6301877129602</v>
      </c>
      <c r="AY279" s="43"/>
    </row>
    <row r="280" spans="1:51">
      <c r="A280" s="43">
        <v>47</v>
      </c>
      <c r="B280" s="43" t="s">
        <v>411</v>
      </c>
      <c r="C280" s="45">
        <v>44386.611400462964</v>
      </c>
      <c r="D280" s="43">
        <v>68</v>
      </c>
      <c r="E280" s="43" t="s">
        <v>125</v>
      </c>
      <c r="F280" s="43">
        <v>0</v>
      </c>
      <c r="G280" s="43">
        <v>6.0119999999999996</v>
      </c>
      <c r="H280" s="44">
        <v>4228</v>
      </c>
      <c r="I280" s="43">
        <v>4.0000000000000001E-3</v>
      </c>
      <c r="J280" s="43" t="s">
        <v>126</v>
      </c>
      <c r="K280" s="43" t="s">
        <v>126</v>
      </c>
      <c r="L280" s="43" t="s">
        <v>126</v>
      </c>
      <c r="M280" s="43" t="s">
        <v>126</v>
      </c>
      <c r="N280" s="43"/>
      <c r="O280" s="43">
        <v>47</v>
      </c>
      <c r="P280" s="43" t="s">
        <v>411</v>
      </c>
      <c r="Q280" s="45">
        <v>44386.611400462964</v>
      </c>
      <c r="R280" s="43">
        <v>68</v>
      </c>
      <c r="S280" s="43" t="s">
        <v>125</v>
      </c>
      <c r="T280" s="43">
        <v>0</v>
      </c>
      <c r="U280" s="43" t="s">
        <v>126</v>
      </c>
      <c r="V280" s="44" t="s">
        <v>126</v>
      </c>
      <c r="W280" s="43" t="s">
        <v>126</v>
      </c>
      <c r="X280" s="43" t="s">
        <v>126</v>
      </c>
      <c r="Y280" s="43" t="s">
        <v>126</v>
      </c>
      <c r="Z280" s="43" t="s">
        <v>126</v>
      </c>
      <c r="AA280" s="43" t="s">
        <v>126</v>
      </c>
      <c r="AB280" s="43"/>
      <c r="AC280" s="43">
        <v>47</v>
      </c>
      <c r="AD280" s="43" t="s">
        <v>411</v>
      </c>
      <c r="AE280" s="45">
        <v>44386.611400462964</v>
      </c>
      <c r="AF280" s="43">
        <v>68</v>
      </c>
      <c r="AG280" s="43" t="s">
        <v>125</v>
      </c>
      <c r="AH280" s="43">
        <v>0</v>
      </c>
      <c r="AI280" s="43">
        <v>12.153</v>
      </c>
      <c r="AJ280" s="44">
        <v>12462</v>
      </c>
      <c r="AK280" s="43">
        <v>2.4950000000000001</v>
      </c>
      <c r="AL280" s="43" t="s">
        <v>126</v>
      </c>
      <c r="AM280" s="43" t="s">
        <v>126</v>
      </c>
      <c r="AN280" s="43" t="s">
        <v>126</v>
      </c>
      <c r="AO280" s="43" t="s">
        <v>126</v>
      </c>
      <c r="AP280" s="43"/>
      <c r="AQ280" s="43">
        <v>1</v>
      </c>
      <c r="AR280" s="43"/>
      <c r="AS280" s="43"/>
      <c r="AT280" s="46">
        <f t="shared" si="20"/>
        <v>7.445604659999999</v>
      </c>
      <c r="AU280" s="47">
        <f t="shared" si="21"/>
        <v>2335.53652836012</v>
      </c>
      <c r="AV280" s="43"/>
      <c r="AW280" s="50">
        <f t="shared" si="22"/>
        <v>8.4127307272000014</v>
      </c>
      <c r="AX280" s="51">
        <f t="shared" si="23"/>
        <v>2376.35119852056</v>
      </c>
      <c r="AY280" s="43"/>
    </row>
    <row r="281" spans="1:51">
      <c r="A281" s="43">
        <v>48</v>
      </c>
      <c r="B281" s="43" t="s">
        <v>412</v>
      </c>
      <c r="C281" s="45">
        <v>44386.632638888892</v>
      </c>
      <c r="D281" s="43">
        <v>57</v>
      </c>
      <c r="E281" s="43" t="s">
        <v>125</v>
      </c>
      <c r="F281" s="43">
        <v>0</v>
      </c>
      <c r="G281" s="43">
        <v>6.048</v>
      </c>
      <c r="H281" s="44">
        <v>1009</v>
      </c>
      <c r="I281" s="43">
        <v>-3.0000000000000001E-3</v>
      </c>
      <c r="J281" s="43" t="s">
        <v>126</v>
      </c>
      <c r="K281" s="43" t="s">
        <v>126</v>
      </c>
      <c r="L281" s="43" t="s">
        <v>126</v>
      </c>
      <c r="M281" s="43" t="s">
        <v>126</v>
      </c>
      <c r="N281" s="43"/>
      <c r="O281" s="43">
        <v>48</v>
      </c>
      <c r="P281" s="43" t="s">
        <v>412</v>
      </c>
      <c r="Q281" s="45">
        <v>44386.632638888892</v>
      </c>
      <c r="R281" s="43">
        <v>57</v>
      </c>
      <c r="S281" s="43" t="s">
        <v>125</v>
      </c>
      <c r="T281" s="43">
        <v>0</v>
      </c>
      <c r="U281" s="43" t="s">
        <v>126</v>
      </c>
      <c r="V281" s="44" t="s">
        <v>126</v>
      </c>
      <c r="W281" s="43" t="s">
        <v>126</v>
      </c>
      <c r="X281" s="43" t="s">
        <v>126</v>
      </c>
      <c r="Y281" s="43" t="s">
        <v>126</v>
      </c>
      <c r="Z281" s="43" t="s">
        <v>126</v>
      </c>
      <c r="AA281" s="43" t="s">
        <v>126</v>
      </c>
      <c r="AB281" s="43"/>
      <c r="AC281" s="43">
        <v>48</v>
      </c>
      <c r="AD281" s="43" t="s">
        <v>412</v>
      </c>
      <c r="AE281" s="45">
        <v>44386.632638888892</v>
      </c>
      <c r="AF281" s="43">
        <v>57</v>
      </c>
      <c r="AG281" s="43" t="s">
        <v>125</v>
      </c>
      <c r="AH281" s="43">
        <v>0</v>
      </c>
      <c r="AI281" s="43">
        <v>12.1</v>
      </c>
      <c r="AJ281" s="44">
        <v>60676</v>
      </c>
      <c r="AK281" s="43">
        <v>12.022</v>
      </c>
      <c r="AL281" s="43" t="s">
        <v>126</v>
      </c>
      <c r="AM281" s="43" t="s">
        <v>126</v>
      </c>
      <c r="AN281" s="43" t="s">
        <v>126</v>
      </c>
      <c r="AO281" s="43" t="s">
        <v>126</v>
      </c>
      <c r="AP281" s="43"/>
      <c r="AQ281" s="43">
        <v>1</v>
      </c>
      <c r="AR281" s="43"/>
      <c r="AS281" s="43"/>
      <c r="AT281" s="46">
        <f t="shared" si="20"/>
        <v>-1.6200207787500007</v>
      </c>
      <c r="AU281" s="47">
        <f t="shared" si="21"/>
        <v>11053.067813216481</v>
      </c>
      <c r="AV281" s="43"/>
      <c r="AW281" s="50">
        <f t="shared" si="22"/>
        <v>-2.9165907939500002</v>
      </c>
      <c r="AX281" s="51">
        <f t="shared" si="23"/>
        <v>11537.53075837024</v>
      </c>
      <c r="AY281" s="43"/>
    </row>
    <row r="282" spans="1:51">
      <c r="A282" s="43">
        <v>49</v>
      </c>
      <c r="B282" s="43" t="s">
        <v>413</v>
      </c>
      <c r="C282" s="45">
        <v>44386.653900462959</v>
      </c>
      <c r="D282" s="43">
        <v>131</v>
      </c>
      <c r="E282" s="43" t="s">
        <v>125</v>
      </c>
      <c r="F282" s="43">
        <v>0</v>
      </c>
      <c r="G282" s="43">
        <v>6.0049999999999999</v>
      </c>
      <c r="H282" s="44">
        <v>420725</v>
      </c>
      <c r="I282" s="43">
        <v>0.872</v>
      </c>
      <c r="J282" s="43" t="s">
        <v>126</v>
      </c>
      <c r="K282" s="43" t="s">
        <v>126</v>
      </c>
      <c r="L282" s="43" t="s">
        <v>126</v>
      </c>
      <c r="M282" s="43" t="s">
        <v>126</v>
      </c>
      <c r="N282" s="43"/>
      <c r="O282" s="43">
        <v>49</v>
      </c>
      <c r="P282" s="43" t="s">
        <v>413</v>
      </c>
      <c r="Q282" s="45">
        <v>44386.653900462959</v>
      </c>
      <c r="R282" s="43">
        <v>131</v>
      </c>
      <c r="S282" s="43" t="s">
        <v>125</v>
      </c>
      <c r="T282" s="43">
        <v>0</v>
      </c>
      <c r="U282" s="43">
        <v>5.9509999999999996</v>
      </c>
      <c r="V282" s="44">
        <v>4020</v>
      </c>
      <c r="W282" s="43">
        <v>1.194</v>
      </c>
      <c r="X282" s="43" t="s">
        <v>126</v>
      </c>
      <c r="Y282" s="43" t="s">
        <v>126</v>
      </c>
      <c r="Z282" s="43" t="s">
        <v>126</v>
      </c>
      <c r="AA282" s="43" t="s">
        <v>126</v>
      </c>
      <c r="AB282" s="43"/>
      <c r="AC282" s="43">
        <v>49</v>
      </c>
      <c r="AD282" s="43" t="s">
        <v>413</v>
      </c>
      <c r="AE282" s="45">
        <v>44386.653900462959</v>
      </c>
      <c r="AF282" s="43">
        <v>131</v>
      </c>
      <c r="AG282" s="43" t="s">
        <v>125</v>
      </c>
      <c r="AH282" s="43">
        <v>0</v>
      </c>
      <c r="AI282" s="43">
        <v>12.101000000000001</v>
      </c>
      <c r="AJ282" s="44">
        <v>61345</v>
      </c>
      <c r="AK282" s="43">
        <v>12.153</v>
      </c>
      <c r="AL282" s="43" t="s">
        <v>126</v>
      </c>
      <c r="AM282" s="43" t="s">
        <v>126</v>
      </c>
      <c r="AN282" s="43" t="s">
        <v>126</v>
      </c>
      <c r="AO282" s="43" t="s">
        <v>126</v>
      </c>
      <c r="AP282" s="43"/>
      <c r="AQ282" s="43">
        <v>1</v>
      </c>
      <c r="AR282" s="43"/>
      <c r="AS282" s="43"/>
      <c r="AT282" s="46">
        <f t="shared" si="20"/>
        <v>1177.492250184875</v>
      </c>
      <c r="AU282" s="47">
        <f t="shared" si="21"/>
        <v>11171.976369500751</v>
      </c>
      <c r="AV282" s="43"/>
      <c r="AW282" s="50">
        <f t="shared" si="22"/>
        <v>1086.7988233519375</v>
      </c>
      <c r="AX282" s="51">
        <f t="shared" si="23"/>
        <v>11664.1162212535</v>
      </c>
      <c r="AY282" s="43"/>
    </row>
    <row r="283" spans="1:51">
      <c r="A283" s="43">
        <v>50</v>
      </c>
      <c r="B283" s="43" t="s">
        <v>414</v>
      </c>
      <c r="C283" s="45">
        <v>44386.675162037034</v>
      </c>
      <c r="D283" s="43">
        <v>51</v>
      </c>
      <c r="E283" s="43" t="s">
        <v>125</v>
      </c>
      <c r="F283" s="43">
        <v>0</v>
      </c>
      <c r="G283" s="43">
        <v>6.0049999999999999</v>
      </c>
      <c r="H283" s="44">
        <v>171059</v>
      </c>
      <c r="I283" s="43">
        <v>0.35199999999999998</v>
      </c>
      <c r="J283" s="43" t="s">
        <v>126</v>
      </c>
      <c r="K283" s="43" t="s">
        <v>126</v>
      </c>
      <c r="L283" s="43" t="s">
        <v>126</v>
      </c>
      <c r="M283" s="43" t="s">
        <v>126</v>
      </c>
      <c r="N283" s="43"/>
      <c r="O283" s="43">
        <v>50</v>
      </c>
      <c r="P283" s="43" t="s">
        <v>414</v>
      </c>
      <c r="Q283" s="45">
        <v>44386.675162037034</v>
      </c>
      <c r="R283" s="43">
        <v>51</v>
      </c>
      <c r="S283" s="43" t="s">
        <v>125</v>
      </c>
      <c r="T283" s="43">
        <v>0</v>
      </c>
      <c r="U283" s="43">
        <v>5.97</v>
      </c>
      <c r="V283" s="44">
        <v>1473</v>
      </c>
      <c r="W283" s="43">
        <v>0.51</v>
      </c>
      <c r="X283" s="43" t="s">
        <v>126</v>
      </c>
      <c r="Y283" s="43" t="s">
        <v>126</v>
      </c>
      <c r="Z283" s="43" t="s">
        <v>126</v>
      </c>
      <c r="AA283" s="43" t="s">
        <v>126</v>
      </c>
      <c r="AB283" s="43"/>
      <c r="AC283" s="43">
        <v>50</v>
      </c>
      <c r="AD283" s="43" t="s">
        <v>414</v>
      </c>
      <c r="AE283" s="45">
        <v>44386.675162037034</v>
      </c>
      <c r="AF283" s="43">
        <v>51</v>
      </c>
      <c r="AG283" s="43" t="s">
        <v>125</v>
      </c>
      <c r="AH283" s="43">
        <v>0</v>
      </c>
      <c r="AI283" s="43">
        <v>12.063000000000001</v>
      </c>
      <c r="AJ283" s="44">
        <v>101660</v>
      </c>
      <c r="AK283" s="43">
        <v>20.006</v>
      </c>
      <c r="AL283" s="43" t="s">
        <v>126</v>
      </c>
      <c r="AM283" s="43" t="s">
        <v>126</v>
      </c>
      <c r="AN283" s="43" t="s">
        <v>126</v>
      </c>
      <c r="AO283" s="43" t="s">
        <v>126</v>
      </c>
      <c r="AP283" s="43"/>
      <c r="AQ283" s="43">
        <v>1</v>
      </c>
      <c r="AR283" s="43"/>
      <c r="AS283" s="43"/>
      <c r="AT283" s="46">
        <f t="shared" si="20"/>
        <v>513.88354267520776</v>
      </c>
      <c r="AU283" s="47">
        <f t="shared" si="21"/>
        <v>18233.881390988001</v>
      </c>
      <c r="AV283" s="43"/>
      <c r="AW283" s="50">
        <f t="shared" si="22"/>
        <v>446.79168815894712</v>
      </c>
      <c r="AX283" s="51">
        <f t="shared" si="23"/>
        <v>19265.490873944</v>
      </c>
      <c r="AY283" s="43"/>
    </row>
    <row r="284" spans="1:51">
      <c r="A284" s="43">
        <v>51</v>
      </c>
      <c r="B284" s="43" t="s">
        <v>415</v>
      </c>
      <c r="C284" s="45">
        <v>44386.696412037039</v>
      </c>
      <c r="D284" s="43">
        <v>136</v>
      </c>
      <c r="E284" s="43" t="s">
        <v>125</v>
      </c>
      <c r="F284" s="43">
        <v>0</v>
      </c>
      <c r="G284" s="43">
        <v>6.0069999999999997</v>
      </c>
      <c r="H284" s="44">
        <v>43423</v>
      </c>
      <c r="I284" s="43">
        <v>8.5999999999999993E-2</v>
      </c>
      <c r="J284" s="43" t="s">
        <v>126</v>
      </c>
      <c r="K284" s="43" t="s">
        <v>126</v>
      </c>
      <c r="L284" s="43" t="s">
        <v>126</v>
      </c>
      <c r="M284" s="43" t="s">
        <v>126</v>
      </c>
      <c r="N284" s="43"/>
      <c r="O284" s="43">
        <v>51</v>
      </c>
      <c r="P284" s="43" t="s">
        <v>415</v>
      </c>
      <c r="Q284" s="45">
        <v>44386.696412037039</v>
      </c>
      <c r="R284" s="43">
        <v>136</v>
      </c>
      <c r="S284" s="43" t="s">
        <v>125</v>
      </c>
      <c r="T284" s="43">
        <v>0</v>
      </c>
      <c r="U284" s="43" t="s">
        <v>126</v>
      </c>
      <c r="V284" s="44" t="s">
        <v>126</v>
      </c>
      <c r="W284" s="43" t="s">
        <v>126</v>
      </c>
      <c r="X284" s="43" t="s">
        <v>126</v>
      </c>
      <c r="Y284" s="43" t="s">
        <v>126</v>
      </c>
      <c r="Z284" s="43" t="s">
        <v>126</v>
      </c>
      <c r="AA284" s="43" t="s">
        <v>126</v>
      </c>
      <c r="AB284" s="43"/>
      <c r="AC284" s="43">
        <v>51</v>
      </c>
      <c r="AD284" s="43" t="s">
        <v>415</v>
      </c>
      <c r="AE284" s="45">
        <v>44386.696412037039</v>
      </c>
      <c r="AF284" s="43">
        <v>136</v>
      </c>
      <c r="AG284" s="43" t="s">
        <v>125</v>
      </c>
      <c r="AH284" s="43">
        <v>0</v>
      </c>
      <c r="AI284" s="43">
        <v>12.162000000000001</v>
      </c>
      <c r="AJ284" s="44">
        <v>9814</v>
      </c>
      <c r="AK284" s="43">
        <v>1.968</v>
      </c>
      <c r="AL284" s="43" t="s">
        <v>126</v>
      </c>
      <c r="AM284" s="43" t="s">
        <v>126</v>
      </c>
      <c r="AN284" s="43" t="s">
        <v>126</v>
      </c>
      <c r="AO284" s="43" t="s">
        <v>126</v>
      </c>
      <c r="AP284" s="43"/>
      <c r="AQ284" s="43">
        <v>1</v>
      </c>
      <c r="AR284" s="43"/>
      <c r="AS284" s="43"/>
      <c r="AT284" s="46">
        <f t="shared" si="20"/>
        <v>135.32285143455022</v>
      </c>
      <c r="AU284" s="47">
        <f t="shared" si="21"/>
        <v>1848.29993280908</v>
      </c>
      <c r="AV284" s="43"/>
      <c r="AW284" s="50">
        <f t="shared" si="22"/>
        <v>113.7805411672839</v>
      </c>
      <c r="AX284" s="51">
        <f t="shared" si="23"/>
        <v>1871.0127246690402</v>
      </c>
      <c r="AY284" s="43"/>
    </row>
    <row r="285" spans="1:51">
      <c r="A285" s="43">
        <v>52</v>
      </c>
      <c r="B285" s="43" t="s">
        <v>416</v>
      </c>
      <c r="C285" s="45">
        <v>44386.717673611114</v>
      </c>
      <c r="D285" s="43">
        <v>190</v>
      </c>
      <c r="E285" s="43" t="s">
        <v>125</v>
      </c>
      <c r="F285" s="43">
        <v>0</v>
      </c>
      <c r="G285" s="43">
        <v>6.0069999999999997</v>
      </c>
      <c r="H285" s="44">
        <v>44059</v>
      </c>
      <c r="I285" s="43">
        <v>8.6999999999999994E-2</v>
      </c>
      <c r="J285" s="43" t="s">
        <v>126</v>
      </c>
      <c r="K285" s="43" t="s">
        <v>126</v>
      </c>
      <c r="L285" s="43" t="s">
        <v>126</v>
      </c>
      <c r="M285" s="43" t="s">
        <v>126</v>
      </c>
      <c r="N285" s="43"/>
      <c r="O285" s="43">
        <v>52</v>
      </c>
      <c r="P285" s="43" t="s">
        <v>416</v>
      </c>
      <c r="Q285" s="45">
        <v>44386.717673611114</v>
      </c>
      <c r="R285" s="43">
        <v>190</v>
      </c>
      <c r="S285" s="43" t="s">
        <v>125</v>
      </c>
      <c r="T285" s="43">
        <v>0</v>
      </c>
      <c r="U285" s="43" t="s">
        <v>126</v>
      </c>
      <c r="V285" s="44" t="s">
        <v>126</v>
      </c>
      <c r="W285" s="43" t="s">
        <v>126</v>
      </c>
      <c r="X285" s="43" t="s">
        <v>126</v>
      </c>
      <c r="Y285" s="43" t="s">
        <v>126</v>
      </c>
      <c r="Z285" s="43" t="s">
        <v>126</v>
      </c>
      <c r="AA285" s="43" t="s">
        <v>126</v>
      </c>
      <c r="AB285" s="43"/>
      <c r="AC285" s="43">
        <v>52</v>
      </c>
      <c r="AD285" s="43" t="s">
        <v>416</v>
      </c>
      <c r="AE285" s="45">
        <v>44386.717673611114</v>
      </c>
      <c r="AF285" s="43">
        <v>190</v>
      </c>
      <c r="AG285" s="43" t="s">
        <v>125</v>
      </c>
      <c r="AH285" s="43">
        <v>0</v>
      </c>
      <c r="AI285" s="43">
        <v>12.085000000000001</v>
      </c>
      <c r="AJ285" s="44">
        <v>82032</v>
      </c>
      <c r="AK285" s="43">
        <v>16.195</v>
      </c>
      <c r="AL285" s="43" t="s">
        <v>126</v>
      </c>
      <c r="AM285" s="43" t="s">
        <v>126</v>
      </c>
      <c r="AN285" s="43" t="s">
        <v>126</v>
      </c>
      <c r="AO285" s="43" t="s">
        <v>126</v>
      </c>
      <c r="AP285" s="43"/>
      <c r="AQ285" s="43">
        <v>1</v>
      </c>
      <c r="AR285" s="43"/>
      <c r="AS285" s="43"/>
      <c r="AT285" s="46">
        <f t="shared" si="20"/>
        <v>137.27511524840781</v>
      </c>
      <c r="AU285" s="47">
        <f t="shared" si="21"/>
        <v>14821.167838763522</v>
      </c>
      <c r="AV285" s="43"/>
      <c r="AW285" s="50">
        <f t="shared" si="22"/>
        <v>115.4496744663471</v>
      </c>
      <c r="AX285" s="51">
        <f t="shared" si="23"/>
        <v>15571.24281086976</v>
      </c>
      <c r="AY285" s="43"/>
    </row>
    <row r="286" spans="1:51">
      <c r="A286" s="43">
        <v>53</v>
      </c>
      <c r="B286" s="43" t="s">
        <v>417</v>
      </c>
      <c r="C286" s="45">
        <v>44386.738946759258</v>
      </c>
      <c r="D286" s="43">
        <v>26</v>
      </c>
      <c r="E286" s="43" t="s">
        <v>125</v>
      </c>
      <c r="F286" s="43">
        <v>0</v>
      </c>
      <c r="G286" s="43">
        <v>6.0289999999999999</v>
      </c>
      <c r="H286" s="44">
        <v>2357</v>
      </c>
      <c r="I286" s="43">
        <v>0</v>
      </c>
      <c r="J286" s="43" t="s">
        <v>126</v>
      </c>
      <c r="K286" s="43" t="s">
        <v>126</v>
      </c>
      <c r="L286" s="43" t="s">
        <v>126</v>
      </c>
      <c r="M286" s="43" t="s">
        <v>126</v>
      </c>
      <c r="N286" s="43"/>
      <c r="O286" s="43">
        <v>53</v>
      </c>
      <c r="P286" s="43" t="s">
        <v>417</v>
      </c>
      <c r="Q286" s="45">
        <v>44386.738946759258</v>
      </c>
      <c r="R286" s="43">
        <v>26</v>
      </c>
      <c r="S286" s="43" t="s">
        <v>125</v>
      </c>
      <c r="T286" s="43">
        <v>0</v>
      </c>
      <c r="U286" s="43" t="s">
        <v>126</v>
      </c>
      <c r="V286" s="44" t="s">
        <v>126</v>
      </c>
      <c r="W286" s="43" t="s">
        <v>126</v>
      </c>
      <c r="X286" s="43" t="s">
        <v>126</v>
      </c>
      <c r="Y286" s="43" t="s">
        <v>126</v>
      </c>
      <c r="Z286" s="43" t="s">
        <v>126</v>
      </c>
      <c r="AA286" s="43" t="s">
        <v>126</v>
      </c>
      <c r="AB286" s="43"/>
      <c r="AC286" s="43">
        <v>53</v>
      </c>
      <c r="AD286" s="43" t="s">
        <v>417</v>
      </c>
      <c r="AE286" s="45">
        <v>44386.738946759258</v>
      </c>
      <c r="AF286" s="43">
        <v>26</v>
      </c>
      <c r="AG286" s="43" t="s">
        <v>125</v>
      </c>
      <c r="AH286" s="43">
        <v>0</v>
      </c>
      <c r="AI286" s="43">
        <v>12.132999999999999</v>
      </c>
      <c r="AJ286" s="44">
        <v>31077</v>
      </c>
      <c r="AK286" s="43">
        <v>6.1909999999999998</v>
      </c>
      <c r="AL286" s="43" t="s">
        <v>126</v>
      </c>
      <c r="AM286" s="43" t="s">
        <v>126</v>
      </c>
      <c r="AN286" s="43" t="s">
        <v>126</v>
      </c>
      <c r="AO286" s="43" t="s">
        <v>126</v>
      </c>
      <c r="AP286" s="43"/>
      <c r="AQ286" s="43">
        <v>1</v>
      </c>
      <c r="AR286" s="43"/>
      <c r="AS286" s="43"/>
      <c r="AT286" s="46">
        <f t="shared" si="20"/>
        <v>2.1227382912499992</v>
      </c>
      <c r="AU286" s="47">
        <f t="shared" si="21"/>
        <v>5735.8837938566703</v>
      </c>
      <c r="AV286" s="43"/>
      <c r="AW286" s="50">
        <f t="shared" si="22"/>
        <v>1.973872730450001</v>
      </c>
      <c r="AX286" s="51">
        <f t="shared" si="23"/>
        <v>5922.3608183544602</v>
      </c>
      <c r="AY286" s="43"/>
    </row>
    <row r="287" spans="1:51">
      <c r="A287" s="43">
        <v>54</v>
      </c>
      <c r="B287" s="43" t="s">
        <v>418</v>
      </c>
      <c r="C287" s="45">
        <v>44386.760196759256</v>
      </c>
      <c r="D287" s="43">
        <v>12</v>
      </c>
      <c r="E287" s="43" t="s">
        <v>125</v>
      </c>
      <c r="F287" s="43">
        <v>0</v>
      </c>
      <c r="G287" s="43">
        <v>6.0060000000000002</v>
      </c>
      <c r="H287" s="44">
        <v>668834</v>
      </c>
      <c r="I287" s="43">
        <v>1.39</v>
      </c>
      <c r="J287" s="43" t="s">
        <v>126</v>
      </c>
      <c r="K287" s="43" t="s">
        <v>126</v>
      </c>
      <c r="L287" s="43" t="s">
        <v>126</v>
      </c>
      <c r="M287" s="43" t="s">
        <v>126</v>
      </c>
      <c r="N287" s="43"/>
      <c r="O287" s="43">
        <v>54</v>
      </c>
      <c r="P287" s="43" t="s">
        <v>418</v>
      </c>
      <c r="Q287" s="45">
        <v>44386.760196759256</v>
      </c>
      <c r="R287" s="43">
        <v>12</v>
      </c>
      <c r="S287" s="43" t="s">
        <v>125</v>
      </c>
      <c r="T287" s="43">
        <v>0</v>
      </c>
      <c r="U287" s="43">
        <v>5.9560000000000004</v>
      </c>
      <c r="V287" s="44">
        <v>6119</v>
      </c>
      <c r="W287" s="43">
        <v>1.758</v>
      </c>
      <c r="X287" s="43" t="s">
        <v>126</v>
      </c>
      <c r="Y287" s="43" t="s">
        <v>126</v>
      </c>
      <c r="Z287" s="43" t="s">
        <v>126</v>
      </c>
      <c r="AA287" s="43" t="s">
        <v>126</v>
      </c>
      <c r="AB287" s="43"/>
      <c r="AC287" s="43">
        <v>54</v>
      </c>
      <c r="AD287" s="43" t="s">
        <v>418</v>
      </c>
      <c r="AE287" s="45">
        <v>44386.760196759256</v>
      </c>
      <c r="AF287" s="43">
        <v>12</v>
      </c>
      <c r="AG287" s="43" t="s">
        <v>125</v>
      </c>
      <c r="AH287" s="43">
        <v>0</v>
      </c>
      <c r="AI287" s="43">
        <v>12.157999999999999</v>
      </c>
      <c r="AJ287" s="44">
        <v>9746</v>
      </c>
      <c r="AK287" s="43">
        <v>1.954</v>
      </c>
      <c r="AL287" s="43" t="s">
        <v>126</v>
      </c>
      <c r="AM287" s="43" t="s">
        <v>126</v>
      </c>
      <c r="AN287" s="43" t="s">
        <v>126</v>
      </c>
      <c r="AO287" s="43" t="s">
        <v>126</v>
      </c>
      <c r="AP287" s="43"/>
      <c r="AQ287" s="43">
        <v>1</v>
      </c>
      <c r="AR287" s="43"/>
      <c r="AS287" s="43"/>
      <c r="AT287" s="46">
        <f t="shared" si="20"/>
        <v>1736.1597678583926</v>
      </c>
      <c r="AU287" s="47">
        <f t="shared" si="21"/>
        <v>1835.7762219306799</v>
      </c>
      <c r="AV287" s="43"/>
      <c r="AW287" s="50">
        <f t="shared" si="22"/>
        <v>1707.8832146256796</v>
      </c>
      <c r="AX287" s="51">
        <f t="shared" si="23"/>
        <v>1858.0327517698402</v>
      </c>
      <c r="AY287" s="43"/>
    </row>
    <row r="288" spans="1:51">
      <c r="A288" s="43">
        <v>55</v>
      </c>
      <c r="B288" s="43" t="s">
        <v>419</v>
      </c>
      <c r="C288" s="45">
        <v>44386.781446759262</v>
      </c>
      <c r="D288" s="43">
        <v>192</v>
      </c>
      <c r="E288" s="43" t="s">
        <v>125</v>
      </c>
      <c r="F288" s="43">
        <v>0</v>
      </c>
      <c r="G288" s="43">
        <v>6.0110000000000001</v>
      </c>
      <c r="H288" s="44">
        <v>668413</v>
      </c>
      <c r="I288" s="43">
        <v>1.389</v>
      </c>
      <c r="J288" s="43" t="s">
        <v>126</v>
      </c>
      <c r="K288" s="43" t="s">
        <v>126</v>
      </c>
      <c r="L288" s="43" t="s">
        <v>126</v>
      </c>
      <c r="M288" s="43" t="s">
        <v>126</v>
      </c>
      <c r="N288" s="43"/>
      <c r="O288" s="43">
        <v>55</v>
      </c>
      <c r="P288" s="43" t="s">
        <v>419</v>
      </c>
      <c r="Q288" s="45">
        <v>44386.781446759262</v>
      </c>
      <c r="R288" s="43">
        <v>192</v>
      </c>
      <c r="S288" s="43" t="s">
        <v>125</v>
      </c>
      <c r="T288" s="43">
        <v>0</v>
      </c>
      <c r="U288" s="43">
        <v>5.9649999999999999</v>
      </c>
      <c r="V288" s="44">
        <v>5239</v>
      </c>
      <c r="W288" s="43">
        <v>1.5209999999999999</v>
      </c>
      <c r="X288" s="43" t="s">
        <v>126</v>
      </c>
      <c r="Y288" s="43" t="s">
        <v>126</v>
      </c>
      <c r="Z288" s="43" t="s">
        <v>126</v>
      </c>
      <c r="AA288" s="43" t="s">
        <v>126</v>
      </c>
      <c r="AB288" s="43"/>
      <c r="AC288" s="43">
        <v>55</v>
      </c>
      <c r="AD288" s="43" t="s">
        <v>419</v>
      </c>
      <c r="AE288" s="45">
        <v>44386.781446759262</v>
      </c>
      <c r="AF288" s="43">
        <v>192</v>
      </c>
      <c r="AG288" s="43" t="s">
        <v>125</v>
      </c>
      <c r="AH288" s="43">
        <v>0</v>
      </c>
      <c r="AI288" s="43">
        <v>12.076000000000001</v>
      </c>
      <c r="AJ288" s="44">
        <v>95819</v>
      </c>
      <c r="AK288" s="43">
        <v>18.873999999999999</v>
      </c>
      <c r="AL288" s="43" t="s">
        <v>126</v>
      </c>
      <c r="AM288" s="43" t="s">
        <v>126</v>
      </c>
      <c r="AN288" s="43" t="s">
        <v>126</v>
      </c>
      <c r="AO288" s="43" t="s">
        <v>126</v>
      </c>
      <c r="AP288" s="43"/>
      <c r="AQ288" s="43">
        <v>1</v>
      </c>
      <c r="AR288" s="43"/>
      <c r="AS288" s="43"/>
      <c r="AT288" s="46">
        <f t="shared" si="20"/>
        <v>1735.296911939982</v>
      </c>
      <c r="AU288" s="47">
        <f t="shared" si="21"/>
        <v>17223.363606632032</v>
      </c>
      <c r="AV288" s="43"/>
      <c r="AW288" s="50">
        <f t="shared" si="22"/>
        <v>1706.8419440270081</v>
      </c>
      <c r="AX288" s="51">
        <f t="shared" si="23"/>
        <v>18167.447174826142</v>
      </c>
      <c r="AY288" s="43"/>
    </row>
    <row r="289" spans="1:51">
      <c r="A289" s="43">
        <v>56</v>
      </c>
      <c r="B289" s="43" t="s">
        <v>420</v>
      </c>
      <c r="C289" s="45">
        <v>44386.802731481483</v>
      </c>
      <c r="D289" s="43">
        <v>10</v>
      </c>
      <c r="E289" s="43" t="s">
        <v>125</v>
      </c>
      <c r="F289" s="43">
        <v>0</v>
      </c>
      <c r="G289" s="43">
        <v>6.0149999999999997</v>
      </c>
      <c r="H289" s="44">
        <v>157790</v>
      </c>
      <c r="I289" s="43">
        <v>0.32400000000000001</v>
      </c>
      <c r="J289" s="43" t="s">
        <v>126</v>
      </c>
      <c r="K289" s="43" t="s">
        <v>126</v>
      </c>
      <c r="L289" s="43" t="s">
        <v>126</v>
      </c>
      <c r="M289" s="43" t="s">
        <v>126</v>
      </c>
      <c r="N289" s="43"/>
      <c r="O289" s="43">
        <v>56</v>
      </c>
      <c r="P289" s="43" t="s">
        <v>420</v>
      </c>
      <c r="Q289" s="45">
        <v>44386.802731481483</v>
      </c>
      <c r="R289" s="43">
        <v>10</v>
      </c>
      <c r="S289" s="43" t="s">
        <v>125</v>
      </c>
      <c r="T289" s="43">
        <v>0</v>
      </c>
      <c r="U289" s="43">
        <v>5.9720000000000004</v>
      </c>
      <c r="V289" s="44">
        <v>1560</v>
      </c>
      <c r="W289" s="43">
        <v>0.53300000000000003</v>
      </c>
      <c r="X289" s="43" t="s">
        <v>126</v>
      </c>
      <c r="Y289" s="43" t="s">
        <v>126</v>
      </c>
      <c r="Z289" s="43" t="s">
        <v>126</v>
      </c>
      <c r="AA289" s="43" t="s">
        <v>126</v>
      </c>
      <c r="AB289" s="43"/>
      <c r="AC289" s="43">
        <v>56</v>
      </c>
      <c r="AD289" s="43" t="s">
        <v>420</v>
      </c>
      <c r="AE289" s="45">
        <v>44386.802731481483</v>
      </c>
      <c r="AF289" s="43">
        <v>10</v>
      </c>
      <c r="AG289" s="43" t="s">
        <v>125</v>
      </c>
      <c r="AH289" s="43">
        <v>0</v>
      </c>
      <c r="AI289" s="43">
        <v>12.079000000000001</v>
      </c>
      <c r="AJ289" s="44">
        <v>103484</v>
      </c>
      <c r="AK289" s="43">
        <v>20.359000000000002</v>
      </c>
      <c r="AL289" s="43" t="s">
        <v>126</v>
      </c>
      <c r="AM289" s="43" t="s">
        <v>126</v>
      </c>
      <c r="AN289" s="43" t="s">
        <v>126</v>
      </c>
      <c r="AO289" s="43" t="s">
        <v>126</v>
      </c>
      <c r="AP289" s="43"/>
      <c r="AQ289" s="43">
        <v>1</v>
      </c>
      <c r="AR289" s="43"/>
      <c r="AS289" s="43"/>
      <c r="AT289" s="46">
        <f t="shared" si="20"/>
        <v>475.76710023758</v>
      </c>
      <c r="AU289" s="47">
        <f t="shared" si="21"/>
        <v>18548.563545670881</v>
      </c>
      <c r="AV289" s="43"/>
      <c r="AW289" s="50">
        <f t="shared" si="22"/>
        <v>412.35541999231003</v>
      </c>
      <c r="AX289" s="51">
        <f t="shared" si="23"/>
        <v>19608.155463957442</v>
      </c>
      <c r="AY289" s="43"/>
    </row>
    <row r="290" spans="1:51">
      <c r="A290" s="43">
        <v>57</v>
      </c>
      <c r="B290" s="43" t="s">
        <v>421</v>
      </c>
      <c r="C290" s="45">
        <v>44386.823993055557</v>
      </c>
      <c r="D290" s="43">
        <v>76</v>
      </c>
      <c r="E290" s="43" t="s">
        <v>125</v>
      </c>
      <c r="F290" s="43">
        <v>0</v>
      </c>
      <c r="G290" s="43">
        <v>6.0069999999999997</v>
      </c>
      <c r="H290" s="44">
        <v>453280</v>
      </c>
      <c r="I290" s="43">
        <v>0.94</v>
      </c>
      <c r="J290" s="43" t="s">
        <v>126</v>
      </c>
      <c r="K290" s="43" t="s">
        <v>126</v>
      </c>
      <c r="L290" s="43" t="s">
        <v>126</v>
      </c>
      <c r="M290" s="43" t="s">
        <v>126</v>
      </c>
      <c r="N290" s="43"/>
      <c r="O290" s="43">
        <v>57</v>
      </c>
      <c r="P290" s="43" t="s">
        <v>421</v>
      </c>
      <c r="Q290" s="45">
        <v>44386.823993055557</v>
      </c>
      <c r="R290" s="43">
        <v>76</v>
      </c>
      <c r="S290" s="43" t="s">
        <v>125</v>
      </c>
      <c r="T290" s="43">
        <v>0</v>
      </c>
      <c r="U290" s="43">
        <v>5.95</v>
      </c>
      <c r="V290" s="44">
        <v>3844</v>
      </c>
      <c r="W290" s="43">
        <v>1.147</v>
      </c>
      <c r="X290" s="43" t="s">
        <v>126</v>
      </c>
      <c r="Y290" s="43" t="s">
        <v>126</v>
      </c>
      <c r="Z290" s="43" t="s">
        <v>126</v>
      </c>
      <c r="AA290" s="43" t="s">
        <v>126</v>
      </c>
      <c r="AB290" s="43"/>
      <c r="AC290" s="43">
        <v>57</v>
      </c>
      <c r="AD290" s="43" t="s">
        <v>421</v>
      </c>
      <c r="AE290" s="45">
        <v>44386.823993055557</v>
      </c>
      <c r="AF290" s="43">
        <v>76</v>
      </c>
      <c r="AG290" s="43" t="s">
        <v>125</v>
      </c>
      <c r="AH290" s="43">
        <v>0</v>
      </c>
      <c r="AI290" s="43">
        <v>12.106999999999999</v>
      </c>
      <c r="AJ290" s="44">
        <v>61851</v>
      </c>
      <c r="AK290" s="43">
        <v>12.252000000000001</v>
      </c>
      <c r="AL290" s="43" t="s">
        <v>126</v>
      </c>
      <c r="AM290" s="43" t="s">
        <v>126</v>
      </c>
      <c r="AN290" s="43" t="s">
        <v>126</v>
      </c>
      <c r="AO290" s="43" t="s">
        <v>126</v>
      </c>
      <c r="AP290" s="43"/>
      <c r="AQ290" s="43">
        <v>1</v>
      </c>
      <c r="AR290" s="43"/>
      <c r="AS290" s="43"/>
      <c r="AT290" s="46">
        <f t="shared" si="20"/>
        <v>1256.52397659392</v>
      </c>
      <c r="AU290" s="47">
        <f t="shared" si="21"/>
        <v>11261.875864963231</v>
      </c>
      <c r="AV290" s="43"/>
      <c r="AW290" s="50">
        <f t="shared" si="22"/>
        <v>1169.1412525094399</v>
      </c>
      <c r="AX290" s="51">
        <f t="shared" si="23"/>
        <v>11759.84981877174</v>
      </c>
      <c r="AY290" s="43"/>
    </row>
    <row r="291" spans="1:51">
      <c r="A291" s="43">
        <v>58</v>
      </c>
      <c r="B291" s="43" t="s">
        <v>422</v>
      </c>
      <c r="C291" s="45">
        <v>44386.845243055555</v>
      </c>
      <c r="D291" s="43">
        <v>45</v>
      </c>
      <c r="E291" s="43" t="s">
        <v>125</v>
      </c>
      <c r="F291" s="43">
        <v>0</v>
      </c>
      <c r="G291" s="43">
        <v>6.008</v>
      </c>
      <c r="H291" s="44">
        <v>269231</v>
      </c>
      <c r="I291" s="43">
        <v>0.55600000000000005</v>
      </c>
      <c r="J291" s="43" t="s">
        <v>126</v>
      </c>
      <c r="K291" s="43" t="s">
        <v>126</v>
      </c>
      <c r="L291" s="43" t="s">
        <v>126</v>
      </c>
      <c r="M291" s="43" t="s">
        <v>126</v>
      </c>
      <c r="N291" s="43"/>
      <c r="O291" s="43">
        <v>58</v>
      </c>
      <c r="P291" s="43" t="s">
        <v>422</v>
      </c>
      <c r="Q291" s="45">
        <v>44386.845243055555</v>
      </c>
      <c r="R291" s="43">
        <v>45</v>
      </c>
      <c r="S291" s="43" t="s">
        <v>125</v>
      </c>
      <c r="T291" s="43">
        <v>0</v>
      </c>
      <c r="U291" s="43">
        <v>5.9560000000000004</v>
      </c>
      <c r="V291" s="44">
        <v>2071</v>
      </c>
      <c r="W291" s="43">
        <v>0.67100000000000004</v>
      </c>
      <c r="X291" s="43" t="s">
        <v>126</v>
      </c>
      <c r="Y291" s="43" t="s">
        <v>126</v>
      </c>
      <c r="Z291" s="43" t="s">
        <v>126</v>
      </c>
      <c r="AA291" s="43" t="s">
        <v>126</v>
      </c>
      <c r="AB291" s="43"/>
      <c r="AC291" s="43">
        <v>58</v>
      </c>
      <c r="AD291" s="43" t="s">
        <v>422</v>
      </c>
      <c r="AE291" s="45">
        <v>44386.845243055555</v>
      </c>
      <c r="AF291" s="43">
        <v>45</v>
      </c>
      <c r="AG291" s="43" t="s">
        <v>125</v>
      </c>
      <c r="AH291" s="43">
        <v>0</v>
      </c>
      <c r="AI291" s="43">
        <v>12.09</v>
      </c>
      <c r="AJ291" s="44">
        <v>81213</v>
      </c>
      <c r="AK291" s="43">
        <v>16.035</v>
      </c>
      <c r="AL291" s="43" t="s">
        <v>126</v>
      </c>
      <c r="AM291" s="43" t="s">
        <v>126</v>
      </c>
      <c r="AN291" s="43" t="s">
        <v>126</v>
      </c>
      <c r="AO291" s="43" t="s">
        <v>126</v>
      </c>
      <c r="AP291" s="43"/>
      <c r="AQ291" s="43">
        <v>1</v>
      </c>
      <c r="AR291" s="43"/>
      <c r="AS291" s="43"/>
      <c r="AT291" s="46">
        <f t="shared" si="20"/>
        <v>786.96224354315177</v>
      </c>
      <c r="AU291" s="47">
        <f t="shared" si="21"/>
        <v>14677.717440567872</v>
      </c>
      <c r="AV291" s="43"/>
      <c r="AW291" s="50">
        <f t="shared" si="22"/>
        <v>700.24910843845521</v>
      </c>
      <c r="AX291" s="51">
        <f t="shared" si="23"/>
        <v>15416.823934740059</v>
      </c>
      <c r="AY291" s="43"/>
    </row>
    <row r="292" spans="1:51">
      <c r="A292" s="43">
        <v>59</v>
      </c>
      <c r="B292" s="43" t="s">
        <v>423</v>
      </c>
      <c r="C292" s="45">
        <v>44386.86650462963</v>
      </c>
      <c r="D292" s="43">
        <v>182</v>
      </c>
      <c r="E292" s="43" t="s">
        <v>125</v>
      </c>
      <c r="F292" s="43">
        <v>0</v>
      </c>
      <c r="G292" s="43">
        <v>6.0119999999999996</v>
      </c>
      <c r="H292" s="44">
        <v>11144</v>
      </c>
      <c r="I292" s="43">
        <v>1.7999999999999999E-2</v>
      </c>
      <c r="J292" s="43" t="s">
        <v>126</v>
      </c>
      <c r="K292" s="43" t="s">
        <v>126</v>
      </c>
      <c r="L292" s="43" t="s">
        <v>126</v>
      </c>
      <c r="M292" s="43" t="s">
        <v>126</v>
      </c>
      <c r="N292" s="43"/>
      <c r="O292" s="43">
        <v>59</v>
      </c>
      <c r="P292" s="43" t="s">
        <v>423</v>
      </c>
      <c r="Q292" s="45">
        <v>44386.86650462963</v>
      </c>
      <c r="R292" s="43">
        <v>182</v>
      </c>
      <c r="S292" s="43" t="s">
        <v>125</v>
      </c>
      <c r="T292" s="43">
        <v>0</v>
      </c>
      <c r="U292" s="43" t="s">
        <v>126</v>
      </c>
      <c r="V292" s="44" t="s">
        <v>126</v>
      </c>
      <c r="W292" s="43" t="s">
        <v>126</v>
      </c>
      <c r="X292" s="43" t="s">
        <v>126</v>
      </c>
      <c r="Y292" s="43" t="s">
        <v>126</v>
      </c>
      <c r="Z292" s="43" t="s">
        <v>126</v>
      </c>
      <c r="AA292" s="43" t="s">
        <v>126</v>
      </c>
      <c r="AB292" s="43"/>
      <c r="AC292" s="43">
        <v>59</v>
      </c>
      <c r="AD292" s="43" t="s">
        <v>423</v>
      </c>
      <c r="AE292" s="45">
        <v>44386.86650462963</v>
      </c>
      <c r="AF292" s="43">
        <v>182</v>
      </c>
      <c r="AG292" s="43" t="s">
        <v>125</v>
      </c>
      <c r="AH292" s="43">
        <v>0</v>
      </c>
      <c r="AI292" s="43">
        <v>12.101000000000001</v>
      </c>
      <c r="AJ292" s="44">
        <v>73223</v>
      </c>
      <c r="AK292" s="43">
        <v>14.477</v>
      </c>
      <c r="AL292" s="43" t="s">
        <v>126</v>
      </c>
      <c r="AM292" s="43" t="s">
        <v>126</v>
      </c>
      <c r="AN292" s="43" t="s">
        <v>126</v>
      </c>
      <c r="AO292" s="43" t="s">
        <v>126</v>
      </c>
      <c r="AP292" s="43"/>
      <c r="AQ292" s="43">
        <v>1</v>
      </c>
      <c r="AR292" s="43"/>
      <c r="AS292" s="43"/>
      <c r="AT292" s="46">
        <f t="shared" si="20"/>
        <v>28.41253064</v>
      </c>
      <c r="AU292" s="47">
        <f t="shared" si="21"/>
        <v>13273.82608285067</v>
      </c>
      <c r="AV292" s="43"/>
      <c r="AW292" s="50">
        <f t="shared" si="22"/>
        <v>28.938325581817601</v>
      </c>
      <c r="AX292" s="51">
        <f t="shared" si="23"/>
        <v>13909.199858326459</v>
      </c>
      <c r="AY292" s="43"/>
    </row>
    <row r="293" spans="1:51">
      <c r="A293" s="43">
        <v>60</v>
      </c>
      <c r="B293" s="43" t="s">
        <v>424</v>
      </c>
      <c r="C293" s="45">
        <v>44386.887754629628</v>
      </c>
      <c r="D293" s="43">
        <v>21</v>
      </c>
      <c r="E293" s="43" t="s">
        <v>125</v>
      </c>
      <c r="F293" s="43">
        <v>0</v>
      </c>
      <c r="G293" s="43">
        <v>6.0410000000000004</v>
      </c>
      <c r="H293" s="44">
        <v>2253</v>
      </c>
      <c r="I293" s="43">
        <v>0</v>
      </c>
      <c r="J293" s="43" t="s">
        <v>126</v>
      </c>
      <c r="K293" s="43" t="s">
        <v>126</v>
      </c>
      <c r="L293" s="43" t="s">
        <v>126</v>
      </c>
      <c r="M293" s="43" t="s">
        <v>126</v>
      </c>
      <c r="N293" s="43"/>
      <c r="O293" s="43">
        <v>60</v>
      </c>
      <c r="P293" s="43" t="s">
        <v>424</v>
      </c>
      <c r="Q293" s="45">
        <v>44386.887754629628</v>
      </c>
      <c r="R293" s="43">
        <v>21</v>
      </c>
      <c r="S293" s="43" t="s">
        <v>125</v>
      </c>
      <c r="T293" s="43">
        <v>0</v>
      </c>
      <c r="U293" s="43" t="s">
        <v>126</v>
      </c>
      <c r="V293" s="43" t="s">
        <v>126</v>
      </c>
      <c r="W293" s="43" t="s">
        <v>126</v>
      </c>
      <c r="X293" s="43" t="s">
        <v>126</v>
      </c>
      <c r="Y293" s="43" t="s">
        <v>126</v>
      </c>
      <c r="Z293" s="43" t="s">
        <v>126</v>
      </c>
      <c r="AA293" s="43" t="s">
        <v>126</v>
      </c>
      <c r="AB293" s="43"/>
      <c r="AC293" s="43">
        <v>60</v>
      </c>
      <c r="AD293" s="43" t="s">
        <v>424</v>
      </c>
      <c r="AE293" s="45">
        <v>44386.887754629628</v>
      </c>
      <c r="AF293" s="43">
        <v>21</v>
      </c>
      <c r="AG293" s="43" t="s">
        <v>125</v>
      </c>
      <c r="AH293" s="43">
        <v>0</v>
      </c>
      <c r="AI293" s="43">
        <v>12.147</v>
      </c>
      <c r="AJ293" s="44">
        <v>31378</v>
      </c>
      <c r="AK293" s="43">
        <v>6.2510000000000003</v>
      </c>
      <c r="AL293" s="43" t="s">
        <v>126</v>
      </c>
      <c r="AM293" s="43" t="s">
        <v>126</v>
      </c>
      <c r="AN293" s="43" t="s">
        <v>126</v>
      </c>
      <c r="AO293" s="43" t="s">
        <v>126</v>
      </c>
      <c r="AP293" s="43"/>
      <c r="AQ293" s="43">
        <v>1</v>
      </c>
      <c r="AR293" s="43"/>
      <c r="AS293" s="43"/>
      <c r="AT293" s="46">
        <f t="shared" si="20"/>
        <v>1.8312301912499995</v>
      </c>
      <c r="AU293" s="47">
        <f t="shared" si="21"/>
        <v>5790.5091834513205</v>
      </c>
      <c r="AV293" s="43"/>
      <c r="AW293" s="50">
        <f t="shared" si="22"/>
        <v>1.6040642784500001</v>
      </c>
      <c r="AX293" s="51">
        <f t="shared" si="23"/>
        <v>5979.60634734616</v>
      </c>
      <c r="AY293" s="43"/>
    </row>
    <row r="294" spans="1:51">
      <c r="A294" s="43">
        <v>61</v>
      </c>
      <c r="B294" s="43" t="s">
        <v>425</v>
      </c>
      <c r="C294" s="45">
        <v>44386.90902777778</v>
      </c>
      <c r="D294" s="43">
        <v>138</v>
      </c>
      <c r="E294" s="43" t="s">
        <v>125</v>
      </c>
      <c r="F294" s="43">
        <v>0</v>
      </c>
      <c r="G294" s="43">
        <v>6.0190000000000001</v>
      </c>
      <c r="H294" s="44">
        <v>4177</v>
      </c>
      <c r="I294" s="43">
        <v>4.0000000000000001E-3</v>
      </c>
      <c r="J294" s="43" t="s">
        <v>126</v>
      </c>
      <c r="K294" s="43" t="s">
        <v>126</v>
      </c>
      <c r="L294" s="43" t="s">
        <v>126</v>
      </c>
      <c r="M294" s="43" t="s">
        <v>126</v>
      </c>
      <c r="N294" s="43"/>
      <c r="O294" s="43">
        <v>61</v>
      </c>
      <c r="P294" s="43" t="s">
        <v>425</v>
      </c>
      <c r="Q294" s="45">
        <v>44386.90902777778</v>
      </c>
      <c r="R294" s="43">
        <v>138</v>
      </c>
      <c r="S294" s="43" t="s">
        <v>125</v>
      </c>
      <c r="T294" s="43">
        <v>0</v>
      </c>
      <c r="U294" s="43" t="s">
        <v>126</v>
      </c>
      <c r="V294" s="44" t="s">
        <v>126</v>
      </c>
      <c r="W294" s="43" t="s">
        <v>126</v>
      </c>
      <c r="X294" s="43" t="s">
        <v>126</v>
      </c>
      <c r="Y294" s="43" t="s">
        <v>126</v>
      </c>
      <c r="Z294" s="43" t="s">
        <v>126</v>
      </c>
      <c r="AA294" s="43" t="s">
        <v>126</v>
      </c>
      <c r="AB294" s="43"/>
      <c r="AC294" s="43">
        <v>61</v>
      </c>
      <c r="AD294" s="43" t="s">
        <v>425</v>
      </c>
      <c r="AE294" s="45">
        <v>44386.90902777778</v>
      </c>
      <c r="AF294" s="43">
        <v>138</v>
      </c>
      <c r="AG294" s="43" t="s">
        <v>125</v>
      </c>
      <c r="AH294" s="43">
        <v>0</v>
      </c>
      <c r="AI294" s="43">
        <v>12.093999999999999</v>
      </c>
      <c r="AJ294" s="44">
        <v>76510</v>
      </c>
      <c r="AK294" s="43">
        <v>15.119</v>
      </c>
      <c r="AL294" s="43" t="s">
        <v>126</v>
      </c>
      <c r="AM294" s="43" t="s">
        <v>126</v>
      </c>
      <c r="AN294" s="43" t="s">
        <v>126</v>
      </c>
      <c r="AO294" s="43" t="s">
        <v>126</v>
      </c>
      <c r="AP294" s="43"/>
      <c r="AQ294" s="43">
        <v>1</v>
      </c>
      <c r="AR294" s="43"/>
      <c r="AS294" s="43"/>
      <c r="AT294" s="46">
        <f t="shared" si="20"/>
        <v>7.2985407412499992</v>
      </c>
      <c r="AU294" s="47">
        <f t="shared" si="21"/>
        <v>13852.342223123002</v>
      </c>
      <c r="AV294" s="43"/>
      <c r="AW294" s="50">
        <f t="shared" si="22"/>
        <v>8.2425982844500005</v>
      </c>
      <c r="AX294" s="51">
        <f t="shared" si="23"/>
        <v>14529.671535574002</v>
      </c>
      <c r="AY294" s="43"/>
    </row>
    <row r="295" spans="1:51">
      <c r="A295" s="43">
        <v>62</v>
      </c>
      <c r="B295" s="43" t="s">
        <v>426</v>
      </c>
      <c r="C295" s="45">
        <v>44386.930300925924</v>
      </c>
      <c r="D295" s="43">
        <v>159</v>
      </c>
      <c r="E295" s="43" t="s">
        <v>125</v>
      </c>
      <c r="F295" s="43">
        <v>0</v>
      </c>
      <c r="G295" s="43">
        <v>6.0060000000000002</v>
      </c>
      <c r="H295" s="44">
        <v>855147</v>
      </c>
      <c r="I295" s="43">
        <v>1.7789999999999999</v>
      </c>
      <c r="J295" s="43" t="s">
        <v>126</v>
      </c>
      <c r="K295" s="43" t="s">
        <v>126</v>
      </c>
      <c r="L295" s="43" t="s">
        <v>126</v>
      </c>
      <c r="M295" s="43" t="s">
        <v>126</v>
      </c>
      <c r="N295" s="43"/>
      <c r="O295" s="43">
        <v>62</v>
      </c>
      <c r="P295" s="43" t="s">
        <v>426</v>
      </c>
      <c r="Q295" s="45">
        <v>44386.930300925924</v>
      </c>
      <c r="R295" s="43">
        <v>159</v>
      </c>
      <c r="S295" s="43" t="s">
        <v>125</v>
      </c>
      <c r="T295" s="43">
        <v>0</v>
      </c>
      <c r="U295" s="43">
        <v>5.9560000000000004</v>
      </c>
      <c r="V295" s="44">
        <v>8622</v>
      </c>
      <c r="W295" s="43">
        <v>2.4289999999999998</v>
      </c>
      <c r="X295" s="43" t="s">
        <v>126</v>
      </c>
      <c r="Y295" s="43" t="s">
        <v>126</v>
      </c>
      <c r="Z295" s="43" t="s">
        <v>126</v>
      </c>
      <c r="AA295" s="43" t="s">
        <v>126</v>
      </c>
      <c r="AB295" s="43"/>
      <c r="AC295" s="43">
        <v>62</v>
      </c>
      <c r="AD295" s="43" t="s">
        <v>426</v>
      </c>
      <c r="AE295" s="45">
        <v>44386.930300925924</v>
      </c>
      <c r="AF295" s="43">
        <v>159</v>
      </c>
      <c r="AG295" s="43" t="s">
        <v>125</v>
      </c>
      <c r="AH295" s="43">
        <v>0</v>
      </c>
      <c r="AI295" s="43">
        <v>12.07</v>
      </c>
      <c r="AJ295" s="44">
        <v>98679</v>
      </c>
      <c r="AK295" s="43">
        <v>19.428999999999998</v>
      </c>
      <c r="AL295" s="43" t="s">
        <v>126</v>
      </c>
      <c r="AM295" s="43" t="s">
        <v>126</v>
      </c>
      <c r="AN295" s="43" t="s">
        <v>126</v>
      </c>
      <c r="AO295" s="43" t="s">
        <v>126</v>
      </c>
      <c r="AP295" s="43"/>
      <c r="AQ295" s="43">
        <v>1</v>
      </c>
      <c r="AR295" s="43"/>
      <c r="AS295" s="43"/>
      <c r="AT295" s="46">
        <f t="shared" si="20"/>
        <v>2197.0620032339402</v>
      </c>
      <c r="AU295" s="47">
        <f t="shared" si="21"/>
        <v>17718.690897776432</v>
      </c>
      <c r="AV295" s="43"/>
      <c r="AW295" s="50">
        <f t="shared" si="22"/>
        <v>2495.2888185981201</v>
      </c>
      <c r="AX295" s="51">
        <f t="shared" si="23"/>
        <v>18705.234317633342</v>
      </c>
      <c r="AY295" s="43"/>
    </row>
    <row r="296" spans="1:51">
      <c r="A296" s="43">
        <v>63</v>
      </c>
      <c r="B296" s="43" t="s">
        <v>427</v>
      </c>
      <c r="C296" s="45">
        <v>44386.951550925929</v>
      </c>
      <c r="D296" s="43">
        <v>41</v>
      </c>
      <c r="E296" s="43" t="s">
        <v>125</v>
      </c>
      <c r="F296" s="43">
        <v>0</v>
      </c>
      <c r="G296" s="43">
        <v>6.0069999999999997</v>
      </c>
      <c r="H296" s="44">
        <v>380065</v>
      </c>
      <c r="I296" s="43">
        <v>0.78800000000000003</v>
      </c>
      <c r="J296" s="43" t="s">
        <v>126</v>
      </c>
      <c r="K296" s="43" t="s">
        <v>126</v>
      </c>
      <c r="L296" s="43" t="s">
        <v>126</v>
      </c>
      <c r="M296" s="43" t="s">
        <v>126</v>
      </c>
      <c r="N296" s="43"/>
      <c r="O296" s="43">
        <v>63</v>
      </c>
      <c r="P296" s="43" t="s">
        <v>427</v>
      </c>
      <c r="Q296" s="45">
        <v>44386.951550925929</v>
      </c>
      <c r="R296" s="43">
        <v>41</v>
      </c>
      <c r="S296" s="43" t="s">
        <v>125</v>
      </c>
      <c r="T296" s="43">
        <v>0</v>
      </c>
      <c r="U296" s="43">
        <v>5.9509999999999996</v>
      </c>
      <c r="V296" s="44">
        <v>3743</v>
      </c>
      <c r="W296" s="43">
        <v>1.1200000000000001</v>
      </c>
      <c r="X296" s="43" t="s">
        <v>126</v>
      </c>
      <c r="Y296" s="43" t="s">
        <v>126</v>
      </c>
      <c r="Z296" s="43" t="s">
        <v>126</v>
      </c>
      <c r="AA296" s="43" t="s">
        <v>126</v>
      </c>
      <c r="AB296" s="43"/>
      <c r="AC296" s="43">
        <v>63</v>
      </c>
      <c r="AD296" s="43" t="s">
        <v>427</v>
      </c>
      <c r="AE296" s="45">
        <v>44386.951550925929</v>
      </c>
      <c r="AF296" s="43">
        <v>41</v>
      </c>
      <c r="AG296" s="43" t="s">
        <v>125</v>
      </c>
      <c r="AH296" s="43">
        <v>0</v>
      </c>
      <c r="AI296" s="43">
        <v>12.071</v>
      </c>
      <c r="AJ296" s="44">
        <v>96359</v>
      </c>
      <c r="AK296" s="43">
        <v>18.978999999999999</v>
      </c>
      <c r="AL296" s="43" t="s">
        <v>126</v>
      </c>
      <c r="AM296" s="43" t="s">
        <v>126</v>
      </c>
      <c r="AN296" s="43" t="s">
        <v>126</v>
      </c>
      <c r="AO296" s="43" t="s">
        <v>126</v>
      </c>
      <c r="AP296" s="43"/>
      <c r="AQ296" s="43">
        <v>1</v>
      </c>
      <c r="AR296" s="43"/>
      <c r="AS296" s="43"/>
      <c r="AT296" s="46">
        <f t="shared" si="20"/>
        <v>1076.3547612715549</v>
      </c>
      <c r="AU296" s="47">
        <f t="shared" si="21"/>
        <v>17316.965579579635</v>
      </c>
      <c r="AV296" s="43"/>
      <c r="AW296" s="50">
        <f t="shared" si="22"/>
        <v>983.59624202919758</v>
      </c>
      <c r="AX296" s="51">
        <f t="shared" si="23"/>
        <v>18269.00777511494</v>
      </c>
      <c r="AY296" s="43"/>
    </row>
    <row r="297" spans="1:51">
      <c r="A297" s="43">
        <v>64</v>
      </c>
      <c r="B297" s="43" t="s">
        <v>428</v>
      </c>
      <c r="C297" s="45">
        <v>44386.97278935185</v>
      </c>
      <c r="D297" s="43">
        <v>111</v>
      </c>
      <c r="E297" s="43" t="s">
        <v>125</v>
      </c>
      <c r="F297" s="43">
        <v>0</v>
      </c>
      <c r="G297" s="43">
        <v>6.0069999999999997</v>
      </c>
      <c r="H297" s="44">
        <v>151474</v>
      </c>
      <c r="I297" s="43">
        <v>0.311</v>
      </c>
      <c r="J297" s="43" t="s">
        <v>126</v>
      </c>
      <c r="K297" s="43" t="s">
        <v>126</v>
      </c>
      <c r="L297" s="43" t="s">
        <v>126</v>
      </c>
      <c r="M297" s="43" t="s">
        <v>126</v>
      </c>
      <c r="N297" s="43"/>
      <c r="O297" s="43">
        <v>64</v>
      </c>
      <c r="P297" s="43" t="s">
        <v>428</v>
      </c>
      <c r="Q297" s="45">
        <v>44386.97278935185</v>
      </c>
      <c r="R297" s="43">
        <v>111</v>
      </c>
      <c r="S297" s="43" t="s">
        <v>125</v>
      </c>
      <c r="T297" s="43">
        <v>0</v>
      </c>
      <c r="U297" s="43">
        <v>5.9489999999999998</v>
      </c>
      <c r="V297" s="44">
        <v>1452</v>
      </c>
      <c r="W297" s="43">
        <v>0.504</v>
      </c>
      <c r="X297" s="43" t="s">
        <v>126</v>
      </c>
      <c r="Y297" s="43" t="s">
        <v>126</v>
      </c>
      <c r="Z297" s="43" t="s">
        <v>126</v>
      </c>
      <c r="AA297" s="43" t="s">
        <v>126</v>
      </c>
      <c r="AB297" s="43"/>
      <c r="AC297" s="43">
        <v>64</v>
      </c>
      <c r="AD297" s="43" t="s">
        <v>428</v>
      </c>
      <c r="AE297" s="45">
        <v>44386.97278935185</v>
      </c>
      <c r="AF297" s="43">
        <v>111</v>
      </c>
      <c r="AG297" s="43" t="s">
        <v>125</v>
      </c>
      <c r="AH297" s="43">
        <v>0</v>
      </c>
      <c r="AI297" s="43">
        <v>12.05</v>
      </c>
      <c r="AJ297" s="44">
        <v>107768</v>
      </c>
      <c r="AK297" s="43">
        <v>21.187000000000001</v>
      </c>
      <c r="AL297" s="43" t="s">
        <v>126</v>
      </c>
      <c r="AM297" s="43" t="s">
        <v>126</v>
      </c>
      <c r="AN297" s="43" t="s">
        <v>126</v>
      </c>
      <c r="AO297" s="43" t="s">
        <v>126</v>
      </c>
      <c r="AP297" s="43"/>
      <c r="AQ297" s="43">
        <v>1</v>
      </c>
      <c r="AR297" s="43"/>
      <c r="AS297" s="43"/>
      <c r="AT297" s="46">
        <f t="shared" si="20"/>
        <v>457.52283702184877</v>
      </c>
      <c r="AU297" s="47">
        <f t="shared" si="21"/>
        <v>19286.010071707522</v>
      </c>
      <c r="AV297" s="43"/>
      <c r="AW297" s="50">
        <f t="shared" si="22"/>
        <v>395.94891534347164</v>
      </c>
      <c r="AX297" s="51">
        <f t="shared" si="23"/>
        <v>20412.540905941762</v>
      </c>
      <c r="AY297" s="43"/>
    </row>
    <row r="298" spans="1:51">
      <c r="A298" s="43">
        <v>39</v>
      </c>
      <c r="B298" s="43" t="s">
        <v>429</v>
      </c>
      <c r="C298" s="45">
        <v>44399.430960648147</v>
      </c>
      <c r="D298" s="43" t="s">
        <v>124</v>
      </c>
      <c r="E298" s="43" t="s">
        <v>125</v>
      </c>
      <c r="F298" s="43">
        <v>0</v>
      </c>
      <c r="G298" s="43">
        <v>6.0549999999999997</v>
      </c>
      <c r="H298" s="44">
        <v>1440</v>
      </c>
      <c r="I298" s="43">
        <v>-2E-3</v>
      </c>
      <c r="J298" s="43" t="s">
        <v>126</v>
      </c>
      <c r="K298" s="43" t="s">
        <v>126</v>
      </c>
      <c r="L298" s="43" t="s">
        <v>126</v>
      </c>
      <c r="M298" s="43" t="s">
        <v>126</v>
      </c>
      <c r="N298" s="43"/>
      <c r="O298" s="43">
        <v>39</v>
      </c>
      <c r="P298" s="43" t="s">
        <v>429</v>
      </c>
      <c r="Q298" s="45">
        <v>44399.430960648147</v>
      </c>
      <c r="R298" s="43" t="s">
        <v>124</v>
      </c>
      <c r="S298" s="43" t="s">
        <v>125</v>
      </c>
      <c r="T298" s="43">
        <v>0</v>
      </c>
      <c r="U298" s="43" t="s">
        <v>126</v>
      </c>
      <c r="V298" s="43" t="s">
        <v>126</v>
      </c>
      <c r="W298" s="43" t="s">
        <v>126</v>
      </c>
      <c r="X298" s="43" t="s">
        <v>126</v>
      </c>
      <c r="Y298" s="43" t="s">
        <v>126</v>
      </c>
      <c r="Z298" s="43" t="s">
        <v>126</v>
      </c>
      <c r="AA298" s="43" t="s">
        <v>126</v>
      </c>
      <c r="AB298" s="43"/>
      <c r="AC298" s="43">
        <v>39</v>
      </c>
      <c r="AD298" s="43" t="s">
        <v>429</v>
      </c>
      <c r="AE298" s="45">
        <v>44399.430960648147</v>
      </c>
      <c r="AF298" s="43" t="s">
        <v>124</v>
      </c>
      <c r="AG298" s="43" t="s">
        <v>125</v>
      </c>
      <c r="AH298" s="43">
        <v>0</v>
      </c>
      <c r="AI298" s="43">
        <v>12.218999999999999</v>
      </c>
      <c r="AJ298" s="44">
        <v>2819</v>
      </c>
      <c r="AK298" s="43">
        <v>0.57199999999999995</v>
      </c>
      <c r="AL298" s="43" t="s">
        <v>126</v>
      </c>
      <c r="AM298" s="43" t="s">
        <v>126</v>
      </c>
      <c r="AN298" s="43" t="s">
        <v>126</v>
      </c>
      <c r="AO298" s="43" t="s">
        <v>126</v>
      </c>
      <c r="AP298" s="43"/>
      <c r="AQ298" s="43">
        <v>1</v>
      </c>
      <c r="AR298" s="43"/>
      <c r="AS298" s="43"/>
      <c r="AT298" s="46">
        <f t="shared" si="20"/>
        <v>-0.43173600000000034</v>
      </c>
      <c r="AU298" s="47">
        <f t="shared" si="21"/>
        <v>556.9737818120301</v>
      </c>
      <c r="AV298" s="43"/>
      <c r="AW298" s="50">
        <f t="shared" si="22"/>
        <v>-1.3300451200000003</v>
      </c>
      <c r="AX298" s="51">
        <f t="shared" si="23"/>
        <v>535.00558566614006</v>
      </c>
    </row>
    <row r="299" spans="1:51">
      <c r="A299" s="43">
        <v>40</v>
      </c>
      <c r="B299" s="43" t="s">
        <v>430</v>
      </c>
      <c r="C299" s="45">
        <v>44399.452210648145</v>
      </c>
      <c r="D299" s="43" t="s">
        <v>128</v>
      </c>
      <c r="E299" s="43" t="s">
        <v>125</v>
      </c>
      <c r="F299" s="43">
        <v>0</v>
      </c>
      <c r="G299" s="43">
        <v>6.0060000000000002</v>
      </c>
      <c r="H299" s="44">
        <v>685643</v>
      </c>
      <c r="I299" s="43">
        <v>1.425</v>
      </c>
      <c r="J299" s="43" t="s">
        <v>126</v>
      </c>
      <c r="K299" s="43" t="s">
        <v>126</v>
      </c>
      <c r="L299" s="43" t="s">
        <v>126</v>
      </c>
      <c r="M299" s="43" t="s">
        <v>126</v>
      </c>
      <c r="N299" s="43"/>
      <c r="O299" s="43">
        <v>40</v>
      </c>
      <c r="P299" s="43" t="s">
        <v>430</v>
      </c>
      <c r="Q299" s="45">
        <v>44399.452210648145</v>
      </c>
      <c r="R299" s="43" t="s">
        <v>128</v>
      </c>
      <c r="S299" s="43" t="s">
        <v>125</v>
      </c>
      <c r="T299" s="43">
        <v>0</v>
      </c>
      <c r="U299" s="43">
        <v>5.9539999999999997</v>
      </c>
      <c r="V299" s="44">
        <v>6240</v>
      </c>
      <c r="W299" s="43">
        <v>1.79</v>
      </c>
      <c r="X299" s="43" t="s">
        <v>126</v>
      </c>
      <c r="Y299" s="43" t="s">
        <v>126</v>
      </c>
      <c r="Z299" s="43" t="s">
        <v>126</v>
      </c>
      <c r="AA299" s="43" t="s">
        <v>126</v>
      </c>
      <c r="AB299" s="43"/>
      <c r="AC299" s="43">
        <v>40</v>
      </c>
      <c r="AD299" s="43" t="s">
        <v>430</v>
      </c>
      <c r="AE299" s="45">
        <v>44399.452210648145</v>
      </c>
      <c r="AF299" s="43" t="s">
        <v>128</v>
      </c>
      <c r="AG299" s="43" t="s">
        <v>125</v>
      </c>
      <c r="AH299" s="43">
        <v>0</v>
      </c>
      <c r="AI299" s="43">
        <v>12.183</v>
      </c>
      <c r="AJ299" s="44">
        <v>8077</v>
      </c>
      <c r="AK299" s="43">
        <v>1.6220000000000001</v>
      </c>
      <c r="AL299" s="43" t="s">
        <v>126</v>
      </c>
      <c r="AM299" s="43" t="s">
        <v>126</v>
      </c>
      <c r="AN299" s="43" t="s">
        <v>126</v>
      </c>
      <c r="AO299" s="43" t="s">
        <v>126</v>
      </c>
      <c r="AP299" s="43"/>
      <c r="AQ299" s="43">
        <v>1</v>
      </c>
      <c r="AR299" s="43"/>
      <c r="AS299" s="43"/>
      <c r="AT299" s="46">
        <f t="shared" si="20"/>
        <v>1770.3740818009262</v>
      </c>
      <c r="AU299" s="47">
        <f t="shared" si="21"/>
        <v>1528.2108151966702</v>
      </c>
      <c r="AV299" s="43"/>
      <c r="AW299" s="50">
        <f t="shared" si="22"/>
        <v>1749.422350495016</v>
      </c>
      <c r="AX299" s="51">
        <f t="shared" si="23"/>
        <v>1539.4036312744602</v>
      </c>
    </row>
    <row r="300" spans="1:51">
      <c r="A300" s="43">
        <v>41</v>
      </c>
      <c r="B300" s="43" t="s">
        <v>431</v>
      </c>
      <c r="C300" s="45">
        <v>44399.473437499997</v>
      </c>
      <c r="D300" s="43">
        <v>197</v>
      </c>
      <c r="E300" s="43" t="s">
        <v>125</v>
      </c>
      <c r="F300" s="43">
        <v>0</v>
      </c>
      <c r="G300" s="43">
        <v>6.0389999999999997</v>
      </c>
      <c r="H300" s="44">
        <v>1531</v>
      </c>
      <c r="I300" s="43">
        <v>-2E-3</v>
      </c>
      <c r="J300" s="43" t="s">
        <v>126</v>
      </c>
      <c r="K300" s="43" t="s">
        <v>126</v>
      </c>
      <c r="L300" s="43" t="s">
        <v>126</v>
      </c>
      <c r="M300" s="43" t="s">
        <v>126</v>
      </c>
      <c r="N300" s="43"/>
      <c r="O300" s="43">
        <v>41</v>
      </c>
      <c r="P300" s="43" t="s">
        <v>431</v>
      </c>
      <c r="Q300" s="45">
        <v>44399.473437499997</v>
      </c>
      <c r="R300" s="43">
        <v>197</v>
      </c>
      <c r="S300" s="43" t="s">
        <v>125</v>
      </c>
      <c r="T300" s="43">
        <v>0</v>
      </c>
      <c r="U300" s="43" t="s">
        <v>126</v>
      </c>
      <c r="V300" s="44" t="s">
        <v>126</v>
      </c>
      <c r="W300" s="43" t="s">
        <v>126</v>
      </c>
      <c r="X300" s="43" t="s">
        <v>126</v>
      </c>
      <c r="Y300" s="43" t="s">
        <v>126</v>
      </c>
      <c r="Z300" s="43" t="s">
        <v>126</v>
      </c>
      <c r="AA300" s="43" t="s">
        <v>126</v>
      </c>
      <c r="AB300" s="43"/>
      <c r="AC300" s="43">
        <v>41</v>
      </c>
      <c r="AD300" s="43" t="s">
        <v>431</v>
      </c>
      <c r="AE300" s="45">
        <v>44399.473437499997</v>
      </c>
      <c r="AF300" s="43">
        <v>197</v>
      </c>
      <c r="AG300" s="43" t="s">
        <v>125</v>
      </c>
      <c r="AH300" s="43">
        <v>0</v>
      </c>
      <c r="AI300" s="43">
        <v>12.173999999999999</v>
      </c>
      <c r="AJ300" s="44">
        <v>6109</v>
      </c>
      <c r="AK300" s="43">
        <v>1.2290000000000001</v>
      </c>
      <c r="AL300" s="43" t="s">
        <v>126</v>
      </c>
      <c r="AM300" s="43" t="s">
        <v>126</v>
      </c>
      <c r="AN300" s="43" t="s">
        <v>126</v>
      </c>
      <c r="AO300" s="43" t="s">
        <v>126</v>
      </c>
      <c r="AP300" s="43"/>
      <c r="AQ300" s="43">
        <v>1</v>
      </c>
      <c r="AR300" s="43"/>
      <c r="AS300" s="43"/>
      <c r="AT300" s="46">
        <f t="shared" si="20"/>
        <v>-0.17983582875000081</v>
      </c>
      <c r="AU300" s="47">
        <f t="shared" si="21"/>
        <v>1165.09603106963</v>
      </c>
      <c r="AV300" s="43"/>
      <c r="AW300" s="50">
        <f t="shared" si="22"/>
        <v>-0.99781953995000006</v>
      </c>
      <c r="AX300" s="51">
        <f t="shared" si="23"/>
        <v>1163.57597873494</v>
      </c>
    </row>
    <row r="301" spans="1:51">
      <c r="A301" s="43">
        <v>42</v>
      </c>
      <c r="B301" s="43" t="s">
        <v>432</v>
      </c>
      <c r="C301" s="45">
        <v>44399.494687500002</v>
      </c>
      <c r="D301" s="43">
        <v>191</v>
      </c>
      <c r="E301" s="43" t="s">
        <v>125</v>
      </c>
      <c r="F301" s="43">
        <v>0</v>
      </c>
      <c r="G301" s="43">
        <v>6</v>
      </c>
      <c r="H301" s="44">
        <v>2757910</v>
      </c>
      <c r="I301" s="43">
        <v>5.7619999999999996</v>
      </c>
      <c r="J301" s="43" t="s">
        <v>126</v>
      </c>
      <c r="K301" s="43" t="s">
        <v>126</v>
      </c>
      <c r="L301" s="43" t="s">
        <v>126</v>
      </c>
      <c r="M301" s="43" t="s">
        <v>126</v>
      </c>
      <c r="N301" s="43"/>
      <c r="O301" s="43">
        <v>42</v>
      </c>
      <c r="P301" s="43" t="s">
        <v>432</v>
      </c>
      <c r="Q301" s="45">
        <v>44399.494687500002</v>
      </c>
      <c r="R301" s="43">
        <v>191</v>
      </c>
      <c r="S301" s="43" t="s">
        <v>125</v>
      </c>
      <c r="T301" s="43">
        <v>0</v>
      </c>
      <c r="U301" s="43">
        <v>5.9509999999999996</v>
      </c>
      <c r="V301" s="44">
        <v>22160</v>
      </c>
      <c r="W301" s="43">
        <v>6.0519999999999996</v>
      </c>
      <c r="X301" s="43" t="s">
        <v>126</v>
      </c>
      <c r="Y301" s="43" t="s">
        <v>126</v>
      </c>
      <c r="Z301" s="43" t="s">
        <v>126</v>
      </c>
      <c r="AA301" s="43" t="s">
        <v>126</v>
      </c>
      <c r="AB301" s="43"/>
      <c r="AC301" s="43">
        <v>42</v>
      </c>
      <c r="AD301" s="43" t="s">
        <v>432</v>
      </c>
      <c r="AE301" s="45">
        <v>44399.494687500002</v>
      </c>
      <c r="AF301" s="43">
        <v>191</v>
      </c>
      <c r="AG301" s="43" t="s">
        <v>125</v>
      </c>
      <c r="AH301" s="43">
        <v>0</v>
      </c>
      <c r="AI301" s="43">
        <v>12.064</v>
      </c>
      <c r="AJ301" s="44">
        <v>102341</v>
      </c>
      <c r="AK301" s="43">
        <v>20.138000000000002</v>
      </c>
      <c r="AL301" s="43" t="s">
        <v>126</v>
      </c>
      <c r="AM301" s="43" t="s">
        <v>126</v>
      </c>
      <c r="AN301" s="43" t="s">
        <v>126</v>
      </c>
      <c r="AO301" s="43" t="s">
        <v>126</v>
      </c>
      <c r="AP301" s="43"/>
      <c r="AQ301" s="43">
        <v>1</v>
      </c>
      <c r="AR301" s="43"/>
      <c r="AS301" s="43"/>
      <c r="AT301" s="46">
        <f t="shared" si="20"/>
        <v>4769.2971504960005</v>
      </c>
      <c r="AU301" s="47">
        <f t="shared" si="21"/>
        <v>18351.418488761632</v>
      </c>
      <c r="AV301" s="43"/>
      <c r="AW301" s="50">
        <f t="shared" si="22"/>
        <v>5958.0683134080009</v>
      </c>
      <c r="AX301" s="51">
        <f t="shared" si="23"/>
        <v>19393.439158630939</v>
      </c>
      <c r="AY301" s="43"/>
    </row>
    <row r="302" spans="1:51">
      <c r="A302" s="43">
        <v>43</v>
      </c>
      <c r="B302" s="43" t="s">
        <v>433</v>
      </c>
      <c r="C302" s="45">
        <v>44399.5159375</v>
      </c>
      <c r="D302" s="43">
        <v>194</v>
      </c>
      <c r="E302" s="43" t="s">
        <v>125</v>
      </c>
      <c r="F302" s="43">
        <v>0</v>
      </c>
      <c r="G302" s="43">
        <v>6.0090000000000003</v>
      </c>
      <c r="H302" s="44">
        <v>77645</v>
      </c>
      <c r="I302" s="43">
        <v>0.157</v>
      </c>
      <c r="J302" s="43" t="s">
        <v>126</v>
      </c>
      <c r="K302" s="43" t="s">
        <v>126</v>
      </c>
      <c r="L302" s="43" t="s">
        <v>126</v>
      </c>
      <c r="M302" s="43" t="s">
        <v>126</v>
      </c>
      <c r="N302" s="43"/>
      <c r="O302" s="43">
        <v>43</v>
      </c>
      <c r="P302" s="43" t="s">
        <v>433</v>
      </c>
      <c r="Q302" s="45">
        <v>44399.5159375</v>
      </c>
      <c r="R302" s="43">
        <v>194</v>
      </c>
      <c r="S302" s="43" t="s">
        <v>125</v>
      </c>
      <c r="T302" s="43">
        <v>0</v>
      </c>
      <c r="U302" s="43" t="s">
        <v>126</v>
      </c>
      <c r="V302" s="44" t="s">
        <v>126</v>
      </c>
      <c r="W302" s="43" t="s">
        <v>126</v>
      </c>
      <c r="X302" s="43" t="s">
        <v>126</v>
      </c>
      <c r="Y302" s="43" t="s">
        <v>126</v>
      </c>
      <c r="Z302" s="43" t="s">
        <v>126</v>
      </c>
      <c r="AA302" s="43" t="s">
        <v>126</v>
      </c>
      <c r="AB302" s="43"/>
      <c r="AC302" s="43">
        <v>43</v>
      </c>
      <c r="AD302" s="43" t="s">
        <v>433</v>
      </c>
      <c r="AE302" s="45">
        <v>44399.5159375</v>
      </c>
      <c r="AF302" s="43">
        <v>194</v>
      </c>
      <c r="AG302" s="43" t="s">
        <v>125</v>
      </c>
      <c r="AH302" s="43">
        <v>0</v>
      </c>
      <c r="AI302" s="43">
        <v>12.159000000000001</v>
      </c>
      <c r="AJ302" s="44">
        <v>449</v>
      </c>
      <c r="AK302" s="43">
        <v>9.9000000000000005E-2</v>
      </c>
      <c r="AL302" s="43" t="s">
        <v>126</v>
      </c>
      <c r="AM302" s="43" t="s">
        <v>126</v>
      </c>
      <c r="AN302" s="43" t="s">
        <v>126</v>
      </c>
      <c r="AO302" s="43" t="s">
        <v>126</v>
      </c>
      <c r="AP302" s="43"/>
      <c r="AQ302" s="43">
        <v>1</v>
      </c>
      <c r="AR302" s="43"/>
      <c r="AS302" s="43"/>
      <c r="AT302" s="46">
        <f t="shared" si="20"/>
        <v>239.432482494395</v>
      </c>
      <c r="AU302" s="47">
        <f t="shared" si="21"/>
        <v>118.06194550523</v>
      </c>
      <c r="AV302" s="43"/>
      <c r="AW302" s="50">
        <f t="shared" si="22"/>
        <v>203.45459960557753</v>
      </c>
      <c r="AX302" s="51">
        <f t="shared" si="23"/>
        <v>81.987521967739994</v>
      </c>
      <c r="AY302" s="43"/>
    </row>
    <row r="303" spans="1:51">
      <c r="A303" s="43">
        <v>44</v>
      </c>
      <c r="B303" s="43" t="s">
        <v>434</v>
      </c>
      <c r="C303" s="45">
        <v>44399.537187499998</v>
      </c>
      <c r="D303" s="43">
        <v>141</v>
      </c>
      <c r="E303" s="43" t="s">
        <v>125</v>
      </c>
      <c r="F303" s="43">
        <v>0</v>
      </c>
      <c r="G303" s="43">
        <v>6.0069999999999997</v>
      </c>
      <c r="H303" s="44">
        <v>596147</v>
      </c>
      <c r="I303" s="43">
        <v>1.2390000000000001</v>
      </c>
      <c r="J303" s="43" t="s">
        <v>126</v>
      </c>
      <c r="K303" s="43" t="s">
        <v>126</v>
      </c>
      <c r="L303" s="43" t="s">
        <v>126</v>
      </c>
      <c r="M303" s="43" t="s">
        <v>126</v>
      </c>
      <c r="N303" s="43"/>
      <c r="O303" s="43">
        <v>44</v>
      </c>
      <c r="P303" s="43" t="s">
        <v>434</v>
      </c>
      <c r="Q303" s="45">
        <v>44399.537187499998</v>
      </c>
      <c r="R303" s="43">
        <v>141</v>
      </c>
      <c r="S303" s="43" t="s">
        <v>125</v>
      </c>
      <c r="T303" s="43">
        <v>0</v>
      </c>
      <c r="U303" s="43">
        <v>5.9610000000000003</v>
      </c>
      <c r="V303" s="44">
        <v>5524</v>
      </c>
      <c r="W303" s="43">
        <v>1.5980000000000001</v>
      </c>
      <c r="X303" s="43" t="s">
        <v>126</v>
      </c>
      <c r="Y303" s="43" t="s">
        <v>126</v>
      </c>
      <c r="Z303" s="43" t="s">
        <v>126</v>
      </c>
      <c r="AA303" s="43" t="s">
        <v>126</v>
      </c>
      <c r="AB303" s="43"/>
      <c r="AC303" s="43">
        <v>44</v>
      </c>
      <c r="AD303" s="43" t="s">
        <v>434</v>
      </c>
      <c r="AE303" s="45">
        <v>44399.537187499998</v>
      </c>
      <c r="AF303" s="43">
        <v>141</v>
      </c>
      <c r="AG303" s="43" t="s">
        <v>125</v>
      </c>
      <c r="AH303" s="43">
        <v>0</v>
      </c>
      <c r="AI303" s="43">
        <v>12.132999999999999</v>
      </c>
      <c r="AJ303" s="44">
        <v>36986</v>
      </c>
      <c r="AK303" s="43">
        <v>7.359</v>
      </c>
      <c r="AL303" s="43" t="s">
        <v>126</v>
      </c>
      <c r="AM303" s="43" t="s">
        <v>126</v>
      </c>
      <c r="AN303" s="43" t="s">
        <v>126</v>
      </c>
      <c r="AO303" s="43" t="s">
        <v>126</v>
      </c>
      <c r="AP303" s="43"/>
      <c r="AQ303" s="43">
        <v>1</v>
      </c>
      <c r="AR303" s="43"/>
      <c r="AS303" s="43"/>
      <c r="AT303" s="46">
        <f t="shared" si="20"/>
        <v>1582.8975923339342</v>
      </c>
      <c r="AU303" s="47">
        <f t="shared" si="21"/>
        <v>6806.1672874170808</v>
      </c>
      <c r="AV303" s="43"/>
      <c r="AW303" s="50">
        <f t="shared" si="22"/>
        <v>1527.469443405872</v>
      </c>
      <c r="AX303" s="51">
        <f t="shared" si="23"/>
        <v>7045.6221021730398</v>
      </c>
      <c r="AY303" s="43"/>
    </row>
    <row r="304" spans="1:51">
      <c r="A304" s="43">
        <v>45</v>
      </c>
      <c r="B304" s="43" t="s">
        <v>435</v>
      </c>
      <c r="C304" s="45">
        <v>44399.558425925927</v>
      </c>
      <c r="D304" s="43">
        <v>62</v>
      </c>
      <c r="E304" s="43" t="s">
        <v>125</v>
      </c>
      <c r="F304" s="43">
        <v>0</v>
      </c>
      <c r="G304" s="43">
        <v>5.9980000000000002</v>
      </c>
      <c r="H304" s="44">
        <v>6700867</v>
      </c>
      <c r="I304" s="43">
        <v>14.074999999999999</v>
      </c>
      <c r="J304" s="43" t="s">
        <v>126</v>
      </c>
      <c r="K304" s="43" t="s">
        <v>126</v>
      </c>
      <c r="L304" s="43" t="s">
        <v>126</v>
      </c>
      <c r="M304" s="43" t="s">
        <v>126</v>
      </c>
      <c r="N304" s="43"/>
      <c r="O304" s="43">
        <v>45</v>
      </c>
      <c r="P304" s="43" t="s">
        <v>435</v>
      </c>
      <c r="Q304" s="45">
        <v>44399.558425925927</v>
      </c>
      <c r="R304" s="43">
        <v>62</v>
      </c>
      <c r="S304" s="43" t="s">
        <v>125</v>
      </c>
      <c r="T304" s="43">
        <v>0</v>
      </c>
      <c r="U304" s="43">
        <v>5.9509999999999996</v>
      </c>
      <c r="V304" s="44">
        <v>49513</v>
      </c>
      <c r="W304" s="43">
        <v>13.327</v>
      </c>
      <c r="X304" s="43" t="s">
        <v>126</v>
      </c>
      <c r="Y304" s="43" t="s">
        <v>126</v>
      </c>
      <c r="Z304" s="43" t="s">
        <v>126</v>
      </c>
      <c r="AA304" s="43" t="s">
        <v>126</v>
      </c>
      <c r="AB304" s="43"/>
      <c r="AC304" s="43">
        <v>45</v>
      </c>
      <c r="AD304" s="43" t="s">
        <v>435</v>
      </c>
      <c r="AE304" s="45">
        <v>44399.558425925927</v>
      </c>
      <c r="AF304" s="43">
        <v>62</v>
      </c>
      <c r="AG304" s="43" t="s">
        <v>125</v>
      </c>
      <c r="AH304" s="43">
        <v>0</v>
      </c>
      <c r="AI304" s="43">
        <v>12.113</v>
      </c>
      <c r="AJ304" s="44">
        <v>60296</v>
      </c>
      <c r="AK304" s="43">
        <v>11.946999999999999</v>
      </c>
      <c r="AL304" s="43" t="s">
        <v>126</v>
      </c>
      <c r="AM304" s="43" t="s">
        <v>126</v>
      </c>
      <c r="AN304" s="43" t="s">
        <v>126</v>
      </c>
      <c r="AO304" s="43" t="s">
        <v>126</v>
      </c>
      <c r="AP304" s="43"/>
      <c r="AQ304" s="43">
        <v>1</v>
      </c>
      <c r="AR304" s="43"/>
      <c r="AS304" s="43"/>
      <c r="AT304" s="46">
        <f t="shared" si="20"/>
        <v>9970.0719996001662</v>
      </c>
      <c r="AU304" s="47">
        <f t="shared" si="21"/>
        <v>10985.501309943682</v>
      </c>
      <c r="AV304" s="43"/>
      <c r="AW304" s="50">
        <f t="shared" si="22"/>
        <v>12932.030849018171</v>
      </c>
      <c r="AX304" s="51">
        <f t="shared" si="23"/>
        <v>11465.622220163839</v>
      </c>
      <c r="AY304" s="43"/>
    </row>
    <row r="305" spans="1:51">
      <c r="A305" s="43">
        <v>46</v>
      </c>
      <c r="B305" s="43" t="s">
        <v>436</v>
      </c>
      <c r="C305" s="45">
        <v>44399.579652777778</v>
      </c>
      <c r="D305" s="43">
        <v>173</v>
      </c>
      <c r="E305" s="43" t="s">
        <v>125</v>
      </c>
      <c r="F305" s="43">
        <v>0</v>
      </c>
      <c r="G305" s="43">
        <v>6.008</v>
      </c>
      <c r="H305" s="44">
        <v>2703294</v>
      </c>
      <c r="I305" s="43">
        <v>5.6479999999999997</v>
      </c>
      <c r="J305" s="43" t="s">
        <v>126</v>
      </c>
      <c r="K305" s="43" t="s">
        <v>126</v>
      </c>
      <c r="L305" s="43" t="s">
        <v>126</v>
      </c>
      <c r="M305" s="43" t="s">
        <v>126</v>
      </c>
      <c r="N305" s="43"/>
      <c r="O305" s="43">
        <v>46</v>
      </c>
      <c r="P305" s="43" t="s">
        <v>436</v>
      </c>
      <c r="Q305" s="45">
        <v>44399.579652777778</v>
      </c>
      <c r="R305" s="43">
        <v>173</v>
      </c>
      <c r="S305" s="43" t="s">
        <v>125</v>
      </c>
      <c r="T305" s="43">
        <v>0</v>
      </c>
      <c r="U305" s="43">
        <v>5.9610000000000003</v>
      </c>
      <c r="V305" s="44">
        <v>20411</v>
      </c>
      <c r="W305" s="43">
        <v>5.585</v>
      </c>
      <c r="X305" s="43" t="s">
        <v>126</v>
      </c>
      <c r="Y305" s="43" t="s">
        <v>126</v>
      </c>
      <c r="Z305" s="43" t="s">
        <v>126</v>
      </c>
      <c r="AA305" s="43" t="s">
        <v>126</v>
      </c>
      <c r="AB305" s="43"/>
      <c r="AC305" s="43">
        <v>46</v>
      </c>
      <c r="AD305" s="43" t="s">
        <v>436</v>
      </c>
      <c r="AE305" s="45">
        <v>44399.579652777778</v>
      </c>
      <c r="AF305" s="43">
        <v>173</v>
      </c>
      <c r="AG305" s="43" t="s">
        <v>125</v>
      </c>
      <c r="AH305" s="43">
        <v>0</v>
      </c>
      <c r="AI305" s="43">
        <v>12.071</v>
      </c>
      <c r="AJ305" s="44">
        <v>108200</v>
      </c>
      <c r="AK305" s="43">
        <v>21.271000000000001</v>
      </c>
      <c r="AL305" s="43" t="s">
        <v>126</v>
      </c>
      <c r="AM305" s="43" t="s">
        <v>126</v>
      </c>
      <c r="AN305" s="43" t="s">
        <v>126</v>
      </c>
      <c r="AO305" s="43" t="s">
        <v>126</v>
      </c>
      <c r="AP305" s="43"/>
      <c r="AQ305" s="43">
        <v>1</v>
      </c>
      <c r="AR305" s="43"/>
      <c r="AS305" s="43"/>
      <c r="AT305" s="46">
        <f t="shared" si="20"/>
        <v>4436.9174603054853</v>
      </c>
      <c r="AU305" s="47">
        <f t="shared" si="21"/>
        <v>19360.246545200003</v>
      </c>
      <c r="AV305" s="43"/>
      <c r="AW305" s="50">
        <f t="shared" si="22"/>
        <v>5511.1190589555308</v>
      </c>
      <c r="AX305" s="51">
        <f t="shared" si="23"/>
        <v>20493.6222776</v>
      </c>
      <c r="AY305" s="43"/>
    </row>
    <row r="306" spans="1:51">
      <c r="A306" s="43">
        <v>47</v>
      </c>
      <c r="B306" s="43" t="s">
        <v>437</v>
      </c>
      <c r="C306" s="45">
        <v>44399.600902777776</v>
      </c>
      <c r="D306" s="43">
        <v>134</v>
      </c>
      <c r="E306" s="43" t="s">
        <v>125</v>
      </c>
      <c r="F306" s="43">
        <v>0</v>
      </c>
      <c r="G306" s="43">
        <v>6.02</v>
      </c>
      <c r="H306" s="44">
        <v>74930</v>
      </c>
      <c r="I306" s="43">
        <v>0.151</v>
      </c>
      <c r="J306" s="43" t="s">
        <v>126</v>
      </c>
      <c r="K306" s="43" t="s">
        <v>126</v>
      </c>
      <c r="L306" s="43" t="s">
        <v>126</v>
      </c>
      <c r="M306" s="43" t="s">
        <v>126</v>
      </c>
      <c r="N306" s="43"/>
      <c r="O306" s="43">
        <v>47</v>
      </c>
      <c r="P306" s="43" t="s">
        <v>437</v>
      </c>
      <c r="Q306" s="45">
        <v>44399.600902777776</v>
      </c>
      <c r="R306" s="43">
        <v>134</v>
      </c>
      <c r="S306" s="43" t="s">
        <v>125</v>
      </c>
      <c r="T306" s="43">
        <v>0</v>
      </c>
      <c r="U306" s="43">
        <v>5.9960000000000004</v>
      </c>
      <c r="V306" s="44">
        <v>925</v>
      </c>
      <c r="W306" s="43">
        <v>0.36299999999999999</v>
      </c>
      <c r="X306" s="43" t="s">
        <v>126</v>
      </c>
      <c r="Y306" s="43" t="s">
        <v>126</v>
      </c>
      <c r="Z306" s="43" t="s">
        <v>126</v>
      </c>
      <c r="AA306" s="43" t="s">
        <v>126</v>
      </c>
      <c r="AB306" s="43"/>
      <c r="AC306" s="43">
        <v>47</v>
      </c>
      <c r="AD306" s="43" t="s">
        <v>437</v>
      </c>
      <c r="AE306" s="45">
        <v>44399.600902777776</v>
      </c>
      <c r="AF306" s="43">
        <v>134</v>
      </c>
      <c r="AG306" s="43" t="s">
        <v>125</v>
      </c>
      <c r="AH306" s="43">
        <v>0</v>
      </c>
      <c r="AI306" s="43">
        <v>12.153</v>
      </c>
      <c r="AJ306" s="44">
        <v>1017</v>
      </c>
      <c r="AK306" s="43">
        <v>0.21199999999999999</v>
      </c>
      <c r="AL306" s="43" t="s">
        <v>126</v>
      </c>
      <c r="AM306" s="43" t="s">
        <v>126</v>
      </c>
      <c r="AN306" s="43" t="s">
        <v>126</v>
      </c>
      <c r="AO306" s="43" t="s">
        <v>126</v>
      </c>
      <c r="AP306" s="43"/>
      <c r="AQ306" s="43">
        <v>1</v>
      </c>
      <c r="AR306" s="43"/>
      <c r="AS306" s="43"/>
      <c r="AT306" s="46">
        <f t="shared" si="20"/>
        <v>231.24277110062002</v>
      </c>
      <c r="AU306" s="47">
        <f t="shared" si="21"/>
        <v>223.31687767947</v>
      </c>
      <c r="AV306" s="43"/>
      <c r="AW306" s="50">
        <f t="shared" si="22"/>
        <v>196.35065635759</v>
      </c>
      <c r="AX306" s="51">
        <f t="shared" si="23"/>
        <v>190.57558246086001</v>
      </c>
      <c r="AY306" s="43"/>
    </row>
    <row r="307" spans="1:51">
      <c r="A307" s="43">
        <v>48</v>
      </c>
      <c r="B307" s="43" t="s">
        <v>438</v>
      </c>
      <c r="C307" s="45">
        <v>44399.622152777774</v>
      </c>
      <c r="D307" s="43">
        <v>20</v>
      </c>
      <c r="E307" s="43" t="s">
        <v>125</v>
      </c>
      <c r="F307" s="43">
        <v>0</v>
      </c>
      <c r="G307" s="43">
        <v>6.02</v>
      </c>
      <c r="H307" s="44">
        <v>174952</v>
      </c>
      <c r="I307" s="43">
        <v>0.36</v>
      </c>
      <c r="J307" s="43" t="s">
        <v>126</v>
      </c>
      <c r="K307" s="43" t="s">
        <v>126</v>
      </c>
      <c r="L307" s="43" t="s">
        <v>126</v>
      </c>
      <c r="M307" s="43" t="s">
        <v>126</v>
      </c>
      <c r="N307" s="43"/>
      <c r="O307" s="43">
        <v>48</v>
      </c>
      <c r="P307" s="43" t="s">
        <v>438</v>
      </c>
      <c r="Q307" s="45">
        <v>44399.622152777774</v>
      </c>
      <c r="R307" s="43">
        <v>20</v>
      </c>
      <c r="S307" s="43" t="s">
        <v>125</v>
      </c>
      <c r="T307" s="43">
        <v>0</v>
      </c>
      <c r="U307" s="43" t="s">
        <v>126</v>
      </c>
      <c r="V307" s="44" t="s">
        <v>126</v>
      </c>
      <c r="W307" s="43" t="s">
        <v>126</v>
      </c>
      <c r="X307" s="43" t="s">
        <v>126</v>
      </c>
      <c r="Y307" s="43" t="s">
        <v>126</v>
      </c>
      <c r="Z307" s="43" t="s">
        <v>126</v>
      </c>
      <c r="AA307" s="43" t="s">
        <v>126</v>
      </c>
      <c r="AB307" s="43"/>
      <c r="AC307" s="43">
        <v>48</v>
      </c>
      <c r="AD307" s="43" t="s">
        <v>438</v>
      </c>
      <c r="AE307" s="45">
        <v>44399.622152777774</v>
      </c>
      <c r="AF307" s="43">
        <v>20</v>
      </c>
      <c r="AG307" s="43" t="s">
        <v>125</v>
      </c>
      <c r="AH307" s="43">
        <v>0</v>
      </c>
      <c r="AI307" s="43">
        <v>12.083</v>
      </c>
      <c r="AJ307" s="44">
        <v>97295</v>
      </c>
      <c r="AK307" s="43">
        <v>19.16</v>
      </c>
      <c r="AL307" s="43" t="s">
        <v>126</v>
      </c>
      <c r="AM307" s="43" t="s">
        <v>126</v>
      </c>
      <c r="AN307" s="43" t="s">
        <v>126</v>
      </c>
      <c r="AO307" s="43" t="s">
        <v>126</v>
      </c>
      <c r="AP307" s="43"/>
      <c r="AQ307" s="43">
        <v>1</v>
      </c>
      <c r="AR307" s="43"/>
      <c r="AS307" s="43"/>
      <c r="AT307" s="46">
        <f t="shared" si="20"/>
        <v>525.01201727947512</v>
      </c>
      <c r="AU307" s="47">
        <f t="shared" si="21"/>
        <v>17479.122280340755</v>
      </c>
      <c r="AV307" s="43"/>
      <c r="AW307" s="50">
        <f t="shared" si="22"/>
        <v>456.88688834144648</v>
      </c>
      <c r="AX307" s="51">
        <f t="shared" si="23"/>
        <v>18445.023685173499</v>
      </c>
      <c r="AY307" s="43"/>
    </row>
    <row r="308" spans="1:51">
      <c r="A308" s="43">
        <v>49</v>
      </c>
      <c r="B308" s="43" t="s">
        <v>439</v>
      </c>
      <c r="C308" s="45">
        <v>44399.643425925926</v>
      </c>
      <c r="D308" s="43">
        <v>59</v>
      </c>
      <c r="E308" s="43" t="s">
        <v>125</v>
      </c>
      <c r="F308" s="43">
        <v>0</v>
      </c>
      <c r="G308" s="43">
        <v>6.0209999999999999</v>
      </c>
      <c r="H308" s="44">
        <v>21628</v>
      </c>
      <c r="I308" s="43">
        <v>0.04</v>
      </c>
      <c r="J308" s="43" t="s">
        <v>126</v>
      </c>
      <c r="K308" s="43" t="s">
        <v>126</v>
      </c>
      <c r="L308" s="43" t="s">
        <v>126</v>
      </c>
      <c r="M308" s="43" t="s">
        <v>126</v>
      </c>
      <c r="N308" s="43"/>
      <c r="O308" s="43">
        <v>49</v>
      </c>
      <c r="P308" s="43" t="s">
        <v>439</v>
      </c>
      <c r="Q308" s="45">
        <v>44399.643425925926</v>
      </c>
      <c r="R308" s="43">
        <v>59</v>
      </c>
      <c r="S308" s="43" t="s">
        <v>125</v>
      </c>
      <c r="T308" s="43">
        <v>0</v>
      </c>
      <c r="U308" s="43" t="s">
        <v>126</v>
      </c>
      <c r="V308" s="44" t="s">
        <v>126</v>
      </c>
      <c r="W308" s="43" t="s">
        <v>126</v>
      </c>
      <c r="X308" s="43" t="s">
        <v>126</v>
      </c>
      <c r="Y308" s="43" t="s">
        <v>126</v>
      </c>
      <c r="Z308" s="43" t="s">
        <v>126</v>
      </c>
      <c r="AA308" s="43" t="s">
        <v>126</v>
      </c>
      <c r="AB308" s="43"/>
      <c r="AC308" s="43">
        <v>49</v>
      </c>
      <c r="AD308" s="43" t="s">
        <v>439</v>
      </c>
      <c r="AE308" s="45">
        <v>44399.643425925926</v>
      </c>
      <c r="AF308" s="43">
        <v>59</v>
      </c>
      <c r="AG308" s="43" t="s">
        <v>125</v>
      </c>
      <c r="AH308" s="43">
        <v>0</v>
      </c>
      <c r="AI308" s="43">
        <v>12.127000000000001</v>
      </c>
      <c r="AJ308" s="44">
        <v>57821</v>
      </c>
      <c r="AK308" s="43">
        <v>11.462</v>
      </c>
      <c r="AL308" s="43" t="s">
        <v>126</v>
      </c>
      <c r="AM308" s="43" t="s">
        <v>126</v>
      </c>
      <c r="AN308" s="43" t="s">
        <v>126</v>
      </c>
      <c r="AO308" s="43" t="s">
        <v>126</v>
      </c>
      <c r="AP308" s="43"/>
      <c r="AQ308" s="43">
        <v>1</v>
      </c>
      <c r="AR308" s="43"/>
      <c r="AS308" s="43"/>
      <c r="AT308" s="46">
        <f t="shared" si="20"/>
        <v>68.021953812579213</v>
      </c>
      <c r="AU308" s="47">
        <f t="shared" si="21"/>
        <v>10544.986465066429</v>
      </c>
      <c r="AV308" s="43"/>
      <c r="AW308" s="50">
        <f t="shared" si="22"/>
        <v>56.522126560574407</v>
      </c>
      <c r="AX308" s="51">
        <f t="shared" si="23"/>
        <v>10997.15566165334</v>
      </c>
      <c r="AY308" s="43"/>
    </row>
    <row r="309" spans="1:51">
      <c r="A309" s="43">
        <v>50</v>
      </c>
      <c r="B309" s="43" t="s">
        <v>440</v>
      </c>
      <c r="C309" s="45">
        <v>44399.664664351854</v>
      </c>
      <c r="D309" s="43">
        <v>113</v>
      </c>
      <c r="E309" s="43" t="s">
        <v>125</v>
      </c>
      <c r="F309" s="43">
        <v>0</v>
      </c>
      <c r="G309" s="43">
        <v>6.0140000000000002</v>
      </c>
      <c r="H309" s="44">
        <v>2049545</v>
      </c>
      <c r="I309" s="43">
        <v>4.2770000000000001</v>
      </c>
      <c r="J309" s="43" t="s">
        <v>126</v>
      </c>
      <c r="K309" s="43" t="s">
        <v>126</v>
      </c>
      <c r="L309" s="43" t="s">
        <v>126</v>
      </c>
      <c r="M309" s="43" t="s">
        <v>126</v>
      </c>
      <c r="N309" s="43"/>
      <c r="O309" s="43">
        <v>50</v>
      </c>
      <c r="P309" s="43" t="s">
        <v>440</v>
      </c>
      <c r="Q309" s="45">
        <v>44399.664664351854</v>
      </c>
      <c r="R309" s="43">
        <v>113</v>
      </c>
      <c r="S309" s="43" t="s">
        <v>125</v>
      </c>
      <c r="T309" s="43">
        <v>0</v>
      </c>
      <c r="U309" s="43">
        <v>5.9669999999999996</v>
      </c>
      <c r="V309" s="44">
        <v>16953</v>
      </c>
      <c r="W309" s="43">
        <v>4.66</v>
      </c>
      <c r="X309" s="43" t="s">
        <v>126</v>
      </c>
      <c r="Y309" s="43" t="s">
        <v>126</v>
      </c>
      <c r="Z309" s="43" t="s">
        <v>126</v>
      </c>
      <c r="AA309" s="43" t="s">
        <v>126</v>
      </c>
      <c r="AB309" s="43"/>
      <c r="AC309" s="43">
        <v>50</v>
      </c>
      <c r="AD309" s="43" t="s">
        <v>440</v>
      </c>
      <c r="AE309" s="45">
        <v>44399.664664351854</v>
      </c>
      <c r="AF309" s="43">
        <v>113</v>
      </c>
      <c r="AG309" s="43" t="s">
        <v>125</v>
      </c>
      <c r="AH309" s="43">
        <v>0</v>
      </c>
      <c r="AI309" s="43">
        <v>12.092000000000001</v>
      </c>
      <c r="AJ309" s="44">
        <v>90659</v>
      </c>
      <c r="AK309" s="43">
        <v>17.873000000000001</v>
      </c>
      <c r="AL309" s="43" t="s">
        <v>126</v>
      </c>
      <c r="AM309" s="43" t="s">
        <v>126</v>
      </c>
      <c r="AN309" s="43" t="s">
        <v>126</v>
      </c>
      <c r="AO309" s="43" t="s">
        <v>126</v>
      </c>
      <c r="AP309" s="43"/>
      <c r="AQ309" s="43">
        <v>1</v>
      </c>
      <c r="AR309" s="43"/>
      <c r="AS309" s="43"/>
      <c r="AT309" s="46">
        <f t="shared" si="20"/>
        <v>3779.8188228265653</v>
      </c>
      <c r="AU309" s="47">
        <f t="shared" si="21"/>
        <v>16327.09856278163</v>
      </c>
      <c r="AV309" s="43"/>
      <c r="AW309" s="50">
        <f t="shared" si="22"/>
        <v>4627.0809975253705</v>
      </c>
      <c r="AX309" s="51">
        <f t="shared" si="23"/>
        <v>17196.500977390941</v>
      </c>
      <c r="AY309" s="43"/>
    </row>
    <row r="310" spans="1:51">
      <c r="A310" s="43">
        <v>51</v>
      </c>
      <c r="B310" s="43" t="s">
        <v>441</v>
      </c>
      <c r="C310" s="45">
        <v>44399.685902777775</v>
      </c>
      <c r="D310" s="43">
        <v>90</v>
      </c>
      <c r="E310" s="43" t="s">
        <v>125</v>
      </c>
      <c r="F310" s="43">
        <v>0</v>
      </c>
      <c r="G310" s="43">
        <v>6.0190000000000001</v>
      </c>
      <c r="H310" s="44">
        <v>649589</v>
      </c>
      <c r="I310" s="43">
        <v>1.35</v>
      </c>
      <c r="J310" s="43" t="s">
        <v>126</v>
      </c>
      <c r="K310" s="43" t="s">
        <v>126</v>
      </c>
      <c r="L310" s="43" t="s">
        <v>126</v>
      </c>
      <c r="M310" s="43" t="s">
        <v>126</v>
      </c>
      <c r="N310" s="43"/>
      <c r="O310" s="43">
        <v>51</v>
      </c>
      <c r="P310" s="43" t="s">
        <v>441</v>
      </c>
      <c r="Q310" s="45">
        <v>44399.685902777775</v>
      </c>
      <c r="R310" s="43">
        <v>90</v>
      </c>
      <c r="S310" s="43" t="s">
        <v>125</v>
      </c>
      <c r="T310" s="43">
        <v>0</v>
      </c>
      <c r="U310" s="43">
        <v>5.9690000000000003</v>
      </c>
      <c r="V310" s="44">
        <v>4938</v>
      </c>
      <c r="W310" s="43">
        <v>1.4410000000000001</v>
      </c>
      <c r="X310" s="43" t="s">
        <v>126</v>
      </c>
      <c r="Y310" s="43" t="s">
        <v>126</v>
      </c>
      <c r="Z310" s="43" t="s">
        <v>126</v>
      </c>
      <c r="AA310" s="43" t="s">
        <v>126</v>
      </c>
      <c r="AB310" s="43"/>
      <c r="AC310" s="43">
        <v>51</v>
      </c>
      <c r="AD310" s="43" t="s">
        <v>441</v>
      </c>
      <c r="AE310" s="45">
        <v>44399.685902777775</v>
      </c>
      <c r="AF310" s="43">
        <v>90</v>
      </c>
      <c r="AG310" s="43" t="s">
        <v>125</v>
      </c>
      <c r="AH310" s="43">
        <v>0</v>
      </c>
      <c r="AI310" s="43">
        <v>12.154999999999999</v>
      </c>
      <c r="AJ310" s="44">
        <v>34382</v>
      </c>
      <c r="AK310" s="43">
        <v>6.8449999999999998</v>
      </c>
      <c r="AL310" s="43" t="s">
        <v>126</v>
      </c>
      <c r="AM310" s="43" t="s">
        <v>126</v>
      </c>
      <c r="AN310" s="43" t="s">
        <v>126</v>
      </c>
      <c r="AO310" s="43" t="s">
        <v>126</v>
      </c>
      <c r="AP310" s="43"/>
      <c r="AQ310" s="43">
        <v>1</v>
      </c>
      <c r="AR310" s="43"/>
      <c r="AS310" s="43"/>
      <c r="AT310" s="46">
        <f t="shared" si="20"/>
        <v>1696.4207067866798</v>
      </c>
      <c r="AU310" s="47">
        <f t="shared" si="21"/>
        <v>6335.0510068305202</v>
      </c>
      <c r="AV310" s="43"/>
      <c r="AW310" s="50">
        <f t="shared" si="22"/>
        <v>1660.2402414474514</v>
      </c>
      <c r="AX310" s="51">
        <f t="shared" si="23"/>
        <v>6550.75909751576</v>
      </c>
      <c r="AY310" s="43"/>
    </row>
    <row r="311" spans="1:51">
      <c r="A311" s="43">
        <v>52</v>
      </c>
      <c r="B311" s="43" t="s">
        <v>442</v>
      </c>
      <c r="C311" s="45">
        <v>44399.70716435185</v>
      </c>
      <c r="D311" s="43">
        <v>125</v>
      </c>
      <c r="E311" s="43" t="s">
        <v>125</v>
      </c>
      <c r="F311" s="43">
        <v>0</v>
      </c>
      <c r="G311" s="43">
        <v>6.0220000000000002</v>
      </c>
      <c r="H311" s="44">
        <v>83215</v>
      </c>
      <c r="I311" s="43">
        <v>0.16900000000000001</v>
      </c>
      <c r="J311" s="43" t="s">
        <v>126</v>
      </c>
      <c r="K311" s="43" t="s">
        <v>126</v>
      </c>
      <c r="L311" s="43" t="s">
        <v>126</v>
      </c>
      <c r="M311" s="43" t="s">
        <v>126</v>
      </c>
      <c r="N311" s="43"/>
      <c r="O311" s="43">
        <v>52</v>
      </c>
      <c r="P311" s="43" t="s">
        <v>442</v>
      </c>
      <c r="Q311" s="45">
        <v>44399.70716435185</v>
      </c>
      <c r="R311" s="43">
        <v>125</v>
      </c>
      <c r="S311" s="43" t="s">
        <v>125</v>
      </c>
      <c r="T311" s="43">
        <v>0</v>
      </c>
      <c r="U311" s="43" t="s">
        <v>126</v>
      </c>
      <c r="V311" s="44" t="s">
        <v>126</v>
      </c>
      <c r="W311" s="43" t="s">
        <v>126</v>
      </c>
      <c r="X311" s="43" t="s">
        <v>126</v>
      </c>
      <c r="Y311" s="43" t="s">
        <v>126</v>
      </c>
      <c r="Z311" s="43" t="s">
        <v>126</v>
      </c>
      <c r="AA311" s="43" t="s">
        <v>126</v>
      </c>
      <c r="AB311" s="43"/>
      <c r="AC311" s="43">
        <v>52</v>
      </c>
      <c r="AD311" s="43" t="s">
        <v>442</v>
      </c>
      <c r="AE311" s="45">
        <v>44399.70716435185</v>
      </c>
      <c r="AF311" s="43">
        <v>125</v>
      </c>
      <c r="AG311" s="43" t="s">
        <v>125</v>
      </c>
      <c r="AH311" s="43">
        <v>0</v>
      </c>
      <c r="AI311" s="43">
        <v>12.153</v>
      </c>
      <c r="AJ311" s="44">
        <v>289</v>
      </c>
      <c r="AK311" s="43">
        <v>6.7000000000000004E-2</v>
      </c>
      <c r="AL311" s="43" t="s">
        <v>126</v>
      </c>
      <c r="AM311" s="43" t="s">
        <v>126</v>
      </c>
      <c r="AN311" s="43" t="s">
        <v>126</v>
      </c>
      <c r="AO311" s="43" t="s">
        <v>126</v>
      </c>
      <c r="AP311" s="43"/>
      <c r="AQ311" s="43">
        <v>1</v>
      </c>
      <c r="AR311" s="43"/>
      <c r="AS311" s="43"/>
      <c r="AT311" s="46">
        <f t="shared" si="20"/>
        <v>256.196545293155</v>
      </c>
      <c r="AU311" s="47">
        <f t="shared" si="21"/>
        <v>88.405357386830005</v>
      </c>
      <c r="AV311" s="43"/>
      <c r="AW311" s="50">
        <f t="shared" si="22"/>
        <v>218.02322439039753</v>
      </c>
      <c r="AX311" s="51">
        <f t="shared" si="23"/>
        <v>51.397441948540006</v>
      </c>
      <c r="AY311" s="43"/>
    </row>
    <row r="312" spans="1:51">
      <c r="A312" s="43">
        <v>53</v>
      </c>
      <c r="B312" s="43" t="s">
        <v>443</v>
      </c>
      <c r="C312" s="45">
        <v>44399.728402777779</v>
      </c>
      <c r="D312" s="43">
        <v>37</v>
      </c>
      <c r="E312" s="43" t="s">
        <v>125</v>
      </c>
      <c r="F312" s="43">
        <v>0</v>
      </c>
      <c r="G312" s="43">
        <v>6.0119999999999996</v>
      </c>
      <c r="H312" s="44">
        <v>2082560</v>
      </c>
      <c r="I312" s="43">
        <v>4.3460000000000001</v>
      </c>
      <c r="J312" s="43" t="s">
        <v>126</v>
      </c>
      <c r="K312" s="43" t="s">
        <v>126</v>
      </c>
      <c r="L312" s="43" t="s">
        <v>126</v>
      </c>
      <c r="M312" s="43" t="s">
        <v>126</v>
      </c>
      <c r="N312" s="43"/>
      <c r="O312" s="43">
        <v>53</v>
      </c>
      <c r="P312" s="43" t="s">
        <v>443</v>
      </c>
      <c r="Q312" s="45">
        <v>44399.728402777779</v>
      </c>
      <c r="R312" s="43">
        <v>37</v>
      </c>
      <c r="S312" s="43" t="s">
        <v>125</v>
      </c>
      <c r="T312" s="43">
        <v>0</v>
      </c>
      <c r="U312" s="43">
        <v>5.9640000000000004</v>
      </c>
      <c r="V312" s="44">
        <v>18023</v>
      </c>
      <c r="W312" s="43">
        <v>4.9459999999999997</v>
      </c>
      <c r="X312" s="43" t="s">
        <v>126</v>
      </c>
      <c r="Y312" s="43" t="s">
        <v>126</v>
      </c>
      <c r="Z312" s="43" t="s">
        <v>126</v>
      </c>
      <c r="AA312" s="43" t="s">
        <v>126</v>
      </c>
      <c r="AB312" s="43"/>
      <c r="AC312" s="43">
        <v>53</v>
      </c>
      <c r="AD312" s="43" t="s">
        <v>443</v>
      </c>
      <c r="AE312" s="45">
        <v>44399.728402777779</v>
      </c>
      <c r="AF312" s="43">
        <v>37</v>
      </c>
      <c r="AG312" s="43" t="s">
        <v>125</v>
      </c>
      <c r="AH312" s="43">
        <v>0</v>
      </c>
      <c r="AI312" s="43">
        <v>12.09</v>
      </c>
      <c r="AJ312" s="44">
        <v>93421</v>
      </c>
      <c r="AK312" s="43">
        <v>18.408999999999999</v>
      </c>
      <c r="AL312" s="43" t="s">
        <v>126</v>
      </c>
      <c r="AM312" s="43" t="s">
        <v>126</v>
      </c>
      <c r="AN312" s="43" t="s">
        <v>126</v>
      </c>
      <c r="AO312" s="43" t="s">
        <v>126</v>
      </c>
      <c r="AP312" s="43"/>
      <c r="AQ312" s="43">
        <v>1</v>
      </c>
      <c r="AR312" s="43"/>
      <c r="AS312" s="43"/>
      <c r="AT312" s="46">
        <f t="shared" si="20"/>
        <v>3983.1347617177653</v>
      </c>
      <c r="AU312" s="47">
        <f t="shared" si="21"/>
        <v>16807.259276962432</v>
      </c>
      <c r="AV312" s="43"/>
      <c r="AW312" s="50">
        <f t="shared" si="22"/>
        <v>4900.6778914229708</v>
      </c>
      <c r="AX312" s="51">
        <f t="shared" si="23"/>
        <v>17716.32832250134</v>
      </c>
      <c r="AY312" s="43"/>
    </row>
    <row r="313" spans="1:51">
      <c r="A313" s="43">
        <v>54</v>
      </c>
      <c r="B313" s="43" t="s">
        <v>444</v>
      </c>
      <c r="C313" s="45">
        <v>44399.749664351853</v>
      </c>
      <c r="D313" s="43">
        <v>18</v>
      </c>
      <c r="E313" s="43" t="s">
        <v>125</v>
      </c>
      <c r="F313" s="43">
        <v>0</v>
      </c>
      <c r="G313" s="43">
        <v>6.024</v>
      </c>
      <c r="H313" s="44">
        <v>180691</v>
      </c>
      <c r="I313" s="43">
        <v>0.372</v>
      </c>
      <c r="J313" s="43" t="s">
        <v>126</v>
      </c>
      <c r="K313" s="43" t="s">
        <v>126</v>
      </c>
      <c r="L313" s="43" t="s">
        <v>126</v>
      </c>
      <c r="M313" s="43" t="s">
        <v>126</v>
      </c>
      <c r="N313" s="43"/>
      <c r="O313" s="43">
        <v>54</v>
      </c>
      <c r="P313" s="43" t="s">
        <v>444</v>
      </c>
      <c r="Q313" s="45">
        <v>44399.749664351853</v>
      </c>
      <c r="R313" s="43">
        <v>18</v>
      </c>
      <c r="S313" s="43" t="s">
        <v>125</v>
      </c>
      <c r="T313" s="43">
        <v>0</v>
      </c>
      <c r="U313" s="43">
        <v>5.9660000000000002</v>
      </c>
      <c r="V313" s="44">
        <v>1412</v>
      </c>
      <c r="W313" s="43">
        <v>0.49299999999999999</v>
      </c>
      <c r="X313" s="43" t="s">
        <v>126</v>
      </c>
      <c r="Y313" s="43" t="s">
        <v>126</v>
      </c>
      <c r="Z313" s="43" t="s">
        <v>126</v>
      </c>
      <c r="AA313" s="43" t="s">
        <v>126</v>
      </c>
      <c r="AB313" s="43"/>
      <c r="AC313" s="43">
        <v>54</v>
      </c>
      <c r="AD313" s="43" t="s">
        <v>444</v>
      </c>
      <c r="AE313" s="45">
        <v>44399.749664351853</v>
      </c>
      <c r="AF313" s="43">
        <v>18</v>
      </c>
      <c r="AG313" s="43" t="s">
        <v>125</v>
      </c>
      <c r="AH313" s="43">
        <v>0</v>
      </c>
      <c r="AI313" s="43">
        <v>12.093999999999999</v>
      </c>
      <c r="AJ313" s="44">
        <v>94647</v>
      </c>
      <c r="AK313" s="43">
        <v>18.646999999999998</v>
      </c>
      <c r="AL313" s="43" t="s">
        <v>126</v>
      </c>
      <c r="AM313" s="43" t="s">
        <v>126</v>
      </c>
      <c r="AN313" s="43" t="s">
        <v>126</v>
      </c>
      <c r="AO313" s="43" t="s">
        <v>126</v>
      </c>
      <c r="AP313" s="43"/>
      <c r="AQ313" s="43">
        <v>1</v>
      </c>
      <c r="AR313" s="43"/>
      <c r="AS313" s="43"/>
      <c r="AT313" s="46">
        <f t="shared" si="20"/>
        <v>541.37232336800776</v>
      </c>
      <c r="AU313" s="47">
        <f t="shared" si="21"/>
        <v>17020.086712193071</v>
      </c>
      <c r="AV313" s="43"/>
      <c r="AW313" s="50">
        <f t="shared" si="22"/>
        <v>471.76239218854715</v>
      </c>
      <c r="AX313" s="51">
        <f t="shared" si="23"/>
        <v>17946.990432057661</v>
      </c>
      <c r="AY313" s="43"/>
    </row>
    <row r="314" spans="1:51">
      <c r="A314" s="43">
        <v>55</v>
      </c>
      <c r="B314" s="43" t="s">
        <v>445</v>
      </c>
      <c r="C314" s="45">
        <v>44399.770914351851</v>
      </c>
      <c r="D314" s="43">
        <v>168</v>
      </c>
      <c r="E314" s="43" t="s">
        <v>125</v>
      </c>
      <c r="F314" s="43">
        <v>0</v>
      </c>
      <c r="G314" s="43">
        <v>6.016</v>
      </c>
      <c r="H314" s="44">
        <v>17371</v>
      </c>
      <c r="I314" s="43">
        <v>3.1E-2</v>
      </c>
      <c r="J314" s="43" t="s">
        <v>126</v>
      </c>
      <c r="K314" s="43" t="s">
        <v>126</v>
      </c>
      <c r="L314" s="43" t="s">
        <v>126</v>
      </c>
      <c r="M314" s="43" t="s">
        <v>126</v>
      </c>
      <c r="N314" s="43"/>
      <c r="O314" s="43">
        <v>55</v>
      </c>
      <c r="P314" s="43" t="s">
        <v>445</v>
      </c>
      <c r="Q314" s="45">
        <v>44399.770914351851</v>
      </c>
      <c r="R314" s="43">
        <v>168</v>
      </c>
      <c r="S314" s="43" t="s">
        <v>125</v>
      </c>
      <c r="T314" s="43">
        <v>0</v>
      </c>
      <c r="U314" s="43" t="s">
        <v>126</v>
      </c>
      <c r="V314" s="43" t="s">
        <v>126</v>
      </c>
      <c r="W314" s="43" t="s">
        <v>126</v>
      </c>
      <c r="X314" s="43" t="s">
        <v>126</v>
      </c>
      <c r="Y314" s="43" t="s">
        <v>126</v>
      </c>
      <c r="Z314" s="43" t="s">
        <v>126</v>
      </c>
      <c r="AA314" s="43" t="s">
        <v>126</v>
      </c>
      <c r="AB314" s="43"/>
      <c r="AC314" s="43">
        <v>55</v>
      </c>
      <c r="AD314" s="43" t="s">
        <v>445</v>
      </c>
      <c r="AE314" s="45">
        <v>44399.770914351851</v>
      </c>
      <c r="AF314" s="43">
        <v>168</v>
      </c>
      <c r="AG314" s="43" t="s">
        <v>125</v>
      </c>
      <c r="AH314" s="43">
        <v>0</v>
      </c>
      <c r="AI314" s="43">
        <v>12.121</v>
      </c>
      <c r="AJ314" s="44">
        <v>57439</v>
      </c>
      <c r="AK314" s="43">
        <v>11.387</v>
      </c>
      <c r="AL314" s="43" t="s">
        <v>126</v>
      </c>
      <c r="AM314" s="43" t="s">
        <v>126</v>
      </c>
      <c r="AN314" s="43" t="s">
        <v>126</v>
      </c>
      <c r="AO314" s="43" t="s">
        <v>126</v>
      </c>
      <c r="AP314" s="43"/>
      <c r="AQ314" s="43">
        <v>1</v>
      </c>
      <c r="AR314" s="43"/>
      <c r="AS314" s="43"/>
      <c r="AT314" s="46">
        <f t="shared" si="20"/>
        <v>54.786221310615801</v>
      </c>
      <c r="AU314" s="47">
        <f t="shared" si="21"/>
        <v>10476.92738548283</v>
      </c>
      <c r="AV314" s="43"/>
      <c r="AW314" s="50">
        <f t="shared" si="22"/>
        <v>45.325003226603108</v>
      </c>
      <c r="AX314" s="51">
        <f t="shared" si="23"/>
        <v>10924.83317839654</v>
      </c>
      <c r="AY314" s="43"/>
    </row>
    <row r="315" spans="1:51">
      <c r="A315" s="43">
        <v>56</v>
      </c>
      <c r="B315" s="43" t="s">
        <v>446</v>
      </c>
      <c r="C315" s="45">
        <v>44399.79215277778</v>
      </c>
      <c r="D315" s="43">
        <v>196</v>
      </c>
      <c r="E315" s="43" t="s">
        <v>125</v>
      </c>
      <c r="F315" s="43">
        <v>0</v>
      </c>
      <c r="G315" s="43">
        <v>5.9980000000000002</v>
      </c>
      <c r="H315" s="44">
        <v>5497010</v>
      </c>
      <c r="I315" s="43">
        <v>11.528</v>
      </c>
      <c r="J315" s="43" t="s">
        <v>126</v>
      </c>
      <c r="K315" s="43" t="s">
        <v>126</v>
      </c>
      <c r="L315" s="43" t="s">
        <v>126</v>
      </c>
      <c r="M315" s="43" t="s">
        <v>126</v>
      </c>
      <c r="N315" s="43"/>
      <c r="O315" s="43">
        <v>56</v>
      </c>
      <c r="P315" s="43" t="s">
        <v>446</v>
      </c>
      <c r="Q315" s="45">
        <v>44399.79215277778</v>
      </c>
      <c r="R315" s="43">
        <v>196</v>
      </c>
      <c r="S315" s="43" t="s">
        <v>125</v>
      </c>
      <c r="T315" s="43">
        <v>0</v>
      </c>
      <c r="U315" s="43">
        <v>5.9489999999999998</v>
      </c>
      <c r="V315" s="44">
        <v>39852</v>
      </c>
      <c r="W315" s="43">
        <v>10.765000000000001</v>
      </c>
      <c r="X315" s="43" t="s">
        <v>126</v>
      </c>
      <c r="Y315" s="43" t="s">
        <v>126</v>
      </c>
      <c r="Z315" s="43" t="s">
        <v>126</v>
      </c>
      <c r="AA315" s="43" t="s">
        <v>126</v>
      </c>
      <c r="AB315" s="43"/>
      <c r="AC315" s="43">
        <v>56</v>
      </c>
      <c r="AD315" s="43" t="s">
        <v>446</v>
      </c>
      <c r="AE315" s="45">
        <v>44399.79215277778</v>
      </c>
      <c r="AF315" s="43">
        <v>196</v>
      </c>
      <c r="AG315" s="43" t="s">
        <v>125</v>
      </c>
      <c r="AH315" s="43">
        <v>0</v>
      </c>
      <c r="AI315" s="43">
        <v>12.065</v>
      </c>
      <c r="AJ315" s="44">
        <v>118094</v>
      </c>
      <c r="AK315" s="43">
        <v>23.178999999999998</v>
      </c>
      <c r="AL315" s="43" t="s">
        <v>126</v>
      </c>
      <c r="AM315" s="43" t="s">
        <v>126</v>
      </c>
      <c r="AN315" s="43" t="s">
        <v>126</v>
      </c>
      <c r="AO315" s="43" t="s">
        <v>126</v>
      </c>
      <c r="AP315" s="43"/>
      <c r="AQ315" s="43">
        <v>1</v>
      </c>
      <c r="AR315" s="43"/>
      <c r="AS315" s="43"/>
      <c r="AT315" s="46">
        <f t="shared" si="20"/>
        <v>8132.6119775546413</v>
      </c>
      <c r="AU315" s="47">
        <f t="shared" si="21"/>
        <v>21054.055075684282</v>
      </c>
      <c r="AV315" s="43"/>
      <c r="AW315" s="50">
        <f t="shared" si="22"/>
        <v>10472.277989186721</v>
      </c>
      <c r="AX315" s="51">
        <f t="shared" si="23"/>
        <v>22348.94970448664</v>
      </c>
      <c r="AY315" s="43"/>
    </row>
    <row r="316" spans="1:51">
      <c r="A316" s="43">
        <v>57</v>
      </c>
      <c r="B316" s="43" t="s">
        <v>447</v>
      </c>
      <c r="C316" s="45">
        <v>44399.813402777778</v>
      </c>
      <c r="D316" s="43">
        <v>99</v>
      </c>
      <c r="E316" s="43" t="s">
        <v>125</v>
      </c>
      <c r="F316" s="43">
        <v>0</v>
      </c>
      <c r="G316" s="43">
        <v>6.0339999999999998</v>
      </c>
      <c r="H316" s="44">
        <v>3354</v>
      </c>
      <c r="I316" s="43">
        <v>2E-3</v>
      </c>
      <c r="J316" s="43" t="s">
        <v>126</v>
      </c>
      <c r="K316" s="43" t="s">
        <v>126</v>
      </c>
      <c r="L316" s="43" t="s">
        <v>126</v>
      </c>
      <c r="M316" s="43" t="s">
        <v>126</v>
      </c>
      <c r="N316" s="43"/>
      <c r="O316" s="43">
        <v>57</v>
      </c>
      <c r="P316" s="43" t="s">
        <v>447</v>
      </c>
      <c r="Q316" s="45">
        <v>44399.813402777778</v>
      </c>
      <c r="R316" s="43">
        <v>99</v>
      </c>
      <c r="S316" s="43" t="s">
        <v>125</v>
      </c>
      <c r="T316" s="43">
        <v>0</v>
      </c>
      <c r="U316" s="43" t="s">
        <v>126</v>
      </c>
      <c r="V316" s="44" t="s">
        <v>126</v>
      </c>
      <c r="W316" s="43" t="s">
        <v>126</v>
      </c>
      <c r="X316" s="43" t="s">
        <v>126</v>
      </c>
      <c r="Y316" s="43" t="s">
        <v>126</v>
      </c>
      <c r="Z316" s="43" t="s">
        <v>126</v>
      </c>
      <c r="AA316" s="43" t="s">
        <v>126</v>
      </c>
      <c r="AB316" s="43"/>
      <c r="AC316" s="43">
        <v>57</v>
      </c>
      <c r="AD316" s="43" t="s">
        <v>447</v>
      </c>
      <c r="AE316" s="45">
        <v>44399.813402777778</v>
      </c>
      <c r="AF316" s="43">
        <v>99</v>
      </c>
      <c r="AG316" s="43" t="s">
        <v>125</v>
      </c>
      <c r="AH316" s="43">
        <v>0</v>
      </c>
      <c r="AI316" s="43">
        <v>12.183999999999999</v>
      </c>
      <c r="AJ316" s="44">
        <v>5477</v>
      </c>
      <c r="AK316" s="43">
        <v>1.103</v>
      </c>
      <c r="AL316" s="43" t="s">
        <v>126</v>
      </c>
      <c r="AM316" s="43" t="s">
        <v>126</v>
      </c>
      <c r="AN316" s="43" t="s">
        <v>126</v>
      </c>
      <c r="AO316" s="43" t="s">
        <v>126</v>
      </c>
      <c r="AP316" s="43"/>
      <c r="AQ316" s="43">
        <v>1</v>
      </c>
      <c r="AR316" s="43"/>
      <c r="AS316" s="43"/>
      <c r="AT316" s="46">
        <f t="shared" si="20"/>
        <v>4.9406179649999977</v>
      </c>
      <c r="AU316" s="47">
        <f t="shared" si="21"/>
        <v>1048.3828551046702</v>
      </c>
      <c r="AV316" s="43"/>
      <c r="AW316" s="50">
        <f t="shared" si="22"/>
        <v>5.4554441378000007</v>
      </c>
      <c r="AX316" s="51">
        <f t="shared" si="23"/>
        <v>1042.8566401784601</v>
      </c>
      <c r="AY316" s="43"/>
    </row>
    <row r="317" spans="1:51">
      <c r="A317" s="43">
        <v>58</v>
      </c>
      <c r="B317" s="43" t="s">
        <v>448</v>
      </c>
      <c r="C317" s="45">
        <v>44399.834652777776</v>
      </c>
      <c r="D317" s="43">
        <v>34</v>
      </c>
      <c r="E317" s="43" t="s">
        <v>125</v>
      </c>
      <c r="F317" s="43">
        <v>0</v>
      </c>
      <c r="G317" s="43">
        <v>6.0229999999999997</v>
      </c>
      <c r="H317" s="44">
        <v>82238</v>
      </c>
      <c r="I317" s="43">
        <v>0.16700000000000001</v>
      </c>
      <c r="J317" s="43" t="s">
        <v>126</v>
      </c>
      <c r="K317" s="43" t="s">
        <v>126</v>
      </c>
      <c r="L317" s="43" t="s">
        <v>126</v>
      </c>
      <c r="M317" s="43" t="s">
        <v>126</v>
      </c>
      <c r="N317" s="43"/>
      <c r="O317" s="43">
        <v>58</v>
      </c>
      <c r="P317" s="43" t="s">
        <v>448</v>
      </c>
      <c r="Q317" s="45">
        <v>44399.834652777776</v>
      </c>
      <c r="R317" s="43">
        <v>34</v>
      </c>
      <c r="S317" s="43" t="s">
        <v>125</v>
      </c>
      <c r="T317" s="43">
        <v>0</v>
      </c>
      <c r="U317" s="43">
        <v>5.9749999999999996</v>
      </c>
      <c r="V317" s="44">
        <v>498</v>
      </c>
      <c r="W317" s="43">
        <v>0.248</v>
      </c>
      <c r="X317" s="43" t="s">
        <v>126</v>
      </c>
      <c r="Y317" s="43" t="s">
        <v>126</v>
      </c>
      <c r="Z317" s="43" t="s">
        <v>126</v>
      </c>
      <c r="AA317" s="43" t="s">
        <v>126</v>
      </c>
      <c r="AB317" s="43"/>
      <c r="AC317" s="43">
        <v>58</v>
      </c>
      <c r="AD317" s="43" t="s">
        <v>448</v>
      </c>
      <c r="AE317" s="45">
        <v>44399.834652777776</v>
      </c>
      <c r="AF317" s="43">
        <v>34</v>
      </c>
      <c r="AG317" s="43" t="s">
        <v>125</v>
      </c>
      <c r="AH317" s="43">
        <v>0</v>
      </c>
      <c r="AI317" s="43">
        <v>12.135999999999999</v>
      </c>
      <c r="AJ317" s="44">
        <v>698</v>
      </c>
      <c r="AK317" s="43">
        <v>0.14799999999999999</v>
      </c>
      <c r="AL317" s="43" t="s">
        <v>126</v>
      </c>
      <c r="AM317" s="43" t="s">
        <v>126</v>
      </c>
      <c r="AN317" s="43" t="s">
        <v>126</v>
      </c>
      <c r="AO317" s="43" t="s">
        <v>126</v>
      </c>
      <c r="AP317" s="43"/>
      <c r="AQ317" s="43">
        <v>1</v>
      </c>
      <c r="AR317" s="43"/>
      <c r="AS317" s="43"/>
      <c r="AT317" s="46">
        <f t="shared" si="20"/>
        <v>253.25972504876725</v>
      </c>
      <c r="AU317" s="47">
        <f t="shared" si="21"/>
        <v>164.20861820492001</v>
      </c>
      <c r="AV317" s="43"/>
      <c r="AW317" s="50">
        <f t="shared" si="22"/>
        <v>215.46837258294042</v>
      </c>
      <c r="AX317" s="51">
        <f t="shared" si="23"/>
        <v>129.59167806296</v>
      </c>
      <c r="AY317" s="43"/>
    </row>
    <row r="318" spans="1:51">
      <c r="A318" s="43">
        <v>39</v>
      </c>
      <c r="B318" s="43" t="s">
        <v>449</v>
      </c>
      <c r="C318" s="45">
        <v>44404.454675925925</v>
      </c>
      <c r="D318" s="43" t="s">
        <v>124</v>
      </c>
      <c r="E318" s="43" t="s">
        <v>125</v>
      </c>
      <c r="F318" s="43">
        <v>0</v>
      </c>
      <c r="G318" s="43">
        <v>6.0670000000000002</v>
      </c>
      <c r="H318" s="44">
        <v>1602</v>
      </c>
      <c r="I318" s="43">
        <v>-1E-3</v>
      </c>
      <c r="J318" s="43" t="s">
        <v>126</v>
      </c>
      <c r="K318" s="43" t="s">
        <v>126</v>
      </c>
      <c r="L318" s="43" t="s">
        <v>126</v>
      </c>
      <c r="M318" s="43" t="s">
        <v>126</v>
      </c>
      <c r="N318" s="43"/>
      <c r="O318" s="43">
        <v>39</v>
      </c>
      <c r="P318" s="43" t="s">
        <v>449</v>
      </c>
      <c r="Q318" s="45">
        <v>44404.454675925925</v>
      </c>
      <c r="R318" s="43" t="s">
        <v>124</v>
      </c>
      <c r="S318" s="43" t="s">
        <v>125</v>
      </c>
      <c r="T318" s="43">
        <v>0</v>
      </c>
      <c r="U318" s="43" t="s">
        <v>126</v>
      </c>
      <c r="V318" s="44" t="s">
        <v>126</v>
      </c>
      <c r="W318" s="43" t="s">
        <v>126</v>
      </c>
      <c r="X318" s="43" t="s">
        <v>126</v>
      </c>
      <c r="Y318" s="43" t="s">
        <v>126</v>
      </c>
      <c r="Z318" s="43" t="s">
        <v>126</v>
      </c>
      <c r="AA318" s="43" t="s">
        <v>126</v>
      </c>
      <c r="AB318" s="43"/>
      <c r="AC318" s="43">
        <v>39</v>
      </c>
      <c r="AD318" s="43" t="s">
        <v>449</v>
      </c>
      <c r="AE318" s="45">
        <v>44404.454675925925</v>
      </c>
      <c r="AF318" s="43" t="s">
        <v>124</v>
      </c>
      <c r="AG318" s="43" t="s">
        <v>125</v>
      </c>
      <c r="AH318" s="43">
        <v>0</v>
      </c>
      <c r="AI318" s="43">
        <v>12.237</v>
      </c>
      <c r="AJ318" s="44">
        <v>2658</v>
      </c>
      <c r="AK318" s="43">
        <v>0.54</v>
      </c>
      <c r="AL318" s="43" t="s">
        <v>126</v>
      </c>
      <c r="AM318" s="43" t="s">
        <v>126</v>
      </c>
      <c r="AN318" s="43" t="s">
        <v>126</v>
      </c>
      <c r="AO318" s="43" t="s">
        <v>126</v>
      </c>
      <c r="AP318" s="43"/>
      <c r="AQ318" s="43">
        <v>1</v>
      </c>
      <c r="AR318" s="43"/>
      <c r="AS318" s="43"/>
      <c r="AT318" s="46">
        <f t="shared" si="20"/>
        <v>1.6946084999998945E-2</v>
      </c>
      <c r="AU318" s="47">
        <f t="shared" si="21"/>
        <v>527.17973220971999</v>
      </c>
      <c r="AV318" s="43"/>
      <c r="AW318" s="50">
        <f t="shared" si="22"/>
        <v>-0.73927711179999989</v>
      </c>
      <c r="AX318" s="51">
        <f t="shared" si="23"/>
        <v>504.23672368536</v>
      </c>
    </row>
    <row r="319" spans="1:51">
      <c r="A319" s="43">
        <v>40</v>
      </c>
      <c r="B319" s="43" t="s">
        <v>450</v>
      </c>
      <c r="C319" s="45">
        <v>44404.475925925923</v>
      </c>
      <c r="D319" s="43" t="s">
        <v>128</v>
      </c>
      <c r="E319" s="43" t="s">
        <v>125</v>
      </c>
      <c r="F319" s="43">
        <v>0</v>
      </c>
      <c r="G319" s="43">
        <v>6.0030000000000001</v>
      </c>
      <c r="H319" s="44">
        <v>904533</v>
      </c>
      <c r="I319" s="43">
        <v>1.8819999999999999</v>
      </c>
      <c r="J319" s="43" t="s">
        <v>126</v>
      </c>
      <c r="K319" s="43" t="s">
        <v>126</v>
      </c>
      <c r="L319" s="43" t="s">
        <v>126</v>
      </c>
      <c r="M319" s="43" t="s">
        <v>126</v>
      </c>
      <c r="N319" s="43"/>
      <c r="O319" s="43">
        <v>40</v>
      </c>
      <c r="P319" s="43" t="s">
        <v>450</v>
      </c>
      <c r="Q319" s="45">
        <v>44404.475925925923</v>
      </c>
      <c r="R319" s="43" t="s">
        <v>128</v>
      </c>
      <c r="S319" s="43" t="s">
        <v>125</v>
      </c>
      <c r="T319" s="43">
        <v>0</v>
      </c>
      <c r="U319" s="43">
        <v>5.9539999999999997</v>
      </c>
      <c r="V319" s="44">
        <v>7338</v>
      </c>
      <c r="W319" s="43">
        <v>2.085</v>
      </c>
      <c r="X319" s="43" t="s">
        <v>126</v>
      </c>
      <c r="Y319" s="43" t="s">
        <v>126</v>
      </c>
      <c r="Z319" s="43" t="s">
        <v>126</v>
      </c>
      <c r="AA319" s="43" t="s">
        <v>126</v>
      </c>
      <c r="AB319" s="43"/>
      <c r="AC319" s="43">
        <v>40</v>
      </c>
      <c r="AD319" s="43" t="s">
        <v>450</v>
      </c>
      <c r="AE319" s="45">
        <v>44404.475925925923</v>
      </c>
      <c r="AF319" s="43" t="s">
        <v>128</v>
      </c>
      <c r="AG319" s="43" t="s">
        <v>125</v>
      </c>
      <c r="AH319" s="43">
        <v>0</v>
      </c>
      <c r="AI319" s="43">
        <v>12.175000000000001</v>
      </c>
      <c r="AJ319" s="44">
        <v>10194</v>
      </c>
      <c r="AK319" s="43">
        <v>2.044</v>
      </c>
      <c r="AL319" s="43" t="s">
        <v>126</v>
      </c>
      <c r="AM319" s="43" t="s">
        <v>126</v>
      </c>
      <c r="AN319" s="43" t="s">
        <v>126</v>
      </c>
      <c r="AO319" s="43" t="s">
        <v>126</v>
      </c>
      <c r="AP319" s="43"/>
      <c r="AQ319" s="43">
        <v>1</v>
      </c>
      <c r="AR319" s="43"/>
      <c r="AS319" s="43"/>
      <c r="AT319" s="46">
        <f t="shared" si="20"/>
        <v>1953.16308491154</v>
      </c>
      <c r="AU319" s="47">
        <f t="shared" si="21"/>
        <v>1918.2746899882802</v>
      </c>
      <c r="AV319" s="43"/>
      <c r="AW319" s="50">
        <f t="shared" si="22"/>
        <v>2166.4825058829201</v>
      </c>
      <c r="AX319" s="51">
        <f t="shared" si="23"/>
        <v>1943.5450992386402</v>
      </c>
    </row>
    <row r="320" spans="1:51">
      <c r="A320" s="43">
        <v>41</v>
      </c>
      <c r="B320" s="43" t="s">
        <v>451</v>
      </c>
      <c r="C320" s="45">
        <v>44404.497175925928</v>
      </c>
      <c r="D320" s="43">
        <v>193</v>
      </c>
      <c r="E320" s="43" t="s">
        <v>125</v>
      </c>
      <c r="F320" s="43">
        <v>0</v>
      </c>
      <c r="G320" s="43">
        <v>6.008</v>
      </c>
      <c r="H320" s="44">
        <v>37210</v>
      </c>
      <c r="I320" s="43">
        <v>7.2999999999999995E-2</v>
      </c>
      <c r="J320" s="43" t="s">
        <v>126</v>
      </c>
      <c r="K320" s="43" t="s">
        <v>126</v>
      </c>
      <c r="L320" s="43" t="s">
        <v>126</v>
      </c>
      <c r="M320" s="43" t="s">
        <v>126</v>
      </c>
      <c r="N320" s="43"/>
      <c r="O320" s="43">
        <v>41</v>
      </c>
      <c r="P320" s="43" t="s">
        <v>451</v>
      </c>
      <c r="Q320" s="45">
        <v>44404.497175925928</v>
      </c>
      <c r="R320" s="43">
        <v>193</v>
      </c>
      <c r="S320" s="43" t="s">
        <v>125</v>
      </c>
      <c r="T320" s="43">
        <v>0</v>
      </c>
      <c r="U320" s="43" t="s">
        <v>126</v>
      </c>
      <c r="V320" s="44" t="s">
        <v>126</v>
      </c>
      <c r="W320" s="43" t="s">
        <v>126</v>
      </c>
      <c r="X320" s="43" t="s">
        <v>126</v>
      </c>
      <c r="Y320" s="43" t="s">
        <v>126</v>
      </c>
      <c r="Z320" s="43" t="s">
        <v>126</v>
      </c>
      <c r="AA320" s="43" t="s">
        <v>126</v>
      </c>
      <c r="AB320" s="43"/>
      <c r="AC320" s="43">
        <v>41</v>
      </c>
      <c r="AD320" s="43" t="s">
        <v>451</v>
      </c>
      <c r="AE320" s="45">
        <v>44404.497175925928</v>
      </c>
      <c r="AF320" s="43">
        <v>193</v>
      </c>
      <c r="AG320" s="43" t="s">
        <v>125</v>
      </c>
      <c r="AH320" s="43">
        <v>0</v>
      </c>
      <c r="AI320" s="43">
        <v>12.172000000000001</v>
      </c>
      <c r="AJ320" s="44">
        <v>1233</v>
      </c>
      <c r="AK320" s="43">
        <v>0.255</v>
      </c>
      <c r="AL320" s="43" t="s">
        <v>126</v>
      </c>
      <c r="AM320" s="43" t="s">
        <v>126</v>
      </c>
      <c r="AN320" s="43" t="s">
        <v>126</v>
      </c>
      <c r="AO320" s="43" t="s">
        <v>126</v>
      </c>
      <c r="AP320" s="43"/>
      <c r="AQ320" s="43">
        <v>1</v>
      </c>
      <c r="AR320" s="43"/>
      <c r="AS320" s="43"/>
      <c r="AT320" s="46">
        <f t="shared" si="20"/>
        <v>116.21671245758</v>
      </c>
      <c r="AU320" s="47">
        <f t="shared" si="21"/>
        <v>263.33277145947</v>
      </c>
      <c r="AV320" s="43"/>
      <c r="AW320" s="50">
        <f t="shared" si="22"/>
        <v>97.469853782310011</v>
      </c>
      <c r="AX320" s="51">
        <f t="shared" si="23"/>
        <v>231.86688010086002</v>
      </c>
    </row>
    <row r="321" spans="1:51">
      <c r="A321" s="43">
        <v>42</v>
      </c>
      <c r="B321" s="43" t="s">
        <v>452</v>
      </c>
      <c r="C321" s="45">
        <v>44404.518391203703</v>
      </c>
      <c r="D321" s="43">
        <v>170</v>
      </c>
      <c r="E321" s="43" t="s">
        <v>125</v>
      </c>
      <c r="F321" s="43">
        <v>0</v>
      </c>
      <c r="G321" s="43">
        <v>6.0129999999999999</v>
      </c>
      <c r="H321" s="44">
        <v>38514</v>
      </c>
      <c r="I321" s="43">
        <v>7.4999999999999997E-2</v>
      </c>
      <c r="J321" s="43" t="s">
        <v>126</v>
      </c>
      <c r="K321" s="43" t="s">
        <v>126</v>
      </c>
      <c r="L321" s="43" t="s">
        <v>126</v>
      </c>
      <c r="M321" s="43" t="s">
        <v>126</v>
      </c>
      <c r="N321" s="43"/>
      <c r="O321" s="43">
        <v>42</v>
      </c>
      <c r="P321" s="43" t="s">
        <v>452</v>
      </c>
      <c r="Q321" s="45">
        <v>44404.518391203703</v>
      </c>
      <c r="R321" s="43">
        <v>170</v>
      </c>
      <c r="S321" s="43" t="s">
        <v>125</v>
      </c>
      <c r="T321" s="43">
        <v>0</v>
      </c>
      <c r="U321" s="43" t="s">
        <v>126</v>
      </c>
      <c r="V321" s="44" t="s">
        <v>126</v>
      </c>
      <c r="W321" s="43" t="s">
        <v>126</v>
      </c>
      <c r="X321" s="43" t="s">
        <v>126</v>
      </c>
      <c r="Y321" s="43" t="s">
        <v>126</v>
      </c>
      <c r="Z321" s="43" t="s">
        <v>126</v>
      </c>
      <c r="AA321" s="43" t="s">
        <v>126</v>
      </c>
      <c r="AB321" s="43"/>
      <c r="AC321" s="43">
        <v>42</v>
      </c>
      <c r="AD321" s="43" t="s">
        <v>452</v>
      </c>
      <c r="AE321" s="45">
        <v>44404.518391203703</v>
      </c>
      <c r="AF321" s="43">
        <v>170</v>
      </c>
      <c r="AG321" s="43" t="s">
        <v>125</v>
      </c>
      <c r="AH321" s="43">
        <v>0</v>
      </c>
      <c r="AI321" s="43">
        <v>12.157</v>
      </c>
      <c r="AJ321" s="44">
        <v>616</v>
      </c>
      <c r="AK321" s="43">
        <v>0.13200000000000001</v>
      </c>
      <c r="AL321" s="43" t="s">
        <v>126</v>
      </c>
      <c r="AM321" s="43" t="s">
        <v>126</v>
      </c>
      <c r="AN321" s="43" t="s">
        <v>126</v>
      </c>
      <c r="AO321" s="43" t="s">
        <v>126</v>
      </c>
      <c r="AP321" s="43"/>
      <c r="AQ321" s="43">
        <v>1</v>
      </c>
      <c r="AR321" s="43"/>
      <c r="AS321" s="43"/>
      <c r="AT321" s="46">
        <f t="shared" si="20"/>
        <v>120.23198152642482</v>
      </c>
      <c r="AU321" s="47">
        <f t="shared" si="21"/>
        <v>149.01258154688</v>
      </c>
      <c r="AV321" s="43"/>
      <c r="AW321" s="50">
        <f t="shared" si="22"/>
        <v>100.8939556211036</v>
      </c>
      <c r="AX321" s="51">
        <f t="shared" si="23"/>
        <v>113.91503004544001</v>
      </c>
      <c r="AY321" s="43"/>
    </row>
    <row r="322" spans="1:51">
      <c r="A322" s="43">
        <v>43</v>
      </c>
      <c r="B322" s="43" t="s">
        <v>453</v>
      </c>
      <c r="C322" s="45">
        <v>44404.539664351854</v>
      </c>
      <c r="D322" s="43">
        <v>21</v>
      </c>
      <c r="E322" s="43" t="s">
        <v>125</v>
      </c>
      <c r="F322" s="43">
        <v>0</v>
      </c>
      <c r="G322" s="43">
        <v>5.9989999999999997</v>
      </c>
      <c r="H322" s="44">
        <v>2976305</v>
      </c>
      <c r="I322" s="43">
        <v>6.22</v>
      </c>
      <c r="J322" s="43" t="s">
        <v>126</v>
      </c>
      <c r="K322" s="43" t="s">
        <v>126</v>
      </c>
      <c r="L322" s="43" t="s">
        <v>126</v>
      </c>
      <c r="M322" s="43" t="s">
        <v>126</v>
      </c>
      <c r="N322" s="43"/>
      <c r="O322" s="43">
        <v>43</v>
      </c>
      <c r="P322" s="43" t="s">
        <v>453</v>
      </c>
      <c r="Q322" s="45">
        <v>44404.539664351854</v>
      </c>
      <c r="R322" s="43">
        <v>21</v>
      </c>
      <c r="S322" s="43" t="s">
        <v>125</v>
      </c>
      <c r="T322" s="43">
        <v>0</v>
      </c>
      <c r="U322" s="43">
        <v>5.9509999999999996</v>
      </c>
      <c r="V322" s="44">
        <v>22199</v>
      </c>
      <c r="W322" s="43">
        <v>6.0620000000000003</v>
      </c>
      <c r="X322" s="43" t="s">
        <v>126</v>
      </c>
      <c r="Y322" s="43" t="s">
        <v>126</v>
      </c>
      <c r="Z322" s="43" t="s">
        <v>126</v>
      </c>
      <c r="AA322" s="43" t="s">
        <v>126</v>
      </c>
      <c r="AB322" s="43"/>
      <c r="AC322" s="43">
        <v>43</v>
      </c>
      <c r="AD322" s="43" t="s">
        <v>453</v>
      </c>
      <c r="AE322" s="45">
        <v>44404.539664351854</v>
      </c>
      <c r="AF322" s="43">
        <v>21</v>
      </c>
      <c r="AG322" s="43" t="s">
        <v>125</v>
      </c>
      <c r="AH322" s="43">
        <v>0</v>
      </c>
      <c r="AI322" s="43">
        <v>12.074</v>
      </c>
      <c r="AJ322" s="44">
        <v>92830</v>
      </c>
      <c r="AK322" s="43">
        <v>18.294</v>
      </c>
      <c r="AL322" s="43" t="s">
        <v>126</v>
      </c>
      <c r="AM322" s="43" t="s">
        <v>126</v>
      </c>
      <c r="AN322" s="43" t="s">
        <v>126</v>
      </c>
      <c r="AO322" s="43" t="s">
        <v>126</v>
      </c>
      <c r="AP322" s="43"/>
      <c r="AQ322" s="43">
        <v>1</v>
      </c>
      <c r="AR322" s="43"/>
      <c r="AS322" s="43"/>
      <c r="AT322" s="46">
        <f t="shared" si="20"/>
        <v>4776.7089335492856</v>
      </c>
      <c r="AU322" s="47">
        <f t="shared" si="21"/>
        <v>16704.597243347001</v>
      </c>
      <c r="AV322" s="43"/>
      <c r="AW322" s="50">
        <f t="shared" si="22"/>
        <v>5968.0331922879313</v>
      </c>
      <c r="AX322" s="51">
        <f t="shared" si="23"/>
        <v>17605.118931286001</v>
      </c>
      <c r="AY322" s="43"/>
    </row>
    <row r="323" spans="1:51">
      <c r="A323" s="43">
        <v>44</v>
      </c>
      <c r="B323" s="43" t="s">
        <v>454</v>
      </c>
      <c r="C323" s="45">
        <v>44404.560914351852</v>
      </c>
      <c r="D323" s="43">
        <v>91</v>
      </c>
      <c r="E323" s="43" t="s">
        <v>125</v>
      </c>
      <c r="F323" s="43">
        <v>0</v>
      </c>
      <c r="G323" s="43">
        <v>5.9729999999999999</v>
      </c>
      <c r="H323" s="44">
        <v>15900291</v>
      </c>
      <c r="I323" s="43">
        <v>33.792999999999999</v>
      </c>
      <c r="J323" s="43" t="s">
        <v>126</v>
      </c>
      <c r="K323" s="43" t="s">
        <v>126</v>
      </c>
      <c r="L323" s="43" t="s">
        <v>126</v>
      </c>
      <c r="M323" s="43" t="s">
        <v>126</v>
      </c>
      <c r="N323" s="43"/>
      <c r="O323" s="43">
        <v>44</v>
      </c>
      <c r="P323" s="43" t="s">
        <v>454</v>
      </c>
      <c r="Q323" s="45">
        <v>44404.560914351852</v>
      </c>
      <c r="R323" s="43">
        <v>91</v>
      </c>
      <c r="S323" s="43" t="s">
        <v>125</v>
      </c>
      <c r="T323" s="43">
        <v>0</v>
      </c>
      <c r="U323" s="43">
        <v>5.9249999999999998</v>
      </c>
      <c r="V323" s="44">
        <v>123398</v>
      </c>
      <c r="W323" s="43">
        <v>32.692999999999998</v>
      </c>
      <c r="X323" s="43" t="s">
        <v>126</v>
      </c>
      <c r="Y323" s="43" t="s">
        <v>126</v>
      </c>
      <c r="Z323" s="43" t="s">
        <v>126</v>
      </c>
      <c r="AA323" s="43" t="s">
        <v>126</v>
      </c>
      <c r="AB323" s="43"/>
      <c r="AC323" s="43">
        <v>44</v>
      </c>
      <c r="AD323" s="43" t="s">
        <v>454</v>
      </c>
      <c r="AE323" s="45">
        <v>44404.560914351852</v>
      </c>
      <c r="AF323" s="43">
        <v>91</v>
      </c>
      <c r="AG323" s="43" t="s">
        <v>125</v>
      </c>
      <c r="AH323" s="43">
        <v>0</v>
      </c>
      <c r="AI323" s="43">
        <v>12.095000000000001</v>
      </c>
      <c r="AJ323" s="44">
        <v>70181</v>
      </c>
      <c r="AK323" s="43">
        <v>13.882999999999999</v>
      </c>
      <c r="AL323" s="43" t="s">
        <v>126</v>
      </c>
      <c r="AM323" s="43" t="s">
        <v>126</v>
      </c>
      <c r="AN323" s="43" t="s">
        <v>126</v>
      </c>
      <c r="AO323" s="43" t="s">
        <v>126</v>
      </c>
      <c r="AP323" s="43"/>
      <c r="AQ323" s="43">
        <v>1</v>
      </c>
      <c r="AR323" s="43"/>
      <c r="AS323" s="43"/>
      <c r="AT323" s="46">
        <f t="shared" ref="AT323:AT386" si="24">IF(H323&lt;15000,((0.00000002125*H323^2)+(0.002705*H323)+(-4.371)),(IF(H323&lt;700000,((-0.0000000008162*H323^2)+(0.003141*H323)+(0.4702)), ((0.000000003285*V323^2)+(0.1899*V323)+(559.5)))))</f>
        <v>24042.801113137142</v>
      </c>
      <c r="AU323" s="47">
        <f t="shared" ref="AU323:AU386" si="25">((-0.00000006277*AJ323^2)+(0.1854*AJ323)+(34.83))</f>
        <v>12737.221751792031</v>
      </c>
      <c r="AV323" s="43"/>
      <c r="AW323" s="50">
        <f t="shared" si="22"/>
        <v>31619.739977271722</v>
      </c>
      <c r="AX323" s="51">
        <f t="shared" si="23"/>
        <v>13334.66263890614</v>
      </c>
      <c r="AY323" s="43"/>
    </row>
    <row r="324" spans="1:51">
      <c r="A324" s="43">
        <v>45</v>
      </c>
      <c r="B324" s="43" t="s">
        <v>455</v>
      </c>
      <c r="C324" s="45">
        <v>44404.582152777781</v>
      </c>
      <c r="D324" s="43">
        <v>159</v>
      </c>
      <c r="E324" s="43" t="s">
        <v>125</v>
      </c>
      <c r="F324" s="43">
        <v>0</v>
      </c>
      <c r="G324" s="43">
        <v>6.0149999999999997</v>
      </c>
      <c r="H324" s="44">
        <v>86285</v>
      </c>
      <c r="I324" s="43">
        <v>0.17499999999999999</v>
      </c>
      <c r="J324" s="43" t="s">
        <v>126</v>
      </c>
      <c r="K324" s="43" t="s">
        <v>126</v>
      </c>
      <c r="L324" s="43" t="s">
        <v>126</v>
      </c>
      <c r="M324" s="43" t="s">
        <v>126</v>
      </c>
      <c r="N324" s="43"/>
      <c r="O324" s="43">
        <v>45</v>
      </c>
      <c r="P324" s="43" t="s">
        <v>455</v>
      </c>
      <c r="Q324" s="45">
        <v>44404.582152777781</v>
      </c>
      <c r="R324" s="43">
        <v>159</v>
      </c>
      <c r="S324" s="43" t="s">
        <v>125</v>
      </c>
      <c r="T324" s="43">
        <v>0</v>
      </c>
      <c r="U324" s="43">
        <v>5.9560000000000004</v>
      </c>
      <c r="V324" s="44">
        <v>657</v>
      </c>
      <c r="W324" s="43">
        <v>0.29099999999999998</v>
      </c>
      <c r="X324" s="43" t="s">
        <v>126</v>
      </c>
      <c r="Y324" s="43" t="s">
        <v>126</v>
      </c>
      <c r="Z324" s="43" t="s">
        <v>126</v>
      </c>
      <c r="AA324" s="43" t="s">
        <v>126</v>
      </c>
      <c r="AB324" s="43"/>
      <c r="AC324" s="43">
        <v>45</v>
      </c>
      <c r="AD324" s="43" t="s">
        <v>455</v>
      </c>
      <c r="AE324" s="45">
        <v>44404.582152777781</v>
      </c>
      <c r="AF324" s="43">
        <v>159</v>
      </c>
      <c r="AG324" s="43" t="s">
        <v>125</v>
      </c>
      <c r="AH324" s="43">
        <v>0</v>
      </c>
      <c r="AI324" s="43">
        <v>12.135999999999999</v>
      </c>
      <c r="AJ324" s="44">
        <v>40763</v>
      </c>
      <c r="AK324" s="43">
        <v>8.1050000000000004</v>
      </c>
      <c r="AL324" s="43" t="s">
        <v>126</v>
      </c>
      <c r="AM324" s="43" t="s">
        <v>126</v>
      </c>
      <c r="AN324" s="43" t="s">
        <v>126</v>
      </c>
      <c r="AO324" s="43" t="s">
        <v>126</v>
      </c>
      <c r="AP324" s="43"/>
      <c r="AQ324" s="43">
        <v>1</v>
      </c>
      <c r="AR324" s="43"/>
      <c r="AS324" s="43"/>
      <c r="AT324" s="46">
        <f t="shared" si="24"/>
        <v>265.41469338015497</v>
      </c>
      <c r="AU324" s="47">
        <f t="shared" si="25"/>
        <v>7487.99017645187</v>
      </c>
      <c r="AV324" s="43"/>
      <c r="AW324" s="50">
        <f t="shared" si="22"/>
        <v>226.04976226189751</v>
      </c>
      <c r="AX324" s="51">
        <f t="shared" si="23"/>
        <v>7763.0096235320607</v>
      </c>
      <c r="AY324" s="43"/>
    </row>
    <row r="325" spans="1:51">
      <c r="A325" s="43">
        <v>46</v>
      </c>
      <c r="B325" s="43" t="s">
        <v>456</v>
      </c>
      <c r="C325" s="45">
        <v>44404.603391203702</v>
      </c>
      <c r="D325" s="43">
        <v>41</v>
      </c>
      <c r="E325" s="43" t="s">
        <v>125</v>
      </c>
      <c r="F325" s="43">
        <v>0</v>
      </c>
      <c r="G325" s="43">
        <v>6.0030000000000001</v>
      </c>
      <c r="H325" s="44">
        <v>3398978</v>
      </c>
      <c r="I325" s="43">
        <v>7.1079999999999997</v>
      </c>
      <c r="J325" s="43" t="s">
        <v>126</v>
      </c>
      <c r="K325" s="43" t="s">
        <v>126</v>
      </c>
      <c r="L325" s="43" t="s">
        <v>126</v>
      </c>
      <c r="M325" s="43" t="s">
        <v>126</v>
      </c>
      <c r="N325" s="43"/>
      <c r="O325" s="43">
        <v>46</v>
      </c>
      <c r="P325" s="43" t="s">
        <v>456</v>
      </c>
      <c r="Q325" s="45">
        <v>44404.603391203702</v>
      </c>
      <c r="R325" s="43">
        <v>41</v>
      </c>
      <c r="S325" s="43" t="s">
        <v>125</v>
      </c>
      <c r="T325" s="43">
        <v>0</v>
      </c>
      <c r="U325" s="43">
        <v>5.9539999999999997</v>
      </c>
      <c r="V325" s="44">
        <v>26727</v>
      </c>
      <c r="W325" s="43">
        <v>7.2709999999999999</v>
      </c>
      <c r="X325" s="43" t="s">
        <v>126</v>
      </c>
      <c r="Y325" s="43" t="s">
        <v>126</v>
      </c>
      <c r="Z325" s="43" t="s">
        <v>126</v>
      </c>
      <c r="AA325" s="43" t="s">
        <v>126</v>
      </c>
      <c r="AB325" s="43"/>
      <c r="AC325" s="43">
        <v>46</v>
      </c>
      <c r="AD325" s="43" t="s">
        <v>456</v>
      </c>
      <c r="AE325" s="45">
        <v>44404.603391203702</v>
      </c>
      <c r="AF325" s="43">
        <v>41</v>
      </c>
      <c r="AG325" s="43" t="s">
        <v>125</v>
      </c>
      <c r="AH325" s="43">
        <v>0</v>
      </c>
      <c r="AI325" s="43">
        <v>12.092000000000001</v>
      </c>
      <c r="AJ325" s="44">
        <v>76205</v>
      </c>
      <c r="AK325" s="43">
        <v>15.058999999999999</v>
      </c>
      <c r="AL325" s="43" t="s">
        <v>126</v>
      </c>
      <c r="AM325" s="43" t="s">
        <v>126</v>
      </c>
      <c r="AN325" s="43" t="s">
        <v>126</v>
      </c>
      <c r="AO325" s="43" t="s">
        <v>126</v>
      </c>
      <c r="AP325" s="43"/>
      <c r="AQ325" s="43">
        <v>1</v>
      </c>
      <c r="AR325" s="43"/>
      <c r="AS325" s="43"/>
      <c r="AT325" s="46">
        <f t="shared" si="24"/>
        <v>5637.3038823577654</v>
      </c>
      <c r="AU325" s="47">
        <f t="shared" si="25"/>
        <v>13798.71892889075</v>
      </c>
      <c r="AV325" s="43"/>
      <c r="AW325" s="50">
        <f t="shared" ref="AW325:AW388" si="26">IF(H325&lt;10000,((-0.00000005795*H325^2)+(0.003823*H325)+(-6.715)),(IF(H325&lt;700000,((-0.0000000001209*H325^2)+(0.002635*H325)+(-0.4111)), ((-0.00000002007*V325^2)+(0.2564*V325)+(286.1)))))</f>
        <v>7124.5661461429709</v>
      </c>
      <c r="AX325" s="51">
        <f t="shared" ref="AX325:AX388" si="27">(-0.00000001626*AJ325^2)+(0.1912*AJ325)+(-3.858)</f>
        <v>14472.1128950735</v>
      </c>
      <c r="AY325" s="43"/>
    </row>
    <row r="326" spans="1:51">
      <c r="A326" s="43">
        <v>47</v>
      </c>
      <c r="B326" s="43" t="s">
        <v>457</v>
      </c>
      <c r="C326" s="45">
        <v>44404.624641203707</v>
      </c>
      <c r="D326" s="43">
        <v>190</v>
      </c>
      <c r="E326" s="43" t="s">
        <v>125</v>
      </c>
      <c r="F326" s="43">
        <v>0</v>
      </c>
      <c r="G326" s="43">
        <v>6.0149999999999997</v>
      </c>
      <c r="H326" s="44">
        <v>39211</v>
      </c>
      <c r="I326" s="43">
        <v>7.6999999999999999E-2</v>
      </c>
      <c r="J326" s="43" t="s">
        <v>126</v>
      </c>
      <c r="K326" s="43" t="s">
        <v>126</v>
      </c>
      <c r="L326" s="43" t="s">
        <v>126</v>
      </c>
      <c r="M326" s="43" t="s">
        <v>126</v>
      </c>
      <c r="N326" s="43"/>
      <c r="O326" s="43">
        <v>47</v>
      </c>
      <c r="P326" s="43" t="s">
        <v>457</v>
      </c>
      <c r="Q326" s="45">
        <v>44404.624641203707</v>
      </c>
      <c r="R326" s="43">
        <v>190</v>
      </c>
      <c r="S326" s="43" t="s">
        <v>125</v>
      </c>
      <c r="T326" s="43">
        <v>0</v>
      </c>
      <c r="U326" s="43" t="s">
        <v>126</v>
      </c>
      <c r="V326" s="44" t="s">
        <v>126</v>
      </c>
      <c r="W326" s="43" t="s">
        <v>126</v>
      </c>
      <c r="X326" s="43" t="s">
        <v>126</v>
      </c>
      <c r="Y326" s="43" t="s">
        <v>126</v>
      </c>
      <c r="Z326" s="43" t="s">
        <v>126</v>
      </c>
      <c r="AA326" s="43" t="s">
        <v>126</v>
      </c>
      <c r="AB326" s="43"/>
      <c r="AC326" s="43">
        <v>47</v>
      </c>
      <c r="AD326" s="43" t="s">
        <v>457</v>
      </c>
      <c r="AE326" s="45">
        <v>44404.624641203707</v>
      </c>
      <c r="AF326" s="43">
        <v>190</v>
      </c>
      <c r="AG326" s="43" t="s">
        <v>125</v>
      </c>
      <c r="AH326" s="43">
        <v>0</v>
      </c>
      <c r="AI326" s="43">
        <v>12.128</v>
      </c>
      <c r="AJ326" s="44">
        <v>48352</v>
      </c>
      <c r="AK326" s="43">
        <v>9.6010000000000009</v>
      </c>
      <c r="AL326" s="43" t="s">
        <v>126</v>
      </c>
      <c r="AM326" s="43" t="s">
        <v>126</v>
      </c>
      <c r="AN326" s="43" t="s">
        <v>126</v>
      </c>
      <c r="AO326" s="43" t="s">
        <v>126</v>
      </c>
      <c r="AP326" s="43"/>
      <c r="AQ326" s="43">
        <v>1</v>
      </c>
      <c r="AR326" s="43"/>
      <c r="AS326" s="43"/>
      <c r="AT326" s="46">
        <f t="shared" si="24"/>
        <v>122.37704144235981</v>
      </c>
      <c r="AU326" s="47">
        <f t="shared" si="25"/>
        <v>8852.53981870592</v>
      </c>
      <c r="AV326" s="43"/>
      <c r="AW326" s="50">
        <f t="shared" si="26"/>
        <v>102.7240009452111</v>
      </c>
      <c r="AX326" s="51">
        <f t="shared" si="27"/>
        <v>9203.0298874009604</v>
      </c>
      <c r="AY326" s="43"/>
    </row>
    <row r="327" spans="1:51">
      <c r="A327" s="43">
        <v>48</v>
      </c>
      <c r="B327" s="43" t="s">
        <v>458</v>
      </c>
      <c r="C327" s="45">
        <v>44404.645856481482</v>
      </c>
      <c r="D327" s="43">
        <v>46</v>
      </c>
      <c r="E327" s="43" t="s">
        <v>125</v>
      </c>
      <c r="F327" s="43">
        <v>0</v>
      </c>
      <c r="G327" s="43">
        <v>6.0170000000000003</v>
      </c>
      <c r="H327" s="44">
        <v>187801</v>
      </c>
      <c r="I327" s="43">
        <v>0.38700000000000001</v>
      </c>
      <c r="J327" s="43" t="s">
        <v>126</v>
      </c>
      <c r="K327" s="43" t="s">
        <v>126</v>
      </c>
      <c r="L327" s="43" t="s">
        <v>126</v>
      </c>
      <c r="M327" s="43" t="s">
        <v>126</v>
      </c>
      <c r="N327" s="43"/>
      <c r="O327" s="43">
        <v>48</v>
      </c>
      <c r="P327" s="43" t="s">
        <v>458</v>
      </c>
      <c r="Q327" s="45">
        <v>44404.645856481482</v>
      </c>
      <c r="R327" s="43">
        <v>46</v>
      </c>
      <c r="S327" s="43" t="s">
        <v>125</v>
      </c>
      <c r="T327" s="43">
        <v>0</v>
      </c>
      <c r="U327" s="43">
        <v>5.96</v>
      </c>
      <c r="V327" s="44">
        <v>1381</v>
      </c>
      <c r="W327" s="43">
        <v>0.48499999999999999</v>
      </c>
      <c r="X327" s="43" t="s">
        <v>126</v>
      </c>
      <c r="Y327" s="43" t="s">
        <v>126</v>
      </c>
      <c r="Z327" s="43" t="s">
        <v>126</v>
      </c>
      <c r="AA327" s="43" t="s">
        <v>126</v>
      </c>
      <c r="AB327" s="43"/>
      <c r="AC327" s="43">
        <v>48</v>
      </c>
      <c r="AD327" s="43" t="s">
        <v>458</v>
      </c>
      <c r="AE327" s="45">
        <v>44404.645856481482</v>
      </c>
      <c r="AF327" s="43">
        <v>46</v>
      </c>
      <c r="AG327" s="43" t="s">
        <v>125</v>
      </c>
      <c r="AH327" s="43">
        <v>0</v>
      </c>
      <c r="AI327" s="43">
        <v>12.182</v>
      </c>
      <c r="AJ327" s="44">
        <v>5008</v>
      </c>
      <c r="AK327" s="43">
        <v>1.0089999999999999</v>
      </c>
      <c r="AL327" s="43" t="s">
        <v>126</v>
      </c>
      <c r="AM327" s="43" t="s">
        <v>126</v>
      </c>
      <c r="AN327" s="43" t="s">
        <v>126</v>
      </c>
      <c r="AO327" s="43" t="s">
        <v>126</v>
      </c>
      <c r="AP327" s="43"/>
      <c r="AQ327" s="43">
        <v>1</v>
      </c>
      <c r="AR327" s="43"/>
      <c r="AS327" s="43"/>
      <c r="AT327" s="46">
        <f t="shared" si="24"/>
        <v>561.56640722646387</v>
      </c>
      <c r="AU327" s="47">
        <f t="shared" si="25"/>
        <v>961.73892438272003</v>
      </c>
      <c r="AV327" s="43"/>
      <c r="AW327" s="50">
        <f t="shared" si="26"/>
        <v>490.18048683383921</v>
      </c>
      <c r="AX327" s="51">
        <f t="shared" si="27"/>
        <v>953.26379815936014</v>
      </c>
      <c r="AY327" s="43"/>
    </row>
    <row r="328" spans="1:51">
      <c r="A328" s="43">
        <v>49</v>
      </c>
      <c r="B328" s="43" t="s">
        <v>459</v>
      </c>
      <c r="C328" s="45">
        <v>44404.667118055557</v>
      </c>
      <c r="D328" s="43">
        <v>136</v>
      </c>
      <c r="E328" s="43" t="s">
        <v>125</v>
      </c>
      <c r="F328" s="43">
        <v>0</v>
      </c>
      <c r="G328" s="43">
        <v>6.016</v>
      </c>
      <c r="H328" s="44">
        <v>178207</v>
      </c>
      <c r="I328" s="43">
        <v>0.36699999999999999</v>
      </c>
      <c r="J328" s="43" t="s">
        <v>126</v>
      </c>
      <c r="K328" s="43" t="s">
        <v>126</v>
      </c>
      <c r="L328" s="43" t="s">
        <v>126</v>
      </c>
      <c r="M328" s="43" t="s">
        <v>126</v>
      </c>
      <c r="N328" s="43"/>
      <c r="O328" s="43">
        <v>49</v>
      </c>
      <c r="P328" s="43" t="s">
        <v>459</v>
      </c>
      <c r="Q328" s="45">
        <v>44404.667118055557</v>
      </c>
      <c r="R328" s="43">
        <v>136</v>
      </c>
      <c r="S328" s="43" t="s">
        <v>125</v>
      </c>
      <c r="T328" s="43">
        <v>0</v>
      </c>
      <c r="U328" s="43">
        <v>5.976</v>
      </c>
      <c r="V328" s="44">
        <v>1213</v>
      </c>
      <c r="W328" s="43">
        <v>0.44</v>
      </c>
      <c r="X328" s="43" t="s">
        <v>126</v>
      </c>
      <c r="Y328" s="43" t="s">
        <v>126</v>
      </c>
      <c r="Z328" s="43" t="s">
        <v>126</v>
      </c>
      <c r="AA328" s="43" t="s">
        <v>126</v>
      </c>
      <c r="AB328" s="43"/>
      <c r="AC328" s="43">
        <v>49</v>
      </c>
      <c r="AD328" s="43" t="s">
        <v>459</v>
      </c>
      <c r="AE328" s="45">
        <v>44404.667118055557</v>
      </c>
      <c r="AF328" s="43">
        <v>136</v>
      </c>
      <c r="AG328" s="43" t="s">
        <v>125</v>
      </c>
      <c r="AH328" s="43">
        <v>0</v>
      </c>
      <c r="AI328" s="43">
        <v>12.178000000000001</v>
      </c>
      <c r="AJ328" s="44">
        <v>5335</v>
      </c>
      <c r="AK328" s="43">
        <v>1.075</v>
      </c>
      <c r="AL328" s="43" t="s">
        <v>126</v>
      </c>
      <c r="AM328" s="43" t="s">
        <v>126</v>
      </c>
      <c r="AN328" s="43" t="s">
        <v>126</v>
      </c>
      <c r="AO328" s="43" t="s">
        <v>126</v>
      </c>
      <c r="AP328" s="43"/>
      <c r="AQ328" s="43">
        <v>1</v>
      </c>
      <c r="AR328" s="43"/>
      <c r="AS328" s="43"/>
      <c r="AT328" s="46">
        <f t="shared" si="24"/>
        <v>534.29772381624616</v>
      </c>
      <c r="AU328" s="47">
        <f t="shared" si="25"/>
        <v>1022.15242613675</v>
      </c>
      <c r="AV328" s="43"/>
      <c r="AW328" s="50">
        <f t="shared" si="26"/>
        <v>465.32483485675596</v>
      </c>
      <c r="AX328" s="51">
        <f t="shared" si="27"/>
        <v>1015.7312042215001</v>
      </c>
      <c r="AY328" s="43"/>
    </row>
    <row r="329" spans="1:51">
      <c r="A329" s="43">
        <v>50</v>
      </c>
      <c r="B329" s="43" t="s">
        <v>460</v>
      </c>
      <c r="C329" s="45">
        <v>44404.688333333332</v>
      </c>
      <c r="D329" s="43">
        <v>16</v>
      </c>
      <c r="E329" s="43" t="s">
        <v>125</v>
      </c>
      <c r="F329" s="43">
        <v>0</v>
      </c>
      <c r="G329" s="43">
        <v>6.0190000000000001</v>
      </c>
      <c r="H329" s="44">
        <v>26761</v>
      </c>
      <c r="I329" s="43">
        <v>5.0999999999999997E-2</v>
      </c>
      <c r="J329" s="43" t="s">
        <v>126</v>
      </c>
      <c r="K329" s="43" t="s">
        <v>126</v>
      </c>
      <c r="L329" s="43" t="s">
        <v>126</v>
      </c>
      <c r="M329" s="43" t="s">
        <v>126</v>
      </c>
      <c r="N329" s="43"/>
      <c r="O329" s="43">
        <v>50</v>
      </c>
      <c r="P329" s="43" t="s">
        <v>460</v>
      </c>
      <c r="Q329" s="45">
        <v>44404.688333333332</v>
      </c>
      <c r="R329" s="43">
        <v>16</v>
      </c>
      <c r="S329" s="43" t="s">
        <v>125</v>
      </c>
      <c r="T329" s="43">
        <v>0</v>
      </c>
      <c r="U329" s="43" t="s">
        <v>126</v>
      </c>
      <c r="V329" s="44" t="s">
        <v>126</v>
      </c>
      <c r="W329" s="43" t="s">
        <v>126</v>
      </c>
      <c r="X329" s="43" t="s">
        <v>126</v>
      </c>
      <c r="Y329" s="43" t="s">
        <v>126</v>
      </c>
      <c r="Z329" s="43" t="s">
        <v>126</v>
      </c>
      <c r="AA329" s="43" t="s">
        <v>126</v>
      </c>
      <c r="AB329" s="43"/>
      <c r="AC329" s="43">
        <v>50</v>
      </c>
      <c r="AD329" s="43" t="s">
        <v>460</v>
      </c>
      <c r="AE329" s="45">
        <v>44404.688333333332</v>
      </c>
      <c r="AF329" s="43">
        <v>16</v>
      </c>
      <c r="AG329" s="43" t="s">
        <v>125</v>
      </c>
      <c r="AH329" s="43">
        <v>0</v>
      </c>
      <c r="AI329" s="43">
        <v>12.13</v>
      </c>
      <c r="AJ329" s="44">
        <v>51019</v>
      </c>
      <c r="AK329" s="43">
        <v>10.125</v>
      </c>
      <c r="AL329" s="43" t="s">
        <v>126</v>
      </c>
      <c r="AM329" s="43" t="s">
        <v>126</v>
      </c>
      <c r="AN329" s="43" t="s">
        <v>126</v>
      </c>
      <c r="AO329" s="43" t="s">
        <v>126</v>
      </c>
      <c r="AP329" s="43"/>
      <c r="AQ329" s="43">
        <v>1</v>
      </c>
      <c r="AR329" s="43"/>
      <c r="AS329" s="43"/>
      <c r="AT329" s="46">
        <f t="shared" si="24"/>
        <v>83.941978455039816</v>
      </c>
      <c r="AU329" s="47">
        <f t="shared" si="25"/>
        <v>9330.3661590800293</v>
      </c>
      <c r="AV329" s="43"/>
      <c r="AW329" s="50">
        <f t="shared" si="26"/>
        <v>70.017552329471101</v>
      </c>
      <c r="AX329" s="51">
        <f t="shared" si="27"/>
        <v>9708.6510222501402</v>
      </c>
      <c r="AY329" s="43"/>
    </row>
    <row r="330" spans="1:51">
      <c r="A330" s="43">
        <v>51</v>
      </c>
      <c r="B330" s="43" t="s">
        <v>461</v>
      </c>
      <c r="C330" s="45">
        <v>44404.709583333337</v>
      </c>
      <c r="D330" s="43">
        <v>122</v>
      </c>
      <c r="E330" s="43" t="s">
        <v>125</v>
      </c>
      <c r="F330" s="43">
        <v>0</v>
      </c>
      <c r="G330" s="43">
        <v>6.0149999999999997</v>
      </c>
      <c r="H330" s="44">
        <v>871115</v>
      </c>
      <c r="I330" s="43">
        <v>1.8129999999999999</v>
      </c>
      <c r="J330" s="43" t="s">
        <v>126</v>
      </c>
      <c r="K330" s="43" t="s">
        <v>126</v>
      </c>
      <c r="L330" s="43" t="s">
        <v>126</v>
      </c>
      <c r="M330" s="43" t="s">
        <v>126</v>
      </c>
      <c r="N330" s="43"/>
      <c r="O330" s="43">
        <v>51</v>
      </c>
      <c r="P330" s="43" t="s">
        <v>461</v>
      </c>
      <c r="Q330" s="45">
        <v>44404.709583333337</v>
      </c>
      <c r="R330" s="43">
        <v>122</v>
      </c>
      <c r="S330" s="43" t="s">
        <v>125</v>
      </c>
      <c r="T330" s="43">
        <v>0</v>
      </c>
      <c r="U330" s="43">
        <v>5.9640000000000004</v>
      </c>
      <c r="V330" s="44">
        <v>6165</v>
      </c>
      <c r="W330" s="43">
        <v>1.77</v>
      </c>
      <c r="X330" s="43" t="s">
        <v>126</v>
      </c>
      <c r="Y330" s="43" t="s">
        <v>126</v>
      </c>
      <c r="Z330" s="43" t="s">
        <v>126</v>
      </c>
      <c r="AA330" s="43" t="s">
        <v>126</v>
      </c>
      <c r="AB330" s="43"/>
      <c r="AC330" s="43">
        <v>51</v>
      </c>
      <c r="AD330" s="43" t="s">
        <v>461</v>
      </c>
      <c r="AE330" s="45">
        <v>44404.709583333337</v>
      </c>
      <c r="AF330" s="43">
        <v>122</v>
      </c>
      <c r="AG330" s="43" t="s">
        <v>125</v>
      </c>
      <c r="AH330" s="43">
        <v>0</v>
      </c>
      <c r="AI330" s="43">
        <v>12.116</v>
      </c>
      <c r="AJ330" s="44">
        <v>67535</v>
      </c>
      <c r="AK330" s="43">
        <v>13.365</v>
      </c>
      <c r="AL330" s="43" t="s">
        <v>126</v>
      </c>
      <c r="AM330" s="43" t="s">
        <v>126</v>
      </c>
      <c r="AN330" s="43" t="s">
        <v>126</v>
      </c>
      <c r="AO330" s="43" t="s">
        <v>126</v>
      </c>
      <c r="AP330" s="43"/>
      <c r="AQ330" s="43">
        <v>1</v>
      </c>
      <c r="AR330" s="43"/>
      <c r="AS330" s="43"/>
      <c r="AT330" s="46">
        <f t="shared" si="24"/>
        <v>1730.3583537341251</v>
      </c>
      <c r="AU330" s="47">
        <f t="shared" si="25"/>
        <v>12269.526522356751</v>
      </c>
      <c r="AV330" s="43"/>
      <c r="AW330" s="50">
        <f t="shared" si="26"/>
        <v>1866.0431949942504</v>
      </c>
      <c r="AX330" s="51">
        <f t="shared" si="27"/>
        <v>12834.6725265815</v>
      </c>
      <c r="AY330" s="43"/>
    </row>
    <row r="331" spans="1:51">
      <c r="A331" s="43">
        <v>52</v>
      </c>
      <c r="B331" s="43" t="s">
        <v>462</v>
      </c>
      <c r="C331" s="45">
        <v>44404.730833333335</v>
      </c>
      <c r="D331" s="43">
        <v>51</v>
      </c>
      <c r="E331" s="43" t="s">
        <v>125</v>
      </c>
      <c r="F331" s="43">
        <v>0</v>
      </c>
      <c r="G331" s="43">
        <v>6.0129999999999999</v>
      </c>
      <c r="H331" s="44">
        <v>47716</v>
      </c>
      <c r="I331" s="43">
        <v>9.5000000000000001E-2</v>
      </c>
      <c r="J331" s="43" t="s">
        <v>126</v>
      </c>
      <c r="K331" s="43" t="s">
        <v>126</v>
      </c>
      <c r="L331" s="43" t="s">
        <v>126</v>
      </c>
      <c r="M331" s="43" t="s">
        <v>126</v>
      </c>
      <c r="N331" s="43"/>
      <c r="O331" s="43">
        <v>52</v>
      </c>
      <c r="P331" s="43" t="s">
        <v>462</v>
      </c>
      <c r="Q331" s="45">
        <v>44404.730833333335</v>
      </c>
      <c r="R331" s="43">
        <v>51</v>
      </c>
      <c r="S331" s="43" t="s">
        <v>125</v>
      </c>
      <c r="T331" s="43">
        <v>0</v>
      </c>
      <c r="U331" s="43">
        <v>5.98</v>
      </c>
      <c r="V331" s="44">
        <v>568</v>
      </c>
      <c r="W331" s="43">
        <v>0.26700000000000002</v>
      </c>
      <c r="X331" s="43" t="s">
        <v>126</v>
      </c>
      <c r="Y331" s="43" t="s">
        <v>126</v>
      </c>
      <c r="Z331" s="43" t="s">
        <v>126</v>
      </c>
      <c r="AA331" s="43" t="s">
        <v>126</v>
      </c>
      <c r="AB331" s="43"/>
      <c r="AC331" s="43">
        <v>52</v>
      </c>
      <c r="AD331" s="43" t="s">
        <v>462</v>
      </c>
      <c r="AE331" s="45">
        <v>44404.730833333335</v>
      </c>
      <c r="AF331" s="43">
        <v>51</v>
      </c>
      <c r="AG331" s="43" t="s">
        <v>125</v>
      </c>
      <c r="AH331" s="43">
        <v>0</v>
      </c>
      <c r="AI331" s="43">
        <v>12.211</v>
      </c>
      <c r="AJ331" s="44">
        <v>937</v>
      </c>
      <c r="AK331" s="43">
        <v>0.19600000000000001</v>
      </c>
      <c r="AL331" s="43" t="s">
        <v>126</v>
      </c>
      <c r="AM331" s="43" t="s">
        <v>126</v>
      </c>
      <c r="AN331" s="43" t="s">
        <v>126</v>
      </c>
      <c r="AO331" s="43" t="s">
        <v>126</v>
      </c>
      <c r="AP331" s="43"/>
      <c r="AQ331" s="43">
        <v>1</v>
      </c>
      <c r="AR331" s="43"/>
      <c r="AS331" s="43"/>
      <c r="AT331" s="46">
        <f t="shared" si="24"/>
        <v>148.48781824537281</v>
      </c>
      <c r="AU331" s="47">
        <f t="shared" si="25"/>
        <v>208.49468988587</v>
      </c>
      <c r="AV331" s="43"/>
      <c r="AW331" s="50">
        <f t="shared" si="26"/>
        <v>125.0452928662896</v>
      </c>
      <c r="AX331" s="51">
        <f t="shared" si="27"/>
        <v>175.28212422406</v>
      </c>
      <c r="AY331" s="43"/>
    </row>
    <row r="332" spans="1:51">
      <c r="A332" s="43">
        <v>53</v>
      </c>
      <c r="B332" s="43" t="s">
        <v>463</v>
      </c>
      <c r="C332" s="45">
        <v>44404.752083333333</v>
      </c>
      <c r="D332" s="43">
        <v>140</v>
      </c>
      <c r="E332" s="43" t="s">
        <v>125</v>
      </c>
      <c r="F332" s="43">
        <v>0</v>
      </c>
      <c r="G332" s="43">
        <v>5.9180000000000001</v>
      </c>
      <c r="H332" s="44">
        <v>35235613</v>
      </c>
      <c r="I332" s="43">
        <v>76.843999999999994</v>
      </c>
      <c r="J332" s="43" t="s">
        <v>126</v>
      </c>
      <c r="K332" s="43" t="s">
        <v>126</v>
      </c>
      <c r="L332" s="43" t="s">
        <v>126</v>
      </c>
      <c r="M332" s="43" t="s">
        <v>126</v>
      </c>
      <c r="N332" s="43"/>
      <c r="O332" s="43">
        <v>53</v>
      </c>
      <c r="P332" s="43" t="s">
        <v>463</v>
      </c>
      <c r="Q332" s="45">
        <v>44404.752083333333</v>
      </c>
      <c r="R332" s="43">
        <v>140</v>
      </c>
      <c r="S332" s="43" t="s">
        <v>125</v>
      </c>
      <c r="T332" s="43">
        <v>0</v>
      </c>
      <c r="U332" s="43">
        <v>5.875</v>
      </c>
      <c r="V332" s="44">
        <v>282217</v>
      </c>
      <c r="W332" s="43">
        <v>73</v>
      </c>
      <c r="X332" s="43" t="s">
        <v>126</v>
      </c>
      <c r="Y332" s="43" t="s">
        <v>126</v>
      </c>
      <c r="Z332" s="43" t="s">
        <v>126</v>
      </c>
      <c r="AA332" s="43" t="s">
        <v>126</v>
      </c>
      <c r="AB332" s="43"/>
      <c r="AC332" s="43">
        <v>53</v>
      </c>
      <c r="AD332" s="43" t="s">
        <v>463</v>
      </c>
      <c r="AE332" s="45">
        <v>44404.752083333333</v>
      </c>
      <c r="AF332" s="43">
        <v>140</v>
      </c>
      <c r="AG332" s="43" t="s">
        <v>125</v>
      </c>
      <c r="AH332" s="43">
        <v>0</v>
      </c>
      <c r="AI332" s="43">
        <v>12.071</v>
      </c>
      <c r="AJ332" s="44">
        <v>95706</v>
      </c>
      <c r="AK332" s="43">
        <v>18.852</v>
      </c>
      <c r="AL332" s="43" t="s">
        <v>126</v>
      </c>
      <c r="AM332" s="43" t="s">
        <v>126</v>
      </c>
      <c r="AN332" s="43" t="s">
        <v>126</v>
      </c>
      <c r="AO332" s="43" t="s">
        <v>126</v>
      </c>
      <c r="AP332" s="43"/>
      <c r="AQ332" s="43">
        <v>1</v>
      </c>
      <c r="AR332" s="43"/>
      <c r="AS332" s="43"/>
      <c r="AT332" s="46">
        <f t="shared" si="24"/>
        <v>54414.146839267363</v>
      </c>
      <c r="AU332" s="47">
        <f t="shared" si="25"/>
        <v>17203.771895372283</v>
      </c>
      <c r="AV332" s="43"/>
      <c r="AW332" s="50">
        <f t="shared" si="26"/>
        <v>71048.034847763774</v>
      </c>
      <c r="AX332" s="51">
        <f t="shared" si="27"/>
        <v>18146.19347903064</v>
      </c>
      <c r="AY332" s="43"/>
    </row>
    <row r="333" spans="1:51">
      <c r="A333" s="43">
        <v>54</v>
      </c>
      <c r="B333" s="43" t="s">
        <v>464</v>
      </c>
      <c r="C333" s="45">
        <v>44404.773333333331</v>
      </c>
      <c r="D333" s="43">
        <v>85</v>
      </c>
      <c r="E333" s="43" t="s">
        <v>125</v>
      </c>
      <c r="F333" s="43">
        <v>0</v>
      </c>
      <c r="G333" s="43">
        <v>5.992</v>
      </c>
      <c r="H333" s="44">
        <v>7311697</v>
      </c>
      <c r="I333" s="43">
        <v>15.37</v>
      </c>
      <c r="J333" s="43" t="s">
        <v>126</v>
      </c>
      <c r="K333" s="43" t="s">
        <v>126</v>
      </c>
      <c r="L333" s="43" t="s">
        <v>126</v>
      </c>
      <c r="M333" s="43" t="s">
        <v>126</v>
      </c>
      <c r="N333" s="43"/>
      <c r="O333" s="43">
        <v>54</v>
      </c>
      <c r="P333" s="43" t="s">
        <v>464</v>
      </c>
      <c r="Q333" s="45">
        <v>44404.773333333331</v>
      </c>
      <c r="R333" s="43">
        <v>85</v>
      </c>
      <c r="S333" s="43" t="s">
        <v>125</v>
      </c>
      <c r="T333" s="43">
        <v>0</v>
      </c>
      <c r="U333" s="43">
        <v>5.9450000000000003</v>
      </c>
      <c r="V333" s="44">
        <v>56087</v>
      </c>
      <c r="W333" s="43">
        <v>15.067</v>
      </c>
      <c r="X333" s="43" t="s">
        <v>126</v>
      </c>
      <c r="Y333" s="43" t="s">
        <v>126</v>
      </c>
      <c r="Z333" s="43" t="s">
        <v>126</v>
      </c>
      <c r="AA333" s="43" t="s">
        <v>126</v>
      </c>
      <c r="AB333" s="43"/>
      <c r="AC333" s="43">
        <v>54</v>
      </c>
      <c r="AD333" s="43" t="s">
        <v>464</v>
      </c>
      <c r="AE333" s="45">
        <v>44404.773333333331</v>
      </c>
      <c r="AF333" s="43">
        <v>85</v>
      </c>
      <c r="AG333" s="43" t="s">
        <v>125</v>
      </c>
      <c r="AH333" s="43">
        <v>0</v>
      </c>
      <c r="AI333" s="43">
        <v>12.07</v>
      </c>
      <c r="AJ333" s="44">
        <v>103595</v>
      </c>
      <c r="AK333" s="43">
        <v>20.38</v>
      </c>
      <c r="AL333" s="43" t="s">
        <v>126</v>
      </c>
      <c r="AM333" s="43" t="s">
        <v>126</v>
      </c>
      <c r="AN333" s="43" t="s">
        <v>126</v>
      </c>
      <c r="AO333" s="43" t="s">
        <v>126</v>
      </c>
      <c r="AP333" s="43"/>
      <c r="AQ333" s="43">
        <v>1</v>
      </c>
      <c r="AR333" s="43"/>
      <c r="AS333" s="43"/>
      <c r="AT333" s="46">
        <f t="shared" si="24"/>
        <v>11220.755093904165</v>
      </c>
      <c r="AU333" s="47">
        <f t="shared" si="25"/>
        <v>18567.700128950753</v>
      </c>
      <c r="AV333" s="43"/>
      <c r="AW333" s="50">
        <f t="shared" si="26"/>
        <v>14603.671566010173</v>
      </c>
      <c r="AX333" s="51">
        <f t="shared" si="27"/>
        <v>19629.0049153535</v>
      </c>
      <c r="AY333" s="43"/>
    </row>
    <row r="334" spans="1:51">
      <c r="A334" s="43">
        <v>55</v>
      </c>
      <c r="B334" s="43" t="s">
        <v>465</v>
      </c>
      <c r="C334" s="45">
        <v>44404.794583333336</v>
      </c>
      <c r="D334" s="43">
        <v>69</v>
      </c>
      <c r="E334" s="43" t="s">
        <v>125</v>
      </c>
      <c r="F334" s="43">
        <v>0</v>
      </c>
      <c r="G334" s="43">
        <v>6.02</v>
      </c>
      <c r="H334" s="44">
        <v>41898</v>
      </c>
      <c r="I334" s="43">
        <v>8.3000000000000004E-2</v>
      </c>
      <c r="J334" s="43" t="s">
        <v>126</v>
      </c>
      <c r="K334" s="43" t="s">
        <v>126</v>
      </c>
      <c r="L334" s="43" t="s">
        <v>126</v>
      </c>
      <c r="M334" s="43" t="s">
        <v>126</v>
      </c>
      <c r="N334" s="43"/>
      <c r="O334" s="43">
        <v>55</v>
      </c>
      <c r="P334" s="43" t="s">
        <v>465</v>
      </c>
      <c r="Q334" s="45">
        <v>44404.794583333336</v>
      </c>
      <c r="R334" s="43">
        <v>69</v>
      </c>
      <c r="S334" s="43" t="s">
        <v>125</v>
      </c>
      <c r="T334" s="43">
        <v>0</v>
      </c>
      <c r="U334" s="43" t="s">
        <v>126</v>
      </c>
      <c r="V334" s="44" t="s">
        <v>126</v>
      </c>
      <c r="W334" s="43" t="s">
        <v>126</v>
      </c>
      <c r="X334" s="43" t="s">
        <v>126</v>
      </c>
      <c r="Y334" s="43" t="s">
        <v>126</v>
      </c>
      <c r="Z334" s="43" t="s">
        <v>126</v>
      </c>
      <c r="AA334" s="43" t="s">
        <v>126</v>
      </c>
      <c r="AB334" s="43"/>
      <c r="AC334" s="43">
        <v>55</v>
      </c>
      <c r="AD334" s="43" t="s">
        <v>465</v>
      </c>
      <c r="AE334" s="45">
        <v>44404.794583333336</v>
      </c>
      <c r="AF334" s="43">
        <v>69</v>
      </c>
      <c r="AG334" s="43" t="s">
        <v>125</v>
      </c>
      <c r="AH334" s="43">
        <v>0</v>
      </c>
      <c r="AI334" s="43">
        <v>12.141</v>
      </c>
      <c r="AJ334" s="44">
        <v>38113</v>
      </c>
      <c r="AK334" s="43">
        <v>7.5819999999999999</v>
      </c>
      <c r="AL334" s="43" t="s">
        <v>126</v>
      </c>
      <c r="AM334" s="43" t="s">
        <v>126</v>
      </c>
      <c r="AN334" s="43" t="s">
        <v>126</v>
      </c>
      <c r="AO334" s="43" t="s">
        <v>126</v>
      </c>
      <c r="AP334" s="43"/>
      <c r="AQ334" s="43">
        <v>1</v>
      </c>
      <c r="AR334" s="43"/>
      <c r="AS334" s="43"/>
      <c r="AT334" s="46">
        <f t="shared" si="24"/>
        <v>130.63902590985521</v>
      </c>
      <c r="AU334" s="47">
        <f t="shared" si="25"/>
        <v>7009.8004497298698</v>
      </c>
      <c r="AV334" s="43"/>
      <c r="AW334" s="50">
        <f t="shared" si="26"/>
        <v>109.77789701335641</v>
      </c>
      <c r="AX334" s="51">
        <f t="shared" si="27"/>
        <v>7259.7283114960601</v>
      </c>
      <c r="AY334" s="43"/>
    </row>
    <row r="335" spans="1:51">
      <c r="A335" s="43">
        <v>56</v>
      </c>
      <c r="B335" s="43" t="s">
        <v>466</v>
      </c>
      <c r="C335" s="45">
        <v>44404.815844907411</v>
      </c>
      <c r="D335" s="43">
        <v>76</v>
      </c>
      <c r="E335" s="43" t="s">
        <v>125</v>
      </c>
      <c r="F335" s="43">
        <v>0</v>
      </c>
      <c r="G335" s="43">
        <v>6.0229999999999997</v>
      </c>
      <c r="H335" s="44">
        <v>131902</v>
      </c>
      <c r="I335" s="43">
        <v>0.27</v>
      </c>
      <c r="J335" s="43" t="s">
        <v>126</v>
      </c>
      <c r="K335" s="43" t="s">
        <v>126</v>
      </c>
      <c r="L335" s="43" t="s">
        <v>126</v>
      </c>
      <c r="M335" s="43" t="s">
        <v>126</v>
      </c>
      <c r="N335" s="43"/>
      <c r="O335" s="43">
        <v>56</v>
      </c>
      <c r="P335" s="43" t="s">
        <v>466</v>
      </c>
      <c r="Q335" s="45">
        <v>44404.815844907411</v>
      </c>
      <c r="R335" s="43">
        <v>76</v>
      </c>
      <c r="S335" s="43" t="s">
        <v>125</v>
      </c>
      <c r="T335" s="43">
        <v>0</v>
      </c>
      <c r="U335" s="43">
        <v>5.9790000000000001</v>
      </c>
      <c r="V335" s="44">
        <v>1243</v>
      </c>
      <c r="W335" s="43">
        <v>0.44800000000000001</v>
      </c>
      <c r="X335" s="43" t="s">
        <v>126</v>
      </c>
      <c r="Y335" s="43" t="s">
        <v>126</v>
      </c>
      <c r="Z335" s="43" t="s">
        <v>126</v>
      </c>
      <c r="AA335" s="43" t="s">
        <v>126</v>
      </c>
      <c r="AB335" s="43"/>
      <c r="AC335" s="43">
        <v>56</v>
      </c>
      <c r="AD335" s="43" t="s">
        <v>466</v>
      </c>
      <c r="AE335" s="45">
        <v>44404.815844907411</v>
      </c>
      <c r="AF335" s="43">
        <v>76</v>
      </c>
      <c r="AG335" s="43" t="s">
        <v>125</v>
      </c>
      <c r="AH335" s="43">
        <v>0</v>
      </c>
      <c r="AI335" s="43">
        <v>12.191000000000001</v>
      </c>
      <c r="AJ335" s="44">
        <v>3737</v>
      </c>
      <c r="AK335" s="43">
        <v>0.75600000000000001</v>
      </c>
      <c r="AL335" s="43" t="s">
        <v>126</v>
      </c>
      <c r="AM335" s="43" t="s">
        <v>126</v>
      </c>
      <c r="AN335" s="43" t="s">
        <v>126</v>
      </c>
      <c r="AO335" s="43" t="s">
        <v>126</v>
      </c>
      <c r="AP335" s="43"/>
      <c r="AQ335" s="43">
        <v>1</v>
      </c>
      <c r="AR335" s="43"/>
      <c r="AS335" s="43"/>
      <c r="AT335" s="46">
        <f t="shared" si="24"/>
        <v>400.57402208761522</v>
      </c>
      <c r="AU335" s="47">
        <f t="shared" si="25"/>
        <v>726.79320634187013</v>
      </c>
      <c r="AV335" s="43"/>
      <c r="AW335" s="50">
        <f t="shared" si="26"/>
        <v>345.04723516367648</v>
      </c>
      <c r="AX335" s="51">
        <f t="shared" si="27"/>
        <v>710.42932635206012</v>
      </c>
      <c r="AY335" s="43"/>
    </row>
    <row r="336" spans="1:51">
      <c r="A336" s="43">
        <v>57</v>
      </c>
      <c r="B336" s="43" t="s">
        <v>467</v>
      </c>
      <c r="C336" s="45">
        <v>44404.837094907409</v>
      </c>
      <c r="D336" s="43">
        <v>192</v>
      </c>
      <c r="E336" s="43" t="s">
        <v>125</v>
      </c>
      <c r="F336" s="43">
        <v>0</v>
      </c>
      <c r="G336" s="43">
        <v>6.0220000000000002</v>
      </c>
      <c r="H336" s="44">
        <v>55578</v>
      </c>
      <c r="I336" s="43">
        <v>0.111</v>
      </c>
      <c r="J336" s="43" t="s">
        <v>126</v>
      </c>
      <c r="K336" s="43" t="s">
        <v>126</v>
      </c>
      <c r="L336" s="43" t="s">
        <v>126</v>
      </c>
      <c r="M336" s="43" t="s">
        <v>126</v>
      </c>
      <c r="N336" s="43"/>
      <c r="O336" s="43">
        <v>57</v>
      </c>
      <c r="P336" s="43" t="s">
        <v>467</v>
      </c>
      <c r="Q336" s="45">
        <v>44404.837094907409</v>
      </c>
      <c r="R336" s="43">
        <v>192</v>
      </c>
      <c r="S336" s="43" t="s">
        <v>125</v>
      </c>
      <c r="T336" s="43">
        <v>0</v>
      </c>
      <c r="U336" s="43">
        <v>5.99</v>
      </c>
      <c r="V336" s="44">
        <v>1060</v>
      </c>
      <c r="W336" s="43">
        <v>0.39900000000000002</v>
      </c>
      <c r="X336" s="43" t="s">
        <v>126</v>
      </c>
      <c r="Y336" s="43" t="s">
        <v>126</v>
      </c>
      <c r="Z336" s="43" t="s">
        <v>126</v>
      </c>
      <c r="AA336" s="43" t="s">
        <v>126</v>
      </c>
      <c r="AB336" s="43"/>
      <c r="AC336" s="43">
        <v>57</v>
      </c>
      <c r="AD336" s="43" t="s">
        <v>467</v>
      </c>
      <c r="AE336" s="45">
        <v>44404.837094907409</v>
      </c>
      <c r="AF336" s="43">
        <v>192</v>
      </c>
      <c r="AG336" s="43" t="s">
        <v>125</v>
      </c>
      <c r="AH336" s="43">
        <v>0</v>
      </c>
      <c r="AI336" s="43">
        <v>12.194000000000001</v>
      </c>
      <c r="AJ336" s="44">
        <v>779</v>
      </c>
      <c r="AK336" s="43">
        <v>0.16500000000000001</v>
      </c>
      <c r="AL336" s="43" t="s">
        <v>126</v>
      </c>
      <c r="AM336" s="43" t="s">
        <v>126</v>
      </c>
      <c r="AN336" s="43" t="s">
        <v>126</v>
      </c>
      <c r="AO336" s="43" t="s">
        <v>126</v>
      </c>
      <c r="AP336" s="43"/>
      <c r="AQ336" s="43">
        <v>1</v>
      </c>
      <c r="AR336" s="43"/>
      <c r="AS336" s="43"/>
      <c r="AT336" s="46">
        <f t="shared" si="24"/>
        <v>172.51952632463923</v>
      </c>
      <c r="AU336" s="47">
        <f t="shared" si="25"/>
        <v>179.21850859043002</v>
      </c>
      <c r="AV336" s="43"/>
      <c r="AW336" s="50">
        <f t="shared" si="26"/>
        <v>145.66348028724443</v>
      </c>
      <c r="AX336" s="51">
        <f t="shared" si="27"/>
        <v>145.07693276534002</v>
      </c>
      <c r="AY336" s="43"/>
    </row>
    <row r="337" spans="1:51">
      <c r="A337" s="43">
        <v>58</v>
      </c>
      <c r="B337" s="43" t="s">
        <v>468</v>
      </c>
      <c r="C337" s="45">
        <v>44404.858344907407</v>
      </c>
      <c r="D337" s="43">
        <v>12</v>
      </c>
      <c r="E337" s="43" t="s">
        <v>125</v>
      </c>
      <c r="F337" s="43">
        <v>0</v>
      </c>
      <c r="G337" s="43">
        <v>6.0179999999999998</v>
      </c>
      <c r="H337" s="44">
        <v>879352</v>
      </c>
      <c r="I337" s="43">
        <v>1.83</v>
      </c>
      <c r="J337" s="43" t="s">
        <v>126</v>
      </c>
      <c r="K337" s="43" t="s">
        <v>126</v>
      </c>
      <c r="L337" s="43" t="s">
        <v>126</v>
      </c>
      <c r="M337" s="43" t="s">
        <v>126</v>
      </c>
      <c r="N337" s="43"/>
      <c r="O337" s="43">
        <v>58</v>
      </c>
      <c r="P337" s="43" t="s">
        <v>468</v>
      </c>
      <c r="Q337" s="45">
        <v>44404.858344907407</v>
      </c>
      <c r="R337" s="43">
        <v>12</v>
      </c>
      <c r="S337" s="43" t="s">
        <v>125</v>
      </c>
      <c r="T337" s="43">
        <v>0</v>
      </c>
      <c r="U337" s="43">
        <v>5.9720000000000004</v>
      </c>
      <c r="V337" s="44">
        <v>6787</v>
      </c>
      <c r="W337" s="43">
        <v>1.9370000000000001</v>
      </c>
      <c r="X337" s="43" t="s">
        <v>126</v>
      </c>
      <c r="Y337" s="43" t="s">
        <v>126</v>
      </c>
      <c r="Z337" s="43" t="s">
        <v>126</v>
      </c>
      <c r="AA337" s="43" t="s">
        <v>126</v>
      </c>
      <c r="AB337" s="43"/>
      <c r="AC337" s="43">
        <v>58</v>
      </c>
      <c r="AD337" s="43" t="s">
        <v>468</v>
      </c>
      <c r="AE337" s="45">
        <v>44404.858344907407</v>
      </c>
      <c r="AF337" s="43">
        <v>12</v>
      </c>
      <c r="AG337" s="43" t="s">
        <v>125</v>
      </c>
      <c r="AH337" s="43">
        <v>0</v>
      </c>
      <c r="AI337" s="43">
        <v>12.12</v>
      </c>
      <c r="AJ337" s="44">
        <v>64284</v>
      </c>
      <c r="AK337" s="43">
        <v>12.728999999999999</v>
      </c>
      <c r="AL337" s="43" t="s">
        <v>126</v>
      </c>
      <c r="AM337" s="43" t="s">
        <v>126</v>
      </c>
      <c r="AN337" s="43" t="s">
        <v>126</v>
      </c>
      <c r="AO337" s="43" t="s">
        <v>126</v>
      </c>
      <c r="AP337" s="43"/>
      <c r="AQ337" s="43">
        <v>1</v>
      </c>
      <c r="AR337" s="43"/>
      <c r="AS337" s="43"/>
      <c r="AT337" s="46">
        <f t="shared" si="24"/>
        <v>1848.5026181671651</v>
      </c>
      <c r="AU337" s="47">
        <f t="shared" si="25"/>
        <v>11693.69080218288</v>
      </c>
      <c r="AV337" s="43"/>
      <c r="AW337" s="50">
        <f t="shared" si="26"/>
        <v>2025.3623081841702</v>
      </c>
      <c r="AX337" s="51">
        <f t="shared" si="27"/>
        <v>12220.049445013439</v>
      </c>
      <c r="AY337" s="43"/>
    </row>
    <row r="338" spans="1:51">
      <c r="A338" s="43">
        <v>59</v>
      </c>
      <c r="B338" s="43" t="s">
        <v>469</v>
      </c>
      <c r="C338" s="45">
        <v>44404.879571759258</v>
      </c>
      <c r="D338" s="43">
        <v>105</v>
      </c>
      <c r="E338" s="43" t="s">
        <v>125</v>
      </c>
      <c r="F338" s="43">
        <v>0</v>
      </c>
      <c r="G338" s="43">
        <v>5.9770000000000003</v>
      </c>
      <c r="H338" s="44">
        <v>18441047</v>
      </c>
      <c r="I338" s="43">
        <v>39.322000000000003</v>
      </c>
      <c r="J338" s="43" t="s">
        <v>126</v>
      </c>
      <c r="K338" s="43" t="s">
        <v>126</v>
      </c>
      <c r="L338" s="43" t="s">
        <v>126</v>
      </c>
      <c r="M338" s="43" t="s">
        <v>126</v>
      </c>
      <c r="N338" s="43"/>
      <c r="O338" s="43">
        <v>59</v>
      </c>
      <c r="P338" s="43" t="s">
        <v>469</v>
      </c>
      <c r="Q338" s="45">
        <v>44404.879571759258</v>
      </c>
      <c r="R338" s="43">
        <v>105</v>
      </c>
      <c r="S338" s="43" t="s">
        <v>125</v>
      </c>
      <c r="T338" s="43">
        <v>0</v>
      </c>
      <c r="U338" s="43">
        <v>5.93</v>
      </c>
      <c r="V338" s="44">
        <v>136982</v>
      </c>
      <c r="W338" s="43">
        <v>36.209000000000003</v>
      </c>
      <c r="X338" s="43" t="s">
        <v>126</v>
      </c>
      <c r="Y338" s="43" t="s">
        <v>126</v>
      </c>
      <c r="Z338" s="43" t="s">
        <v>126</v>
      </c>
      <c r="AA338" s="43" t="s">
        <v>126</v>
      </c>
      <c r="AB338" s="43"/>
      <c r="AC338" s="43">
        <v>59</v>
      </c>
      <c r="AD338" s="43" t="s">
        <v>469</v>
      </c>
      <c r="AE338" s="45">
        <v>44404.879571759258</v>
      </c>
      <c r="AF338" s="43">
        <v>105</v>
      </c>
      <c r="AG338" s="43" t="s">
        <v>125</v>
      </c>
      <c r="AH338" s="43">
        <v>0</v>
      </c>
      <c r="AI338" s="43">
        <v>12.102</v>
      </c>
      <c r="AJ338" s="44">
        <v>88940</v>
      </c>
      <c r="AK338" s="43">
        <v>17.539000000000001</v>
      </c>
      <c r="AL338" s="43" t="s">
        <v>126</v>
      </c>
      <c r="AM338" s="43" t="s">
        <v>126</v>
      </c>
      <c r="AN338" s="43" t="s">
        <v>126</v>
      </c>
      <c r="AO338" s="43" t="s">
        <v>126</v>
      </c>
      <c r="AP338" s="43"/>
      <c r="AQ338" s="43">
        <v>1</v>
      </c>
      <c r="AR338" s="43"/>
      <c r="AS338" s="43"/>
      <c r="AT338" s="46">
        <f t="shared" si="24"/>
        <v>26634.021764444344</v>
      </c>
      <c r="AU338" s="47">
        <f t="shared" si="25"/>
        <v>16027.774987628003</v>
      </c>
      <c r="AV338" s="43"/>
      <c r="AW338" s="50">
        <f t="shared" si="26"/>
        <v>35031.689948737323</v>
      </c>
      <c r="AX338" s="51">
        <f t="shared" si="27"/>
        <v>16872.848138264002</v>
      </c>
      <c r="AY338" s="43"/>
    </row>
    <row r="339" spans="1:51">
      <c r="A339" s="43">
        <v>60</v>
      </c>
      <c r="B339" s="43" t="s">
        <v>470</v>
      </c>
      <c r="C339" s="45">
        <v>44404.900821759256</v>
      </c>
      <c r="D339" s="43">
        <v>138</v>
      </c>
      <c r="E339" s="43" t="s">
        <v>125</v>
      </c>
      <c r="F339" s="43">
        <v>0</v>
      </c>
      <c r="G339" s="43">
        <v>5.9260000000000002</v>
      </c>
      <c r="H339" s="44">
        <v>34752928</v>
      </c>
      <c r="I339" s="43">
        <v>75.741</v>
      </c>
      <c r="J339" s="43" t="s">
        <v>126</v>
      </c>
      <c r="K339" s="43" t="s">
        <v>126</v>
      </c>
      <c r="L339" s="43" t="s">
        <v>126</v>
      </c>
      <c r="M339" s="43" t="s">
        <v>126</v>
      </c>
      <c r="N339" s="43"/>
      <c r="O339" s="43">
        <v>60</v>
      </c>
      <c r="P339" s="43" t="s">
        <v>470</v>
      </c>
      <c r="Q339" s="45">
        <v>44404.900821759256</v>
      </c>
      <c r="R339" s="43">
        <v>138</v>
      </c>
      <c r="S339" s="43" t="s">
        <v>125</v>
      </c>
      <c r="T339" s="43">
        <v>0</v>
      </c>
      <c r="U339" s="43">
        <v>5.8849999999999998</v>
      </c>
      <c r="V339" s="44">
        <v>289822</v>
      </c>
      <c r="W339" s="43">
        <v>74.888000000000005</v>
      </c>
      <c r="X339" s="43" t="s">
        <v>126</v>
      </c>
      <c r="Y339" s="43" t="s">
        <v>126</v>
      </c>
      <c r="Z339" s="43" t="s">
        <v>126</v>
      </c>
      <c r="AA339" s="43" t="s">
        <v>126</v>
      </c>
      <c r="AB339" s="43"/>
      <c r="AC339" s="43">
        <v>60</v>
      </c>
      <c r="AD339" s="43" t="s">
        <v>470</v>
      </c>
      <c r="AE339" s="45">
        <v>44404.900821759256</v>
      </c>
      <c r="AF339" s="43">
        <v>138</v>
      </c>
      <c r="AG339" s="43" t="s">
        <v>125</v>
      </c>
      <c r="AH339" s="43">
        <v>0</v>
      </c>
      <c r="AI339" s="43">
        <v>12.106</v>
      </c>
      <c r="AJ339" s="44">
        <v>75653</v>
      </c>
      <c r="AK339" s="43">
        <v>14.951000000000001</v>
      </c>
      <c r="AL339" s="43" t="s">
        <v>126</v>
      </c>
      <c r="AM339" s="43" t="s">
        <v>126</v>
      </c>
      <c r="AN339" s="43" t="s">
        <v>126</v>
      </c>
      <c r="AO339" s="43" t="s">
        <v>126</v>
      </c>
      <c r="AP339" s="43"/>
      <c r="AQ339" s="43">
        <v>1</v>
      </c>
      <c r="AR339" s="43"/>
      <c r="AS339" s="43"/>
      <c r="AT339" s="46">
        <f t="shared" si="24"/>
        <v>55872.62726068194</v>
      </c>
      <c r="AU339" s="47">
        <f t="shared" si="25"/>
        <v>13701.639862807071</v>
      </c>
      <c r="AV339" s="43"/>
      <c r="AW339" s="50">
        <f t="shared" si="26"/>
        <v>72910.645190902142</v>
      </c>
      <c r="AX339" s="51">
        <f t="shared" si="27"/>
        <v>14367.933499589661</v>
      </c>
      <c r="AY339" s="43"/>
    </row>
    <row r="340" spans="1:51">
      <c r="A340" s="43">
        <v>61</v>
      </c>
      <c r="B340" s="43" t="s">
        <v>471</v>
      </c>
      <c r="C340" s="45">
        <v>44404.922083333331</v>
      </c>
      <c r="D340" s="43">
        <v>182</v>
      </c>
      <c r="E340" s="43" t="s">
        <v>125</v>
      </c>
      <c r="F340" s="43">
        <v>0</v>
      </c>
      <c r="G340" s="43">
        <v>6.0119999999999996</v>
      </c>
      <c r="H340" s="44">
        <v>2902757</v>
      </c>
      <c r="I340" s="43">
        <v>6.0659999999999998</v>
      </c>
      <c r="J340" s="43" t="s">
        <v>126</v>
      </c>
      <c r="K340" s="43" t="s">
        <v>126</v>
      </c>
      <c r="L340" s="43" t="s">
        <v>126</v>
      </c>
      <c r="M340" s="43" t="s">
        <v>126</v>
      </c>
      <c r="N340" s="43"/>
      <c r="O340" s="43">
        <v>61</v>
      </c>
      <c r="P340" s="43" t="s">
        <v>471</v>
      </c>
      <c r="Q340" s="45">
        <v>44404.922083333331</v>
      </c>
      <c r="R340" s="43">
        <v>182</v>
      </c>
      <c r="S340" s="43" t="s">
        <v>125</v>
      </c>
      <c r="T340" s="43">
        <v>0</v>
      </c>
      <c r="U340" s="43">
        <v>5.9630000000000001</v>
      </c>
      <c r="V340" s="44">
        <v>22421</v>
      </c>
      <c r="W340" s="43">
        <v>6.1219999999999999</v>
      </c>
      <c r="X340" s="43" t="s">
        <v>126</v>
      </c>
      <c r="Y340" s="43" t="s">
        <v>126</v>
      </c>
      <c r="Z340" s="43" t="s">
        <v>126</v>
      </c>
      <c r="AA340" s="43" t="s">
        <v>126</v>
      </c>
      <c r="AB340" s="43"/>
      <c r="AC340" s="43">
        <v>61</v>
      </c>
      <c r="AD340" s="43" t="s">
        <v>471</v>
      </c>
      <c r="AE340" s="45">
        <v>44404.922083333331</v>
      </c>
      <c r="AF340" s="43">
        <v>182</v>
      </c>
      <c r="AG340" s="43" t="s">
        <v>125</v>
      </c>
      <c r="AH340" s="43">
        <v>0</v>
      </c>
      <c r="AI340" s="43">
        <v>12.087999999999999</v>
      </c>
      <c r="AJ340" s="44">
        <v>99578</v>
      </c>
      <c r="AK340" s="43">
        <v>19.603000000000002</v>
      </c>
      <c r="AL340" s="43" t="s">
        <v>126</v>
      </c>
      <c r="AM340" s="43" t="s">
        <v>126</v>
      </c>
      <c r="AN340" s="43" t="s">
        <v>126</v>
      </c>
      <c r="AO340" s="43" t="s">
        <v>126</v>
      </c>
      <c r="AP340" s="43"/>
      <c r="AQ340" s="43">
        <v>1</v>
      </c>
      <c r="AR340" s="43"/>
      <c r="AS340" s="43"/>
      <c r="AT340" s="46">
        <f t="shared" si="24"/>
        <v>4818.8992735766851</v>
      </c>
      <c r="AU340" s="47">
        <f t="shared" si="25"/>
        <v>17874.177809667322</v>
      </c>
      <c r="AV340" s="43"/>
      <c r="AW340" s="50">
        <f t="shared" si="26"/>
        <v>6024.7551860931308</v>
      </c>
      <c r="AX340" s="51">
        <f t="shared" si="27"/>
        <v>18874.225048354161</v>
      </c>
      <c r="AY340" s="43"/>
    </row>
    <row r="341" spans="1:51">
      <c r="A341" s="43">
        <v>62</v>
      </c>
      <c r="B341" s="43" t="s">
        <v>472</v>
      </c>
      <c r="C341" s="45">
        <v>44404.943344907406</v>
      </c>
      <c r="D341" s="43">
        <v>68</v>
      </c>
      <c r="E341" s="43" t="s">
        <v>125</v>
      </c>
      <c r="F341" s="43">
        <v>0</v>
      </c>
      <c r="G341" s="43">
        <v>6.0220000000000002</v>
      </c>
      <c r="H341" s="44">
        <v>62269</v>
      </c>
      <c r="I341" s="43">
        <v>0.125</v>
      </c>
      <c r="J341" s="43" t="s">
        <v>126</v>
      </c>
      <c r="K341" s="43" t="s">
        <v>126</v>
      </c>
      <c r="L341" s="43" t="s">
        <v>126</v>
      </c>
      <c r="M341" s="43" t="s">
        <v>126</v>
      </c>
      <c r="N341" s="43"/>
      <c r="O341" s="43">
        <v>62</v>
      </c>
      <c r="P341" s="43" t="s">
        <v>472</v>
      </c>
      <c r="Q341" s="45">
        <v>44404.943344907406</v>
      </c>
      <c r="R341" s="43">
        <v>68</v>
      </c>
      <c r="S341" s="43" t="s">
        <v>125</v>
      </c>
      <c r="T341" s="43">
        <v>0</v>
      </c>
      <c r="U341" s="43" t="s">
        <v>126</v>
      </c>
      <c r="V341" s="44" t="s">
        <v>126</v>
      </c>
      <c r="W341" s="43" t="s">
        <v>126</v>
      </c>
      <c r="X341" s="43" t="s">
        <v>126</v>
      </c>
      <c r="Y341" s="43" t="s">
        <v>126</v>
      </c>
      <c r="Z341" s="43" t="s">
        <v>126</v>
      </c>
      <c r="AA341" s="43" t="s">
        <v>126</v>
      </c>
      <c r="AB341" s="43"/>
      <c r="AC341" s="43">
        <v>62</v>
      </c>
      <c r="AD341" s="43" t="s">
        <v>472</v>
      </c>
      <c r="AE341" s="45">
        <v>44404.943344907406</v>
      </c>
      <c r="AF341" s="43">
        <v>68</v>
      </c>
      <c r="AG341" s="43" t="s">
        <v>125</v>
      </c>
      <c r="AH341" s="43">
        <v>0</v>
      </c>
      <c r="AI341" s="43">
        <v>12.183</v>
      </c>
      <c r="AJ341" s="44">
        <v>2807</v>
      </c>
      <c r="AK341" s="43">
        <v>0.56999999999999995</v>
      </c>
      <c r="AL341" s="43" t="s">
        <v>126</v>
      </c>
      <c r="AM341" s="43" t="s">
        <v>126</v>
      </c>
      <c r="AN341" s="43" t="s">
        <v>126</v>
      </c>
      <c r="AO341" s="43" t="s">
        <v>126</v>
      </c>
      <c r="AP341" s="43"/>
      <c r="AQ341" s="43">
        <v>1</v>
      </c>
      <c r="AR341" s="43"/>
      <c r="AS341" s="43"/>
      <c r="AT341" s="46">
        <f t="shared" si="24"/>
        <v>192.8923719717518</v>
      </c>
      <c r="AU341" s="47">
        <f t="shared" si="25"/>
        <v>554.75321954027015</v>
      </c>
      <c r="AV341" s="43"/>
      <c r="AW341" s="50">
        <f t="shared" si="26"/>
        <v>163.19893391115511</v>
      </c>
      <c r="AX341" s="51">
        <f t="shared" si="27"/>
        <v>532.71228341126005</v>
      </c>
      <c r="AY341" s="43"/>
    </row>
    <row r="342" spans="1:51">
      <c r="A342" s="43">
        <v>63</v>
      </c>
      <c r="B342" s="43" t="s">
        <v>473</v>
      </c>
      <c r="C342" s="45">
        <v>44404.964525462965</v>
      </c>
      <c r="D342" s="43">
        <v>77</v>
      </c>
      <c r="E342" s="43" t="s">
        <v>125</v>
      </c>
      <c r="F342" s="43">
        <v>0</v>
      </c>
      <c r="G342" s="43">
        <v>6.01</v>
      </c>
      <c r="H342" s="44">
        <v>3984810</v>
      </c>
      <c r="I342" s="43">
        <v>8.34</v>
      </c>
      <c r="J342" s="43" t="s">
        <v>126</v>
      </c>
      <c r="K342" s="43" t="s">
        <v>126</v>
      </c>
      <c r="L342" s="43" t="s">
        <v>126</v>
      </c>
      <c r="M342" s="43" t="s">
        <v>126</v>
      </c>
      <c r="N342" s="43"/>
      <c r="O342" s="43">
        <v>63</v>
      </c>
      <c r="P342" s="43" t="s">
        <v>473</v>
      </c>
      <c r="Q342" s="45">
        <v>44404.964525462965</v>
      </c>
      <c r="R342" s="43">
        <v>77</v>
      </c>
      <c r="S342" s="43" t="s">
        <v>125</v>
      </c>
      <c r="T342" s="43">
        <v>0</v>
      </c>
      <c r="U342" s="43">
        <v>5.9619999999999997</v>
      </c>
      <c r="V342" s="44">
        <v>30023</v>
      </c>
      <c r="W342" s="43">
        <v>8.15</v>
      </c>
      <c r="X342" s="43" t="s">
        <v>126</v>
      </c>
      <c r="Y342" s="43" t="s">
        <v>126</v>
      </c>
      <c r="Z342" s="43" t="s">
        <v>126</v>
      </c>
      <c r="AA342" s="43" t="s">
        <v>126</v>
      </c>
      <c r="AB342" s="43"/>
      <c r="AC342" s="43">
        <v>63</v>
      </c>
      <c r="AD342" s="43" t="s">
        <v>473</v>
      </c>
      <c r="AE342" s="45">
        <v>44404.964525462965</v>
      </c>
      <c r="AF342" s="43">
        <v>77</v>
      </c>
      <c r="AG342" s="43" t="s">
        <v>125</v>
      </c>
      <c r="AH342" s="43">
        <v>0</v>
      </c>
      <c r="AI342" s="43">
        <v>12.097</v>
      </c>
      <c r="AJ342" s="44">
        <v>88723</v>
      </c>
      <c r="AK342" s="43">
        <v>17.497</v>
      </c>
      <c r="AL342" s="43" t="s">
        <v>126</v>
      </c>
      <c r="AM342" s="43" t="s">
        <v>126</v>
      </c>
      <c r="AN342" s="43" t="s">
        <v>126</v>
      </c>
      <c r="AO342" s="43" t="s">
        <v>126</v>
      </c>
      <c r="AP342" s="43"/>
      <c r="AQ342" s="43">
        <v>1</v>
      </c>
      <c r="AR342" s="43"/>
      <c r="AS342" s="43"/>
      <c r="AT342" s="46">
        <f t="shared" si="24"/>
        <v>6263.8287350377659</v>
      </c>
      <c r="AU342" s="47">
        <f t="shared" si="25"/>
        <v>15989.963151340671</v>
      </c>
      <c r="AV342" s="43"/>
      <c r="AW342" s="50">
        <f t="shared" si="26"/>
        <v>7965.9064927829704</v>
      </c>
      <c r="AX342" s="51">
        <f t="shared" si="27"/>
        <v>16831.984607946462</v>
      </c>
      <c r="AY342" s="43"/>
    </row>
    <row r="343" spans="1:51">
      <c r="A343" s="43">
        <v>64</v>
      </c>
      <c r="B343" s="43" t="s">
        <v>474</v>
      </c>
      <c r="C343" s="45">
        <v>44404.985752314817</v>
      </c>
      <c r="D343" s="43">
        <v>163</v>
      </c>
      <c r="E343" s="43" t="s">
        <v>125</v>
      </c>
      <c r="F343" s="43">
        <v>0</v>
      </c>
      <c r="G343" s="43">
        <v>6.0019999999999998</v>
      </c>
      <c r="H343" s="44">
        <v>7582084</v>
      </c>
      <c r="I343" s="43">
        <v>15.944000000000001</v>
      </c>
      <c r="J343" s="43" t="s">
        <v>126</v>
      </c>
      <c r="K343" s="43" t="s">
        <v>126</v>
      </c>
      <c r="L343" s="43" t="s">
        <v>126</v>
      </c>
      <c r="M343" s="43" t="s">
        <v>126</v>
      </c>
      <c r="N343" s="43"/>
      <c r="O343" s="43">
        <v>64</v>
      </c>
      <c r="P343" s="43" t="s">
        <v>474</v>
      </c>
      <c r="Q343" s="45">
        <v>44404.985752314817</v>
      </c>
      <c r="R343" s="43">
        <v>163</v>
      </c>
      <c r="S343" s="43" t="s">
        <v>125</v>
      </c>
      <c r="T343" s="43">
        <v>0</v>
      </c>
      <c r="U343" s="43">
        <v>5.9550000000000001</v>
      </c>
      <c r="V343" s="44">
        <v>56059</v>
      </c>
      <c r="W343" s="43">
        <v>15.06</v>
      </c>
      <c r="X343" s="43" t="s">
        <v>126</v>
      </c>
      <c r="Y343" s="43" t="s">
        <v>126</v>
      </c>
      <c r="Z343" s="43" t="s">
        <v>126</v>
      </c>
      <c r="AA343" s="43" t="s">
        <v>126</v>
      </c>
      <c r="AB343" s="43"/>
      <c r="AC343" s="43">
        <v>64</v>
      </c>
      <c r="AD343" s="43" t="s">
        <v>474</v>
      </c>
      <c r="AE343" s="45">
        <v>44404.985752314817</v>
      </c>
      <c r="AF343" s="43">
        <v>163</v>
      </c>
      <c r="AG343" s="43" t="s">
        <v>125</v>
      </c>
      <c r="AH343" s="43">
        <v>0</v>
      </c>
      <c r="AI343" s="43">
        <v>12.090999999999999</v>
      </c>
      <c r="AJ343" s="44">
        <v>98468</v>
      </c>
      <c r="AK343" s="43">
        <v>19.388000000000002</v>
      </c>
      <c r="AL343" s="43" t="s">
        <v>126</v>
      </c>
      <c r="AM343" s="43" t="s">
        <v>126</v>
      </c>
      <c r="AN343" s="43" t="s">
        <v>126</v>
      </c>
      <c r="AO343" s="43" t="s">
        <v>126</v>
      </c>
      <c r="AP343" s="43"/>
      <c r="AQ343" s="43">
        <v>1</v>
      </c>
      <c r="AR343" s="43"/>
      <c r="AS343" s="43"/>
      <c r="AT343" s="46">
        <f t="shared" si="24"/>
        <v>11215.427578715085</v>
      </c>
      <c r="AU343" s="47">
        <f t="shared" si="25"/>
        <v>17682.182605303522</v>
      </c>
      <c r="AV343" s="43"/>
      <c r="AW343" s="50">
        <f t="shared" si="26"/>
        <v>14596.555387576331</v>
      </c>
      <c r="AX343" s="51">
        <f t="shared" si="27"/>
        <v>18665.56750138976</v>
      </c>
      <c r="AY343" s="43"/>
    </row>
    <row r="344" spans="1:51">
      <c r="A344" s="43">
        <v>39</v>
      </c>
      <c r="B344" s="43" t="s">
        <v>475</v>
      </c>
      <c r="C344" s="45">
        <v>44411.536504629628</v>
      </c>
      <c r="D344" s="43" t="s">
        <v>124</v>
      </c>
      <c r="E344" s="43" t="s">
        <v>125</v>
      </c>
      <c r="F344" s="43">
        <v>0</v>
      </c>
      <c r="G344" s="43">
        <v>6.0590000000000002</v>
      </c>
      <c r="H344" s="44">
        <v>1892</v>
      </c>
      <c r="I344" s="43">
        <v>-1E-3</v>
      </c>
      <c r="J344" s="43" t="s">
        <v>126</v>
      </c>
      <c r="K344" s="43" t="s">
        <v>126</v>
      </c>
      <c r="L344" s="43" t="s">
        <v>126</v>
      </c>
      <c r="M344" s="43" t="s">
        <v>126</v>
      </c>
      <c r="N344" s="43"/>
      <c r="O344" s="43">
        <v>39</v>
      </c>
      <c r="P344" s="43" t="s">
        <v>475</v>
      </c>
      <c r="Q344" s="45">
        <v>44411.536504629628</v>
      </c>
      <c r="R344" s="43" t="s">
        <v>124</v>
      </c>
      <c r="S344" s="43" t="s">
        <v>125</v>
      </c>
      <c r="T344" s="43">
        <v>0</v>
      </c>
      <c r="U344" s="43" t="s">
        <v>126</v>
      </c>
      <c r="V344" s="44" t="s">
        <v>126</v>
      </c>
      <c r="W344" s="43" t="s">
        <v>126</v>
      </c>
      <c r="X344" s="43" t="s">
        <v>126</v>
      </c>
      <c r="Y344" s="43" t="s">
        <v>126</v>
      </c>
      <c r="Z344" s="43" t="s">
        <v>126</v>
      </c>
      <c r="AA344" s="43" t="s">
        <v>126</v>
      </c>
      <c r="AB344" s="43"/>
      <c r="AC344" s="43">
        <v>39</v>
      </c>
      <c r="AD344" s="43" t="s">
        <v>475</v>
      </c>
      <c r="AE344" s="45">
        <v>44411.536504629628</v>
      </c>
      <c r="AF344" s="43" t="s">
        <v>124</v>
      </c>
      <c r="AG344" s="43" t="s">
        <v>125</v>
      </c>
      <c r="AH344" s="43">
        <v>0</v>
      </c>
      <c r="AI344" s="43">
        <v>12.231999999999999</v>
      </c>
      <c r="AJ344" s="44">
        <v>1987</v>
      </c>
      <c r="AK344" s="43">
        <v>0.40600000000000003</v>
      </c>
      <c r="AL344" s="43" t="s">
        <v>126</v>
      </c>
      <c r="AM344" s="43" t="s">
        <v>126</v>
      </c>
      <c r="AN344" s="43" t="s">
        <v>126</v>
      </c>
      <c r="AO344" s="43" t="s">
        <v>126</v>
      </c>
      <c r="AP344" s="43"/>
      <c r="AQ344" s="43">
        <v>1</v>
      </c>
      <c r="AR344" s="43"/>
      <c r="AS344" s="43"/>
      <c r="AT344" s="46">
        <f t="shared" si="24"/>
        <v>0.82292786000000007</v>
      </c>
      <c r="AU344" s="47">
        <f t="shared" si="25"/>
        <v>402.97197343187003</v>
      </c>
      <c r="AV344" s="43"/>
      <c r="AW344" s="50">
        <f t="shared" si="26"/>
        <v>0.31067447120000047</v>
      </c>
      <c r="AX344" s="51">
        <f t="shared" si="27"/>
        <v>375.99220277206001</v>
      </c>
    </row>
    <row r="345" spans="1:51">
      <c r="A345" s="43">
        <v>40</v>
      </c>
      <c r="B345" s="43" t="s">
        <v>476</v>
      </c>
      <c r="C345" s="45">
        <v>44411.55773148148</v>
      </c>
      <c r="D345" s="43" t="s">
        <v>128</v>
      </c>
      <c r="E345" s="43" t="s">
        <v>125</v>
      </c>
      <c r="F345" s="43">
        <v>0</v>
      </c>
      <c r="G345" s="43">
        <v>6.0179999999999998</v>
      </c>
      <c r="H345" s="44">
        <v>22472</v>
      </c>
      <c r="I345" s="43">
        <v>4.2000000000000003E-2</v>
      </c>
      <c r="J345" s="43" t="s">
        <v>126</v>
      </c>
      <c r="K345" s="43" t="s">
        <v>126</v>
      </c>
      <c r="L345" s="43" t="s">
        <v>126</v>
      </c>
      <c r="M345" s="43" t="s">
        <v>126</v>
      </c>
      <c r="N345" s="43"/>
      <c r="O345" s="43">
        <v>40</v>
      </c>
      <c r="P345" s="43" t="s">
        <v>476</v>
      </c>
      <c r="Q345" s="45">
        <v>44411.55773148148</v>
      </c>
      <c r="R345" s="43" t="s">
        <v>128</v>
      </c>
      <c r="S345" s="43" t="s">
        <v>125</v>
      </c>
      <c r="T345" s="43">
        <v>0</v>
      </c>
      <c r="U345" s="43" t="s">
        <v>126</v>
      </c>
      <c r="V345" s="44" t="s">
        <v>126</v>
      </c>
      <c r="W345" s="43" t="s">
        <v>126</v>
      </c>
      <c r="X345" s="43" t="s">
        <v>126</v>
      </c>
      <c r="Y345" s="43" t="s">
        <v>126</v>
      </c>
      <c r="Z345" s="43" t="s">
        <v>126</v>
      </c>
      <c r="AA345" s="43" t="s">
        <v>126</v>
      </c>
      <c r="AB345" s="43"/>
      <c r="AC345" s="43">
        <v>40</v>
      </c>
      <c r="AD345" s="43" t="s">
        <v>476</v>
      </c>
      <c r="AE345" s="45">
        <v>44411.55773148148</v>
      </c>
      <c r="AF345" s="43" t="s">
        <v>128</v>
      </c>
      <c r="AG345" s="43" t="s">
        <v>125</v>
      </c>
      <c r="AH345" s="43">
        <v>0</v>
      </c>
      <c r="AI345" s="43">
        <v>12.198</v>
      </c>
      <c r="AJ345" s="44">
        <v>2991</v>
      </c>
      <c r="AK345" s="43">
        <v>0.60699999999999998</v>
      </c>
      <c r="AL345" s="43" t="s">
        <v>126</v>
      </c>
      <c r="AM345" s="43" t="s">
        <v>126</v>
      </c>
      <c r="AN345" s="43" t="s">
        <v>126</v>
      </c>
      <c r="AO345" s="43" t="s">
        <v>126</v>
      </c>
      <c r="AP345" s="43"/>
      <c r="AQ345" s="43">
        <v>2</v>
      </c>
      <c r="AR345" s="43" t="s">
        <v>477</v>
      </c>
      <c r="AS345" s="43"/>
      <c r="AT345" s="46">
        <f t="shared" si="24"/>
        <v>70.642578522099214</v>
      </c>
      <c r="AU345" s="47">
        <f t="shared" si="25"/>
        <v>588.79985449563014</v>
      </c>
      <c r="AV345" s="43"/>
      <c r="AW345" s="50">
        <f t="shared" si="26"/>
        <v>58.741566614214406</v>
      </c>
      <c r="AX345" s="51">
        <f t="shared" si="27"/>
        <v>567.87573672294013</v>
      </c>
    </row>
    <row r="346" spans="1:51">
      <c r="A346" s="43">
        <v>41</v>
      </c>
      <c r="B346" s="43" t="s">
        <v>478</v>
      </c>
      <c r="C346" s="45">
        <v>44411.578969907408</v>
      </c>
      <c r="D346" s="43">
        <v>112</v>
      </c>
      <c r="E346" s="43" t="s">
        <v>125</v>
      </c>
      <c r="F346" s="43">
        <v>0</v>
      </c>
      <c r="G346" s="43">
        <v>6.0049999999999999</v>
      </c>
      <c r="H346" s="44">
        <v>4200688</v>
      </c>
      <c r="I346" s="43">
        <v>8.7949999999999999</v>
      </c>
      <c r="J346" s="43" t="s">
        <v>126</v>
      </c>
      <c r="K346" s="43" t="s">
        <v>126</v>
      </c>
      <c r="L346" s="43" t="s">
        <v>126</v>
      </c>
      <c r="M346" s="43" t="s">
        <v>126</v>
      </c>
      <c r="N346" s="43"/>
      <c r="O346" s="43">
        <v>41</v>
      </c>
      <c r="P346" s="43" t="s">
        <v>478</v>
      </c>
      <c r="Q346" s="45">
        <v>44411.578969907408</v>
      </c>
      <c r="R346" s="43">
        <v>112</v>
      </c>
      <c r="S346" s="43" t="s">
        <v>125</v>
      </c>
      <c r="T346" s="43">
        <v>0</v>
      </c>
      <c r="U346" s="43">
        <v>5.9569999999999999</v>
      </c>
      <c r="V346" s="44">
        <v>31342</v>
      </c>
      <c r="W346" s="43">
        <v>8.5009999999999994</v>
      </c>
      <c r="X346" s="43" t="s">
        <v>126</v>
      </c>
      <c r="Y346" s="43" t="s">
        <v>126</v>
      </c>
      <c r="Z346" s="43" t="s">
        <v>126</v>
      </c>
      <c r="AA346" s="43" t="s">
        <v>126</v>
      </c>
      <c r="AB346" s="43"/>
      <c r="AC346" s="43">
        <v>41</v>
      </c>
      <c r="AD346" s="43" t="s">
        <v>478</v>
      </c>
      <c r="AE346" s="45">
        <v>44411.578969907408</v>
      </c>
      <c r="AF346" s="43">
        <v>112</v>
      </c>
      <c r="AG346" s="43" t="s">
        <v>125</v>
      </c>
      <c r="AH346" s="43">
        <v>0</v>
      </c>
      <c r="AI346" s="43">
        <v>12.064</v>
      </c>
      <c r="AJ346" s="44">
        <v>108644</v>
      </c>
      <c r="AK346" s="43">
        <v>21.356000000000002</v>
      </c>
      <c r="AL346" s="43" t="s">
        <v>126</v>
      </c>
      <c r="AM346" s="43" t="s">
        <v>126</v>
      </c>
      <c r="AN346" s="43" t="s">
        <v>126</v>
      </c>
      <c r="AO346" s="43" t="s">
        <v>126</v>
      </c>
      <c r="AP346" s="43"/>
      <c r="AQ346" s="43">
        <v>1</v>
      </c>
      <c r="AR346" s="43"/>
      <c r="AS346" s="43"/>
      <c r="AT346" s="46">
        <f t="shared" si="24"/>
        <v>6514.5727243667397</v>
      </c>
      <c r="AU346" s="47">
        <f t="shared" si="25"/>
        <v>19436.520728941283</v>
      </c>
      <c r="AV346" s="43"/>
      <c r="AW346" s="50">
        <f t="shared" si="26"/>
        <v>8302.4736182525212</v>
      </c>
      <c r="AX346" s="51">
        <f t="shared" si="27"/>
        <v>20576.949585352642</v>
      </c>
    </row>
    <row r="347" spans="1:51">
      <c r="A347" s="43">
        <v>42</v>
      </c>
      <c r="B347" s="43" t="s">
        <v>479</v>
      </c>
      <c r="C347" s="45">
        <v>44411.60019675926</v>
      </c>
      <c r="D347" s="43">
        <v>78</v>
      </c>
      <c r="E347" s="43" t="s">
        <v>125</v>
      </c>
      <c r="F347" s="43">
        <v>0</v>
      </c>
      <c r="G347" s="43">
        <v>6.02</v>
      </c>
      <c r="H347" s="44">
        <v>14323</v>
      </c>
      <c r="I347" s="43">
        <v>2.5000000000000001E-2</v>
      </c>
      <c r="J347" s="43" t="s">
        <v>126</v>
      </c>
      <c r="K347" s="43" t="s">
        <v>126</v>
      </c>
      <c r="L347" s="43" t="s">
        <v>126</v>
      </c>
      <c r="M347" s="43" t="s">
        <v>126</v>
      </c>
      <c r="N347" s="43"/>
      <c r="O347" s="43">
        <v>42</v>
      </c>
      <c r="P347" s="43" t="s">
        <v>479</v>
      </c>
      <c r="Q347" s="45">
        <v>44411.60019675926</v>
      </c>
      <c r="R347" s="43">
        <v>78</v>
      </c>
      <c r="S347" s="43" t="s">
        <v>125</v>
      </c>
      <c r="T347" s="43">
        <v>0</v>
      </c>
      <c r="U347" s="43" t="s">
        <v>126</v>
      </c>
      <c r="V347" s="44" t="s">
        <v>126</v>
      </c>
      <c r="W347" s="43" t="s">
        <v>126</v>
      </c>
      <c r="X347" s="43" t="s">
        <v>126</v>
      </c>
      <c r="Y347" s="43" t="s">
        <v>126</v>
      </c>
      <c r="Z347" s="43" t="s">
        <v>126</v>
      </c>
      <c r="AA347" s="43" t="s">
        <v>126</v>
      </c>
      <c r="AB347" s="43"/>
      <c r="AC347" s="43">
        <v>42</v>
      </c>
      <c r="AD347" s="43" t="s">
        <v>479</v>
      </c>
      <c r="AE347" s="45">
        <v>44411.60019675926</v>
      </c>
      <c r="AF347" s="43">
        <v>78</v>
      </c>
      <c r="AG347" s="43" t="s">
        <v>125</v>
      </c>
      <c r="AH347" s="43">
        <v>0</v>
      </c>
      <c r="AI347" s="43">
        <v>12.113</v>
      </c>
      <c r="AJ347" s="44">
        <v>60838</v>
      </c>
      <c r="AK347" s="43">
        <v>12.053000000000001</v>
      </c>
      <c r="AL347" s="43" t="s">
        <v>126</v>
      </c>
      <c r="AM347" s="43" t="s">
        <v>126</v>
      </c>
      <c r="AN347" s="43" t="s">
        <v>126</v>
      </c>
      <c r="AO347" s="43" t="s">
        <v>126</v>
      </c>
      <c r="AP347" s="43"/>
      <c r="AQ347" s="43">
        <v>1</v>
      </c>
      <c r="AR347" s="43"/>
      <c r="AS347" s="43"/>
      <c r="AT347" s="46">
        <f t="shared" si="24"/>
        <v>38.732116991250003</v>
      </c>
      <c r="AU347" s="47">
        <f t="shared" si="25"/>
        <v>11081.866968944119</v>
      </c>
      <c r="AV347" s="43"/>
      <c r="AW347" s="50">
        <f t="shared" si="26"/>
        <v>37.305202567023905</v>
      </c>
      <c r="AX347" s="51">
        <f t="shared" si="27"/>
        <v>11568.185075912559</v>
      </c>
    </row>
    <row r="348" spans="1:51">
      <c r="A348" s="43">
        <v>43</v>
      </c>
      <c r="B348" s="43" t="s">
        <v>480</v>
      </c>
      <c r="C348" s="45">
        <v>44411.621446759258</v>
      </c>
      <c r="D348" s="43">
        <v>174</v>
      </c>
      <c r="E348" s="43" t="s">
        <v>125</v>
      </c>
      <c r="F348" s="43">
        <v>0</v>
      </c>
      <c r="G348" s="43">
        <v>6.0179999999999998</v>
      </c>
      <c r="H348" s="44">
        <v>188562</v>
      </c>
      <c r="I348" s="43">
        <v>0.38800000000000001</v>
      </c>
      <c r="J348" s="43" t="s">
        <v>126</v>
      </c>
      <c r="K348" s="43" t="s">
        <v>126</v>
      </c>
      <c r="L348" s="43" t="s">
        <v>126</v>
      </c>
      <c r="M348" s="43" t="s">
        <v>126</v>
      </c>
      <c r="N348" s="43"/>
      <c r="O348" s="43">
        <v>43</v>
      </c>
      <c r="P348" s="43" t="s">
        <v>480</v>
      </c>
      <c r="Q348" s="45">
        <v>44411.621446759258</v>
      </c>
      <c r="R348" s="43">
        <v>174</v>
      </c>
      <c r="S348" s="43" t="s">
        <v>125</v>
      </c>
      <c r="T348" s="43">
        <v>0</v>
      </c>
      <c r="U348" s="43">
        <v>5.9850000000000003</v>
      </c>
      <c r="V348" s="44">
        <v>1182</v>
      </c>
      <c r="W348" s="43">
        <v>0.432</v>
      </c>
      <c r="X348" s="43" t="s">
        <v>126</v>
      </c>
      <c r="Y348" s="43" t="s">
        <v>126</v>
      </c>
      <c r="Z348" s="43" t="s">
        <v>126</v>
      </c>
      <c r="AA348" s="43" t="s">
        <v>126</v>
      </c>
      <c r="AB348" s="43"/>
      <c r="AC348" s="43">
        <v>43</v>
      </c>
      <c r="AD348" s="43" t="s">
        <v>480</v>
      </c>
      <c r="AE348" s="45">
        <v>44411.621446759258</v>
      </c>
      <c r="AF348" s="43">
        <v>174</v>
      </c>
      <c r="AG348" s="43" t="s">
        <v>125</v>
      </c>
      <c r="AH348" s="43">
        <v>0</v>
      </c>
      <c r="AI348" s="43">
        <v>12.087</v>
      </c>
      <c r="AJ348" s="44">
        <v>90633</v>
      </c>
      <c r="AK348" s="43">
        <v>17.867999999999999</v>
      </c>
      <c r="AL348" s="43" t="s">
        <v>126</v>
      </c>
      <c r="AM348" s="43" t="s">
        <v>126</v>
      </c>
      <c r="AN348" s="43" t="s">
        <v>126</v>
      </c>
      <c r="AO348" s="43" t="s">
        <v>126</v>
      </c>
      <c r="AP348" s="43"/>
      <c r="AQ348" s="43">
        <v>1</v>
      </c>
      <c r="AR348" s="43"/>
      <c r="AS348" s="43"/>
      <c r="AT348" s="46">
        <f t="shared" si="24"/>
        <v>563.7229385537272</v>
      </c>
      <c r="AU348" s="47">
        <f t="shared" si="25"/>
        <v>16322.574034951473</v>
      </c>
      <c r="AV348" s="43"/>
      <c r="AW348" s="50">
        <f t="shared" si="26"/>
        <v>492.15109459366045</v>
      </c>
      <c r="AX348" s="51">
        <f t="shared" si="27"/>
        <v>17191.60642039686</v>
      </c>
    </row>
    <row r="349" spans="1:51">
      <c r="A349" s="43">
        <v>44</v>
      </c>
      <c r="B349" s="43" t="s">
        <v>481</v>
      </c>
      <c r="C349" s="45">
        <v>44411.642685185187</v>
      </c>
      <c r="D349" s="43">
        <v>26</v>
      </c>
      <c r="E349" s="43" t="s">
        <v>125</v>
      </c>
      <c r="F349" s="43">
        <v>0</v>
      </c>
      <c r="G349" s="43">
        <v>6.0190000000000001</v>
      </c>
      <c r="H349" s="44">
        <v>91899</v>
      </c>
      <c r="I349" s="43">
        <v>0.187</v>
      </c>
      <c r="J349" s="43" t="s">
        <v>126</v>
      </c>
      <c r="K349" s="43" t="s">
        <v>126</v>
      </c>
      <c r="L349" s="43" t="s">
        <v>126</v>
      </c>
      <c r="M349" s="43" t="s">
        <v>126</v>
      </c>
      <c r="N349" s="43"/>
      <c r="O349" s="43">
        <v>44</v>
      </c>
      <c r="P349" s="43" t="s">
        <v>481</v>
      </c>
      <c r="Q349" s="45">
        <v>44411.642685185187</v>
      </c>
      <c r="R349" s="43">
        <v>26</v>
      </c>
      <c r="S349" s="43" t="s">
        <v>125</v>
      </c>
      <c r="T349" s="43">
        <v>0</v>
      </c>
      <c r="U349" s="43" t="s">
        <v>126</v>
      </c>
      <c r="V349" s="44" t="s">
        <v>126</v>
      </c>
      <c r="W349" s="43" t="s">
        <v>126</v>
      </c>
      <c r="X349" s="43" t="s">
        <v>126</v>
      </c>
      <c r="Y349" s="43" t="s">
        <v>126</v>
      </c>
      <c r="Z349" s="43" t="s">
        <v>126</v>
      </c>
      <c r="AA349" s="43" t="s">
        <v>126</v>
      </c>
      <c r="AB349" s="43"/>
      <c r="AC349" s="43">
        <v>44</v>
      </c>
      <c r="AD349" s="43" t="s">
        <v>481</v>
      </c>
      <c r="AE349" s="45">
        <v>44411.642685185187</v>
      </c>
      <c r="AF349" s="43">
        <v>26</v>
      </c>
      <c r="AG349" s="43" t="s">
        <v>125</v>
      </c>
      <c r="AH349" s="43">
        <v>0</v>
      </c>
      <c r="AI349" s="43">
        <v>12.176</v>
      </c>
      <c r="AJ349" s="44">
        <v>5637</v>
      </c>
      <c r="AK349" s="43">
        <v>1.135</v>
      </c>
      <c r="AL349" s="43" t="s">
        <v>126</v>
      </c>
      <c r="AM349" s="43" t="s">
        <v>126</v>
      </c>
      <c r="AN349" s="43" t="s">
        <v>126</v>
      </c>
      <c r="AO349" s="43" t="s">
        <v>126</v>
      </c>
      <c r="AP349" s="43"/>
      <c r="AQ349" s="43">
        <v>1</v>
      </c>
      <c r="AR349" s="43"/>
      <c r="AS349" s="43"/>
      <c r="AT349" s="46">
        <f t="shared" si="24"/>
        <v>282.23180213474382</v>
      </c>
      <c r="AU349" s="47">
        <f t="shared" si="25"/>
        <v>1077.9352349798698</v>
      </c>
      <c r="AV349" s="43"/>
      <c r="AW349" s="50">
        <f t="shared" si="26"/>
        <v>240.72171297229912</v>
      </c>
      <c r="AX349" s="51">
        <f t="shared" si="27"/>
        <v>1073.4197259960602</v>
      </c>
    </row>
    <row r="350" spans="1:51">
      <c r="A350" s="43">
        <v>45</v>
      </c>
      <c r="B350" s="43" t="s">
        <v>482</v>
      </c>
      <c r="C350" s="45">
        <v>44411.663935185185</v>
      </c>
      <c r="D350" s="43">
        <v>186</v>
      </c>
      <c r="E350" s="43" t="s">
        <v>125</v>
      </c>
      <c r="F350" s="43">
        <v>0</v>
      </c>
      <c r="G350" s="43">
        <v>6.0149999999999997</v>
      </c>
      <c r="H350" s="44">
        <v>812445</v>
      </c>
      <c r="I350" s="43">
        <v>1.69</v>
      </c>
      <c r="J350" s="43" t="s">
        <v>126</v>
      </c>
      <c r="K350" s="43" t="s">
        <v>126</v>
      </c>
      <c r="L350" s="43" t="s">
        <v>126</v>
      </c>
      <c r="M350" s="43" t="s">
        <v>126</v>
      </c>
      <c r="N350" s="43"/>
      <c r="O350" s="43">
        <v>45</v>
      </c>
      <c r="P350" s="43" t="s">
        <v>482</v>
      </c>
      <c r="Q350" s="45">
        <v>44411.663935185185</v>
      </c>
      <c r="R350" s="43">
        <v>186</v>
      </c>
      <c r="S350" s="43" t="s">
        <v>125</v>
      </c>
      <c r="T350" s="43">
        <v>0</v>
      </c>
      <c r="U350" s="43">
        <v>5.97</v>
      </c>
      <c r="V350" s="44">
        <v>6871</v>
      </c>
      <c r="W350" s="43">
        <v>1.9590000000000001</v>
      </c>
      <c r="X350" s="43" t="s">
        <v>126</v>
      </c>
      <c r="Y350" s="43" t="s">
        <v>126</v>
      </c>
      <c r="Z350" s="43" t="s">
        <v>126</v>
      </c>
      <c r="AA350" s="43" t="s">
        <v>126</v>
      </c>
      <c r="AB350" s="43"/>
      <c r="AC350" s="43">
        <v>45</v>
      </c>
      <c r="AD350" s="43" t="s">
        <v>482</v>
      </c>
      <c r="AE350" s="45">
        <v>44411.663935185185</v>
      </c>
      <c r="AF350" s="43">
        <v>186</v>
      </c>
      <c r="AG350" s="43" t="s">
        <v>125</v>
      </c>
      <c r="AH350" s="43">
        <v>0</v>
      </c>
      <c r="AI350" s="43">
        <v>12.111000000000001</v>
      </c>
      <c r="AJ350" s="44">
        <v>71661</v>
      </c>
      <c r="AK350" s="43">
        <v>14.172000000000001</v>
      </c>
      <c r="AL350" s="43" t="s">
        <v>126</v>
      </c>
      <c r="AM350" s="43" t="s">
        <v>126</v>
      </c>
      <c r="AN350" s="43" t="s">
        <v>126</v>
      </c>
      <c r="AO350" s="43" t="s">
        <v>126</v>
      </c>
      <c r="AP350" s="43"/>
      <c r="AQ350" s="43">
        <v>1</v>
      </c>
      <c r="AR350" s="43"/>
      <c r="AS350" s="43"/>
      <c r="AT350" s="46">
        <f t="shared" si="24"/>
        <v>1864.4579869556851</v>
      </c>
      <c r="AU350" s="47">
        <f t="shared" si="25"/>
        <v>12998.436686728832</v>
      </c>
      <c r="AV350" s="43"/>
      <c r="AW350" s="50">
        <f t="shared" si="26"/>
        <v>2046.87688243513</v>
      </c>
      <c r="AX350" s="51">
        <f t="shared" si="27"/>
        <v>13614.225239544541</v>
      </c>
    </row>
    <row r="351" spans="1:51">
      <c r="A351" s="43">
        <v>46</v>
      </c>
      <c r="B351" s="43" t="s">
        <v>483</v>
      </c>
      <c r="C351" s="45">
        <v>44411.685196759259</v>
      </c>
      <c r="D351" s="43">
        <v>27</v>
      </c>
      <c r="E351" s="43" t="s">
        <v>125</v>
      </c>
      <c r="F351" s="43">
        <v>0</v>
      </c>
      <c r="G351" s="43">
        <v>6.0179999999999998</v>
      </c>
      <c r="H351" s="44">
        <v>94805</v>
      </c>
      <c r="I351" s="43">
        <v>0.193</v>
      </c>
      <c r="J351" s="43" t="s">
        <v>126</v>
      </c>
      <c r="K351" s="43" t="s">
        <v>126</v>
      </c>
      <c r="L351" s="43" t="s">
        <v>126</v>
      </c>
      <c r="M351" s="43" t="s">
        <v>126</v>
      </c>
      <c r="N351" s="43"/>
      <c r="O351" s="43">
        <v>46</v>
      </c>
      <c r="P351" s="43" t="s">
        <v>483</v>
      </c>
      <c r="Q351" s="45">
        <v>44411.685196759259</v>
      </c>
      <c r="R351" s="43">
        <v>27</v>
      </c>
      <c r="S351" s="43" t="s">
        <v>125</v>
      </c>
      <c r="T351" s="43">
        <v>0</v>
      </c>
      <c r="U351" s="43">
        <v>5.9630000000000001</v>
      </c>
      <c r="V351" s="44">
        <v>868</v>
      </c>
      <c r="W351" s="43">
        <v>0.34699999999999998</v>
      </c>
      <c r="X351" s="43" t="s">
        <v>126</v>
      </c>
      <c r="Y351" s="43" t="s">
        <v>126</v>
      </c>
      <c r="Z351" s="43" t="s">
        <v>126</v>
      </c>
      <c r="AA351" s="43" t="s">
        <v>126</v>
      </c>
      <c r="AB351" s="43"/>
      <c r="AC351" s="43">
        <v>46</v>
      </c>
      <c r="AD351" s="43" t="s">
        <v>483</v>
      </c>
      <c r="AE351" s="45">
        <v>44411.685196759259</v>
      </c>
      <c r="AF351" s="43">
        <v>27</v>
      </c>
      <c r="AG351" s="43" t="s">
        <v>125</v>
      </c>
      <c r="AH351" s="43">
        <v>0</v>
      </c>
      <c r="AI351" s="43">
        <v>12.182</v>
      </c>
      <c r="AJ351" s="44">
        <v>5169</v>
      </c>
      <c r="AK351" s="43">
        <v>1.042</v>
      </c>
      <c r="AL351" s="43" t="s">
        <v>126</v>
      </c>
      <c r="AM351" s="43" t="s">
        <v>126</v>
      </c>
      <c r="AN351" s="43" t="s">
        <v>126</v>
      </c>
      <c r="AO351" s="43" t="s">
        <v>126</v>
      </c>
      <c r="AP351" s="43"/>
      <c r="AQ351" s="43">
        <v>1</v>
      </c>
      <c r="AR351" s="43"/>
      <c r="AS351" s="43"/>
      <c r="AT351" s="46">
        <f t="shared" si="24"/>
        <v>290.916709173995</v>
      </c>
      <c r="AU351" s="47">
        <f t="shared" si="25"/>
        <v>991.48547592603006</v>
      </c>
      <c r="AV351" s="43"/>
      <c r="AW351" s="50">
        <f t="shared" si="26"/>
        <v>248.31342724777753</v>
      </c>
      <c r="AX351" s="51">
        <f t="shared" si="27"/>
        <v>984.02035619814012</v>
      </c>
    </row>
    <row r="352" spans="1:51">
      <c r="A352" s="43">
        <v>47</v>
      </c>
      <c r="B352" s="43" t="s">
        <v>484</v>
      </c>
      <c r="C352" s="45">
        <v>44411.706446759257</v>
      </c>
      <c r="D352" s="43">
        <v>71</v>
      </c>
      <c r="E352" s="43" t="s">
        <v>125</v>
      </c>
      <c r="F352" s="43">
        <v>0</v>
      </c>
      <c r="G352" s="43">
        <v>6.0179999999999998</v>
      </c>
      <c r="H352" s="44">
        <v>190069</v>
      </c>
      <c r="I352" s="43">
        <v>0.39100000000000001</v>
      </c>
      <c r="J352" s="43" t="s">
        <v>126</v>
      </c>
      <c r="K352" s="43" t="s">
        <v>126</v>
      </c>
      <c r="L352" s="43" t="s">
        <v>126</v>
      </c>
      <c r="M352" s="43" t="s">
        <v>126</v>
      </c>
      <c r="N352" s="43"/>
      <c r="O352" s="43">
        <v>47</v>
      </c>
      <c r="P352" s="43" t="s">
        <v>484</v>
      </c>
      <c r="Q352" s="45">
        <v>44411.706446759257</v>
      </c>
      <c r="R352" s="43">
        <v>71</v>
      </c>
      <c r="S352" s="43" t="s">
        <v>125</v>
      </c>
      <c r="T352" s="43">
        <v>0</v>
      </c>
      <c r="U352" s="43">
        <v>5.9630000000000001</v>
      </c>
      <c r="V352" s="44">
        <v>1824</v>
      </c>
      <c r="W352" s="43">
        <v>0.60399999999999998</v>
      </c>
      <c r="X352" s="43" t="s">
        <v>126</v>
      </c>
      <c r="Y352" s="43" t="s">
        <v>126</v>
      </c>
      <c r="Z352" s="43" t="s">
        <v>126</v>
      </c>
      <c r="AA352" s="43" t="s">
        <v>126</v>
      </c>
      <c r="AB352" s="43"/>
      <c r="AC352" s="43">
        <v>47</v>
      </c>
      <c r="AD352" s="43" t="s">
        <v>484</v>
      </c>
      <c r="AE352" s="45">
        <v>44411.706446759257</v>
      </c>
      <c r="AF352" s="43">
        <v>71</v>
      </c>
      <c r="AG352" s="43" t="s">
        <v>125</v>
      </c>
      <c r="AH352" s="43">
        <v>0</v>
      </c>
      <c r="AI352" s="43">
        <v>12.09</v>
      </c>
      <c r="AJ352" s="44">
        <v>93976</v>
      </c>
      <c r="AK352" s="43">
        <v>18.516999999999999</v>
      </c>
      <c r="AL352" s="43" t="s">
        <v>126</v>
      </c>
      <c r="AM352" s="43" t="s">
        <v>126</v>
      </c>
      <c r="AN352" s="43" t="s">
        <v>126</v>
      </c>
      <c r="AO352" s="43" t="s">
        <v>126</v>
      </c>
      <c r="AP352" s="43"/>
      <c r="AQ352" s="43">
        <v>1</v>
      </c>
      <c r="AR352" s="43"/>
      <c r="AS352" s="43"/>
      <c r="AT352" s="46">
        <f t="shared" si="24"/>
        <v>567.99070435007184</v>
      </c>
      <c r="AU352" s="47">
        <f t="shared" si="25"/>
        <v>16903.627862084482</v>
      </c>
      <c r="AV352" s="43"/>
      <c r="AW352" s="50">
        <f t="shared" si="26"/>
        <v>496.05305442639519</v>
      </c>
      <c r="AX352" s="51">
        <f t="shared" si="27"/>
        <v>17820.753195754241</v>
      </c>
    </row>
    <row r="353" spans="1:50">
      <c r="A353" s="43">
        <v>48</v>
      </c>
      <c r="B353" s="43" t="s">
        <v>485</v>
      </c>
      <c r="C353" s="45">
        <v>44411.727685185186</v>
      </c>
      <c r="D353" s="43">
        <v>68</v>
      </c>
      <c r="E353" s="43" t="s">
        <v>125</v>
      </c>
      <c r="F353" s="43">
        <v>0</v>
      </c>
      <c r="G353" s="43">
        <v>6.0190000000000001</v>
      </c>
      <c r="H353" s="44">
        <v>98285</v>
      </c>
      <c r="I353" s="43">
        <v>0.2</v>
      </c>
      <c r="J353" s="43" t="s">
        <v>126</v>
      </c>
      <c r="K353" s="43" t="s">
        <v>126</v>
      </c>
      <c r="L353" s="43" t="s">
        <v>126</v>
      </c>
      <c r="M353" s="43" t="s">
        <v>126</v>
      </c>
      <c r="N353" s="43"/>
      <c r="O353" s="43">
        <v>48</v>
      </c>
      <c r="P353" s="43" t="s">
        <v>485</v>
      </c>
      <c r="Q353" s="45">
        <v>44411.727685185186</v>
      </c>
      <c r="R353" s="43">
        <v>68</v>
      </c>
      <c r="S353" s="43" t="s">
        <v>125</v>
      </c>
      <c r="T353" s="43">
        <v>0</v>
      </c>
      <c r="U353" s="43">
        <v>5.9480000000000004</v>
      </c>
      <c r="V353" s="44">
        <v>908</v>
      </c>
      <c r="W353" s="43">
        <v>0.35799999999999998</v>
      </c>
      <c r="X353" s="43" t="s">
        <v>126</v>
      </c>
      <c r="Y353" s="43" t="s">
        <v>126</v>
      </c>
      <c r="Z353" s="43" t="s">
        <v>126</v>
      </c>
      <c r="AA353" s="43" t="s">
        <v>126</v>
      </c>
      <c r="AB353" s="43"/>
      <c r="AC353" s="43">
        <v>48</v>
      </c>
      <c r="AD353" s="43" t="s">
        <v>485</v>
      </c>
      <c r="AE353" s="45">
        <v>44411.727685185186</v>
      </c>
      <c r="AF353" s="43">
        <v>68</v>
      </c>
      <c r="AG353" s="43" t="s">
        <v>125</v>
      </c>
      <c r="AH353" s="43">
        <v>0</v>
      </c>
      <c r="AI353" s="43">
        <v>12.183</v>
      </c>
      <c r="AJ353" s="44">
        <v>5179</v>
      </c>
      <c r="AK353" s="43">
        <v>1.044</v>
      </c>
      <c r="AL353" s="43" t="s">
        <v>126</v>
      </c>
      <c r="AM353" s="43" t="s">
        <v>126</v>
      </c>
      <c r="AN353" s="43" t="s">
        <v>126</v>
      </c>
      <c r="AO353" s="43" t="s">
        <v>126</v>
      </c>
      <c r="AP353" s="43"/>
      <c r="AQ353" s="43">
        <v>1</v>
      </c>
      <c r="AR353" s="43"/>
      <c r="AS353" s="43"/>
      <c r="AT353" s="46">
        <f t="shared" si="24"/>
        <v>301.29894097215498</v>
      </c>
      <c r="AU353" s="47">
        <f t="shared" si="25"/>
        <v>993.33298048643007</v>
      </c>
      <c r="AV353" s="43"/>
      <c r="AW353" s="50">
        <f t="shared" si="26"/>
        <v>257.40198810589754</v>
      </c>
      <c r="AX353" s="51">
        <f t="shared" si="27"/>
        <v>985.9306736133401</v>
      </c>
    </row>
    <row r="354" spans="1:50">
      <c r="A354" s="43">
        <v>49</v>
      </c>
      <c r="B354" s="43" t="s">
        <v>486</v>
      </c>
      <c r="C354" s="45">
        <v>44411.748912037037</v>
      </c>
      <c r="D354" s="43">
        <v>217</v>
      </c>
      <c r="E354" s="43" t="s">
        <v>125</v>
      </c>
      <c r="F354" s="43">
        <v>0</v>
      </c>
      <c r="G354" s="43">
        <v>5.9980000000000002</v>
      </c>
      <c r="H354" s="44">
        <v>4708653</v>
      </c>
      <c r="I354" s="43">
        <v>9.8650000000000002</v>
      </c>
      <c r="J354" s="43" t="s">
        <v>126</v>
      </c>
      <c r="K354" s="43" t="s">
        <v>126</v>
      </c>
      <c r="L354" s="43" t="s">
        <v>126</v>
      </c>
      <c r="M354" s="43" t="s">
        <v>126</v>
      </c>
      <c r="N354" s="43"/>
      <c r="O354" s="43">
        <v>49</v>
      </c>
      <c r="P354" s="43" t="s">
        <v>486</v>
      </c>
      <c r="Q354" s="45">
        <v>44411.748912037037</v>
      </c>
      <c r="R354" s="43">
        <v>217</v>
      </c>
      <c r="S354" s="43" t="s">
        <v>125</v>
      </c>
      <c r="T354" s="43">
        <v>0</v>
      </c>
      <c r="U354" s="43">
        <v>5.95</v>
      </c>
      <c r="V354" s="44">
        <v>35360</v>
      </c>
      <c r="W354" s="43">
        <v>9.57</v>
      </c>
      <c r="X354" s="43" t="s">
        <v>126</v>
      </c>
      <c r="Y354" s="43" t="s">
        <v>126</v>
      </c>
      <c r="Z354" s="43" t="s">
        <v>126</v>
      </c>
      <c r="AA354" s="43" t="s">
        <v>126</v>
      </c>
      <c r="AB354" s="43"/>
      <c r="AC354" s="43">
        <v>49</v>
      </c>
      <c r="AD354" s="43" t="s">
        <v>486</v>
      </c>
      <c r="AE354" s="45">
        <v>44411.748912037037</v>
      </c>
      <c r="AF354" s="43">
        <v>217</v>
      </c>
      <c r="AG354" s="43" t="s">
        <v>125</v>
      </c>
      <c r="AH354" s="43">
        <v>0</v>
      </c>
      <c r="AI354" s="43">
        <v>12.055999999999999</v>
      </c>
      <c r="AJ354" s="44">
        <v>116334</v>
      </c>
      <c r="AK354" s="43">
        <v>22.84</v>
      </c>
      <c r="AL354" s="43" t="s">
        <v>126</v>
      </c>
      <c r="AM354" s="43" t="s">
        <v>126</v>
      </c>
      <c r="AN354" s="43" t="s">
        <v>126</v>
      </c>
      <c r="AO354" s="43" t="s">
        <v>126</v>
      </c>
      <c r="AP354" s="43"/>
      <c r="AQ354" s="43">
        <v>1</v>
      </c>
      <c r="AR354" s="43"/>
      <c r="AS354" s="43"/>
      <c r="AT354" s="46">
        <f t="shared" si="24"/>
        <v>7278.4713327360005</v>
      </c>
      <c r="AU354" s="47">
        <f t="shared" si="25"/>
        <v>20753.649555869881</v>
      </c>
      <c r="AV354" s="43"/>
      <c r="AW354" s="50">
        <f t="shared" si="26"/>
        <v>9327.3098849280013</v>
      </c>
      <c r="AX354" s="51">
        <f t="shared" si="27"/>
        <v>22019.146471219439</v>
      </c>
    </row>
    <row r="355" spans="1:50">
      <c r="A355" s="43">
        <v>50</v>
      </c>
      <c r="B355" s="43" t="s">
        <v>487</v>
      </c>
      <c r="C355" s="45">
        <v>44411.770185185182</v>
      </c>
      <c r="D355" s="43">
        <v>179</v>
      </c>
      <c r="E355" s="43" t="s">
        <v>125</v>
      </c>
      <c r="F355" s="43">
        <v>0</v>
      </c>
      <c r="G355" s="43">
        <v>6.008</v>
      </c>
      <c r="H355" s="44">
        <v>3902445</v>
      </c>
      <c r="I355" s="43">
        <v>8.1669999999999998</v>
      </c>
      <c r="J355" s="43" t="s">
        <v>126</v>
      </c>
      <c r="K355" s="43" t="s">
        <v>126</v>
      </c>
      <c r="L355" s="43" t="s">
        <v>126</v>
      </c>
      <c r="M355" s="43" t="s">
        <v>126</v>
      </c>
      <c r="N355" s="43"/>
      <c r="O355" s="43">
        <v>50</v>
      </c>
      <c r="P355" s="43" t="s">
        <v>487</v>
      </c>
      <c r="Q355" s="45">
        <v>44411.770185185182</v>
      </c>
      <c r="R355" s="43">
        <v>179</v>
      </c>
      <c r="S355" s="43" t="s">
        <v>125</v>
      </c>
      <c r="T355" s="43">
        <v>0</v>
      </c>
      <c r="U355" s="43">
        <v>5.96</v>
      </c>
      <c r="V355" s="44">
        <v>30774</v>
      </c>
      <c r="W355" s="43">
        <v>8.35</v>
      </c>
      <c r="X355" s="43" t="s">
        <v>126</v>
      </c>
      <c r="Y355" s="43" t="s">
        <v>126</v>
      </c>
      <c r="Z355" s="43" t="s">
        <v>126</v>
      </c>
      <c r="AA355" s="43" t="s">
        <v>126</v>
      </c>
      <c r="AB355" s="43"/>
      <c r="AC355" s="43">
        <v>50</v>
      </c>
      <c r="AD355" s="43" t="s">
        <v>487</v>
      </c>
      <c r="AE355" s="45">
        <v>44411.770185185182</v>
      </c>
      <c r="AF355" s="43">
        <v>179</v>
      </c>
      <c r="AG355" s="43" t="s">
        <v>125</v>
      </c>
      <c r="AH355" s="43">
        <v>0</v>
      </c>
      <c r="AI355" s="43">
        <v>12.071</v>
      </c>
      <c r="AJ355" s="44">
        <v>105427</v>
      </c>
      <c r="AK355" s="43">
        <v>20.734999999999999</v>
      </c>
      <c r="AL355" s="43" t="s">
        <v>126</v>
      </c>
      <c r="AM355" s="43" t="s">
        <v>126</v>
      </c>
      <c r="AN355" s="43" t="s">
        <v>126</v>
      </c>
      <c r="AO355" s="43" t="s">
        <v>126</v>
      </c>
      <c r="AP355" s="43"/>
      <c r="AQ355" s="43">
        <v>1</v>
      </c>
      <c r="AR355" s="43"/>
      <c r="AS355" s="43"/>
      <c r="AT355" s="46">
        <f t="shared" si="24"/>
        <v>6406.5936233646598</v>
      </c>
      <c r="AU355" s="47">
        <f t="shared" si="25"/>
        <v>18883.316519308675</v>
      </c>
      <c r="AV355" s="43"/>
      <c r="AW355" s="50">
        <f t="shared" si="26"/>
        <v>8157.5465257446813</v>
      </c>
      <c r="AX355" s="51">
        <f t="shared" si="27"/>
        <v>19973.056901130461</v>
      </c>
    </row>
    <row r="356" spans="1:50">
      <c r="A356" s="43">
        <v>51</v>
      </c>
      <c r="B356" s="43" t="s">
        <v>488</v>
      </c>
      <c r="C356" s="45">
        <v>44411.791435185187</v>
      </c>
      <c r="D356" s="43">
        <v>135</v>
      </c>
      <c r="E356" s="43" t="s">
        <v>125</v>
      </c>
      <c r="F356" s="43">
        <v>0</v>
      </c>
      <c r="G356" s="43">
        <v>6.0090000000000003</v>
      </c>
      <c r="H356" s="44">
        <v>3021399</v>
      </c>
      <c r="I356" s="43">
        <v>6.3150000000000004</v>
      </c>
      <c r="J356" s="43" t="s">
        <v>126</v>
      </c>
      <c r="K356" s="43" t="s">
        <v>126</v>
      </c>
      <c r="L356" s="43" t="s">
        <v>126</v>
      </c>
      <c r="M356" s="43" t="s">
        <v>126</v>
      </c>
      <c r="N356" s="43"/>
      <c r="O356" s="43">
        <v>51</v>
      </c>
      <c r="P356" s="43" t="s">
        <v>488</v>
      </c>
      <c r="Q356" s="45">
        <v>44411.791435185187</v>
      </c>
      <c r="R356" s="43">
        <v>135</v>
      </c>
      <c r="S356" s="43" t="s">
        <v>125</v>
      </c>
      <c r="T356" s="43">
        <v>0</v>
      </c>
      <c r="U356" s="43">
        <v>5.9610000000000003</v>
      </c>
      <c r="V356" s="44">
        <v>22172</v>
      </c>
      <c r="W356" s="43">
        <v>6.0549999999999997</v>
      </c>
      <c r="X356" s="43" t="s">
        <v>126</v>
      </c>
      <c r="Y356" s="43" t="s">
        <v>126</v>
      </c>
      <c r="Z356" s="43" t="s">
        <v>126</v>
      </c>
      <c r="AA356" s="43" t="s">
        <v>126</v>
      </c>
      <c r="AB356" s="43"/>
      <c r="AC356" s="43">
        <v>51</v>
      </c>
      <c r="AD356" s="43" t="s">
        <v>488</v>
      </c>
      <c r="AE356" s="45">
        <v>44411.791435185187</v>
      </c>
      <c r="AF356" s="43">
        <v>135</v>
      </c>
      <c r="AG356" s="43" t="s">
        <v>125</v>
      </c>
      <c r="AH356" s="43">
        <v>0</v>
      </c>
      <c r="AI356" s="43">
        <v>12.071999999999999</v>
      </c>
      <c r="AJ356" s="44">
        <v>76450</v>
      </c>
      <c r="AK356" s="43">
        <v>15.106999999999999</v>
      </c>
      <c r="AL356" s="43" t="s">
        <v>126</v>
      </c>
      <c r="AM356" s="43" t="s">
        <v>126</v>
      </c>
      <c r="AN356" s="43" t="s">
        <v>126</v>
      </c>
      <c r="AO356" s="43" t="s">
        <v>126</v>
      </c>
      <c r="AP356" s="43"/>
      <c r="AQ356" s="43">
        <v>1</v>
      </c>
      <c r="AR356" s="43"/>
      <c r="AS356" s="43"/>
      <c r="AT356" s="46">
        <f t="shared" si="24"/>
        <v>4771.57769806344</v>
      </c>
      <c r="AU356" s="47">
        <f t="shared" si="25"/>
        <v>13841.794301075</v>
      </c>
      <c r="AV356" s="43"/>
      <c r="AW356" s="50">
        <f t="shared" si="26"/>
        <v>5961.1344364891211</v>
      </c>
      <c r="AX356" s="51">
        <f t="shared" si="27"/>
        <v>14518.348763349999</v>
      </c>
    </row>
    <row r="357" spans="1:50">
      <c r="A357" s="43">
        <v>52</v>
      </c>
      <c r="B357" s="43" t="s">
        <v>489</v>
      </c>
      <c r="C357" s="45">
        <v>44411.812685185185</v>
      </c>
      <c r="D357" s="43">
        <v>148</v>
      </c>
      <c r="E357" s="43" t="s">
        <v>125</v>
      </c>
      <c r="F357" s="43">
        <v>0</v>
      </c>
      <c r="G357" s="43">
        <v>6.0410000000000004</v>
      </c>
      <c r="H357" s="44">
        <v>3370</v>
      </c>
      <c r="I357" s="43">
        <v>2E-3</v>
      </c>
      <c r="J357" s="43" t="s">
        <v>126</v>
      </c>
      <c r="K357" s="43" t="s">
        <v>126</v>
      </c>
      <c r="L357" s="43" t="s">
        <v>126</v>
      </c>
      <c r="M357" s="43" t="s">
        <v>126</v>
      </c>
      <c r="N357" s="43"/>
      <c r="O357" s="43">
        <v>52</v>
      </c>
      <c r="P357" s="43" t="s">
        <v>489</v>
      </c>
      <c r="Q357" s="45">
        <v>44411.812685185185</v>
      </c>
      <c r="R357" s="43">
        <v>148</v>
      </c>
      <c r="S357" s="43" t="s">
        <v>125</v>
      </c>
      <c r="T357" s="43">
        <v>0</v>
      </c>
      <c r="U357" s="43" t="s">
        <v>126</v>
      </c>
      <c r="V357" s="44" t="s">
        <v>126</v>
      </c>
      <c r="W357" s="43" t="s">
        <v>126</v>
      </c>
      <c r="X357" s="43" t="s">
        <v>126</v>
      </c>
      <c r="Y357" s="43" t="s">
        <v>126</v>
      </c>
      <c r="Z357" s="43" t="s">
        <v>126</v>
      </c>
      <c r="AA357" s="43" t="s">
        <v>126</v>
      </c>
      <c r="AB357" s="43"/>
      <c r="AC357" s="43">
        <v>52</v>
      </c>
      <c r="AD357" s="43" t="s">
        <v>489</v>
      </c>
      <c r="AE357" s="45">
        <v>44411.812685185185</v>
      </c>
      <c r="AF357" s="43">
        <v>148</v>
      </c>
      <c r="AG357" s="43" t="s">
        <v>125</v>
      </c>
      <c r="AH357" s="43">
        <v>0</v>
      </c>
      <c r="AI357" s="43">
        <v>12.18</v>
      </c>
      <c r="AJ357" s="44">
        <v>6512</v>
      </c>
      <c r="AK357" s="43">
        <v>1.31</v>
      </c>
      <c r="AL357" s="43" t="s">
        <v>126</v>
      </c>
      <c r="AM357" s="43" t="s">
        <v>126</v>
      </c>
      <c r="AN357" s="43" t="s">
        <v>126</v>
      </c>
      <c r="AO357" s="43" t="s">
        <v>126</v>
      </c>
      <c r="AP357" s="43"/>
      <c r="AQ357" s="43">
        <v>1</v>
      </c>
      <c r="AR357" s="43"/>
      <c r="AS357" s="43"/>
      <c r="AT357" s="46">
        <f t="shared" si="24"/>
        <v>4.9861841249999994</v>
      </c>
      <c r="AU357" s="47">
        <f t="shared" si="25"/>
        <v>1239.4929663411201</v>
      </c>
      <c r="AV357" s="43"/>
      <c r="AW357" s="50">
        <f t="shared" si="26"/>
        <v>5.5103776450000002</v>
      </c>
      <c r="AX357" s="51">
        <f t="shared" si="27"/>
        <v>1240.54687609856</v>
      </c>
    </row>
    <row r="358" spans="1:50">
      <c r="A358" s="43">
        <v>53</v>
      </c>
      <c r="B358" s="43" t="s">
        <v>490</v>
      </c>
      <c r="C358" s="45">
        <v>44411.833935185183</v>
      </c>
      <c r="D358" s="43">
        <v>199</v>
      </c>
      <c r="E358" s="43" t="s">
        <v>125</v>
      </c>
      <c r="F358" s="43">
        <v>0</v>
      </c>
      <c r="G358" s="43">
        <v>6.0209999999999999</v>
      </c>
      <c r="H358" s="44">
        <v>101954</v>
      </c>
      <c r="I358" s="43">
        <v>0.20799999999999999</v>
      </c>
      <c r="J358" s="43" t="s">
        <v>126</v>
      </c>
      <c r="K358" s="43" t="s">
        <v>126</v>
      </c>
      <c r="L358" s="43" t="s">
        <v>126</v>
      </c>
      <c r="M358" s="43" t="s">
        <v>126</v>
      </c>
      <c r="N358" s="43"/>
      <c r="O358" s="43">
        <v>53</v>
      </c>
      <c r="P358" s="43" t="s">
        <v>490</v>
      </c>
      <c r="Q358" s="45">
        <v>44411.833935185183</v>
      </c>
      <c r="R358" s="43">
        <v>199</v>
      </c>
      <c r="S358" s="43" t="s">
        <v>125</v>
      </c>
      <c r="T358" s="43">
        <v>0</v>
      </c>
      <c r="U358" s="43">
        <v>5.968</v>
      </c>
      <c r="V358" s="44">
        <v>694</v>
      </c>
      <c r="W358" s="43">
        <v>0.30099999999999999</v>
      </c>
      <c r="X358" s="43" t="s">
        <v>126</v>
      </c>
      <c r="Y358" s="43" t="s">
        <v>126</v>
      </c>
      <c r="Z358" s="43" t="s">
        <v>126</v>
      </c>
      <c r="AA358" s="43" t="s">
        <v>126</v>
      </c>
      <c r="AB358" s="43"/>
      <c r="AC358" s="43">
        <v>53</v>
      </c>
      <c r="AD358" s="43" t="s">
        <v>490</v>
      </c>
      <c r="AE358" s="45">
        <v>44411.833935185183</v>
      </c>
      <c r="AF358" s="43">
        <v>199</v>
      </c>
      <c r="AG358" s="43" t="s">
        <v>125</v>
      </c>
      <c r="AH358" s="43">
        <v>0</v>
      </c>
      <c r="AI358" s="43">
        <v>12.186</v>
      </c>
      <c r="AJ358" s="44">
        <v>5633</v>
      </c>
      <c r="AK358" s="43">
        <v>1.1339999999999999</v>
      </c>
      <c r="AL358" s="43" t="s">
        <v>126</v>
      </c>
      <c r="AM358" s="43" t="s">
        <v>126</v>
      </c>
      <c r="AN358" s="43" t="s">
        <v>126</v>
      </c>
      <c r="AO358" s="43" t="s">
        <v>126</v>
      </c>
      <c r="AP358" s="43"/>
      <c r="AQ358" s="43">
        <v>1</v>
      </c>
      <c r="AR358" s="43"/>
      <c r="AS358" s="43"/>
      <c r="AT358" s="46">
        <f t="shared" si="24"/>
        <v>312.2236266937208</v>
      </c>
      <c r="AU358" s="47">
        <f t="shared" si="25"/>
        <v>1077.19646465147</v>
      </c>
      <c r="AV358" s="43"/>
      <c r="AW358" s="50">
        <f t="shared" si="26"/>
        <v>266.98098066977565</v>
      </c>
      <c r="AX358" s="51">
        <f t="shared" si="27"/>
        <v>1072.6556589968602</v>
      </c>
    </row>
    <row r="359" spans="1:50">
      <c r="A359" s="43">
        <v>54</v>
      </c>
      <c r="B359" s="43" t="s">
        <v>491</v>
      </c>
      <c r="C359" s="45">
        <v>44411.855185185188</v>
      </c>
      <c r="D359" s="43">
        <v>187</v>
      </c>
      <c r="E359" s="43" t="s">
        <v>125</v>
      </c>
      <c r="F359" s="43">
        <v>0</v>
      </c>
      <c r="G359" s="43">
        <v>6.0069999999999997</v>
      </c>
      <c r="H359" s="44">
        <v>777392</v>
      </c>
      <c r="I359" s="43">
        <v>1.617</v>
      </c>
      <c r="J359" s="43" t="s">
        <v>126</v>
      </c>
      <c r="K359" s="43" t="s">
        <v>126</v>
      </c>
      <c r="L359" s="43" t="s">
        <v>126</v>
      </c>
      <c r="M359" s="43" t="s">
        <v>126</v>
      </c>
      <c r="N359" s="43"/>
      <c r="O359" s="43">
        <v>54</v>
      </c>
      <c r="P359" s="43" t="s">
        <v>491</v>
      </c>
      <c r="Q359" s="45">
        <v>44411.855185185188</v>
      </c>
      <c r="R359" s="43">
        <v>187</v>
      </c>
      <c r="S359" s="43" t="s">
        <v>125</v>
      </c>
      <c r="T359" s="43">
        <v>0</v>
      </c>
      <c r="U359" s="43">
        <v>5.9630000000000001</v>
      </c>
      <c r="V359" s="44">
        <v>6481</v>
      </c>
      <c r="W359" s="43">
        <v>1.855</v>
      </c>
      <c r="X359" s="43" t="s">
        <v>126</v>
      </c>
      <c r="Y359" s="43" t="s">
        <v>126</v>
      </c>
      <c r="Z359" s="43" t="s">
        <v>126</v>
      </c>
      <c r="AA359" s="43" t="s">
        <v>126</v>
      </c>
      <c r="AB359" s="43"/>
      <c r="AC359" s="43">
        <v>54</v>
      </c>
      <c r="AD359" s="43" t="s">
        <v>491</v>
      </c>
      <c r="AE359" s="45">
        <v>44411.855185185188</v>
      </c>
      <c r="AF359" s="43">
        <v>187</v>
      </c>
      <c r="AG359" s="43" t="s">
        <v>125</v>
      </c>
      <c r="AH359" s="43">
        <v>0</v>
      </c>
      <c r="AI359" s="43">
        <v>12.098000000000001</v>
      </c>
      <c r="AJ359" s="44">
        <v>74730</v>
      </c>
      <c r="AK359" s="43">
        <v>14.771000000000001</v>
      </c>
      <c r="AL359" s="43" t="s">
        <v>126</v>
      </c>
      <c r="AM359" s="43" t="s">
        <v>126</v>
      </c>
      <c r="AN359" s="43" t="s">
        <v>126</v>
      </c>
      <c r="AO359" s="43" t="s">
        <v>126</v>
      </c>
      <c r="AP359" s="43"/>
      <c r="AQ359" s="43">
        <v>1</v>
      </c>
      <c r="AR359" s="43"/>
      <c r="AS359" s="43"/>
      <c r="AT359" s="46">
        <f t="shared" si="24"/>
        <v>1790.379881040885</v>
      </c>
      <c r="AU359" s="47">
        <f t="shared" si="25"/>
        <v>13539.228359067001</v>
      </c>
      <c r="AV359" s="43"/>
      <c r="AW359" s="50">
        <f t="shared" si="26"/>
        <v>1946.9853925447301</v>
      </c>
      <c r="AX359" s="51">
        <f t="shared" si="27"/>
        <v>14193.712844645999</v>
      </c>
    </row>
    <row r="360" spans="1:50">
      <c r="A360" s="43">
        <v>55</v>
      </c>
      <c r="B360" s="43" t="s">
        <v>492</v>
      </c>
      <c r="C360" s="45">
        <v>44411.876435185186</v>
      </c>
      <c r="D360" s="43">
        <v>201</v>
      </c>
      <c r="E360" s="43" t="s">
        <v>125</v>
      </c>
      <c r="F360" s="43">
        <v>0</v>
      </c>
      <c r="G360" s="43">
        <v>6.0090000000000003</v>
      </c>
      <c r="H360" s="44">
        <v>4197698</v>
      </c>
      <c r="I360" s="43">
        <v>8.7880000000000003</v>
      </c>
      <c r="J360" s="43" t="s">
        <v>126</v>
      </c>
      <c r="K360" s="43" t="s">
        <v>126</v>
      </c>
      <c r="L360" s="43" t="s">
        <v>126</v>
      </c>
      <c r="M360" s="43" t="s">
        <v>126</v>
      </c>
      <c r="N360" s="43"/>
      <c r="O360" s="43">
        <v>55</v>
      </c>
      <c r="P360" s="43" t="s">
        <v>492</v>
      </c>
      <c r="Q360" s="45">
        <v>44411.876435185186</v>
      </c>
      <c r="R360" s="43">
        <v>201</v>
      </c>
      <c r="S360" s="43" t="s">
        <v>125</v>
      </c>
      <c r="T360" s="43">
        <v>0</v>
      </c>
      <c r="U360" s="43">
        <v>5.9610000000000003</v>
      </c>
      <c r="V360" s="44">
        <v>30593</v>
      </c>
      <c r="W360" s="43">
        <v>8.3010000000000002</v>
      </c>
      <c r="X360" s="43" t="s">
        <v>126</v>
      </c>
      <c r="Y360" s="43" t="s">
        <v>126</v>
      </c>
      <c r="Z360" s="43" t="s">
        <v>126</v>
      </c>
      <c r="AA360" s="43" t="s">
        <v>126</v>
      </c>
      <c r="AB360" s="43"/>
      <c r="AC360" s="43">
        <v>55</v>
      </c>
      <c r="AD360" s="43" t="s">
        <v>492</v>
      </c>
      <c r="AE360" s="45">
        <v>44411.876435185186</v>
      </c>
      <c r="AF360" s="43">
        <v>201</v>
      </c>
      <c r="AG360" s="43" t="s">
        <v>125</v>
      </c>
      <c r="AH360" s="43">
        <v>0</v>
      </c>
      <c r="AI360" s="43">
        <v>12.076000000000001</v>
      </c>
      <c r="AJ360" s="44">
        <v>107535</v>
      </c>
      <c r="AK360" s="43">
        <v>21.141999999999999</v>
      </c>
      <c r="AL360" s="43" t="s">
        <v>126</v>
      </c>
      <c r="AM360" s="43" t="s">
        <v>126</v>
      </c>
      <c r="AN360" s="43" t="s">
        <v>126</v>
      </c>
      <c r="AO360" s="43" t="s">
        <v>126</v>
      </c>
      <c r="AP360" s="43"/>
      <c r="AQ360" s="43">
        <v>1</v>
      </c>
      <c r="AR360" s="43"/>
      <c r="AS360" s="43"/>
      <c r="AT360" s="46">
        <f t="shared" si="24"/>
        <v>6372.1852354669654</v>
      </c>
      <c r="AU360" s="47">
        <f t="shared" si="25"/>
        <v>19245.960766356755</v>
      </c>
      <c r="AV360" s="43"/>
      <c r="AW360" s="50">
        <f t="shared" si="26"/>
        <v>8111.3610518045707</v>
      </c>
      <c r="AX360" s="51">
        <f t="shared" si="27"/>
        <v>20368.806998581502</v>
      </c>
    </row>
    <row r="361" spans="1:50">
      <c r="A361" s="43">
        <v>56</v>
      </c>
      <c r="B361" s="43" t="s">
        <v>493</v>
      </c>
      <c r="C361" s="45">
        <v>44411.897673611114</v>
      </c>
      <c r="D361" s="43">
        <v>206</v>
      </c>
      <c r="E361" s="43" t="s">
        <v>125</v>
      </c>
      <c r="F361" s="43">
        <v>0</v>
      </c>
      <c r="G361" s="43">
        <v>6.0069999999999997</v>
      </c>
      <c r="H361" s="44">
        <v>4515540</v>
      </c>
      <c r="I361" s="43">
        <v>9.4580000000000002</v>
      </c>
      <c r="J361" s="43" t="s">
        <v>126</v>
      </c>
      <c r="K361" s="43" t="s">
        <v>126</v>
      </c>
      <c r="L361" s="43" t="s">
        <v>126</v>
      </c>
      <c r="M361" s="43" t="s">
        <v>126</v>
      </c>
      <c r="N361" s="43"/>
      <c r="O361" s="43">
        <v>56</v>
      </c>
      <c r="P361" s="43" t="s">
        <v>493</v>
      </c>
      <c r="Q361" s="45">
        <v>44411.897673611114</v>
      </c>
      <c r="R361" s="43">
        <v>206</v>
      </c>
      <c r="S361" s="43" t="s">
        <v>125</v>
      </c>
      <c r="T361" s="43">
        <v>0</v>
      </c>
      <c r="U361" s="43">
        <v>5.9610000000000003</v>
      </c>
      <c r="V361" s="44">
        <v>34255</v>
      </c>
      <c r="W361" s="43">
        <v>9.2759999999999998</v>
      </c>
      <c r="X361" s="43" t="s">
        <v>126</v>
      </c>
      <c r="Y361" s="43" t="s">
        <v>126</v>
      </c>
      <c r="Z361" s="43" t="s">
        <v>126</v>
      </c>
      <c r="AA361" s="43" t="s">
        <v>126</v>
      </c>
      <c r="AB361" s="43"/>
      <c r="AC361" s="43">
        <v>56</v>
      </c>
      <c r="AD361" s="43" t="s">
        <v>493</v>
      </c>
      <c r="AE361" s="45">
        <v>44411.897673611114</v>
      </c>
      <c r="AF361" s="43">
        <v>206</v>
      </c>
      <c r="AG361" s="43" t="s">
        <v>125</v>
      </c>
      <c r="AH361" s="43">
        <v>0</v>
      </c>
      <c r="AI361" s="43">
        <v>12.071999999999999</v>
      </c>
      <c r="AJ361" s="44">
        <v>120728</v>
      </c>
      <c r="AK361" s="43">
        <v>23.686</v>
      </c>
      <c r="AL361" s="43" t="s">
        <v>126</v>
      </c>
      <c r="AM361" s="43" t="s">
        <v>126</v>
      </c>
      <c r="AN361" s="43" t="s">
        <v>126</v>
      </c>
      <c r="AO361" s="43" t="s">
        <v>126</v>
      </c>
      <c r="AP361" s="43"/>
      <c r="AQ361" s="43">
        <v>1</v>
      </c>
      <c r="AR361" s="43"/>
      <c r="AS361" s="43"/>
      <c r="AT361" s="46">
        <f t="shared" si="24"/>
        <v>7068.3791355071253</v>
      </c>
      <c r="AU361" s="47">
        <f t="shared" si="25"/>
        <v>21502.912758504321</v>
      </c>
      <c r="AV361" s="43"/>
      <c r="AW361" s="50">
        <f t="shared" si="26"/>
        <v>9045.5317611482496</v>
      </c>
      <c r="AX361" s="51">
        <f t="shared" si="27"/>
        <v>22842.342035260161</v>
      </c>
    </row>
    <row r="362" spans="1:50">
      <c r="A362" s="43">
        <v>57</v>
      </c>
      <c r="B362" s="43" t="s">
        <v>494</v>
      </c>
      <c r="C362" s="45">
        <v>44411.918923611112</v>
      </c>
      <c r="D362" s="43">
        <v>110</v>
      </c>
      <c r="E362" s="43" t="s">
        <v>125</v>
      </c>
      <c r="F362" s="43">
        <v>0</v>
      </c>
      <c r="G362" s="43">
        <v>6.0449999999999999</v>
      </c>
      <c r="H362" s="44">
        <v>3528</v>
      </c>
      <c r="I362" s="43">
        <v>3.0000000000000001E-3</v>
      </c>
      <c r="J362" s="43" t="s">
        <v>126</v>
      </c>
      <c r="K362" s="43" t="s">
        <v>126</v>
      </c>
      <c r="L362" s="43" t="s">
        <v>126</v>
      </c>
      <c r="M362" s="43" t="s">
        <v>126</v>
      </c>
      <c r="N362" s="43"/>
      <c r="O362" s="43">
        <v>57</v>
      </c>
      <c r="P362" s="43" t="s">
        <v>494</v>
      </c>
      <c r="Q362" s="45">
        <v>44411.918923611112</v>
      </c>
      <c r="R362" s="43">
        <v>110</v>
      </c>
      <c r="S362" s="43" t="s">
        <v>125</v>
      </c>
      <c r="T362" s="43">
        <v>0</v>
      </c>
      <c r="U362" s="43" t="s">
        <v>126</v>
      </c>
      <c r="V362" s="44" t="s">
        <v>126</v>
      </c>
      <c r="W362" s="43" t="s">
        <v>126</v>
      </c>
      <c r="X362" s="43" t="s">
        <v>126</v>
      </c>
      <c r="Y362" s="43" t="s">
        <v>126</v>
      </c>
      <c r="Z362" s="43" t="s">
        <v>126</v>
      </c>
      <c r="AA362" s="43" t="s">
        <v>126</v>
      </c>
      <c r="AB362" s="43"/>
      <c r="AC362" s="43">
        <v>57</v>
      </c>
      <c r="AD362" s="43" t="s">
        <v>494</v>
      </c>
      <c r="AE362" s="45">
        <v>44411.918923611112</v>
      </c>
      <c r="AF362" s="43">
        <v>110</v>
      </c>
      <c r="AG362" s="43" t="s">
        <v>125</v>
      </c>
      <c r="AH362" s="43">
        <v>0</v>
      </c>
      <c r="AI362" s="43">
        <v>12.179</v>
      </c>
      <c r="AJ362" s="44">
        <v>6091</v>
      </c>
      <c r="AK362" s="43">
        <v>1.226</v>
      </c>
      <c r="AL362" s="43" t="s">
        <v>126</v>
      </c>
      <c r="AM362" s="43" t="s">
        <v>126</v>
      </c>
      <c r="AN362" s="43" t="s">
        <v>126</v>
      </c>
      <c r="AO362" s="43" t="s">
        <v>126</v>
      </c>
      <c r="AP362" s="43"/>
      <c r="AQ362" s="43">
        <v>1</v>
      </c>
      <c r="AR362" s="43"/>
      <c r="AS362" s="43"/>
      <c r="AT362" s="46">
        <f t="shared" si="24"/>
        <v>5.4367341599999985</v>
      </c>
      <c r="AU362" s="47">
        <f t="shared" si="25"/>
        <v>1161.77261536163</v>
      </c>
      <c r="AV362" s="43"/>
      <c r="AW362" s="50">
        <f t="shared" si="26"/>
        <v>6.0512528672000006</v>
      </c>
      <c r="AX362" s="51">
        <f t="shared" si="27"/>
        <v>1160.1379494309401</v>
      </c>
    </row>
    <row r="363" spans="1:50">
      <c r="A363" s="43">
        <v>58</v>
      </c>
      <c r="B363" s="43" t="s">
        <v>495</v>
      </c>
      <c r="C363" s="45">
        <v>44411.940150462964</v>
      </c>
      <c r="D363" s="43">
        <v>81</v>
      </c>
      <c r="E363" s="43" t="s">
        <v>125</v>
      </c>
      <c r="F363" s="43">
        <v>0</v>
      </c>
      <c r="G363" s="43">
        <v>6.0220000000000002</v>
      </c>
      <c r="H363" s="44">
        <v>15408</v>
      </c>
      <c r="I363" s="43">
        <v>2.7E-2</v>
      </c>
      <c r="J363" s="43" t="s">
        <v>126</v>
      </c>
      <c r="K363" s="43" t="s">
        <v>126</v>
      </c>
      <c r="L363" s="43" t="s">
        <v>126</v>
      </c>
      <c r="M363" s="43" t="s">
        <v>126</v>
      </c>
      <c r="N363" s="43"/>
      <c r="O363" s="43">
        <v>58</v>
      </c>
      <c r="P363" s="43" t="s">
        <v>495</v>
      </c>
      <c r="Q363" s="45">
        <v>44411.940150462964</v>
      </c>
      <c r="R363" s="43">
        <v>81</v>
      </c>
      <c r="S363" s="43" t="s">
        <v>125</v>
      </c>
      <c r="T363" s="43">
        <v>0</v>
      </c>
      <c r="U363" s="43" t="s">
        <v>126</v>
      </c>
      <c r="V363" s="44" t="s">
        <v>126</v>
      </c>
      <c r="W363" s="43" t="s">
        <v>126</v>
      </c>
      <c r="X363" s="43" t="s">
        <v>126</v>
      </c>
      <c r="Y363" s="43" t="s">
        <v>126</v>
      </c>
      <c r="Z363" s="43" t="s">
        <v>126</v>
      </c>
      <c r="AA363" s="43" t="s">
        <v>126</v>
      </c>
      <c r="AB363" s="43"/>
      <c r="AC363" s="43">
        <v>58</v>
      </c>
      <c r="AD363" s="43" t="s">
        <v>495</v>
      </c>
      <c r="AE363" s="45">
        <v>44411.940150462964</v>
      </c>
      <c r="AF363" s="43">
        <v>81</v>
      </c>
      <c r="AG363" s="43" t="s">
        <v>125</v>
      </c>
      <c r="AH363" s="43">
        <v>0</v>
      </c>
      <c r="AI363" s="43">
        <v>12.122</v>
      </c>
      <c r="AJ363" s="44">
        <v>56965</v>
      </c>
      <c r="AK363" s="43">
        <v>11.294</v>
      </c>
      <c r="AL363" s="43" t="s">
        <v>126</v>
      </c>
      <c r="AM363" s="43" t="s">
        <v>126</v>
      </c>
      <c r="AN363" s="43" t="s">
        <v>126</v>
      </c>
      <c r="AO363" s="43" t="s">
        <v>126</v>
      </c>
      <c r="AP363" s="43"/>
      <c r="AQ363" s="43">
        <v>1</v>
      </c>
      <c r="AR363" s="43"/>
      <c r="AS363" s="43"/>
      <c r="AT363" s="46">
        <f t="shared" si="24"/>
        <v>48.672956844083203</v>
      </c>
      <c r="AU363" s="47">
        <f t="shared" si="25"/>
        <v>10392.451645406749</v>
      </c>
      <c r="AV363" s="43"/>
      <c r="AW363" s="50">
        <f t="shared" si="26"/>
        <v>40.160277558502408</v>
      </c>
      <c r="AX363" s="51">
        <f t="shared" si="27"/>
        <v>10835.0861174815</v>
      </c>
    </row>
    <row r="364" spans="1:50">
      <c r="A364" s="43">
        <v>59</v>
      </c>
      <c r="B364" s="43" t="s">
        <v>496</v>
      </c>
      <c r="C364" s="45">
        <v>44411.961400462962</v>
      </c>
      <c r="D364" s="43">
        <v>204</v>
      </c>
      <c r="E364" s="43" t="s">
        <v>125</v>
      </c>
      <c r="F364" s="43">
        <v>0</v>
      </c>
      <c r="G364" s="43">
        <v>6.0110000000000001</v>
      </c>
      <c r="H364" s="44">
        <v>4242832</v>
      </c>
      <c r="I364" s="43">
        <v>8.8829999999999991</v>
      </c>
      <c r="J364" s="43" t="s">
        <v>126</v>
      </c>
      <c r="K364" s="43" t="s">
        <v>126</v>
      </c>
      <c r="L364" s="43" t="s">
        <v>126</v>
      </c>
      <c r="M364" s="43" t="s">
        <v>126</v>
      </c>
      <c r="N364" s="43"/>
      <c r="O364" s="43">
        <v>59</v>
      </c>
      <c r="P364" s="43" t="s">
        <v>496</v>
      </c>
      <c r="Q364" s="45">
        <v>44411.961400462962</v>
      </c>
      <c r="R364" s="43">
        <v>204</v>
      </c>
      <c r="S364" s="43" t="s">
        <v>125</v>
      </c>
      <c r="T364" s="43">
        <v>0</v>
      </c>
      <c r="U364" s="43">
        <v>5.9640000000000004</v>
      </c>
      <c r="V364" s="44">
        <v>32350</v>
      </c>
      <c r="W364" s="43">
        <v>8.7690000000000001</v>
      </c>
      <c r="X364" s="43" t="s">
        <v>126</v>
      </c>
      <c r="Y364" s="43" t="s">
        <v>126</v>
      </c>
      <c r="Z364" s="43" t="s">
        <v>126</v>
      </c>
      <c r="AA364" s="43" t="s">
        <v>126</v>
      </c>
      <c r="AB364" s="43"/>
      <c r="AC364" s="43">
        <v>59</v>
      </c>
      <c r="AD364" s="43" t="s">
        <v>496</v>
      </c>
      <c r="AE364" s="45">
        <v>44411.961400462962</v>
      </c>
      <c r="AF364" s="43">
        <v>204</v>
      </c>
      <c r="AG364" s="43" t="s">
        <v>125</v>
      </c>
      <c r="AH364" s="43">
        <v>0</v>
      </c>
      <c r="AI364" s="43">
        <v>12.07</v>
      </c>
      <c r="AJ364" s="44">
        <v>115580</v>
      </c>
      <c r="AK364" s="43">
        <v>22.695</v>
      </c>
      <c r="AL364" s="43" t="s">
        <v>126</v>
      </c>
      <c r="AM364" s="43" t="s">
        <v>126</v>
      </c>
      <c r="AN364" s="43" t="s">
        <v>126</v>
      </c>
      <c r="AO364" s="43" t="s">
        <v>126</v>
      </c>
      <c r="AP364" s="43"/>
      <c r="AQ364" s="43">
        <v>1</v>
      </c>
      <c r="AR364" s="43"/>
      <c r="AS364" s="43"/>
      <c r="AT364" s="46">
        <f t="shared" si="24"/>
        <v>6706.2028264125001</v>
      </c>
      <c r="AU364" s="47">
        <f t="shared" si="25"/>
        <v>20624.834116172005</v>
      </c>
      <c r="AV364" s="43"/>
      <c r="AW364" s="50">
        <f t="shared" si="26"/>
        <v>8559.636293425001</v>
      </c>
      <c r="AX364" s="51">
        <f t="shared" si="27"/>
        <v>21877.824946135999</v>
      </c>
    </row>
    <row r="365" spans="1:50">
      <c r="A365" s="43">
        <v>39</v>
      </c>
      <c r="B365" s="43" t="s">
        <v>497</v>
      </c>
      <c r="C365" s="45">
        <v>44418.445983796293</v>
      </c>
      <c r="D365" s="43" t="s">
        <v>124</v>
      </c>
      <c r="E365" s="43" t="s">
        <v>125</v>
      </c>
      <c r="F365" s="43">
        <v>0</v>
      </c>
      <c r="G365" s="43">
        <v>6.0679999999999996</v>
      </c>
      <c r="H365" s="44">
        <v>2390</v>
      </c>
      <c r="I365" s="43">
        <v>0</v>
      </c>
      <c r="J365" s="43" t="s">
        <v>126</v>
      </c>
      <c r="K365" s="43" t="s">
        <v>126</v>
      </c>
      <c r="L365" s="43" t="s">
        <v>126</v>
      </c>
      <c r="M365" s="43" t="s">
        <v>126</v>
      </c>
      <c r="N365" s="43"/>
      <c r="O365" s="43">
        <v>39</v>
      </c>
      <c r="P365" s="43" t="s">
        <v>497</v>
      </c>
      <c r="Q365" s="45">
        <v>44418.445983796293</v>
      </c>
      <c r="R365" s="43" t="s">
        <v>124</v>
      </c>
      <c r="S365" s="43" t="s">
        <v>125</v>
      </c>
      <c r="T365" s="43">
        <v>0</v>
      </c>
      <c r="U365" s="43" t="s">
        <v>126</v>
      </c>
      <c r="V365" s="44" t="s">
        <v>126</v>
      </c>
      <c r="W365" s="43" t="s">
        <v>126</v>
      </c>
      <c r="X365" s="43" t="s">
        <v>126</v>
      </c>
      <c r="Y365" s="43" t="s">
        <v>126</v>
      </c>
      <c r="Z365" s="43" t="s">
        <v>126</v>
      </c>
      <c r="AA365" s="43" t="s">
        <v>126</v>
      </c>
      <c r="AB365" s="43"/>
      <c r="AC365" s="43">
        <v>39</v>
      </c>
      <c r="AD365" s="43" t="s">
        <v>497</v>
      </c>
      <c r="AE365" s="45">
        <v>44418.445983796293</v>
      </c>
      <c r="AF365" s="43" t="s">
        <v>124</v>
      </c>
      <c r="AG365" s="43" t="s">
        <v>125</v>
      </c>
      <c r="AH365" s="43">
        <v>0</v>
      </c>
      <c r="AI365" s="43">
        <v>12.198</v>
      </c>
      <c r="AJ365" s="44">
        <v>2343</v>
      </c>
      <c r="AK365" s="43">
        <v>0.47699999999999998</v>
      </c>
      <c r="AL365" s="43" t="s">
        <v>126</v>
      </c>
      <c r="AM365" s="43" t="s">
        <v>126</v>
      </c>
      <c r="AN365" s="43" t="s">
        <v>126</v>
      </c>
      <c r="AO365" s="43" t="s">
        <v>126</v>
      </c>
      <c r="AP365" s="43"/>
      <c r="AQ365" s="43">
        <v>1</v>
      </c>
      <c r="AR365" s="43"/>
      <c r="AS365" s="43"/>
      <c r="AT365" s="46">
        <f t="shared" si="24"/>
        <v>2.2153321249999998</v>
      </c>
      <c r="AU365" s="47">
        <f t="shared" si="25"/>
        <v>468.87761473226999</v>
      </c>
      <c r="AV365" s="43"/>
      <c r="AW365" s="50">
        <f t="shared" si="26"/>
        <v>2.0909538049999998</v>
      </c>
      <c r="AX365" s="51">
        <f t="shared" si="27"/>
        <v>444.03433830725999</v>
      </c>
    </row>
    <row r="366" spans="1:50">
      <c r="A366" s="43">
        <v>40</v>
      </c>
      <c r="B366" s="43" t="s">
        <v>498</v>
      </c>
      <c r="C366" s="45">
        <v>44418.467222222222</v>
      </c>
      <c r="D366" s="43" t="s">
        <v>499</v>
      </c>
      <c r="E366" s="43" t="s">
        <v>125</v>
      </c>
      <c r="F366" s="43">
        <v>0</v>
      </c>
      <c r="G366" s="43">
        <v>6.0030000000000001</v>
      </c>
      <c r="H366" s="44">
        <v>971998</v>
      </c>
      <c r="I366" s="43">
        <v>2.0230000000000001</v>
      </c>
      <c r="J366" s="43" t="s">
        <v>126</v>
      </c>
      <c r="K366" s="43" t="s">
        <v>126</v>
      </c>
      <c r="L366" s="43" t="s">
        <v>126</v>
      </c>
      <c r="M366" s="43" t="s">
        <v>126</v>
      </c>
      <c r="N366" s="43"/>
      <c r="O366" s="43">
        <v>40</v>
      </c>
      <c r="P366" s="43" t="s">
        <v>498</v>
      </c>
      <c r="Q366" s="45">
        <v>44418.467222222222</v>
      </c>
      <c r="R366" s="43" t="s">
        <v>499</v>
      </c>
      <c r="S366" s="43" t="s">
        <v>125</v>
      </c>
      <c r="T366" s="43">
        <v>0</v>
      </c>
      <c r="U366" s="43">
        <v>5.9560000000000004</v>
      </c>
      <c r="V366" s="44">
        <v>7410</v>
      </c>
      <c r="W366" s="43">
        <v>2.1040000000000001</v>
      </c>
      <c r="X366" s="43" t="s">
        <v>126</v>
      </c>
      <c r="Y366" s="43" t="s">
        <v>126</v>
      </c>
      <c r="Z366" s="43" t="s">
        <v>126</v>
      </c>
      <c r="AA366" s="43" t="s">
        <v>126</v>
      </c>
      <c r="AB366" s="43"/>
      <c r="AC366" s="43">
        <v>40</v>
      </c>
      <c r="AD366" s="43" t="s">
        <v>498</v>
      </c>
      <c r="AE366" s="45">
        <v>44418.467222222222</v>
      </c>
      <c r="AF366" s="43" t="s">
        <v>499</v>
      </c>
      <c r="AG366" s="43" t="s">
        <v>125</v>
      </c>
      <c r="AH366" s="43">
        <v>0</v>
      </c>
      <c r="AI366" s="43">
        <v>12.177</v>
      </c>
      <c r="AJ366" s="44">
        <v>9923</v>
      </c>
      <c r="AK366" s="43">
        <v>1.99</v>
      </c>
      <c r="AL366" s="43" t="s">
        <v>126</v>
      </c>
      <c r="AM366" s="43" t="s">
        <v>126</v>
      </c>
      <c r="AN366" s="43" t="s">
        <v>126</v>
      </c>
      <c r="AO366" s="43" t="s">
        <v>126</v>
      </c>
      <c r="AP366" s="43"/>
      <c r="AQ366" s="43">
        <v>1</v>
      </c>
      <c r="AR366" s="43"/>
      <c r="AS366" s="43"/>
      <c r="AT366" s="46">
        <f t="shared" si="24"/>
        <v>1966.8393731085</v>
      </c>
      <c r="AU366" s="47">
        <f t="shared" si="25"/>
        <v>1868.37349363667</v>
      </c>
      <c r="AV366" s="43"/>
      <c r="AW366" s="50">
        <f t="shared" si="26"/>
        <v>2184.9219944330002</v>
      </c>
      <c r="AX366" s="51">
        <f t="shared" si="27"/>
        <v>1891.8185439944602</v>
      </c>
    </row>
    <row r="367" spans="1:50">
      <c r="A367" s="43">
        <v>41</v>
      </c>
      <c r="B367" s="43" t="s">
        <v>500</v>
      </c>
      <c r="C367" s="45">
        <v>44418.488437499997</v>
      </c>
      <c r="D367" s="43">
        <v>102</v>
      </c>
      <c r="E367" s="43" t="s">
        <v>125</v>
      </c>
      <c r="F367" s="43">
        <v>0</v>
      </c>
      <c r="G367" s="43">
        <v>6.0090000000000003</v>
      </c>
      <c r="H367" s="44">
        <v>413512</v>
      </c>
      <c r="I367" s="43">
        <v>0.85699999999999998</v>
      </c>
      <c r="J367" s="43" t="s">
        <v>126</v>
      </c>
      <c r="K367" s="43" t="s">
        <v>126</v>
      </c>
      <c r="L367" s="43" t="s">
        <v>126</v>
      </c>
      <c r="M367" s="43" t="s">
        <v>126</v>
      </c>
      <c r="N367" s="43"/>
      <c r="O367" s="43">
        <v>41</v>
      </c>
      <c r="P367" s="43" t="s">
        <v>500</v>
      </c>
      <c r="Q367" s="45">
        <v>44418.488437499997</v>
      </c>
      <c r="R367" s="43">
        <v>102</v>
      </c>
      <c r="S367" s="43" t="s">
        <v>125</v>
      </c>
      <c r="T367" s="43">
        <v>0</v>
      </c>
      <c r="U367" s="43">
        <v>5.9660000000000002</v>
      </c>
      <c r="V367" s="44">
        <v>3398</v>
      </c>
      <c r="W367" s="43">
        <v>1.0269999999999999</v>
      </c>
      <c r="X367" s="43" t="s">
        <v>126</v>
      </c>
      <c r="Y367" s="43" t="s">
        <v>126</v>
      </c>
      <c r="Z367" s="43" t="s">
        <v>126</v>
      </c>
      <c r="AA367" s="43" t="s">
        <v>126</v>
      </c>
      <c r="AB367" s="43"/>
      <c r="AC367" s="43">
        <v>41</v>
      </c>
      <c r="AD367" s="43" t="s">
        <v>500</v>
      </c>
      <c r="AE367" s="45">
        <v>44418.488437499997</v>
      </c>
      <c r="AF367" s="43">
        <v>102</v>
      </c>
      <c r="AG367" s="43" t="s">
        <v>125</v>
      </c>
      <c r="AH367" s="43">
        <v>0</v>
      </c>
      <c r="AI367" s="43">
        <v>12.114000000000001</v>
      </c>
      <c r="AJ367" s="44">
        <v>52226</v>
      </c>
      <c r="AK367" s="43">
        <v>10.363</v>
      </c>
      <c r="AL367" s="43" t="s">
        <v>126</v>
      </c>
      <c r="AM367" s="43" t="s">
        <v>126</v>
      </c>
      <c r="AN367" s="43" t="s">
        <v>126</v>
      </c>
      <c r="AO367" s="43" t="s">
        <v>126</v>
      </c>
      <c r="AP367" s="43"/>
      <c r="AQ367" s="43">
        <v>1</v>
      </c>
      <c r="AR367" s="43"/>
      <c r="AS367" s="43"/>
      <c r="AT367" s="46">
        <f t="shared" si="24"/>
        <v>1159.7475794636673</v>
      </c>
      <c r="AU367" s="47">
        <f t="shared" si="25"/>
        <v>9546.321767879479</v>
      </c>
      <c r="AV367" s="43"/>
      <c r="AW367" s="50">
        <f t="shared" si="26"/>
        <v>1068.5200661459903</v>
      </c>
      <c r="AX367" s="51">
        <f t="shared" si="27"/>
        <v>9937.4031544642403</v>
      </c>
    </row>
    <row r="368" spans="1:50">
      <c r="A368" s="43">
        <v>42</v>
      </c>
      <c r="B368" s="43" t="s">
        <v>501</v>
      </c>
      <c r="C368" s="45">
        <v>44418.509687500002</v>
      </c>
      <c r="D368" s="43">
        <v>69</v>
      </c>
      <c r="E368" s="43" t="s">
        <v>125</v>
      </c>
      <c r="F368" s="43">
        <v>0</v>
      </c>
      <c r="G368" s="43">
        <v>6.0060000000000002</v>
      </c>
      <c r="H368" s="44">
        <v>1951251</v>
      </c>
      <c r="I368" s="43">
        <v>4.0709999999999997</v>
      </c>
      <c r="J368" s="43" t="s">
        <v>126</v>
      </c>
      <c r="K368" s="43" t="s">
        <v>126</v>
      </c>
      <c r="L368" s="43" t="s">
        <v>126</v>
      </c>
      <c r="M368" s="43" t="s">
        <v>126</v>
      </c>
      <c r="N368" s="43"/>
      <c r="O368" s="43">
        <v>42</v>
      </c>
      <c r="P368" s="43" t="s">
        <v>501</v>
      </c>
      <c r="Q368" s="45">
        <v>44418.509687500002</v>
      </c>
      <c r="R368" s="43">
        <v>69</v>
      </c>
      <c r="S368" s="43" t="s">
        <v>125</v>
      </c>
      <c r="T368" s="43">
        <v>0</v>
      </c>
      <c r="U368" s="43">
        <v>5.9589999999999996</v>
      </c>
      <c r="V368" s="44">
        <v>15697</v>
      </c>
      <c r="W368" s="43">
        <v>4.3239999999999998</v>
      </c>
      <c r="X368" s="43" t="s">
        <v>126</v>
      </c>
      <c r="Y368" s="43" t="s">
        <v>126</v>
      </c>
      <c r="Z368" s="43" t="s">
        <v>126</v>
      </c>
      <c r="AA368" s="43" t="s">
        <v>126</v>
      </c>
      <c r="AB368" s="43"/>
      <c r="AC368" s="43">
        <v>42</v>
      </c>
      <c r="AD368" s="43" t="s">
        <v>501</v>
      </c>
      <c r="AE368" s="45">
        <v>44418.509687500002</v>
      </c>
      <c r="AF368" s="43">
        <v>69</v>
      </c>
      <c r="AG368" s="43" t="s">
        <v>125</v>
      </c>
      <c r="AH368" s="43">
        <v>0</v>
      </c>
      <c r="AI368" s="43">
        <v>12.085000000000001</v>
      </c>
      <c r="AJ368" s="44">
        <v>76710</v>
      </c>
      <c r="AK368" s="43">
        <v>15.157999999999999</v>
      </c>
      <c r="AL368" s="43" t="s">
        <v>126</v>
      </c>
      <c r="AM368" s="43" t="s">
        <v>126</v>
      </c>
      <c r="AN368" s="43" t="s">
        <v>126</v>
      </c>
      <c r="AO368" s="43" t="s">
        <v>126</v>
      </c>
      <c r="AP368" s="43"/>
      <c r="AQ368" s="43">
        <v>1</v>
      </c>
      <c r="AR368" s="43"/>
      <c r="AS368" s="43"/>
      <c r="AT368" s="46">
        <f t="shared" si="24"/>
        <v>3541.1697102325652</v>
      </c>
      <c r="AU368" s="47">
        <f t="shared" si="25"/>
        <v>13887.498699243002</v>
      </c>
      <c r="AV368" s="43"/>
      <c r="AW368" s="50">
        <f t="shared" si="26"/>
        <v>4305.8656361133708</v>
      </c>
      <c r="AX368" s="51">
        <f t="shared" si="27"/>
        <v>14567.413264134</v>
      </c>
    </row>
    <row r="369" spans="1:50">
      <c r="A369" s="43">
        <v>43</v>
      </c>
      <c r="B369" s="43" t="s">
        <v>502</v>
      </c>
      <c r="C369" s="45">
        <v>44418.5309375</v>
      </c>
      <c r="D369" s="43">
        <v>164</v>
      </c>
      <c r="E369" s="43" t="s">
        <v>125</v>
      </c>
      <c r="F369" s="43">
        <v>0</v>
      </c>
      <c r="G369" s="43">
        <v>5.984</v>
      </c>
      <c r="H369" s="44">
        <v>8603413</v>
      </c>
      <c r="I369" s="43">
        <v>18.114999999999998</v>
      </c>
      <c r="J369" s="43" t="s">
        <v>126</v>
      </c>
      <c r="K369" s="43" t="s">
        <v>126</v>
      </c>
      <c r="L369" s="43" t="s">
        <v>126</v>
      </c>
      <c r="M369" s="43" t="s">
        <v>126</v>
      </c>
      <c r="N369" s="43"/>
      <c r="O369" s="43">
        <v>43</v>
      </c>
      <c r="P369" s="43" t="s">
        <v>502</v>
      </c>
      <c r="Q369" s="45">
        <v>44418.5309375</v>
      </c>
      <c r="R369" s="43">
        <v>164</v>
      </c>
      <c r="S369" s="43" t="s">
        <v>125</v>
      </c>
      <c r="T369" s="43">
        <v>0</v>
      </c>
      <c r="U369" s="43">
        <v>5.9379999999999997</v>
      </c>
      <c r="V369" s="44">
        <v>62912</v>
      </c>
      <c r="W369" s="43">
        <v>16.87</v>
      </c>
      <c r="X369" s="43" t="s">
        <v>126</v>
      </c>
      <c r="Y369" s="43" t="s">
        <v>126</v>
      </c>
      <c r="Z369" s="43" t="s">
        <v>126</v>
      </c>
      <c r="AA369" s="43" t="s">
        <v>126</v>
      </c>
      <c r="AB369" s="43"/>
      <c r="AC369" s="43">
        <v>43</v>
      </c>
      <c r="AD369" s="43" t="s">
        <v>502</v>
      </c>
      <c r="AE369" s="45">
        <v>44418.5309375</v>
      </c>
      <c r="AF369" s="43">
        <v>164</v>
      </c>
      <c r="AG369" s="43" t="s">
        <v>125</v>
      </c>
      <c r="AH369" s="43">
        <v>0</v>
      </c>
      <c r="AI369" s="43">
        <v>12.119</v>
      </c>
      <c r="AJ369" s="44">
        <v>45797</v>
      </c>
      <c r="AK369" s="43">
        <v>9.0980000000000008</v>
      </c>
      <c r="AL369" s="43" t="s">
        <v>126</v>
      </c>
      <c r="AM369" s="43" t="s">
        <v>126</v>
      </c>
      <c r="AN369" s="43" t="s">
        <v>126</v>
      </c>
      <c r="AO369" s="43" t="s">
        <v>126</v>
      </c>
      <c r="AP369" s="43"/>
      <c r="AQ369" s="43">
        <v>1</v>
      </c>
      <c r="AR369" s="43"/>
      <c r="AS369" s="43"/>
      <c r="AT369" s="46">
        <f t="shared" si="24"/>
        <v>12519.490566359042</v>
      </c>
      <c r="AU369" s="47">
        <f t="shared" si="25"/>
        <v>8393.9421858310707</v>
      </c>
      <c r="AV369" s="43"/>
      <c r="AW369" s="50">
        <f t="shared" si="26"/>
        <v>16337.30135073792</v>
      </c>
      <c r="AX369" s="51">
        <f t="shared" si="27"/>
        <v>8718.4252417016614</v>
      </c>
    </row>
    <row r="370" spans="1:50">
      <c r="A370" s="43">
        <v>44</v>
      </c>
      <c r="B370" s="43" t="s">
        <v>503</v>
      </c>
      <c r="C370" s="45">
        <v>44418.552187499998</v>
      </c>
      <c r="D370" s="43">
        <v>74</v>
      </c>
      <c r="E370" s="43" t="s">
        <v>125</v>
      </c>
      <c r="F370" s="43">
        <v>0</v>
      </c>
      <c r="G370" s="43">
        <v>6.0090000000000003</v>
      </c>
      <c r="H370" s="44">
        <v>37406</v>
      </c>
      <c r="I370" s="43">
        <v>7.2999999999999995E-2</v>
      </c>
      <c r="J370" s="43" t="s">
        <v>126</v>
      </c>
      <c r="K370" s="43" t="s">
        <v>126</v>
      </c>
      <c r="L370" s="43" t="s">
        <v>126</v>
      </c>
      <c r="M370" s="43" t="s">
        <v>126</v>
      </c>
      <c r="N370" s="43"/>
      <c r="O370" s="43">
        <v>44</v>
      </c>
      <c r="P370" s="43" t="s">
        <v>503</v>
      </c>
      <c r="Q370" s="45">
        <v>44418.552187499998</v>
      </c>
      <c r="R370" s="43">
        <v>74</v>
      </c>
      <c r="S370" s="43" t="s">
        <v>125</v>
      </c>
      <c r="T370" s="43">
        <v>0</v>
      </c>
      <c r="U370" s="43" t="s">
        <v>126</v>
      </c>
      <c r="V370" s="44" t="s">
        <v>126</v>
      </c>
      <c r="W370" s="43" t="s">
        <v>126</v>
      </c>
      <c r="X370" s="43" t="s">
        <v>126</v>
      </c>
      <c r="Y370" s="43" t="s">
        <v>126</v>
      </c>
      <c r="Z370" s="43" t="s">
        <v>126</v>
      </c>
      <c r="AA370" s="43" t="s">
        <v>126</v>
      </c>
      <c r="AB370" s="43"/>
      <c r="AC370" s="43">
        <v>44</v>
      </c>
      <c r="AD370" s="43" t="s">
        <v>503</v>
      </c>
      <c r="AE370" s="45">
        <v>44418.552187499998</v>
      </c>
      <c r="AF370" s="43">
        <v>74</v>
      </c>
      <c r="AG370" s="43" t="s">
        <v>125</v>
      </c>
      <c r="AH370" s="43">
        <v>0</v>
      </c>
      <c r="AI370" s="43">
        <v>12.118</v>
      </c>
      <c r="AJ370" s="44">
        <v>49856</v>
      </c>
      <c r="AK370" s="43">
        <v>9.8970000000000002</v>
      </c>
      <c r="AL370" s="43" t="s">
        <v>126</v>
      </c>
      <c r="AM370" s="43" t="s">
        <v>126</v>
      </c>
      <c r="AN370" s="43" t="s">
        <v>126</v>
      </c>
      <c r="AO370" s="43" t="s">
        <v>126</v>
      </c>
      <c r="AP370" s="43"/>
      <c r="AQ370" s="43">
        <v>1</v>
      </c>
      <c r="AR370" s="43"/>
      <c r="AS370" s="43"/>
      <c r="AT370" s="46">
        <f t="shared" si="24"/>
        <v>116.82041174805681</v>
      </c>
      <c r="AU370" s="47">
        <f t="shared" si="25"/>
        <v>9122.1099864012813</v>
      </c>
      <c r="AV370" s="43"/>
      <c r="AW370" s="50">
        <f t="shared" si="26"/>
        <v>97.984545651727601</v>
      </c>
      <c r="AX370" s="51">
        <f t="shared" si="27"/>
        <v>9488.1930068326401</v>
      </c>
    </row>
    <row r="371" spans="1:50">
      <c r="A371" s="43">
        <v>45</v>
      </c>
      <c r="B371" s="43" t="s">
        <v>504</v>
      </c>
      <c r="C371" s="45">
        <v>44418.573437500003</v>
      </c>
      <c r="D371" s="43">
        <v>133</v>
      </c>
      <c r="E371" s="43" t="s">
        <v>125</v>
      </c>
      <c r="F371" s="43">
        <v>0</v>
      </c>
      <c r="G371" s="43">
        <v>5.9930000000000003</v>
      </c>
      <c r="H371" s="44">
        <v>4764916</v>
      </c>
      <c r="I371" s="43">
        <v>9.9830000000000005</v>
      </c>
      <c r="J371" s="43" t="s">
        <v>126</v>
      </c>
      <c r="K371" s="43" t="s">
        <v>126</v>
      </c>
      <c r="L371" s="43" t="s">
        <v>126</v>
      </c>
      <c r="M371" s="43" t="s">
        <v>126</v>
      </c>
      <c r="N371" s="43"/>
      <c r="O371" s="43">
        <v>45</v>
      </c>
      <c r="P371" s="43" t="s">
        <v>504</v>
      </c>
      <c r="Q371" s="45">
        <v>44418.573437500003</v>
      </c>
      <c r="R371" s="43">
        <v>133</v>
      </c>
      <c r="S371" s="43" t="s">
        <v>125</v>
      </c>
      <c r="T371" s="43">
        <v>0</v>
      </c>
      <c r="U371" s="43">
        <v>5.944</v>
      </c>
      <c r="V371" s="44">
        <v>34820</v>
      </c>
      <c r="W371" s="43">
        <v>9.4269999999999996</v>
      </c>
      <c r="X371" s="43" t="s">
        <v>126</v>
      </c>
      <c r="Y371" s="43" t="s">
        <v>126</v>
      </c>
      <c r="Z371" s="43" t="s">
        <v>126</v>
      </c>
      <c r="AA371" s="43" t="s">
        <v>126</v>
      </c>
      <c r="AB371" s="43"/>
      <c r="AC371" s="43">
        <v>45</v>
      </c>
      <c r="AD371" s="43" t="s">
        <v>504</v>
      </c>
      <c r="AE371" s="45">
        <v>44418.573437500003</v>
      </c>
      <c r="AF371" s="43">
        <v>133</v>
      </c>
      <c r="AG371" s="43" t="s">
        <v>125</v>
      </c>
      <c r="AH371" s="43">
        <v>0</v>
      </c>
      <c r="AI371" s="43">
        <v>12.039</v>
      </c>
      <c r="AJ371" s="44">
        <v>124026</v>
      </c>
      <c r="AK371" s="43">
        <v>24.32</v>
      </c>
      <c r="AL371" s="43" t="s">
        <v>126</v>
      </c>
      <c r="AM371" s="43" t="s">
        <v>126</v>
      </c>
      <c r="AN371" s="43" t="s">
        <v>126</v>
      </c>
      <c r="AO371" s="43" t="s">
        <v>126</v>
      </c>
      <c r="AP371" s="43"/>
      <c r="AQ371" s="43">
        <v>1</v>
      </c>
      <c r="AR371" s="43"/>
      <c r="AS371" s="43"/>
      <c r="AT371" s="46">
        <f t="shared" si="24"/>
        <v>7175.8008404339998</v>
      </c>
      <c r="AU371" s="47">
        <f t="shared" si="25"/>
        <v>22063.694096607484</v>
      </c>
      <c r="AV371" s="43"/>
      <c r="AW371" s="50">
        <f t="shared" si="26"/>
        <v>9189.6144817320001</v>
      </c>
      <c r="AX371" s="51">
        <f t="shared" si="27"/>
        <v>23459.794584528241</v>
      </c>
    </row>
    <row r="372" spans="1:50">
      <c r="A372" s="43">
        <v>46</v>
      </c>
      <c r="B372" s="43" t="s">
        <v>505</v>
      </c>
      <c r="C372" s="45">
        <v>44418.594675925924</v>
      </c>
      <c r="D372" s="43">
        <v>147</v>
      </c>
      <c r="E372" s="43" t="s">
        <v>125</v>
      </c>
      <c r="F372" s="43">
        <v>0</v>
      </c>
      <c r="G372" s="43">
        <v>6.0129999999999999</v>
      </c>
      <c r="H372" s="44">
        <v>19763</v>
      </c>
      <c r="I372" s="43">
        <v>3.5999999999999997E-2</v>
      </c>
      <c r="J372" s="43" t="s">
        <v>126</v>
      </c>
      <c r="K372" s="43" t="s">
        <v>126</v>
      </c>
      <c r="L372" s="43" t="s">
        <v>126</v>
      </c>
      <c r="M372" s="43" t="s">
        <v>126</v>
      </c>
      <c r="N372" s="43"/>
      <c r="O372" s="43">
        <v>46</v>
      </c>
      <c r="P372" s="43" t="s">
        <v>505</v>
      </c>
      <c r="Q372" s="45">
        <v>44418.594675925924</v>
      </c>
      <c r="R372" s="43">
        <v>147</v>
      </c>
      <c r="S372" s="43" t="s">
        <v>125</v>
      </c>
      <c r="T372" s="43">
        <v>0</v>
      </c>
      <c r="U372" s="43" t="s">
        <v>126</v>
      </c>
      <c r="V372" s="44" t="s">
        <v>126</v>
      </c>
      <c r="W372" s="43" t="s">
        <v>126</v>
      </c>
      <c r="X372" s="43" t="s">
        <v>126</v>
      </c>
      <c r="Y372" s="43" t="s">
        <v>126</v>
      </c>
      <c r="Z372" s="43" t="s">
        <v>126</v>
      </c>
      <c r="AA372" s="43" t="s">
        <v>126</v>
      </c>
      <c r="AB372" s="43"/>
      <c r="AC372" s="43">
        <v>46</v>
      </c>
      <c r="AD372" s="43" t="s">
        <v>505</v>
      </c>
      <c r="AE372" s="45">
        <v>44418.594675925924</v>
      </c>
      <c r="AF372" s="43">
        <v>147</v>
      </c>
      <c r="AG372" s="43" t="s">
        <v>125</v>
      </c>
      <c r="AH372" s="43">
        <v>0</v>
      </c>
      <c r="AI372" s="43">
        <v>12.183999999999999</v>
      </c>
      <c r="AJ372" s="44">
        <v>1884</v>
      </c>
      <c r="AK372" s="43">
        <v>0.38600000000000001</v>
      </c>
      <c r="AL372" s="43" t="s">
        <v>126</v>
      </c>
      <c r="AM372" s="43" t="s">
        <v>126</v>
      </c>
      <c r="AN372" s="43" t="s">
        <v>126</v>
      </c>
      <c r="AO372" s="43" t="s">
        <v>126</v>
      </c>
      <c r="AP372" s="43"/>
      <c r="AQ372" s="43">
        <v>1</v>
      </c>
      <c r="AR372" s="43"/>
      <c r="AS372" s="43"/>
      <c r="AT372" s="46">
        <f t="shared" si="24"/>
        <v>62.226994730862202</v>
      </c>
      <c r="AU372" s="47">
        <f t="shared" si="25"/>
        <v>383.90080064687999</v>
      </c>
      <c r="AV372" s="43"/>
      <c r="AW372" s="50">
        <f t="shared" si="26"/>
        <v>51.617184341167906</v>
      </c>
      <c r="AX372" s="51">
        <f t="shared" si="27"/>
        <v>356.30508584543998</v>
      </c>
    </row>
    <row r="373" spans="1:50">
      <c r="A373" s="43">
        <v>47</v>
      </c>
      <c r="B373" s="43" t="s">
        <v>506</v>
      </c>
      <c r="C373" s="45">
        <v>44418.615925925929</v>
      </c>
      <c r="D373" s="43">
        <v>154</v>
      </c>
      <c r="E373" s="43" t="s">
        <v>125</v>
      </c>
      <c r="F373" s="43">
        <v>0</v>
      </c>
      <c r="G373" s="43">
        <v>6.0069999999999997</v>
      </c>
      <c r="H373" s="44">
        <v>2827670</v>
      </c>
      <c r="I373" s="43">
        <v>5.9089999999999998</v>
      </c>
      <c r="J373" s="43" t="s">
        <v>126</v>
      </c>
      <c r="K373" s="43" t="s">
        <v>126</v>
      </c>
      <c r="L373" s="43" t="s">
        <v>126</v>
      </c>
      <c r="M373" s="43" t="s">
        <v>126</v>
      </c>
      <c r="N373" s="43"/>
      <c r="O373" s="43">
        <v>47</v>
      </c>
      <c r="P373" s="43" t="s">
        <v>506</v>
      </c>
      <c r="Q373" s="45">
        <v>44418.615925925929</v>
      </c>
      <c r="R373" s="43">
        <v>154</v>
      </c>
      <c r="S373" s="43" t="s">
        <v>125</v>
      </c>
      <c r="T373" s="43">
        <v>0</v>
      </c>
      <c r="U373" s="43">
        <v>5.9569999999999999</v>
      </c>
      <c r="V373" s="44">
        <v>21649</v>
      </c>
      <c r="W373" s="43">
        <v>5.915</v>
      </c>
      <c r="X373" s="43" t="s">
        <v>126</v>
      </c>
      <c r="Y373" s="43" t="s">
        <v>126</v>
      </c>
      <c r="Z373" s="43" t="s">
        <v>126</v>
      </c>
      <c r="AA373" s="43" t="s">
        <v>126</v>
      </c>
      <c r="AB373" s="43"/>
      <c r="AC373" s="43">
        <v>47</v>
      </c>
      <c r="AD373" s="43" t="s">
        <v>506</v>
      </c>
      <c r="AE373" s="45">
        <v>44418.615925925929</v>
      </c>
      <c r="AF373" s="43">
        <v>154</v>
      </c>
      <c r="AG373" s="43" t="s">
        <v>125</v>
      </c>
      <c r="AH373" s="43">
        <v>0</v>
      </c>
      <c r="AI373" s="43">
        <v>12.086</v>
      </c>
      <c r="AJ373" s="44">
        <v>95235</v>
      </c>
      <c r="AK373" s="43">
        <v>18.760999999999999</v>
      </c>
      <c r="AL373" s="43" t="s">
        <v>126</v>
      </c>
      <c r="AM373" s="43" t="s">
        <v>126</v>
      </c>
      <c r="AN373" s="43" t="s">
        <v>126</v>
      </c>
      <c r="AO373" s="43" t="s">
        <v>126</v>
      </c>
      <c r="AP373" s="43"/>
      <c r="AQ373" s="43">
        <v>1</v>
      </c>
      <c r="AR373" s="43"/>
      <c r="AS373" s="43"/>
      <c r="AT373" s="46">
        <f t="shared" si="24"/>
        <v>4672.1847111752859</v>
      </c>
      <c r="AU373" s="47">
        <f t="shared" si="25"/>
        <v>17122.093603026751</v>
      </c>
      <c r="AV373" s="43"/>
      <c r="AW373" s="50">
        <f t="shared" si="26"/>
        <v>5827.4972084359306</v>
      </c>
      <c r="AX373" s="51">
        <f t="shared" si="27"/>
        <v>18057.600593041501</v>
      </c>
    </row>
    <row r="374" spans="1:50">
      <c r="A374" s="43">
        <v>48</v>
      </c>
      <c r="B374" s="43" t="s">
        <v>507</v>
      </c>
      <c r="C374" s="45">
        <v>44418.637164351851</v>
      </c>
      <c r="D374" s="43">
        <v>118</v>
      </c>
      <c r="E374" s="43" t="s">
        <v>125</v>
      </c>
      <c r="F374" s="43">
        <v>0</v>
      </c>
      <c r="G374" s="43">
        <v>6.0090000000000003</v>
      </c>
      <c r="H374" s="44">
        <v>69941</v>
      </c>
      <c r="I374" s="43">
        <v>0.14099999999999999</v>
      </c>
      <c r="J374" s="43" t="s">
        <v>126</v>
      </c>
      <c r="K374" s="43" t="s">
        <v>126</v>
      </c>
      <c r="L374" s="43" t="s">
        <v>126</v>
      </c>
      <c r="M374" s="43" t="s">
        <v>126</v>
      </c>
      <c r="N374" s="43"/>
      <c r="O374" s="43">
        <v>48</v>
      </c>
      <c r="P374" s="43" t="s">
        <v>507</v>
      </c>
      <c r="Q374" s="45">
        <v>44418.637164351851</v>
      </c>
      <c r="R374" s="43">
        <v>118</v>
      </c>
      <c r="S374" s="43" t="s">
        <v>125</v>
      </c>
      <c r="T374" s="43">
        <v>0</v>
      </c>
      <c r="U374" s="43" t="s">
        <v>126</v>
      </c>
      <c r="V374" s="44" t="s">
        <v>126</v>
      </c>
      <c r="W374" s="43" t="s">
        <v>126</v>
      </c>
      <c r="X374" s="43" t="s">
        <v>126</v>
      </c>
      <c r="Y374" s="43" t="s">
        <v>126</v>
      </c>
      <c r="Z374" s="43" t="s">
        <v>126</v>
      </c>
      <c r="AA374" s="43" t="s">
        <v>126</v>
      </c>
      <c r="AB374" s="43"/>
      <c r="AC374" s="43">
        <v>48</v>
      </c>
      <c r="AD374" s="43" t="s">
        <v>507</v>
      </c>
      <c r="AE374" s="45">
        <v>44418.637164351851</v>
      </c>
      <c r="AF374" s="43">
        <v>118</v>
      </c>
      <c r="AG374" s="43" t="s">
        <v>125</v>
      </c>
      <c r="AH374" s="43">
        <v>0</v>
      </c>
      <c r="AI374" s="43">
        <v>12.164999999999999</v>
      </c>
      <c r="AJ374" s="44">
        <v>8591</v>
      </c>
      <c r="AK374" s="43">
        <v>1.724</v>
      </c>
      <c r="AL374" s="43" t="s">
        <v>126</v>
      </c>
      <c r="AM374" s="43" t="s">
        <v>126</v>
      </c>
      <c r="AN374" s="43" t="s">
        <v>126</v>
      </c>
      <c r="AO374" s="43" t="s">
        <v>126</v>
      </c>
      <c r="AP374" s="43"/>
      <c r="AQ374" s="43">
        <v>1</v>
      </c>
      <c r="AR374" s="43"/>
      <c r="AS374" s="43"/>
      <c r="AT374" s="46">
        <f t="shared" si="24"/>
        <v>216.1622399708078</v>
      </c>
      <c r="AU374" s="47">
        <f t="shared" si="25"/>
        <v>1622.9686425116299</v>
      </c>
      <c r="AV374" s="43"/>
      <c r="AW374" s="50">
        <f t="shared" si="26"/>
        <v>183.29202321314713</v>
      </c>
      <c r="AX374" s="51">
        <f t="shared" si="27"/>
        <v>1637.5411261309403</v>
      </c>
    </row>
    <row r="375" spans="1:50">
      <c r="A375" s="43">
        <v>49</v>
      </c>
      <c r="B375" s="43" t="s">
        <v>508</v>
      </c>
      <c r="C375" s="45">
        <v>44418.658414351848</v>
      </c>
      <c r="D375" s="43">
        <v>98</v>
      </c>
      <c r="E375" s="43" t="s">
        <v>125</v>
      </c>
      <c r="F375" s="43">
        <v>0</v>
      </c>
      <c r="G375" s="43">
        <v>5.9429999999999996</v>
      </c>
      <c r="H375" s="44">
        <v>28429414</v>
      </c>
      <c r="I375" s="43">
        <v>61.427</v>
      </c>
      <c r="J375" s="43" t="s">
        <v>126</v>
      </c>
      <c r="K375" s="43" t="s">
        <v>126</v>
      </c>
      <c r="L375" s="43" t="s">
        <v>126</v>
      </c>
      <c r="M375" s="43" t="s">
        <v>126</v>
      </c>
      <c r="N375" s="43"/>
      <c r="O375" s="43">
        <v>49</v>
      </c>
      <c r="P375" s="43" t="s">
        <v>508</v>
      </c>
      <c r="Q375" s="45">
        <v>44418.658414351848</v>
      </c>
      <c r="R375" s="43">
        <v>98</v>
      </c>
      <c r="S375" s="43" t="s">
        <v>125</v>
      </c>
      <c r="T375" s="43">
        <v>0</v>
      </c>
      <c r="U375" s="43">
        <v>5.899</v>
      </c>
      <c r="V375" s="44">
        <v>216919</v>
      </c>
      <c r="W375" s="43">
        <v>56.636000000000003</v>
      </c>
      <c r="X375" s="43" t="s">
        <v>126</v>
      </c>
      <c r="Y375" s="43" t="s">
        <v>126</v>
      </c>
      <c r="Z375" s="43" t="s">
        <v>126</v>
      </c>
      <c r="AA375" s="43" t="s">
        <v>126</v>
      </c>
      <c r="AB375" s="43"/>
      <c r="AC375" s="43">
        <v>49</v>
      </c>
      <c r="AD375" s="43" t="s">
        <v>508</v>
      </c>
      <c r="AE375" s="45">
        <v>44418.658414351848</v>
      </c>
      <c r="AF375" s="43">
        <v>98</v>
      </c>
      <c r="AG375" s="43" t="s">
        <v>125</v>
      </c>
      <c r="AH375" s="43">
        <v>0</v>
      </c>
      <c r="AI375" s="43">
        <v>12.071999999999999</v>
      </c>
      <c r="AJ375" s="44">
        <v>93472</v>
      </c>
      <c r="AK375" s="43">
        <v>18.419</v>
      </c>
      <c r="AL375" s="43" t="s">
        <v>126</v>
      </c>
      <c r="AM375" s="43" t="s">
        <v>126</v>
      </c>
      <c r="AN375" s="43" t="s">
        <v>126</v>
      </c>
      <c r="AO375" s="43" t="s">
        <v>126</v>
      </c>
      <c r="AP375" s="43"/>
      <c r="AQ375" s="43">
        <v>1</v>
      </c>
      <c r="AR375" s="43"/>
      <c r="AS375" s="43"/>
      <c r="AT375" s="46">
        <f t="shared" si="24"/>
        <v>41906.99000566289</v>
      </c>
      <c r="AU375" s="47">
        <f t="shared" si="25"/>
        <v>16816.116382008324</v>
      </c>
      <c r="AV375" s="43"/>
      <c r="AW375" s="50">
        <f t="shared" si="26"/>
        <v>54959.760779100732</v>
      </c>
      <c r="AX375" s="51">
        <f t="shared" si="27"/>
        <v>17725.924539612162</v>
      </c>
    </row>
    <row r="376" spans="1:50">
      <c r="A376" s="43">
        <v>50</v>
      </c>
      <c r="B376" s="43" t="s">
        <v>509</v>
      </c>
      <c r="C376" s="45">
        <v>44418.679652777777</v>
      </c>
      <c r="D376" s="43">
        <v>88</v>
      </c>
      <c r="E376" s="43" t="s">
        <v>125</v>
      </c>
      <c r="F376" s="43">
        <v>0</v>
      </c>
      <c r="G376" s="43">
        <v>6.0119999999999996</v>
      </c>
      <c r="H376" s="44">
        <v>26382</v>
      </c>
      <c r="I376" s="43">
        <v>0.05</v>
      </c>
      <c r="J376" s="43" t="s">
        <v>126</v>
      </c>
      <c r="K376" s="43" t="s">
        <v>126</v>
      </c>
      <c r="L376" s="43" t="s">
        <v>126</v>
      </c>
      <c r="M376" s="43" t="s">
        <v>126</v>
      </c>
      <c r="N376" s="43"/>
      <c r="O376" s="43">
        <v>50</v>
      </c>
      <c r="P376" s="43" t="s">
        <v>509</v>
      </c>
      <c r="Q376" s="45">
        <v>44418.679652777777</v>
      </c>
      <c r="R376" s="43">
        <v>88</v>
      </c>
      <c r="S376" s="43" t="s">
        <v>125</v>
      </c>
      <c r="T376" s="43">
        <v>0</v>
      </c>
      <c r="U376" s="43" t="s">
        <v>126</v>
      </c>
      <c r="V376" s="44" t="s">
        <v>126</v>
      </c>
      <c r="W376" s="43" t="s">
        <v>126</v>
      </c>
      <c r="X376" s="43" t="s">
        <v>126</v>
      </c>
      <c r="Y376" s="43" t="s">
        <v>126</v>
      </c>
      <c r="Z376" s="43" t="s">
        <v>126</v>
      </c>
      <c r="AA376" s="43" t="s">
        <v>126</v>
      </c>
      <c r="AB376" s="43"/>
      <c r="AC376" s="43">
        <v>50</v>
      </c>
      <c r="AD376" s="43" t="s">
        <v>509</v>
      </c>
      <c r="AE376" s="45">
        <v>44418.679652777777</v>
      </c>
      <c r="AF376" s="43">
        <v>88</v>
      </c>
      <c r="AG376" s="43" t="s">
        <v>125</v>
      </c>
      <c r="AH376" s="43">
        <v>0</v>
      </c>
      <c r="AI376" s="43" t="s">
        <v>126</v>
      </c>
      <c r="AJ376" s="44" t="s">
        <v>126</v>
      </c>
      <c r="AK376" s="43" t="s">
        <v>126</v>
      </c>
      <c r="AL376" s="43" t="s">
        <v>126</v>
      </c>
      <c r="AM376" s="43" t="s">
        <v>126</v>
      </c>
      <c r="AN376" s="43" t="s">
        <v>126</v>
      </c>
      <c r="AO376" s="43" t="s">
        <v>126</v>
      </c>
      <c r="AP376" s="43"/>
      <c r="AQ376" s="43">
        <v>1</v>
      </c>
      <c r="AR376" s="43"/>
      <c r="AS376" s="43"/>
      <c r="AT376" s="46">
        <f t="shared" si="24"/>
        <v>82.767978700031207</v>
      </c>
      <c r="AU376" s="47" t="e">
        <f t="shared" si="25"/>
        <v>#VALUE!</v>
      </c>
      <c r="AV376" s="43"/>
      <c r="AW376" s="50">
        <f t="shared" si="26"/>
        <v>69.021322400188396</v>
      </c>
      <c r="AX376" s="51" t="e">
        <f t="shared" si="27"/>
        <v>#VALUE!</v>
      </c>
    </row>
    <row r="377" spans="1:50">
      <c r="A377" s="43">
        <v>51</v>
      </c>
      <c r="B377" s="43" t="s">
        <v>510</v>
      </c>
      <c r="C377" s="45">
        <v>44418.700902777775</v>
      </c>
      <c r="D377" s="43">
        <v>57</v>
      </c>
      <c r="E377" s="43" t="s">
        <v>125</v>
      </c>
      <c r="F377" s="43">
        <v>0</v>
      </c>
      <c r="G377" s="43">
        <v>6.016</v>
      </c>
      <c r="H377" s="44">
        <v>58562</v>
      </c>
      <c r="I377" s="43">
        <v>0.11700000000000001</v>
      </c>
      <c r="J377" s="43" t="s">
        <v>126</v>
      </c>
      <c r="K377" s="43" t="s">
        <v>126</v>
      </c>
      <c r="L377" s="43" t="s">
        <v>126</v>
      </c>
      <c r="M377" s="43" t="s">
        <v>126</v>
      </c>
      <c r="N377" s="43"/>
      <c r="O377" s="43">
        <v>51</v>
      </c>
      <c r="P377" s="43" t="s">
        <v>510</v>
      </c>
      <c r="Q377" s="45">
        <v>44418.700902777775</v>
      </c>
      <c r="R377" s="43">
        <v>57</v>
      </c>
      <c r="S377" s="43" t="s">
        <v>125</v>
      </c>
      <c r="T377" s="43">
        <v>0</v>
      </c>
      <c r="U377" s="43" t="s">
        <v>126</v>
      </c>
      <c r="V377" s="44" t="s">
        <v>126</v>
      </c>
      <c r="W377" s="43" t="s">
        <v>126</v>
      </c>
      <c r="X377" s="43" t="s">
        <v>126</v>
      </c>
      <c r="Y377" s="43" t="s">
        <v>126</v>
      </c>
      <c r="Z377" s="43" t="s">
        <v>126</v>
      </c>
      <c r="AA377" s="43" t="s">
        <v>126</v>
      </c>
      <c r="AB377" s="43"/>
      <c r="AC377" s="43">
        <v>51</v>
      </c>
      <c r="AD377" s="43" t="s">
        <v>510</v>
      </c>
      <c r="AE377" s="45">
        <v>44418.700902777775</v>
      </c>
      <c r="AF377" s="43">
        <v>57</v>
      </c>
      <c r="AG377" s="43" t="s">
        <v>125</v>
      </c>
      <c r="AH377" s="43">
        <v>0</v>
      </c>
      <c r="AI377" s="43">
        <v>12.169</v>
      </c>
      <c r="AJ377" s="44">
        <v>7390</v>
      </c>
      <c r="AK377" s="43">
        <v>1.4850000000000001</v>
      </c>
      <c r="AL377" s="43" t="s">
        <v>126</v>
      </c>
      <c r="AM377" s="43" t="s">
        <v>126</v>
      </c>
      <c r="AN377" s="43" t="s">
        <v>126</v>
      </c>
      <c r="AO377" s="43" t="s">
        <v>126</v>
      </c>
      <c r="AP377" s="43"/>
      <c r="AQ377" s="43">
        <v>1</v>
      </c>
      <c r="AR377" s="43"/>
      <c r="AS377" s="43"/>
      <c r="AT377" s="46">
        <f t="shared" si="24"/>
        <v>181.6142776977272</v>
      </c>
      <c r="AU377" s="47">
        <f t="shared" si="25"/>
        <v>1401.5079984829999</v>
      </c>
      <c r="AV377" s="43"/>
      <c r="AW377" s="50">
        <f t="shared" si="26"/>
        <v>153.48514250166042</v>
      </c>
      <c r="AX377" s="51">
        <f t="shared" si="27"/>
        <v>1408.2220072540001</v>
      </c>
    </row>
    <row r="378" spans="1:50">
      <c r="A378" s="43">
        <v>52</v>
      </c>
      <c r="B378" s="43" t="s">
        <v>511</v>
      </c>
      <c r="C378" s="45">
        <v>44418.72215277778</v>
      </c>
      <c r="D378" s="43">
        <v>82</v>
      </c>
      <c r="E378" s="43" t="s">
        <v>125</v>
      </c>
      <c r="F378" s="43">
        <v>0</v>
      </c>
      <c r="G378" s="43">
        <v>6.0110000000000001</v>
      </c>
      <c r="H378" s="44">
        <v>66534</v>
      </c>
      <c r="I378" s="43">
        <v>0.13400000000000001</v>
      </c>
      <c r="J378" s="43" t="s">
        <v>126</v>
      </c>
      <c r="K378" s="43" t="s">
        <v>126</v>
      </c>
      <c r="L378" s="43" t="s">
        <v>126</v>
      </c>
      <c r="M378" s="43" t="s">
        <v>126</v>
      </c>
      <c r="N378" s="43"/>
      <c r="O378" s="43">
        <v>52</v>
      </c>
      <c r="P378" s="43" t="s">
        <v>511</v>
      </c>
      <c r="Q378" s="45">
        <v>44418.72215277778</v>
      </c>
      <c r="R378" s="43">
        <v>82</v>
      </c>
      <c r="S378" s="43" t="s">
        <v>125</v>
      </c>
      <c r="T378" s="43">
        <v>0</v>
      </c>
      <c r="U378" s="43" t="s">
        <v>126</v>
      </c>
      <c r="V378" s="44" t="s">
        <v>126</v>
      </c>
      <c r="W378" s="43" t="s">
        <v>126</v>
      </c>
      <c r="X378" s="43" t="s">
        <v>126</v>
      </c>
      <c r="Y378" s="43" t="s">
        <v>126</v>
      </c>
      <c r="Z378" s="43" t="s">
        <v>126</v>
      </c>
      <c r="AA378" s="43" t="s">
        <v>126</v>
      </c>
      <c r="AB378" s="43"/>
      <c r="AC378" s="43">
        <v>52</v>
      </c>
      <c r="AD378" s="43" t="s">
        <v>511</v>
      </c>
      <c r="AE378" s="45">
        <v>44418.72215277778</v>
      </c>
      <c r="AF378" s="43">
        <v>82</v>
      </c>
      <c r="AG378" s="43" t="s">
        <v>125</v>
      </c>
      <c r="AH378" s="43">
        <v>0</v>
      </c>
      <c r="AI378" s="43">
        <v>12.162000000000001</v>
      </c>
      <c r="AJ378" s="44">
        <v>6739</v>
      </c>
      <c r="AK378" s="43">
        <v>1.355</v>
      </c>
      <c r="AL378" s="43" t="s">
        <v>126</v>
      </c>
      <c r="AM378" s="43" t="s">
        <v>126</v>
      </c>
      <c r="AN378" s="43" t="s">
        <v>126</v>
      </c>
      <c r="AO378" s="43" t="s">
        <v>126</v>
      </c>
      <c r="AP378" s="43"/>
      <c r="AQ378" s="43">
        <v>1</v>
      </c>
      <c r="AR378" s="43"/>
      <c r="AS378" s="43"/>
      <c r="AT378" s="46">
        <f t="shared" si="24"/>
        <v>205.84036175007282</v>
      </c>
      <c r="AU378" s="47">
        <f t="shared" si="25"/>
        <v>1281.38995562483</v>
      </c>
      <c r="AV378" s="43"/>
      <c r="AW378" s="50">
        <f t="shared" si="26"/>
        <v>174.3707931254396</v>
      </c>
      <c r="AX378" s="51">
        <f t="shared" si="27"/>
        <v>1283.9003663925403</v>
      </c>
    </row>
    <row r="379" spans="1:50">
      <c r="A379" s="43">
        <v>53</v>
      </c>
      <c r="B379" s="43" t="s">
        <v>512</v>
      </c>
      <c r="C379" s="45">
        <v>44418.743414351855</v>
      </c>
      <c r="D379" s="43">
        <v>45</v>
      </c>
      <c r="E379" s="43" t="s">
        <v>125</v>
      </c>
      <c r="F379" s="43">
        <v>0</v>
      </c>
      <c r="G379" s="43">
        <v>5.9960000000000004</v>
      </c>
      <c r="H379" s="44">
        <v>4480109</v>
      </c>
      <c r="I379" s="43">
        <v>9.3829999999999991</v>
      </c>
      <c r="J379" s="43" t="s">
        <v>126</v>
      </c>
      <c r="K379" s="43" t="s">
        <v>126</v>
      </c>
      <c r="L379" s="43" t="s">
        <v>126</v>
      </c>
      <c r="M379" s="43" t="s">
        <v>126</v>
      </c>
      <c r="N379" s="43"/>
      <c r="O379" s="43">
        <v>53</v>
      </c>
      <c r="P379" s="43" t="s">
        <v>512</v>
      </c>
      <c r="Q379" s="45">
        <v>44418.743414351855</v>
      </c>
      <c r="R379" s="43">
        <v>45</v>
      </c>
      <c r="S379" s="43" t="s">
        <v>125</v>
      </c>
      <c r="T379" s="43">
        <v>0</v>
      </c>
      <c r="U379" s="43">
        <v>5.95</v>
      </c>
      <c r="V379" s="44">
        <v>34012</v>
      </c>
      <c r="W379" s="43">
        <v>9.2119999999999997</v>
      </c>
      <c r="X379" s="43" t="s">
        <v>126</v>
      </c>
      <c r="Y379" s="43" t="s">
        <v>126</v>
      </c>
      <c r="Z379" s="43" t="s">
        <v>126</v>
      </c>
      <c r="AA379" s="43" t="s">
        <v>126</v>
      </c>
      <c r="AB379" s="43"/>
      <c r="AC379" s="43">
        <v>53</v>
      </c>
      <c r="AD379" s="43" t="s">
        <v>512</v>
      </c>
      <c r="AE379" s="45">
        <v>44418.743414351855</v>
      </c>
      <c r="AF379" s="43">
        <v>45</v>
      </c>
      <c r="AG379" s="43" t="s">
        <v>125</v>
      </c>
      <c r="AH379" s="43">
        <v>0</v>
      </c>
      <c r="AI379" s="43">
        <v>12.048999999999999</v>
      </c>
      <c r="AJ379" s="44">
        <v>118656</v>
      </c>
      <c r="AK379" s="43">
        <v>23.286999999999999</v>
      </c>
      <c r="AL379" s="43" t="s">
        <v>126</v>
      </c>
      <c r="AM379" s="43" t="s">
        <v>126</v>
      </c>
      <c r="AN379" s="43" t="s">
        <v>126</v>
      </c>
      <c r="AO379" s="43" t="s">
        <v>126</v>
      </c>
      <c r="AP379" s="43"/>
      <c r="AQ379" s="43">
        <v>1</v>
      </c>
      <c r="AR379" s="43"/>
      <c r="AS379" s="43"/>
      <c r="AT379" s="46">
        <f t="shared" si="24"/>
        <v>7022.1789410330402</v>
      </c>
      <c r="AU379" s="47">
        <f t="shared" si="25"/>
        <v>21149.898107489284</v>
      </c>
      <c r="AV379" s="43"/>
      <c r="AW379" s="50">
        <f t="shared" si="26"/>
        <v>8983.5594999899222</v>
      </c>
      <c r="AX379" s="51">
        <f t="shared" si="27"/>
        <v>22454.240654576639</v>
      </c>
    </row>
    <row r="380" spans="1:50">
      <c r="A380" s="43">
        <v>54</v>
      </c>
      <c r="B380" s="43" t="s">
        <v>513</v>
      </c>
      <c r="C380" s="45">
        <v>44418.764664351853</v>
      </c>
      <c r="D380" s="43">
        <v>203</v>
      </c>
      <c r="E380" s="43" t="s">
        <v>125</v>
      </c>
      <c r="F380" s="43">
        <v>0</v>
      </c>
      <c r="G380" s="43">
        <v>6.0220000000000002</v>
      </c>
      <c r="H380" s="44">
        <v>35894</v>
      </c>
      <c r="I380" s="43">
        <v>7.0000000000000007E-2</v>
      </c>
      <c r="J380" s="43" t="s">
        <v>126</v>
      </c>
      <c r="K380" s="43" t="s">
        <v>126</v>
      </c>
      <c r="L380" s="43" t="s">
        <v>126</v>
      </c>
      <c r="M380" s="43" t="s">
        <v>126</v>
      </c>
      <c r="N380" s="43"/>
      <c r="O380" s="43">
        <v>54</v>
      </c>
      <c r="P380" s="43" t="s">
        <v>513</v>
      </c>
      <c r="Q380" s="45">
        <v>44418.764664351853</v>
      </c>
      <c r="R380" s="43">
        <v>203</v>
      </c>
      <c r="S380" s="43" t="s">
        <v>125</v>
      </c>
      <c r="T380" s="43">
        <v>0</v>
      </c>
      <c r="U380" s="43" t="s">
        <v>126</v>
      </c>
      <c r="V380" s="44" t="s">
        <v>126</v>
      </c>
      <c r="W380" s="43" t="s">
        <v>126</v>
      </c>
      <c r="X380" s="43" t="s">
        <v>126</v>
      </c>
      <c r="Y380" s="43" t="s">
        <v>126</v>
      </c>
      <c r="Z380" s="43" t="s">
        <v>126</v>
      </c>
      <c r="AA380" s="43" t="s">
        <v>126</v>
      </c>
      <c r="AB380" s="43"/>
      <c r="AC380" s="43">
        <v>54</v>
      </c>
      <c r="AD380" s="43" t="s">
        <v>513</v>
      </c>
      <c r="AE380" s="45">
        <v>44418.764664351853</v>
      </c>
      <c r="AF380" s="43">
        <v>203</v>
      </c>
      <c r="AG380" s="43" t="s">
        <v>125</v>
      </c>
      <c r="AH380" s="43">
        <v>0</v>
      </c>
      <c r="AI380" s="43">
        <v>12.135999999999999</v>
      </c>
      <c r="AJ380" s="44">
        <v>53502</v>
      </c>
      <c r="AK380" s="43">
        <v>10.614000000000001</v>
      </c>
      <c r="AL380" s="43" t="s">
        <v>126</v>
      </c>
      <c r="AM380" s="43" t="s">
        <v>126</v>
      </c>
      <c r="AN380" s="43" t="s">
        <v>126</v>
      </c>
      <c r="AO380" s="43" t="s">
        <v>126</v>
      </c>
      <c r="AP380" s="43"/>
      <c r="AQ380" s="43">
        <v>1</v>
      </c>
      <c r="AR380" s="43"/>
      <c r="AS380" s="43"/>
      <c r="AT380" s="46">
        <f t="shared" si="24"/>
        <v>112.16167886757681</v>
      </c>
      <c r="AU380" s="47">
        <f t="shared" si="25"/>
        <v>9774.4239344689195</v>
      </c>
      <c r="AV380" s="43"/>
      <c r="AW380" s="50">
        <f t="shared" si="26"/>
        <v>94.013824950367606</v>
      </c>
      <c r="AX380" s="51">
        <f t="shared" si="27"/>
        <v>10179.180735294962</v>
      </c>
    </row>
    <row r="381" spans="1:50">
      <c r="A381" s="43">
        <v>55</v>
      </c>
      <c r="B381" s="43" t="s">
        <v>514</v>
      </c>
      <c r="C381" s="45">
        <v>44418.785925925928</v>
      </c>
      <c r="D381" s="43">
        <v>107</v>
      </c>
      <c r="E381" s="43" t="s">
        <v>125</v>
      </c>
      <c r="F381" s="43">
        <v>0</v>
      </c>
      <c r="G381" s="43">
        <v>6.0090000000000003</v>
      </c>
      <c r="H381" s="44">
        <v>2798096</v>
      </c>
      <c r="I381" s="43">
        <v>5.8460000000000001</v>
      </c>
      <c r="J381" s="43" t="s">
        <v>126</v>
      </c>
      <c r="K381" s="43" t="s">
        <v>126</v>
      </c>
      <c r="L381" s="43" t="s">
        <v>126</v>
      </c>
      <c r="M381" s="43" t="s">
        <v>126</v>
      </c>
      <c r="N381" s="43"/>
      <c r="O381" s="43">
        <v>55</v>
      </c>
      <c r="P381" s="43" t="s">
        <v>514</v>
      </c>
      <c r="Q381" s="45">
        <v>44418.785925925928</v>
      </c>
      <c r="R381" s="43">
        <v>107</v>
      </c>
      <c r="S381" s="43" t="s">
        <v>125</v>
      </c>
      <c r="T381" s="43">
        <v>0</v>
      </c>
      <c r="U381" s="43">
        <v>5.9619999999999997</v>
      </c>
      <c r="V381" s="44">
        <v>22731</v>
      </c>
      <c r="W381" s="43">
        <v>6.2050000000000001</v>
      </c>
      <c r="X381" s="43" t="s">
        <v>126</v>
      </c>
      <c r="Y381" s="43" t="s">
        <v>126</v>
      </c>
      <c r="Z381" s="43" t="s">
        <v>126</v>
      </c>
      <c r="AA381" s="43" t="s">
        <v>126</v>
      </c>
      <c r="AB381" s="43"/>
      <c r="AC381" s="43">
        <v>55</v>
      </c>
      <c r="AD381" s="43" t="s">
        <v>514</v>
      </c>
      <c r="AE381" s="45">
        <v>44418.785925925928</v>
      </c>
      <c r="AF381" s="43">
        <v>107</v>
      </c>
      <c r="AG381" s="43" t="s">
        <v>125</v>
      </c>
      <c r="AH381" s="43">
        <v>0</v>
      </c>
      <c r="AI381" s="43">
        <v>12.086</v>
      </c>
      <c r="AJ381" s="44">
        <v>89485</v>
      </c>
      <c r="AK381" s="43">
        <v>17.645</v>
      </c>
      <c r="AL381" s="43" t="s">
        <v>126</v>
      </c>
      <c r="AM381" s="43" t="s">
        <v>126</v>
      </c>
      <c r="AN381" s="43" t="s">
        <v>126</v>
      </c>
      <c r="AO381" s="43" t="s">
        <v>126</v>
      </c>
      <c r="AP381" s="43"/>
      <c r="AQ381" s="43">
        <v>1</v>
      </c>
      <c r="AR381" s="43"/>
      <c r="AS381" s="43"/>
      <c r="AT381" s="46">
        <f t="shared" si="24"/>
        <v>4877.814254115885</v>
      </c>
      <c r="AU381" s="47">
        <f t="shared" si="25"/>
        <v>16122.714130826751</v>
      </c>
      <c r="AV381" s="43"/>
      <c r="AW381" s="50">
        <f t="shared" si="26"/>
        <v>6103.9582638947304</v>
      </c>
      <c r="AX381" s="51">
        <f t="shared" si="27"/>
        <v>16975.470989441499</v>
      </c>
    </row>
    <row r="382" spans="1:50">
      <c r="A382" s="43">
        <v>56</v>
      </c>
      <c r="B382" s="43" t="s">
        <v>515</v>
      </c>
      <c r="C382" s="45">
        <v>44418.807175925926</v>
      </c>
      <c r="D382" s="43">
        <v>208</v>
      </c>
      <c r="E382" s="43" t="s">
        <v>125</v>
      </c>
      <c r="F382" s="43">
        <v>0</v>
      </c>
      <c r="G382" s="43">
        <v>6.0049999999999999</v>
      </c>
      <c r="H382" s="44">
        <v>4676486</v>
      </c>
      <c r="I382" s="43">
        <v>9.7970000000000006</v>
      </c>
      <c r="J382" s="43" t="s">
        <v>126</v>
      </c>
      <c r="K382" s="43" t="s">
        <v>126</v>
      </c>
      <c r="L382" s="43" t="s">
        <v>126</v>
      </c>
      <c r="M382" s="43" t="s">
        <v>126</v>
      </c>
      <c r="N382" s="43"/>
      <c r="O382" s="43">
        <v>56</v>
      </c>
      <c r="P382" s="43" t="s">
        <v>515</v>
      </c>
      <c r="Q382" s="45">
        <v>44418.807175925926</v>
      </c>
      <c r="R382" s="43">
        <v>208</v>
      </c>
      <c r="S382" s="43" t="s">
        <v>125</v>
      </c>
      <c r="T382" s="43">
        <v>0</v>
      </c>
      <c r="U382" s="43">
        <v>5.9580000000000002</v>
      </c>
      <c r="V382" s="44">
        <v>38992</v>
      </c>
      <c r="W382" s="43">
        <v>10.536</v>
      </c>
      <c r="X382" s="43" t="s">
        <v>126</v>
      </c>
      <c r="Y382" s="43" t="s">
        <v>126</v>
      </c>
      <c r="Z382" s="43" t="s">
        <v>126</v>
      </c>
      <c r="AA382" s="43" t="s">
        <v>126</v>
      </c>
      <c r="AB382" s="43"/>
      <c r="AC382" s="43">
        <v>56</v>
      </c>
      <c r="AD382" s="43" t="s">
        <v>515</v>
      </c>
      <c r="AE382" s="45">
        <v>44418.807175925926</v>
      </c>
      <c r="AF382" s="43">
        <v>208</v>
      </c>
      <c r="AG382" s="43" t="s">
        <v>125</v>
      </c>
      <c r="AH382" s="43">
        <v>0</v>
      </c>
      <c r="AI382" s="43">
        <v>12.061999999999999</v>
      </c>
      <c r="AJ382" s="44">
        <v>116443</v>
      </c>
      <c r="AK382" s="43">
        <v>22.861000000000001</v>
      </c>
      <c r="AL382" s="43" t="s">
        <v>126</v>
      </c>
      <c r="AM382" s="43" t="s">
        <v>126</v>
      </c>
      <c r="AN382" s="43" t="s">
        <v>126</v>
      </c>
      <c r="AO382" s="43" t="s">
        <v>126</v>
      </c>
      <c r="AP382" s="43"/>
      <c r="AQ382" s="43">
        <v>1</v>
      </c>
      <c r="AR382" s="43"/>
      <c r="AS382" s="43"/>
      <c r="AT382" s="46">
        <f t="shared" si="24"/>
        <v>7969.075235370241</v>
      </c>
      <c r="AU382" s="47">
        <f t="shared" si="25"/>
        <v>20772.265511930273</v>
      </c>
      <c r="AV382" s="43"/>
      <c r="AW382" s="50">
        <f t="shared" si="26"/>
        <v>10253.13485239552</v>
      </c>
      <c r="AX382" s="51">
        <f t="shared" si="27"/>
        <v>22039.57471123126</v>
      </c>
    </row>
    <row r="383" spans="1:50">
      <c r="A383" s="43">
        <v>57</v>
      </c>
      <c r="B383" s="43" t="s">
        <v>516</v>
      </c>
      <c r="C383" s="45">
        <v>44418.8284375</v>
      </c>
      <c r="D383" s="43">
        <v>87</v>
      </c>
      <c r="E383" s="43" t="s">
        <v>125</v>
      </c>
      <c r="F383" s="43">
        <v>0</v>
      </c>
      <c r="G383" s="43">
        <v>6.0110000000000001</v>
      </c>
      <c r="H383" s="44">
        <v>1982471</v>
      </c>
      <c r="I383" s="43">
        <v>4.1369999999999996</v>
      </c>
      <c r="J383" s="43" t="s">
        <v>126</v>
      </c>
      <c r="K383" s="43" t="s">
        <v>126</v>
      </c>
      <c r="L383" s="43" t="s">
        <v>126</v>
      </c>
      <c r="M383" s="43" t="s">
        <v>126</v>
      </c>
      <c r="N383" s="43"/>
      <c r="O383" s="43">
        <v>57</v>
      </c>
      <c r="P383" s="43" t="s">
        <v>516</v>
      </c>
      <c r="Q383" s="45">
        <v>44418.8284375</v>
      </c>
      <c r="R383" s="43">
        <v>87</v>
      </c>
      <c r="S383" s="43" t="s">
        <v>125</v>
      </c>
      <c r="T383" s="43">
        <v>0</v>
      </c>
      <c r="U383" s="43">
        <v>5.9640000000000004</v>
      </c>
      <c r="V383" s="44">
        <v>15737</v>
      </c>
      <c r="W383" s="43">
        <v>4.335</v>
      </c>
      <c r="X383" s="43" t="s">
        <v>126</v>
      </c>
      <c r="Y383" s="43" t="s">
        <v>126</v>
      </c>
      <c r="Z383" s="43" t="s">
        <v>126</v>
      </c>
      <c r="AA383" s="43" t="s">
        <v>126</v>
      </c>
      <c r="AB383" s="43"/>
      <c r="AC383" s="43">
        <v>57</v>
      </c>
      <c r="AD383" s="43" t="s">
        <v>516</v>
      </c>
      <c r="AE383" s="45">
        <v>44418.8284375</v>
      </c>
      <c r="AF383" s="43">
        <v>87</v>
      </c>
      <c r="AG383" s="43" t="s">
        <v>125</v>
      </c>
      <c r="AH383" s="43">
        <v>0</v>
      </c>
      <c r="AI383" s="43">
        <v>12.099</v>
      </c>
      <c r="AJ383" s="44">
        <v>78222</v>
      </c>
      <c r="AK383" s="43">
        <v>15.452999999999999</v>
      </c>
      <c r="AL383" s="43" t="s">
        <v>126</v>
      </c>
      <c r="AM383" s="43" t="s">
        <v>126</v>
      </c>
      <c r="AN383" s="43" t="s">
        <v>126</v>
      </c>
      <c r="AO383" s="43" t="s">
        <v>126</v>
      </c>
      <c r="AP383" s="43"/>
      <c r="AQ383" s="43">
        <v>1</v>
      </c>
      <c r="AR383" s="43"/>
      <c r="AS383" s="43"/>
      <c r="AT383" s="46">
        <f t="shared" si="24"/>
        <v>3548.7698406601653</v>
      </c>
      <c r="AU383" s="47">
        <f t="shared" si="25"/>
        <v>14153.11917580332</v>
      </c>
      <c r="AV383" s="43"/>
      <c r="AW383" s="50">
        <f t="shared" si="26"/>
        <v>4316.09640089817</v>
      </c>
      <c r="AX383" s="51">
        <f t="shared" si="27"/>
        <v>14852.698642322161</v>
      </c>
    </row>
    <row r="384" spans="1:50">
      <c r="A384" s="43">
        <v>58</v>
      </c>
      <c r="B384" s="43" t="s">
        <v>517</v>
      </c>
      <c r="C384" s="45">
        <v>44418.849722222221</v>
      </c>
      <c r="D384" s="43">
        <v>96</v>
      </c>
      <c r="E384" s="43" t="s">
        <v>125</v>
      </c>
      <c r="F384" s="43">
        <v>0</v>
      </c>
      <c r="G384" s="43">
        <v>6.0039999999999996</v>
      </c>
      <c r="H384" s="44">
        <v>4174336</v>
      </c>
      <c r="I384" s="43">
        <v>8.7390000000000008</v>
      </c>
      <c r="J384" s="43" t="s">
        <v>126</v>
      </c>
      <c r="K384" s="43" t="s">
        <v>126</v>
      </c>
      <c r="L384" s="43" t="s">
        <v>126</v>
      </c>
      <c r="M384" s="43" t="s">
        <v>126</v>
      </c>
      <c r="N384" s="43"/>
      <c r="O384" s="43">
        <v>58</v>
      </c>
      <c r="P384" s="43" t="s">
        <v>517</v>
      </c>
      <c r="Q384" s="45">
        <v>44418.849722222221</v>
      </c>
      <c r="R384" s="43">
        <v>96</v>
      </c>
      <c r="S384" s="43" t="s">
        <v>125</v>
      </c>
      <c r="T384" s="43">
        <v>0</v>
      </c>
      <c r="U384" s="43">
        <v>5.9569999999999999</v>
      </c>
      <c r="V384" s="44">
        <v>31746</v>
      </c>
      <c r="W384" s="43">
        <v>8.6080000000000005</v>
      </c>
      <c r="X384" s="43" t="s">
        <v>126</v>
      </c>
      <c r="Y384" s="43" t="s">
        <v>126</v>
      </c>
      <c r="Z384" s="43" t="s">
        <v>126</v>
      </c>
      <c r="AA384" s="43" t="s">
        <v>126</v>
      </c>
      <c r="AB384" s="43"/>
      <c r="AC384" s="43">
        <v>58</v>
      </c>
      <c r="AD384" s="43" t="s">
        <v>517</v>
      </c>
      <c r="AE384" s="45">
        <v>44418.849722222221</v>
      </c>
      <c r="AF384" s="43">
        <v>96</v>
      </c>
      <c r="AG384" s="43" t="s">
        <v>125</v>
      </c>
      <c r="AH384" s="43">
        <v>0</v>
      </c>
      <c r="AI384" s="43">
        <v>12.065</v>
      </c>
      <c r="AJ384" s="44">
        <v>110819</v>
      </c>
      <c r="AK384" s="43">
        <v>21.776</v>
      </c>
      <c r="AL384" s="43" t="s">
        <v>126</v>
      </c>
      <c r="AM384" s="43" t="s">
        <v>126</v>
      </c>
      <c r="AN384" s="43" t="s">
        <v>126</v>
      </c>
      <c r="AO384" s="43" t="s">
        <v>126</v>
      </c>
      <c r="AP384" s="43"/>
      <c r="AQ384" s="43">
        <v>1</v>
      </c>
      <c r="AR384" s="43"/>
      <c r="AS384" s="43"/>
      <c r="AT384" s="46">
        <f t="shared" si="24"/>
        <v>6591.37605097506</v>
      </c>
      <c r="AU384" s="47">
        <f t="shared" si="25"/>
        <v>19809.803597732032</v>
      </c>
      <c r="AV384" s="43"/>
      <c r="AW384" s="50">
        <f t="shared" si="26"/>
        <v>8405.5476830838816</v>
      </c>
      <c r="AX384" s="51">
        <f t="shared" si="27"/>
        <v>20985.04816662614</v>
      </c>
    </row>
    <row r="385" spans="1:50">
      <c r="A385" s="43">
        <v>59</v>
      </c>
      <c r="B385" s="43" t="s">
        <v>518</v>
      </c>
      <c r="C385" s="45">
        <v>44418.870995370373</v>
      </c>
      <c r="D385" s="43">
        <v>42</v>
      </c>
      <c r="E385" s="43" t="s">
        <v>125</v>
      </c>
      <c r="F385" s="43">
        <v>0</v>
      </c>
      <c r="G385" s="43">
        <v>6.0179999999999998</v>
      </c>
      <c r="H385" s="44">
        <v>65629</v>
      </c>
      <c r="I385" s="43">
        <v>0.13200000000000001</v>
      </c>
      <c r="J385" s="43" t="s">
        <v>126</v>
      </c>
      <c r="K385" s="43" t="s">
        <v>126</v>
      </c>
      <c r="L385" s="43" t="s">
        <v>126</v>
      </c>
      <c r="M385" s="43" t="s">
        <v>126</v>
      </c>
      <c r="N385" s="43"/>
      <c r="O385" s="43">
        <v>59</v>
      </c>
      <c r="P385" s="43" t="s">
        <v>518</v>
      </c>
      <c r="Q385" s="45">
        <v>44418.870995370373</v>
      </c>
      <c r="R385" s="43">
        <v>42</v>
      </c>
      <c r="S385" s="43" t="s">
        <v>125</v>
      </c>
      <c r="T385" s="43">
        <v>0</v>
      </c>
      <c r="U385" s="43" t="s">
        <v>126</v>
      </c>
      <c r="V385" s="44" t="s">
        <v>126</v>
      </c>
      <c r="W385" s="43" t="s">
        <v>126</v>
      </c>
      <c r="X385" s="43" t="s">
        <v>126</v>
      </c>
      <c r="Y385" s="43" t="s">
        <v>126</v>
      </c>
      <c r="Z385" s="43" t="s">
        <v>126</v>
      </c>
      <c r="AA385" s="43" t="s">
        <v>126</v>
      </c>
      <c r="AB385" s="43"/>
      <c r="AC385" s="43">
        <v>59</v>
      </c>
      <c r="AD385" s="43" t="s">
        <v>518</v>
      </c>
      <c r="AE385" s="45">
        <v>44418.870995370373</v>
      </c>
      <c r="AF385" s="43">
        <v>42</v>
      </c>
      <c r="AG385" s="43" t="s">
        <v>125</v>
      </c>
      <c r="AH385" s="43">
        <v>0</v>
      </c>
      <c r="AI385" s="43">
        <v>12.172000000000001</v>
      </c>
      <c r="AJ385" s="44">
        <v>6474</v>
      </c>
      <c r="AK385" s="43">
        <v>1.302</v>
      </c>
      <c r="AL385" s="43" t="s">
        <v>126</v>
      </c>
      <c r="AM385" s="43" t="s">
        <v>126</v>
      </c>
      <c r="AN385" s="43" t="s">
        <v>126</v>
      </c>
      <c r="AO385" s="43" t="s">
        <v>126</v>
      </c>
      <c r="AP385" s="43"/>
      <c r="AQ385" s="43">
        <v>1</v>
      </c>
      <c r="AR385" s="43"/>
      <c r="AS385" s="43"/>
      <c r="AT385" s="46">
        <f t="shared" si="24"/>
        <v>203.09538040381582</v>
      </c>
      <c r="AU385" s="47">
        <f t="shared" si="25"/>
        <v>1232.4787413274801</v>
      </c>
      <c r="AV385" s="43"/>
      <c r="AW385" s="50">
        <f t="shared" si="26"/>
        <v>172.00057867400312</v>
      </c>
      <c r="AX385" s="51">
        <f t="shared" si="27"/>
        <v>1233.2892998882401</v>
      </c>
    </row>
    <row r="386" spans="1:50">
      <c r="A386" s="43">
        <v>60</v>
      </c>
      <c r="B386" s="43" t="s">
        <v>519</v>
      </c>
      <c r="C386" s="45">
        <v>44418.892245370371</v>
      </c>
      <c r="D386" s="43">
        <v>188</v>
      </c>
      <c r="E386" s="43" t="s">
        <v>125</v>
      </c>
      <c r="F386" s="43">
        <v>0</v>
      </c>
      <c r="G386" s="43">
        <v>5.99</v>
      </c>
      <c r="H386" s="44">
        <v>11328752</v>
      </c>
      <c r="I386" s="43">
        <v>23.937000000000001</v>
      </c>
      <c r="J386" s="43" t="s">
        <v>126</v>
      </c>
      <c r="K386" s="43" t="s">
        <v>126</v>
      </c>
      <c r="L386" s="43" t="s">
        <v>126</v>
      </c>
      <c r="M386" s="43" t="s">
        <v>126</v>
      </c>
      <c r="N386" s="43"/>
      <c r="O386" s="43">
        <v>60</v>
      </c>
      <c r="P386" s="43" t="s">
        <v>519</v>
      </c>
      <c r="Q386" s="45">
        <v>44418.892245370371</v>
      </c>
      <c r="R386" s="43">
        <v>188</v>
      </c>
      <c r="S386" s="43" t="s">
        <v>125</v>
      </c>
      <c r="T386" s="43">
        <v>0</v>
      </c>
      <c r="U386" s="43">
        <v>5.9429999999999996</v>
      </c>
      <c r="V386" s="44">
        <v>84569</v>
      </c>
      <c r="W386" s="43">
        <v>22.567</v>
      </c>
      <c r="X386" s="43" t="s">
        <v>126</v>
      </c>
      <c r="Y386" s="43" t="s">
        <v>126</v>
      </c>
      <c r="Z386" s="43" t="s">
        <v>126</v>
      </c>
      <c r="AA386" s="43" t="s">
        <v>126</v>
      </c>
      <c r="AB386" s="43"/>
      <c r="AC386" s="43">
        <v>60</v>
      </c>
      <c r="AD386" s="43" t="s">
        <v>519</v>
      </c>
      <c r="AE386" s="45">
        <v>44418.892245370371</v>
      </c>
      <c r="AF386" s="43">
        <v>188</v>
      </c>
      <c r="AG386" s="43" t="s">
        <v>125</v>
      </c>
      <c r="AH386" s="43">
        <v>0</v>
      </c>
      <c r="AI386" s="43">
        <v>12.122</v>
      </c>
      <c r="AJ386" s="44">
        <v>57414</v>
      </c>
      <c r="AK386" s="43">
        <v>11.382</v>
      </c>
      <c r="AL386" s="43" t="s">
        <v>126</v>
      </c>
      <c r="AM386" s="43" t="s">
        <v>126</v>
      </c>
      <c r="AN386" s="43" t="s">
        <v>126</v>
      </c>
      <c r="AO386" s="43" t="s">
        <v>126</v>
      </c>
      <c r="AP386" s="43"/>
      <c r="AQ386" s="43">
        <v>1</v>
      </c>
      <c r="AR386" s="43"/>
      <c r="AS386" s="43"/>
      <c r="AT386" s="46">
        <f t="shared" si="24"/>
        <v>16642.647143274888</v>
      </c>
      <c r="AU386" s="47">
        <f t="shared" si="25"/>
        <v>10472.47261855308</v>
      </c>
      <c r="AV386" s="43"/>
      <c r="AW386" s="50">
        <f t="shared" si="26"/>
        <v>21826.052650676731</v>
      </c>
      <c r="AX386" s="51">
        <f t="shared" si="27"/>
        <v>10920.099866141039</v>
      </c>
    </row>
    <row r="387" spans="1:50">
      <c r="A387" s="43">
        <v>61</v>
      </c>
      <c r="B387" s="43" t="s">
        <v>520</v>
      </c>
      <c r="C387" s="45">
        <v>44418.913495370369</v>
      </c>
      <c r="D387" s="43">
        <v>169</v>
      </c>
      <c r="E387" s="43" t="s">
        <v>125</v>
      </c>
      <c r="F387" s="43">
        <v>0</v>
      </c>
      <c r="G387" s="43">
        <v>6.0220000000000002</v>
      </c>
      <c r="H387" s="44">
        <v>22751</v>
      </c>
      <c r="I387" s="43">
        <v>4.2999999999999997E-2</v>
      </c>
      <c r="J387" s="43" t="s">
        <v>126</v>
      </c>
      <c r="K387" s="43" t="s">
        <v>126</v>
      </c>
      <c r="L387" s="43" t="s">
        <v>126</v>
      </c>
      <c r="M387" s="43" t="s">
        <v>126</v>
      </c>
      <c r="N387" s="43"/>
      <c r="O387" s="43">
        <v>61</v>
      </c>
      <c r="P387" s="43" t="s">
        <v>520</v>
      </c>
      <c r="Q387" s="45">
        <v>44418.913495370369</v>
      </c>
      <c r="R387" s="43">
        <v>169</v>
      </c>
      <c r="S387" s="43" t="s">
        <v>125</v>
      </c>
      <c r="T387" s="43">
        <v>0</v>
      </c>
      <c r="U387" s="43" t="s">
        <v>126</v>
      </c>
      <c r="V387" s="44" t="s">
        <v>126</v>
      </c>
      <c r="W387" s="43" t="s">
        <v>126</v>
      </c>
      <c r="X387" s="43" t="s">
        <v>126</v>
      </c>
      <c r="Y387" s="43" t="s">
        <v>126</v>
      </c>
      <c r="Z387" s="43" t="s">
        <v>126</v>
      </c>
      <c r="AA387" s="43" t="s">
        <v>126</v>
      </c>
      <c r="AB387" s="43"/>
      <c r="AC387" s="43">
        <v>61</v>
      </c>
      <c r="AD387" s="43" t="s">
        <v>520</v>
      </c>
      <c r="AE387" s="45">
        <v>44418.913495370369</v>
      </c>
      <c r="AF387" s="43">
        <v>169</v>
      </c>
      <c r="AG387" s="43" t="s">
        <v>125</v>
      </c>
      <c r="AH387" s="43">
        <v>0</v>
      </c>
      <c r="AI387" s="43">
        <v>12.192</v>
      </c>
      <c r="AJ387" s="44">
        <v>2258</v>
      </c>
      <c r="AK387" s="43">
        <v>0.46</v>
      </c>
      <c r="AL387" s="43" t="s">
        <v>126</v>
      </c>
      <c r="AM387" s="43" t="s">
        <v>126</v>
      </c>
      <c r="AN387" s="43" t="s">
        <v>126</v>
      </c>
      <c r="AO387" s="43" t="s">
        <v>126</v>
      </c>
      <c r="AP387" s="43"/>
      <c r="AQ387" s="43">
        <v>1</v>
      </c>
      <c r="AR387" s="43"/>
      <c r="AS387" s="43"/>
      <c r="AT387" s="46">
        <f t="shared" ref="AT387:AT450" si="28">IF(H387&lt;15000,((0.00000002125*H387^2)+(0.002705*H387)+(-4.371)),(IF(H387&lt;700000,((-0.0000000008162*H387^2)+(0.003141*H387)+(0.4702)), ((0.000000003285*V387^2)+(0.1899*V387)+(559.5)))))</f>
        <v>71.50861934958381</v>
      </c>
      <c r="AU387" s="47">
        <f t="shared" ref="AU387:AU450" si="29">((-0.00000006277*AJ387^2)+(0.1854*AJ387)+(34.83))</f>
        <v>453.14316313772002</v>
      </c>
      <c r="AV387" s="43"/>
      <c r="AW387" s="50">
        <f t="shared" si="26"/>
        <v>59.47520619267911</v>
      </c>
      <c r="AX387" s="51">
        <f t="shared" si="27"/>
        <v>427.78869734936001</v>
      </c>
    </row>
    <row r="388" spans="1:50">
      <c r="A388" s="43">
        <v>62</v>
      </c>
      <c r="B388" s="43" t="s">
        <v>521</v>
      </c>
      <c r="C388" s="45">
        <v>44418.934733796297</v>
      </c>
      <c r="D388" s="43">
        <v>216</v>
      </c>
      <c r="E388" s="43" t="s">
        <v>125</v>
      </c>
      <c r="F388" s="43">
        <v>0</v>
      </c>
      <c r="G388" s="43">
        <v>6.02</v>
      </c>
      <c r="H388" s="44">
        <v>38525</v>
      </c>
      <c r="I388" s="43">
        <v>7.4999999999999997E-2</v>
      </c>
      <c r="J388" s="43" t="s">
        <v>126</v>
      </c>
      <c r="K388" s="43" t="s">
        <v>126</v>
      </c>
      <c r="L388" s="43" t="s">
        <v>126</v>
      </c>
      <c r="M388" s="43" t="s">
        <v>126</v>
      </c>
      <c r="N388" s="43"/>
      <c r="O388" s="43">
        <v>62</v>
      </c>
      <c r="P388" s="43" t="s">
        <v>521</v>
      </c>
      <c r="Q388" s="45">
        <v>44418.934733796297</v>
      </c>
      <c r="R388" s="43">
        <v>216</v>
      </c>
      <c r="S388" s="43" t="s">
        <v>125</v>
      </c>
      <c r="T388" s="43">
        <v>0</v>
      </c>
      <c r="U388" s="43" t="s">
        <v>126</v>
      </c>
      <c r="V388" s="44" t="s">
        <v>126</v>
      </c>
      <c r="W388" s="43" t="s">
        <v>126</v>
      </c>
      <c r="X388" s="43" t="s">
        <v>126</v>
      </c>
      <c r="Y388" s="43" t="s">
        <v>126</v>
      </c>
      <c r="Z388" s="43" t="s">
        <v>126</v>
      </c>
      <c r="AA388" s="43" t="s">
        <v>126</v>
      </c>
      <c r="AB388" s="43"/>
      <c r="AC388" s="43">
        <v>62</v>
      </c>
      <c r="AD388" s="43" t="s">
        <v>521</v>
      </c>
      <c r="AE388" s="45">
        <v>44418.934733796297</v>
      </c>
      <c r="AF388" s="43">
        <v>216</v>
      </c>
      <c r="AG388" s="43" t="s">
        <v>125</v>
      </c>
      <c r="AH388" s="43">
        <v>0</v>
      </c>
      <c r="AI388" s="43" t="s">
        <v>126</v>
      </c>
      <c r="AJ388" s="44" t="s">
        <v>126</v>
      </c>
      <c r="AK388" s="43" t="s">
        <v>126</v>
      </c>
      <c r="AL388" s="43" t="s">
        <v>126</v>
      </c>
      <c r="AM388" s="43" t="s">
        <v>126</v>
      </c>
      <c r="AN388" s="43" t="s">
        <v>126</v>
      </c>
      <c r="AO388" s="43" t="s">
        <v>126</v>
      </c>
      <c r="AP388" s="43"/>
      <c r="AQ388" s="43">
        <v>1</v>
      </c>
      <c r="AR388" s="43"/>
      <c r="AS388" s="43"/>
      <c r="AT388" s="46">
        <f t="shared" si="28"/>
        <v>120.26584085487501</v>
      </c>
      <c r="AU388" s="47" t="e">
        <f t="shared" si="29"/>
        <v>#VALUE!</v>
      </c>
      <c r="AV388" s="43"/>
      <c r="AW388" s="50">
        <f t="shared" si="26"/>
        <v>100.92283816693751</v>
      </c>
      <c r="AX388" s="51" t="e">
        <f t="shared" si="27"/>
        <v>#VALUE!</v>
      </c>
    </row>
    <row r="389" spans="1:50">
      <c r="A389" s="43">
        <v>63</v>
      </c>
      <c r="B389" s="43" t="s">
        <v>522</v>
      </c>
      <c r="C389" s="45">
        <v>44418.955995370372</v>
      </c>
      <c r="D389" s="43">
        <v>94</v>
      </c>
      <c r="E389" s="43" t="s">
        <v>125</v>
      </c>
      <c r="F389" s="43">
        <v>0</v>
      </c>
      <c r="G389" s="43">
        <v>5.9349999999999996</v>
      </c>
      <c r="H389" s="44">
        <v>30916182</v>
      </c>
      <c r="I389" s="43">
        <v>67.025000000000006</v>
      </c>
      <c r="J389" s="43" t="s">
        <v>126</v>
      </c>
      <c r="K389" s="43" t="s">
        <v>126</v>
      </c>
      <c r="L389" s="43" t="s">
        <v>126</v>
      </c>
      <c r="M389" s="43" t="s">
        <v>126</v>
      </c>
      <c r="N389" s="43"/>
      <c r="O389" s="43">
        <v>63</v>
      </c>
      <c r="P389" s="43" t="s">
        <v>522</v>
      </c>
      <c r="Q389" s="45">
        <v>44418.955995370372</v>
      </c>
      <c r="R389" s="43">
        <v>94</v>
      </c>
      <c r="S389" s="43" t="s">
        <v>125</v>
      </c>
      <c r="T389" s="43">
        <v>0</v>
      </c>
      <c r="U389" s="43">
        <v>5.8920000000000003</v>
      </c>
      <c r="V389" s="44">
        <v>247144</v>
      </c>
      <c r="W389" s="43">
        <v>64.245999999999995</v>
      </c>
      <c r="X389" s="43" t="s">
        <v>126</v>
      </c>
      <c r="Y389" s="43" t="s">
        <v>126</v>
      </c>
      <c r="Z389" s="43" t="s">
        <v>126</v>
      </c>
      <c r="AA389" s="43" t="s">
        <v>126</v>
      </c>
      <c r="AB389" s="43"/>
      <c r="AC389" s="43">
        <v>63</v>
      </c>
      <c r="AD389" s="43" t="s">
        <v>522</v>
      </c>
      <c r="AE389" s="45">
        <v>44418.955995370372</v>
      </c>
      <c r="AF389" s="43">
        <v>94</v>
      </c>
      <c r="AG389" s="43" t="s">
        <v>125</v>
      </c>
      <c r="AH389" s="43">
        <v>0</v>
      </c>
      <c r="AI389" s="43">
        <v>12.085000000000001</v>
      </c>
      <c r="AJ389" s="44">
        <v>84539</v>
      </c>
      <c r="AK389" s="43">
        <v>16.683</v>
      </c>
      <c r="AL389" s="43" t="s">
        <v>126</v>
      </c>
      <c r="AM389" s="43" t="s">
        <v>126</v>
      </c>
      <c r="AN389" s="43" t="s">
        <v>126</v>
      </c>
      <c r="AO389" s="43" t="s">
        <v>126</v>
      </c>
      <c r="AP389" s="43"/>
      <c r="AQ389" s="43">
        <v>1</v>
      </c>
      <c r="AR389" s="43"/>
      <c r="AS389" s="43"/>
      <c r="AT389" s="46">
        <f t="shared" si="28"/>
        <v>47692.793914877766</v>
      </c>
      <c r="AU389" s="47">
        <f t="shared" si="29"/>
        <v>15259.75329495683</v>
      </c>
      <c r="AV389" s="43"/>
      <c r="AW389" s="50">
        <f t="shared" ref="AW389:AW452" si="30">IF(H389&lt;10000,((-0.00000005795*H389^2)+(0.003823*H389)+(-6.715)),(IF(H389&lt;700000,((-0.0000000001209*H389^2)+(0.002635*H389)+(-0.4111)), ((-0.00000002007*V389^2)+(0.2564*V389)+(286.1)))))</f>
        <v>62427.94285430848</v>
      </c>
      <c r="AX389" s="51">
        <f t="shared" ref="AX389:AX452" si="31">(-0.00000001626*AJ389^2)+(0.1912*AJ389)+(-3.858)</f>
        <v>16043.79114060854</v>
      </c>
    </row>
    <row r="390" spans="1:50">
      <c r="A390" s="43">
        <v>64</v>
      </c>
      <c r="B390" s="43" t="s">
        <v>523</v>
      </c>
      <c r="C390" s="45">
        <v>44418.97724537037</v>
      </c>
      <c r="D390" s="43">
        <v>130</v>
      </c>
      <c r="E390" s="43" t="s">
        <v>125</v>
      </c>
      <c r="F390" s="43">
        <v>0</v>
      </c>
      <c r="G390" s="43">
        <v>6.0179999999999998</v>
      </c>
      <c r="H390" s="44">
        <v>292911</v>
      </c>
      <c r="I390" s="43">
        <v>0.60599999999999998</v>
      </c>
      <c r="J390" s="43" t="s">
        <v>126</v>
      </c>
      <c r="K390" s="43" t="s">
        <v>126</v>
      </c>
      <c r="L390" s="43" t="s">
        <v>126</v>
      </c>
      <c r="M390" s="43" t="s">
        <v>126</v>
      </c>
      <c r="N390" s="43"/>
      <c r="O390" s="43">
        <v>64</v>
      </c>
      <c r="P390" s="43" t="s">
        <v>523</v>
      </c>
      <c r="Q390" s="45">
        <v>44418.97724537037</v>
      </c>
      <c r="R390" s="43">
        <v>130</v>
      </c>
      <c r="S390" s="43" t="s">
        <v>125</v>
      </c>
      <c r="T390" s="43">
        <v>0</v>
      </c>
      <c r="U390" s="43">
        <v>5.98</v>
      </c>
      <c r="V390" s="44">
        <v>2293</v>
      </c>
      <c r="W390" s="43">
        <v>0.73</v>
      </c>
      <c r="X390" s="43" t="s">
        <v>126</v>
      </c>
      <c r="Y390" s="43" t="s">
        <v>126</v>
      </c>
      <c r="Z390" s="43" t="s">
        <v>126</v>
      </c>
      <c r="AA390" s="43" t="s">
        <v>126</v>
      </c>
      <c r="AB390" s="43"/>
      <c r="AC390" s="43">
        <v>64</v>
      </c>
      <c r="AD390" s="43" t="s">
        <v>523</v>
      </c>
      <c r="AE390" s="45">
        <v>44418.97724537037</v>
      </c>
      <c r="AF390" s="43">
        <v>130</v>
      </c>
      <c r="AG390" s="43" t="s">
        <v>125</v>
      </c>
      <c r="AH390" s="43">
        <v>0</v>
      </c>
      <c r="AI390" s="43">
        <v>12.125999999999999</v>
      </c>
      <c r="AJ390" s="44">
        <v>53777</v>
      </c>
      <c r="AK390" s="43">
        <v>10.667999999999999</v>
      </c>
      <c r="AL390" s="43" t="s">
        <v>126</v>
      </c>
      <c r="AM390" s="43" t="s">
        <v>126</v>
      </c>
      <c r="AN390" s="43" t="s">
        <v>126</v>
      </c>
      <c r="AO390" s="43" t="s">
        <v>126</v>
      </c>
      <c r="AP390" s="43"/>
      <c r="AQ390" s="43">
        <v>1</v>
      </c>
      <c r="AR390" s="43"/>
      <c r="AS390" s="43"/>
      <c r="AT390" s="46">
        <f t="shared" si="28"/>
        <v>850.47625882967975</v>
      </c>
      <c r="AU390" s="47">
        <f t="shared" si="29"/>
        <v>9823.5571111906702</v>
      </c>
      <c r="AV390" s="43"/>
      <c r="AW390" s="50">
        <f t="shared" si="30"/>
        <v>761.0365453609511</v>
      </c>
      <c r="AX390" s="51">
        <f t="shared" si="31"/>
        <v>10231.281037246461</v>
      </c>
    </row>
    <row r="391" spans="1:50">
      <c r="A391" s="43">
        <v>65</v>
      </c>
      <c r="B391" s="43" t="s">
        <v>524</v>
      </c>
      <c r="C391" s="45">
        <v>44425.484016203707</v>
      </c>
      <c r="D391" s="43" t="s">
        <v>124</v>
      </c>
      <c r="E391" s="43" t="s">
        <v>125</v>
      </c>
      <c r="F391" s="43">
        <v>0</v>
      </c>
      <c r="G391" s="43">
        <v>6.0609999999999999</v>
      </c>
      <c r="H391" s="44">
        <v>1958</v>
      </c>
      <c r="I391" s="43">
        <v>-1E-3</v>
      </c>
      <c r="J391" s="43" t="s">
        <v>126</v>
      </c>
      <c r="K391" s="43" t="s">
        <v>126</v>
      </c>
      <c r="L391" s="43" t="s">
        <v>126</v>
      </c>
      <c r="M391" s="43" t="s">
        <v>126</v>
      </c>
      <c r="N391" s="43"/>
      <c r="O391" s="43">
        <v>65</v>
      </c>
      <c r="P391" s="43" t="s">
        <v>524</v>
      </c>
      <c r="Q391" s="45">
        <v>44425.484016203707</v>
      </c>
      <c r="R391" s="43" t="s">
        <v>124</v>
      </c>
      <c r="S391" s="43" t="s">
        <v>125</v>
      </c>
      <c r="T391" s="43">
        <v>0</v>
      </c>
      <c r="U391" s="43" t="s">
        <v>126</v>
      </c>
      <c r="V391" s="44" t="s">
        <v>126</v>
      </c>
      <c r="W391" s="43" t="s">
        <v>126</v>
      </c>
      <c r="X391" s="43" t="s">
        <v>126</v>
      </c>
      <c r="Y391" s="43" t="s">
        <v>126</v>
      </c>
      <c r="Z391" s="43" t="s">
        <v>126</v>
      </c>
      <c r="AA391" s="43" t="s">
        <v>126</v>
      </c>
      <c r="AB391" s="43"/>
      <c r="AC391" s="43">
        <v>65</v>
      </c>
      <c r="AD391" s="43" t="s">
        <v>524</v>
      </c>
      <c r="AE391" s="45">
        <v>44425.484016203707</v>
      </c>
      <c r="AF391" s="43" t="s">
        <v>124</v>
      </c>
      <c r="AG391" s="43" t="s">
        <v>125</v>
      </c>
      <c r="AH391" s="43">
        <v>0</v>
      </c>
      <c r="AI391" s="43">
        <v>12.205</v>
      </c>
      <c r="AJ391" s="44">
        <v>2365</v>
      </c>
      <c r="AK391" s="43">
        <v>0.48199999999999998</v>
      </c>
      <c r="AL391" s="43" t="s">
        <v>126</v>
      </c>
      <c r="AM391" s="43" t="s">
        <v>126</v>
      </c>
      <c r="AN391" s="43" t="s">
        <v>126</v>
      </c>
      <c r="AO391" s="43" t="s">
        <v>126</v>
      </c>
      <c r="AP391" s="43"/>
      <c r="AQ391" s="43">
        <v>1</v>
      </c>
      <c r="AR391" s="43"/>
      <c r="AS391" s="43"/>
      <c r="AT391" s="46">
        <f t="shared" si="28"/>
        <v>1.0068574849999994</v>
      </c>
      <c r="AU391" s="47">
        <f t="shared" si="29"/>
        <v>472.94991326675</v>
      </c>
      <c r="AV391" s="43"/>
      <c r="AW391" s="50">
        <f t="shared" si="30"/>
        <v>0.5482673762000001</v>
      </c>
      <c r="AX391" s="51">
        <f t="shared" si="31"/>
        <v>448.23905416150006</v>
      </c>
    </row>
    <row r="392" spans="1:50">
      <c r="A392" s="43">
        <v>66</v>
      </c>
      <c r="B392" s="43" t="s">
        <v>525</v>
      </c>
      <c r="C392" s="45">
        <v>44425.505254629628</v>
      </c>
      <c r="D392" s="43" t="s">
        <v>128</v>
      </c>
      <c r="E392" s="43" t="s">
        <v>125</v>
      </c>
      <c r="F392" s="43">
        <v>0</v>
      </c>
      <c r="G392" s="43">
        <v>6.008</v>
      </c>
      <c r="H392" s="44">
        <v>896206</v>
      </c>
      <c r="I392" s="43">
        <v>1.865</v>
      </c>
      <c r="J392" s="43" t="s">
        <v>126</v>
      </c>
      <c r="K392" s="43" t="s">
        <v>126</v>
      </c>
      <c r="L392" s="43" t="s">
        <v>126</v>
      </c>
      <c r="M392" s="43" t="s">
        <v>126</v>
      </c>
      <c r="N392" s="43"/>
      <c r="O392" s="43">
        <v>66</v>
      </c>
      <c r="P392" s="43" t="s">
        <v>525</v>
      </c>
      <c r="Q392" s="45">
        <v>44425.505254629628</v>
      </c>
      <c r="R392" s="43" t="s">
        <v>128</v>
      </c>
      <c r="S392" s="43" t="s">
        <v>125</v>
      </c>
      <c r="T392" s="43">
        <v>0</v>
      </c>
      <c r="U392" s="43">
        <v>5.9509999999999996</v>
      </c>
      <c r="V392" s="44">
        <v>6847</v>
      </c>
      <c r="W392" s="43">
        <v>1.9530000000000001</v>
      </c>
      <c r="X392" s="43" t="s">
        <v>126</v>
      </c>
      <c r="Y392" s="43" t="s">
        <v>126</v>
      </c>
      <c r="Z392" s="43" t="s">
        <v>126</v>
      </c>
      <c r="AA392" s="43" t="s">
        <v>126</v>
      </c>
      <c r="AB392" s="43"/>
      <c r="AC392" s="43">
        <v>66</v>
      </c>
      <c r="AD392" s="43" t="s">
        <v>525</v>
      </c>
      <c r="AE392" s="45">
        <v>44425.505254629628</v>
      </c>
      <c r="AF392" s="43" t="s">
        <v>128</v>
      </c>
      <c r="AG392" s="43" t="s">
        <v>125</v>
      </c>
      <c r="AH392" s="43">
        <v>0</v>
      </c>
      <c r="AI392" s="43">
        <v>12.172000000000001</v>
      </c>
      <c r="AJ392" s="44">
        <v>9652</v>
      </c>
      <c r="AK392" s="43">
        <v>1.9359999999999999</v>
      </c>
      <c r="AL392" s="43" t="s">
        <v>126</v>
      </c>
      <c r="AM392" s="43" t="s">
        <v>126</v>
      </c>
      <c r="AN392" s="43" t="s">
        <v>126</v>
      </c>
      <c r="AO392" s="43" t="s">
        <v>126</v>
      </c>
      <c r="AP392" s="43"/>
      <c r="AQ392" s="43">
        <v>1</v>
      </c>
      <c r="AR392" s="43"/>
      <c r="AS392" s="43"/>
      <c r="AT392" s="46">
        <f t="shared" si="28"/>
        <v>1859.899305428565</v>
      </c>
      <c r="AU392" s="47">
        <f t="shared" si="29"/>
        <v>1818.46307750192</v>
      </c>
      <c r="AV392" s="43"/>
      <c r="AW392" s="50">
        <f t="shared" si="30"/>
        <v>2040.7298901213703</v>
      </c>
      <c r="AX392" s="51">
        <f t="shared" si="31"/>
        <v>1840.0896004489603</v>
      </c>
    </row>
    <row r="393" spans="1:50">
      <c r="A393" s="43">
        <v>67</v>
      </c>
      <c r="B393" s="43" t="s">
        <v>526</v>
      </c>
      <c r="C393" s="45">
        <v>44425.52648148148</v>
      </c>
      <c r="D393" s="43">
        <v>147</v>
      </c>
      <c r="E393" s="43" t="s">
        <v>125</v>
      </c>
      <c r="F393" s="43">
        <v>0</v>
      </c>
      <c r="G393" s="43">
        <v>6.0350000000000001</v>
      </c>
      <c r="H393" s="44">
        <v>4043</v>
      </c>
      <c r="I393" s="43">
        <v>4.0000000000000001E-3</v>
      </c>
      <c r="J393" s="43" t="s">
        <v>126</v>
      </c>
      <c r="K393" s="43" t="s">
        <v>126</v>
      </c>
      <c r="L393" s="43" t="s">
        <v>126</v>
      </c>
      <c r="M393" s="43" t="s">
        <v>126</v>
      </c>
      <c r="N393" s="43"/>
      <c r="O393" s="43">
        <v>67</v>
      </c>
      <c r="P393" s="43" t="s">
        <v>526</v>
      </c>
      <c r="Q393" s="45">
        <v>44425.52648148148</v>
      </c>
      <c r="R393" s="43">
        <v>147</v>
      </c>
      <c r="S393" s="43" t="s">
        <v>125</v>
      </c>
      <c r="T393" s="43">
        <v>0</v>
      </c>
      <c r="U393" s="43" t="s">
        <v>126</v>
      </c>
      <c r="V393" s="44" t="s">
        <v>126</v>
      </c>
      <c r="W393" s="43" t="s">
        <v>126</v>
      </c>
      <c r="X393" s="43" t="s">
        <v>126</v>
      </c>
      <c r="Y393" s="43" t="s">
        <v>126</v>
      </c>
      <c r="Z393" s="43" t="s">
        <v>126</v>
      </c>
      <c r="AA393" s="43" t="s">
        <v>126</v>
      </c>
      <c r="AB393" s="43"/>
      <c r="AC393" s="43">
        <v>67</v>
      </c>
      <c r="AD393" s="43" t="s">
        <v>526</v>
      </c>
      <c r="AE393" s="45">
        <v>44425.52648148148</v>
      </c>
      <c r="AF393" s="43">
        <v>147</v>
      </c>
      <c r="AG393" s="43" t="s">
        <v>125</v>
      </c>
      <c r="AH393" s="43">
        <v>0</v>
      </c>
      <c r="AI393" s="43">
        <v>12.15</v>
      </c>
      <c r="AJ393" s="44">
        <v>5744</v>
      </c>
      <c r="AK393" s="43">
        <v>1.1559999999999999</v>
      </c>
      <c r="AL393" s="43" t="s">
        <v>126</v>
      </c>
      <c r="AM393" s="43" t="s">
        <v>126</v>
      </c>
      <c r="AN393" s="43" t="s">
        <v>126</v>
      </c>
      <c r="AO393" s="43" t="s">
        <v>126</v>
      </c>
      <c r="AP393" s="43"/>
      <c r="AQ393" s="43">
        <v>1</v>
      </c>
      <c r="AR393" s="43"/>
      <c r="AS393" s="43"/>
      <c r="AT393" s="46">
        <f t="shared" si="28"/>
        <v>6.9126642912499996</v>
      </c>
      <c r="AU393" s="47">
        <f t="shared" si="29"/>
        <v>1097.6965957452799</v>
      </c>
      <c r="AV393" s="43"/>
      <c r="AW393" s="50">
        <f t="shared" si="30"/>
        <v>7.7941470504500003</v>
      </c>
      <c r="AX393" s="51">
        <f t="shared" si="31"/>
        <v>1093.85832510464</v>
      </c>
    </row>
    <row r="394" spans="1:50">
      <c r="A394" s="43">
        <v>68</v>
      </c>
      <c r="B394" s="43" t="s">
        <v>527</v>
      </c>
      <c r="C394" s="45">
        <v>44425.547731481478</v>
      </c>
      <c r="D394" s="43">
        <v>97</v>
      </c>
      <c r="E394" s="43" t="s">
        <v>125</v>
      </c>
      <c r="F394" s="43">
        <v>0</v>
      </c>
      <c r="G394" s="43">
        <v>6.0019999999999998</v>
      </c>
      <c r="H394" s="44">
        <v>2892428</v>
      </c>
      <c r="I394" s="43">
        <v>6.0439999999999996</v>
      </c>
      <c r="J394" s="43" t="s">
        <v>126</v>
      </c>
      <c r="K394" s="43" t="s">
        <v>126</v>
      </c>
      <c r="L394" s="43" t="s">
        <v>126</v>
      </c>
      <c r="M394" s="43" t="s">
        <v>126</v>
      </c>
      <c r="N394" s="43"/>
      <c r="O394" s="43">
        <v>68</v>
      </c>
      <c r="P394" s="43" t="s">
        <v>527</v>
      </c>
      <c r="Q394" s="45">
        <v>44425.547731481478</v>
      </c>
      <c r="R394" s="43">
        <v>97</v>
      </c>
      <c r="S394" s="43" t="s">
        <v>125</v>
      </c>
      <c r="T394" s="43">
        <v>0</v>
      </c>
      <c r="U394" s="43">
        <v>5.9550000000000001</v>
      </c>
      <c r="V394" s="44">
        <v>24138</v>
      </c>
      <c r="W394" s="43">
        <v>6.58</v>
      </c>
      <c r="X394" s="43" t="s">
        <v>126</v>
      </c>
      <c r="Y394" s="43" t="s">
        <v>126</v>
      </c>
      <c r="Z394" s="43" t="s">
        <v>126</v>
      </c>
      <c r="AA394" s="43" t="s">
        <v>126</v>
      </c>
      <c r="AB394" s="43"/>
      <c r="AC394" s="43">
        <v>68</v>
      </c>
      <c r="AD394" s="43" t="s">
        <v>527</v>
      </c>
      <c r="AE394" s="45">
        <v>44425.547731481478</v>
      </c>
      <c r="AF394" s="43">
        <v>97</v>
      </c>
      <c r="AG394" s="43" t="s">
        <v>125</v>
      </c>
      <c r="AH394" s="43">
        <v>0</v>
      </c>
      <c r="AI394" s="43">
        <v>12.066000000000001</v>
      </c>
      <c r="AJ394" s="44">
        <v>96638</v>
      </c>
      <c r="AK394" s="43">
        <v>19.033000000000001</v>
      </c>
      <c r="AL394" s="43" t="s">
        <v>126</v>
      </c>
      <c r="AM394" s="43" t="s">
        <v>126</v>
      </c>
      <c r="AN394" s="43" t="s">
        <v>126</v>
      </c>
      <c r="AO394" s="43" t="s">
        <v>126</v>
      </c>
      <c r="AP394" s="43"/>
      <c r="AQ394" s="43">
        <v>1</v>
      </c>
      <c r="AR394" s="43"/>
      <c r="AS394" s="43"/>
      <c r="AT394" s="46">
        <f t="shared" si="28"/>
        <v>5145.2201823995401</v>
      </c>
      <c r="AU394" s="47">
        <f t="shared" si="29"/>
        <v>17365.312255928122</v>
      </c>
      <c r="AV394" s="43"/>
      <c r="AW394" s="50">
        <f t="shared" si="30"/>
        <v>6463.3895541069205</v>
      </c>
      <c r="AX394" s="51">
        <f t="shared" si="31"/>
        <v>18321.477036504559</v>
      </c>
    </row>
    <row r="395" spans="1:50">
      <c r="A395" s="43">
        <v>69</v>
      </c>
      <c r="B395" s="43" t="s">
        <v>528</v>
      </c>
      <c r="C395" s="45">
        <v>44425.568958333337</v>
      </c>
      <c r="D395" s="43">
        <v>51</v>
      </c>
      <c r="E395" s="43" t="s">
        <v>125</v>
      </c>
      <c r="F395" s="43">
        <v>0</v>
      </c>
      <c r="G395" s="43">
        <v>6.0090000000000003</v>
      </c>
      <c r="H395" s="44">
        <v>24312</v>
      </c>
      <c r="I395" s="43">
        <v>4.5999999999999999E-2</v>
      </c>
      <c r="J395" s="43" t="s">
        <v>126</v>
      </c>
      <c r="K395" s="43" t="s">
        <v>126</v>
      </c>
      <c r="L395" s="43" t="s">
        <v>126</v>
      </c>
      <c r="M395" s="43" t="s">
        <v>126</v>
      </c>
      <c r="N395" s="43"/>
      <c r="O395" s="43">
        <v>69</v>
      </c>
      <c r="P395" s="43" t="s">
        <v>528</v>
      </c>
      <c r="Q395" s="45">
        <v>44425.568958333337</v>
      </c>
      <c r="R395" s="43">
        <v>51</v>
      </c>
      <c r="S395" s="43" t="s">
        <v>125</v>
      </c>
      <c r="T395" s="43">
        <v>0</v>
      </c>
      <c r="U395" s="43" t="s">
        <v>126</v>
      </c>
      <c r="V395" s="44" t="s">
        <v>126</v>
      </c>
      <c r="W395" s="43" t="s">
        <v>126</v>
      </c>
      <c r="X395" s="43" t="s">
        <v>126</v>
      </c>
      <c r="Y395" s="43" t="s">
        <v>126</v>
      </c>
      <c r="Z395" s="43" t="s">
        <v>126</v>
      </c>
      <c r="AA395" s="43" t="s">
        <v>126</v>
      </c>
      <c r="AB395" s="43"/>
      <c r="AC395" s="43">
        <v>69</v>
      </c>
      <c r="AD395" s="43" t="s">
        <v>528</v>
      </c>
      <c r="AE395" s="45">
        <v>44425.568958333337</v>
      </c>
      <c r="AF395" s="43">
        <v>51</v>
      </c>
      <c r="AG395" s="43" t="s">
        <v>125</v>
      </c>
      <c r="AH395" s="43">
        <v>0</v>
      </c>
      <c r="AI395" s="43">
        <v>12.161</v>
      </c>
      <c r="AJ395" s="44">
        <v>5332</v>
      </c>
      <c r="AK395" s="43">
        <v>1.0740000000000001</v>
      </c>
      <c r="AL395" s="43" t="s">
        <v>126</v>
      </c>
      <c r="AM395" s="43" t="s">
        <v>126</v>
      </c>
      <c r="AN395" s="43" t="s">
        <v>126</v>
      </c>
      <c r="AO395" s="43" t="s">
        <v>126</v>
      </c>
      <c r="AP395" s="43"/>
      <c r="AQ395" s="43">
        <v>1</v>
      </c>
      <c r="AR395" s="43"/>
      <c r="AS395" s="43"/>
      <c r="AT395" s="46">
        <f t="shared" si="28"/>
        <v>76.351757936627195</v>
      </c>
      <c r="AU395" s="47">
        <f t="shared" si="29"/>
        <v>1021.59823483952</v>
      </c>
      <c r="AV395" s="43"/>
      <c r="AW395" s="50">
        <f t="shared" si="30"/>
        <v>63.579559232710409</v>
      </c>
      <c r="AX395" s="51">
        <f t="shared" si="31"/>
        <v>1015.1581245577602</v>
      </c>
    </row>
    <row r="396" spans="1:50">
      <c r="A396" s="43">
        <v>70</v>
      </c>
      <c r="B396" s="43" t="s">
        <v>529</v>
      </c>
      <c r="C396" s="45">
        <v>44425.590219907404</v>
      </c>
      <c r="D396" s="43">
        <v>28</v>
      </c>
      <c r="E396" s="43" t="s">
        <v>125</v>
      </c>
      <c r="F396" s="43">
        <v>0</v>
      </c>
      <c r="G396" s="43">
        <v>6.0149999999999997</v>
      </c>
      <c r="H396" s="44">
        <v>30314</v>
      </c>
      <c r="I396" s="43">
        <v>5.8000000000000003E-2</v>
      </c>
      <c r="J396" s="43" t="s">
        <v>126</v>
      </c>
      <c r="K396" s="43" t="s">
        <v>126</v>
      </c>
      <c r="L396" s="43" t="s">
        <v>126</v>
      </c>
      <c r="M396" s="43" t="s">
        <v>126</v>
      </c>
      <c r="N396" s="43"/>
      <c r="O396" s="43">
        <v>70</v>
      </c>
      <c r="P396" s="43" t="s">
        <v>529</v>
      </c>
      <c r="Q396" s="45">
        <v>44425.590219907404</v>
      </c>
      <c r="R396" s="43">
        <v>28</v>
      </c>
      <c r="S396" s="43" t="s">
        <v>125</v>
      </c>
      <c r="T396" s="43">
        <v>0</v>
      </c>
      <c r="U396" s="43" t="s">
        <v>126</v>
      </c>
      <c r="V396" s="44" t="s">
        <v>126</v>
      </c>
      <c r="W396" s="43" t="s">
        <v>126</v>
      </c>
      <c r="X396" s="43" t="s">
        <v>126</v>
      </c>
      <c r="Y396" s="43" t="s">
        <v>126</v>
      </c>
      <c r="Z396" s="43" t="s">
        <v>126</v>
      </c>
      <c r="AA396" s="43" t="s">
        <v>126</v>
      </c>
      <c r="AB396" s="43"/>
      <c r="AC396" s="43">
        <v>70</v>
      </c>
      <c r="AD396" s="43" t="s">
        <v>529</v>
      </c>
      <c r="AE396" s="45">
        <v>44425.590219907404</v>
      </c>
      <c r="AF396" s="43">
        <v>28</v>
      </c>
      <c r="AG396" s="43" t="s">
        <v>125</v>
      </c>
      <c r="AH396" s="43">
        <v>0</v>
      </c>
      <c r="AI396" s="43">
        <v>12.167999999999999</v>
      </c>
      <c r="AJ396" s="44">
        <v>5958</v>
      </c>
      <c r="AK396" s="43">
        <v>1.1990000000000001</v>
      </c>
      <c r="AL396" s="43" t="s">
        <v>126</v>
      </c>
      <c r="AM396" s="43" t="s">
        <v>126</v>
      </c>
      <c r="AN396" s="43" t="s">
        <v>126</v>
      </c>
      <c r="AO396" s="43" t="s">
        <v>126</v>
      </c>
      <c r="AP396" s="43"/>
      <c r="AQ396" s="43">
        <v>1</v>
      </c>
      <c r="AR396" s="43"/>
      <c r="AS396" s="43"/>
      <c r="AT396" s="46">
        <f t="shared" si="28"/>
        <v>94.936436317944811</v>
      </c>
      <c r="AU396" s="47">
        <f t="shared" si="29"/>
        <v>1137.21500535372</v>
      </c>
      <c r="AV396" s="43"/>
      <c r="AW396" s="50">
        <f t="shared" si="30"/>
        <v>79.355190323743599</v>
      </c>
      <c r="AX396" s="51">
        <f t="shared" si="31"/>
        <v>1134.7344063573601</v>
      </c>
    </row>
    <row r="397" spans="1:50">
      <c r="A397" s="43">
        <v>71</v>
      </c>
      <c r="B397" s="43" t="s">
        <v>530</v>
      </c>
      <c r="C397" s="45">
        <v>44425.611458333333</v>
      </c>
      <c r="D397" s="43">
        <v>166</v>
      </c>
      <c r="E397" s="43" t="s">
        <v>125</v>
      </c>
      <c r="F397" s="43">
        <v>0</v>
      </c>
      <c r="G397" s="43">
        <v>6.0010000000000003</v>
      </c>
      <c r="H397" s="44">
        <v>4095726</v>
      </c>
      <c r="I397" s="43">
        <v>8.5739999999999998</v>
      </c>
      <c r="J397" s="43" t="s">
        <v>126</v>
      </c>
      <c r="K397" s="43" t="s">
        <v>126</v>
      </c>
      <c r="L397" s="43" t="s">
        <v>126</v>
      </c>
      <c r="M397" s="43" t="s">
        <v>126</v>
      </c>
      <c r="N397" s="43"/>
      <c r="O397" s="43">
        <v>71</v>
      </c>
      <c r="P397" s="43" t="s">
        <v>530</v>
      </c>
      <c r="Q397" s="45">
        <v>44425.611458333333</v>
      </c>
      <c r="R397" s="43">
        <v>166</v>
      </c>
      <c r="S397" s="43" t="s">
        <v>125</v>
      </c>
      <c r="T397" s="43">
        <v>0</v>
      </c>
      <c r="U397" s="43">
        <v>5.9539999999999997</v>
      </c>
      <c r="V397" s="44">
        <v>31512</v>
      </c>
      <c r="W397" s="43">
        <v>8.5459999999999994</v>
      </c>
      <c r="X397" s="43" t="s">
        <v>126</v>
      </c>
      <c r="Y397" s="43" t="s">
        <v>126</v>
      </c>
      <c r="Z397" s="43" t="s">
        <v>126</v>
      </c>
      <c r="AA397" s="43" t="s">
        <v>126</v>
      </c>
      <c r="AB397" s="43"/>
      <c r="AC397" s="43">
        <v>71</v>
      </c>
      <c r="AD397" s="43" t="s">
        <v>530</v>
      </c>
      <c r="AE397" s="45">
        <v>44425.611458333333</v>
      </c>
      <c r="AF397" s="43">
        <v>166</v>
      </c>
      <c r="AG397" s="43" t="s">
        <v>125</v>
      </c>
      <c r="AH397" s="43">
        <v>0</v>
      </c>
      <c r="AI397" s="43">
        <v>12.05</v>
      </c>
      <c r="AJ397" s="44">
        <v>120412</v>
      </c>
      <c r="AK397" s="43">
        <v>23.625</v>
      </c>
      <c r="AL397" s="43" t="s">
        <v>126</v>
      </c>
      <c r="AM397" s="43" t="s">
        <v>126</v>
      </c>
      <c r="AN397" s="43" t="s">
        <v>126</v>
      </c>
      <c r="AO397" s="43" t="s">
        <v>126</v>
      </c>
      <c r="AP397" s="43"/>
      <c r="AQ397" s="43">
        <v>1</v>
      </c>
      <c r="AR397" s="43"/>
      <c r="AS397" s="43"/>
      <c r="AT397" s="46">
        <f t="shared" si="28"/>
        <v>6546.8908251830408</v>
      </c>
      <c r="AU397" s="47">
        <f t="shared" si="29"/>
        <v>21449.109447569121</v>
      </c>
      <c r="AV397" s="43"/>
      <c r="AW397" s="50">
        <f t="shared" si="30"/>
        <v>8345.8471666899204</v>
      </c>
      <c r="AX397" s="51">
        <f t="shared" si="31"/>
        <v>22783.16185116256</v>
      </c>
    </row>
    <row r="398" spans="1:50">
      <c r="A398" s="43">
        <v>72</v>
      </c>
      <c r="B398" s="43" t="s">
        <v>531</v>
      </c>
      <c r="C398" s="45">
        <v>44425.632731481484</v>
      </c>
      <c r="D398" s="43">
        <v>153</v>
      </c>
      <c r="E398" s="43" t="s">
        <v>125</v>
      </c>
      <c r="F398" s="43">
        <v>0</v>
      </c>
      <c r="G398" s="43">
        <v>6.0039999999999996</v>
      </c>
      <c r="H398" s="44">
        <v>951460</v>
      </c>
      <c r="I398" s="43">
        <v>1.98</v>
      </c>
      <c r="J398" s="43" t="s">
        <v>126</v>
      </c>
      <c r="K398" s="43" t="s">
        <v>126</v>
      </c>
      <c r="L398" s="43" t="s">
        <v>126</v>
      </c>
      <c r="M398" s="43" t="s">
        <v>126</v>
      </c>
      <c r="N398" s="43"/>
      <c r="O398" s="43">
        <v>72</v>
      </c>
      <c r="P398" s="43" t="s">
        <v>531</v>
      </c>
      <c r="Q398" s="45">
        <v>44425.632731481484</v>
      </c>
      <c r="R398" s="43">
        <v>153</v>
      </c>
      <c r="S398" s="43" t="s">
        <v>125</v>
      </c>
      <c r="T398" s="43">
        <v>0</v>
      </c>
      <c r="U398" s="43">
        <v>5.952</v>
      </c>
      <c r="V398" s="44">
        <v>7617</v>
      </c>
      <c r="W398" s="43">
        <v>2.1589999999999998</v>
      </c>
      <c r="X398" s="43" t="s">
        <v>126</v>
      </c>
      <c r="Y398" s="43" t="s">
        <v>126</v>
      </c>
      <c r="Z398" s="43" t="s">
        <v>126</v>
      </c>
      <c r="AA398" s="43" t="s">
        <v>126</v>
      </c>
      <c r="AB398" s="43"/>
      <c r="AC398" s="43">
        <v>72</v>
      </c>
      <c r="AD398" s="43" t="s">
        <v>531</v>
      </c>
      <c r="AE398" s="45">
        <v>44425.632731481484</v>
      </c>
      <c r="AF398" s="43">
        <v>153</v>
      </c>
      <c r="AG398" s="43" t="s">
        <v>125</v>
      </c>
      <c r="AH398" s="43">
        <v>0</v>
      </c>
      <c r="AI398" s="43">
        <v>12.119</v>
      </c>
      <c r="AJ398" s="44">
        <v>42812</v>
      </c>
      <c r="AK398" s="43">
        <v>8.5090000000000003</v>
      </c>
      <c r="AL398" s="43" t="s">
        <v>126</v>
      </c>
      <c r="AM398" s="43" t="s">
        <v>126</v>
      </c>
      <c r="AN398" s="43" t="s">
        <v>126</v>
      </c>
      <c r="AO398" s="43" t="s">
        <v>126</v>
      </c>
      <c r="AP398" s="43"/>
      <c r="AQ398" s="43">
        <v>1</v>
      </c>
      <c r="AR398" s="43"/>
      <c r="AS398" s="43"/>
      <c r="AT398" s="46">
        <f t="shared" si="28"/>
        <v>2006.1588913933649</v>
      </c>
      <c r="AU398" s="47">
        <f t="shared" si="29"/>
        <v>7857.1257168171205</v>
      </c>
      <c r="AV398" s="43"/>
      <c r="AW398" s="50">
        <f t="shared" si="30"/>
        <v>2237.93436491177</v>
      </c>
      <c r="AX398" s="51">
        <f t="shared" si="31"/>
        <v>8151.9939769865605</v>
      </c>
    </row>
    <row r="399" spans="1:50">
      <c r="A399" s="43">
        <v>73</v>
      </c>
      <c r="B399" s="43" t="s">
        <v>532</v>
      </c>
      <c r="C399" s="45">
        <v>44425.653981481482</v>
      </c>
      <c r="D399" s="43">
        <v>14</v>
      </c>
      <c r="E399" s="43" t="s">
        <v>125</v>
      </c>
      <c r="F399" s="43">
        <v>0</v>
      </c>
      <c r="G399" s="43">
        <v>6.0049999999999999</v>
      </c>
      <c r="H399" s="44">
        <v>2434935</v>
      </c>
      <c r="I399" s="43">
        <v>5.085</v>
      </c>
      <c r="J399" s="43" t="s">
        <v>126</v>
      </c>
      <c r="K399" s="43" t="s">
        <v>126</v>
      </c>
      <c r="L399" s="43" t="s">
        <v>126</v>
      </c>
      <c r="M399" s="43" t="s">
        <v>126</v>
      </c>
      <c r="N399" s="43"/>
      <c r="O399" s="43">
        <v>73</v>
      </c>
      <c r="P399" s="43" t="s">
        <v>532</v>
      </c>
      <c r="Q399" s="45">
        <v>44425.653981481482</v>
      </c>
      <c r="R399" s="43">
        <v>14</v>
      </c>
      <c r="S399" s="43" t="s">
        <v>125</v>
      </c>
      <c r="T399" s="43">
        <v>0</v>
      </c>
      <c r="U399" s="43">
        <v>5.9580000000000002</v>
      </c>
      <c r="V399" s="44">
        <v>18671</v>
      </c>
      <c r="W399" s="43">
        <v>5.12</v>
      </c>
      <c r="X399" s="43" t="s">
        <v>126</v>
      </c>
      <c r="Y399" s="43" t="s">
        <v>126</v>
      </c>
      <c r="Z399" s="43" t="s">
        <v>126</v>
      </c>
      <c r="AA399" s="43" t="s">
        <v>126</v>
      </c>
      <c r="AB399" s="43"/>
      <c r="AC399" s="43">
        <v>73</v>
      </c>
      <c r="AD399" s="43" t="s">
        <v>532</v>
      </c>
      <c r="AE399" s="45">
        <v>44425.653981481482</v>
      </c>
      <c r="AF399" s="43">
        <v>14</v>
      </c>
      <c r="AG399" s="43" t="s">
        <v>125</v>
      </c>
      <c r="AH399" s="43">
        <v>0</v>
      </c>
      <c r="AI399" s="43">
        <v>12.079000000000001</v>
      </c>
      <c r="AJ399" s="44">
        <v>89279</v>
      </c>
      <c r="AK399" s="43">
        <v>17.605</v>
      </c>
      <c r="AL399" s="43" t="s">
        <v>126</v>
      </c>
      <c r="AM399" s="43" t="s">
        <v>126</v>
      </c>
      <c r="AN399" s="43" t="s">
        <v>126</v>
      </c>
      <c r="AO399" s="43" t="s">
        <v>126</v>
      </c>
      <c r="AP399" s="43"/>
      <c r="AQ399" s="43">
        <v>1</v>
      </c>
      <c r="AR399" s="43"/>
      <c r="AS399" s="43"/>
      <c r="AT399" s="46">
        <f t="shared" si="28"/>
        <v>4106.268071501685</v>
      </c>
      <c r="AU399" s="47">
        <f t="shared" si="29"/>
        <v>16086.83326018043</v>
      </c>
      <c r="AV399" s="43"/>
      <c r="AW399" s="50">
        <f t="shared" si="30"/>
        <v>5066.3478727431311</v>
      </c>
      <c r="AX399" s="51">
        <f t="shared" si="31"/>
        <v>16936.682570185341</v>
      </c>
    </row>
    <row r="400" spans="1:50">
      <c r="A400" s="43">
        <v>74</v>
      </c>
      <c r="B400" s="43" t="s">
        <v>533</v>
      </c>
      <c r="C400" s="45">
        <v>44425.675219907411</v>
      </c>
      <c r="D400" s="43">
        <v>10</v>
      </c>
      <c r="E400" s="43" t="s">
        <v>125</v>
      </c>
      <c r="F400" s="43">
        <v>0</v>
      </c>
      <c r="G400" s="43">
        <v>5.9980000000000002</v>
      </c>
      <c r="H400" s="44">
        <v>3081862</v>
      </c>
      <c r="I400" s="43">
        <v>6.4420000000000002</v>
      </c>
      <c r="J400" s="43" t="s">
        <v>126</v>
      </c>
      <c r="K400" s="43" t="s">
        <v>126</v>
      </c>
      <c r="L400" s="43" t="s">
        <v>126</v>
      </c>
      <c r="M400" s="43" t="s">
        <v>126</v>
      </c>
      <c r="N400" s="43"/>
      <c r="O400" s="43">
        <v>74</v>
      </c>
      <c r="P400" s="43" t="s">
        <v>533</v>
      </c>
      <c r="Q400" s="45">
        <v>44425.675219907411</v>
      </c>
      <c r="R400" s="43">
        <v>10</v>
      </c>
      <c r="S400" s="43" t="s">
        <v>125</v>
      </c>
      <c r="T400" s="43">
        <v>0</v>
      </c>
      <c r="U400" s="43">
        <v>5.9489999999999998</v>
      </c>
      <c r="V400" s="44">
        <v>22369</v>
      </c>
      <c r="W400" s="43">
        <v>6.1079999999999997</v>
      </c>
      <c r="X400" s="43" t="s">
        <v>126</v>
      </c>
      <c r="Y400" s="43" t="s">
        <v>126</v>
      </c>
      <c r="Z400" s="43" t="s">
        <v>126</v>
      </c>
      <c r="AA400" s="43" t="s">
        <v>126</v>
      </c>
      <c r="AB400" s="43"/>
      <c r="AC400" s="43">
        <v>74</v>
      </c>
      <c r="AD400" s="43" t="s">
        <v>533</v>
      </c>
      <c r="AE400" s="45">
        <v>44425.675219907411</v>
      </c>
      <c r="AF400" s="43">
        <v>10</v>
      </c>
      <c r="AG400" s="43" t="s">
        <v>125</v>
      </c>
      <c r="AH400" s="43">
        <v>0</v>
      </c>
      <c r="AI400" s="43">
        <v>12.061999999999999</v>
      </c>
      <c r="AJ400" s="44">
        <v>99081</v>
      </c>
      <c r="AK400" s="43">
        <v>19.506</v>
      </c>
      <c r="AL400" s="43" t="s">
        <v>126</v>
      </c>
      <c r="AM400" s="43" t="s">
        <v>126</v>
      </c>
      <c r="AN400" s="43" t="s">
        <v>126</v>
      </c>
      <c r="AO400" s="43" t="s">
        <v>126</v>
      </c>
      <c r="AP400" s="43"/>
      <c r="AQ400" s="43">
        <v>1</v>
      </c>
      <c r="AR400" s="43"/>
      <c r="AS400" s="43"/>
      <c r="AT400" s="46">
        <f t="shared" si="28"/>
        <v>4809.016822548886</v>
      </c>
      <c r="AU400" s="47">
        <f t="shared" si="29"/>
        <v>17788.23151290603</v>
      </c>
      <c r="AV400" s="43"/>
      <c r="AW400" s="50">
        <f t="shared" si="30"/>
        <v>6011.4691307287303</v>
      </c>
      <c r="AX400" s="51">
        <f t="shared" si="31"/>
        <v>18780.80405543814</v>
      </c>
    </row>
    <row r="401" spans="1:51">
      <c r="A401" s="43">
        <v>75</v>
      </c>
      <c r="B401" s="43" t="s">
        <v>534</v>
      </c>
      <c r="C401" s="45">
        <v>44425.696458333332</v>
      </c>
      <c r="D401" s="43">
        <v>24</v>
      </c>
      <c r="E401" s="43" t="s">
        <v>125</v>
      </c>
      <c r="F401" s="43">
        <v>0</v>
      </c>
      <c r="G401" s="43">
        <v>5.9939999999999998</v>
      </c>
      <c r="H401" s="44">
        <v>4219461</v>
      </c>
      <c r="I401" s="43">
        <v>8.8339999999999996</v>
      </c>
      <c r="J401" s="43" t="s">
        <v>126</v>
      </c>
      <c r="K401" s="43" t="s">
        <v>126</v>
      </c>
      <c r="L401" s="43" t="s">
        <v>126</v>
      </c>
      <c r="M401" s="43" t="s">
        <v>126</v>
      </c>
      <c r="N401" s="43"/>
      <c r="O401" s="43">
        <v>75</v>
      </c>
      <c r="P401" s="43" t="s">
        <v>534</v>
      </c>
      <c r="Q401" s="45">
        <v>44425.696458333332</v>
      </c>
      <c r="R401" s="43">
        <v>24</v>
      </c>
      <c r="S401" s="43" t="s">
        <v>125</v>
      </c>
      <c r="T401" s="43">
        <v>0</v>
      </c>
      <c r="U401" s="43">
        <v>5.9470000000000001</v>
      </c>
      <c r="V401" s="44">
        <v>31267</v>
      </c>
      <c r="W401" s="43">
        <v>8.4809999999999999</v>
      </c>
      <c r="X401" s="43" t="s">
        <v>126</v>
      </c>
      <c r="Y401" s="43" t="s">
        <v>126</v>
      </c>
      <c r="Z401" s="43" t="s">
        <v>126</v>
      </c>
      <c r="AA401" s="43" t="s">
        <v>126</v>
      </c>
      <c r="AB401" s="43"/>
      <c r="AC401" s="43">
        <v>75</v>
      </c>
      <c r="AD401" s="43" t="s">
        <v>534</v>
      </c>
      <c r="AE401" s="45">
        <v>44425.696458333332</v>
      </c>
      <c r="AF401" s="43">
        <v>24</v>
      </c>
      <c r="AG401" s="43" t="s">
        <v>125</v>
      </c>
      <c r="AH401" s="43">
        <v>0</v>
      </c>
      <c r="AI401" s="43">
        <v>12.04</v>
      </c>
      <c r="AJ401" s="44">
        <v>125388</v>
      </c>
      <c r="AK401" s="43">
        <v>24.582000000000001</v>
      </c>
      <c r="AL401" s="43" t="s">
        <v>126</v>
      </c>
      <c r="AM401" s="43" t="s">
        <v>126</v>
      </c>
      <c r="AN401" s="43" t="s">
        <v>126</v>
      </c>
      <c r="AO401" s="43" t="s">
        <v>126</v>
      </c>
      <c r="AP401" s="43"/>
      <c r="AQ401" s="43">
        <v>1</v>
      </c>
      <c r="AR401" s="43"/>
      <c r="AS401" s="43"/>
      <c r="AT401" s="46">
        <f t="shared" si="28"/>
        <v>6500.3147990743655</v>
      </c>
      <c r="AU401" s="47">
        <f t="shared" si="29"/>
        <v>22294.88581035312</v>
      </c>
      <c r="AV401" s="43"/>
      <c r="AW401" s="50">
        <f t="shared" si="30"/>
        <v>8283.3378604497702</v>
      </c>
      <c r="AX401" s="51">
        <f t="shared" si="31"/>
        <v>23714.685432154562</v>
      </c>
    </row>
    <row r="402" spans="1:51">
      <c r="A402" s="43">
        <v>76</v>
      </c>
      <c r="B402" s="43" t="s">
        <v>535</v>
      </c>
      <c r="C402" s="45">
        <v>44425.71769675926</v>
      </c>
      <c r="D402" s="43">
        <v>181</v>
      </c>
      <c r="E402" s="43" t="s">
        <v>125</v>
      </c>
      <c r="F402" s="43">
        <v>0</v>
      </c>
      <c r="G402" s="43">
        <v>6.0389999999999997</v>
      </c>
      <c r="H402" s="44">
        <v>3066</v>
      </c>
      <c r="I402" s="43">
        <v>2E-3</v>
      </c>
      <c r="J402" s="43" t="s">
        <v>126</v>
      </c>
      <c r="K402" s="43" t="s">
        <v>126</v>
      </c>
      <c r="L402" s="43" t="s">
        <v>126</v>
      </c>
      <c r="M402" s="43" t="s">
        <v>126</v>
      </c>
      <c r="N402" s="43"/>
      <c r="O402" s="43">
        <v>76</v>
      </c>
      <c r="P402" s="43" t="s">
        <v>535</v>
      </c>
      <c r="Q402" s="45">
        <v>44425.71769675926</v>
      </c>
      <c r="R402" s="43">
        <v>181</v>
      </c>
      <c r="S402" s="43" t="s">
        <v>125</v>
      </c>
      <c r="T402" s="43">
        <v>0</v>
      </c>
      <c r="U402" s="43" t="s">
        <v>126</v>
      </c>
      <c r="V402" s="44" t="s">
        <v>126</v>
      </c>
      <c r="W402" s="43" t="s">
        <v>126</v>
      </c>
      <c r="X402" s="43" t="s">
        <v>126</v>
      </c>
      <c r="Y402" s="43" t="s">
        <v>126</v>
      </c>
      <c r="Z402" s="43" t="s">
        <v>126</v>
      </c>
      <c r="AA402" s="43" t="s">
        <v>126</v>
      </c>
      <c r="AB402" s="43"/>
      <c r="AC402" s="43">
        <v>76</v>
      </c>
      <c r="AD402" s="43" t="s">
        <v>535</v>
      </c>
      <c r="AE402" s="45">
        <v>44425.71769675926</v>
      </c>
      <c r="AF402" s="43">
        <v>181</v>
      </c>
      <c r="AG402" s="43" t="s">
        <v>125</v>
      </c>
      <c r="AH402" s="43">
        <v>0</v>
      </c>
      <c r="AI402" s="43">
        <v>12.173</v>
      </c>
      <c r="AJ402" s="44">
        <v>6150</v>
      </c>
      <c r="AK402" s="43">
        <v>1.2370000000000001</v>
      </c>
      <c r="AL402" s="43" t="s">
        <v>126</v>
      </c>
      <c r="AM402" s="43" t="s">
        <v>126</v>
      </c>
      <c r="AN402" s="43" t="s">
        <v>126</v>
      </c>
      <c r="AO402" s="43" t="s">
        <v>126</v>
      </c>
      <c r="AP402" s="43"/>
      <c r="AQ402" s="43">
        <v>1</v>
      </c>
      <c r="AR402" s="43"/>
      <c r="AS402" s="43"/>
      <c r="AT402" s="46">
        <f t="shared" si="28"/>
        <v>4.1222875650000006</v>
      </c>
      <c r="AU402" s="47">
        <f t="shared" si="29"/>
        <v>1172.665881675</v>
      </c>
      <c r="AV402" s="43"/>
      <c r="AW402" s="50">
        <f t="shared" si="30"/>
        <v>4.4615673698000009</v>
      </c>
      <c r="AX402" s="51">
        <f t="shared" si="31"/>
        <v>1171.4070061500001</v>
      </c>
    </row>
    <row r="403" spans="1:51">
      <c r="A403" s="43">
        <v>77</v>
      </c>
      <c r="B403" s="43" t="s">
        <v>536</v>
      </c>
      <c r="C403" s="45">
        <v>44425.738935185182</v>
      </c>
      <c r="D403" s="43">
        <v>143</v>
      </c>
      <c r="E403" s="43" t="s">
        <v>125</v>
      </c>
      <c r="F403" s="43">
        <v>0</v>
      </c>
      <c r="G403" s="43">
        <v>6.0179999999999998</v>
      </c>
      <c r="H403" s="44">
        <v>22270</v>
      </c>
      <c r="I403" s="43">
        <v>4.2000000000000003E-2</v>
      </c>
      <c r="J403" s="43" t="s">
        <v>126</v>
      </c>
      <c r="K403" s="43" t="s">
        <v>126</v>
      </c>
      <c r="L403" s="43" t="s">
        <v>126</v>
      </c>
      <c r="M403" s="43" t="s">
        <v>126</v>
      </c>
      <c r="N403" s="43"/>
      <c r="O403" s="43">
        <v>77</v>
      </c>
      <c r="P403" s="43" t="s">
        <v>536</v>
      </c>
      <c r="Q403" s="45">
        <v>44425.738935185182</v>
      </c>
      <c r="R403" s="43">
        <v>143</v>
      </c>
      <c r="S403" s="43" t="s">
        <v>125</v>
      </c>
      <c r="T403" s="43">
        <v>0</v>
      </c>
      <c r="U403" s="43" t="s">
        <v>126</v>
      </c>
      <c r="V403" s="43" t="s">
        <v>126</v>
      </c>
      <c r="W403" s="43" t="s">
        <v>126</v>
      </c>
      <c r="X403" s="43" t="s">
        <v>126</v>
      </c>
      <c r="Y403" s="43" t="s">
        <v>126</v>
      </c>
      <c r="Z403" s="43" t="s">
        <v>126</v>
      </c>
      <c r="AA403" s="43" t="s">
        <v>126</v>
      </c>
      <c r="AB403" s="43"/>
      <c r="AC403" s="43">
        <v>77</v>
      </c>
      <c r="AD403" s="43" t="s">
        <v>536</v>
      </c>
      <c r="AE403" s="45">
        <v>44425.738935185182</v>
      </c>
      <c r="AF403" s="43">
        <v>143</v>
      </c>
      <c r="AG403" s="43" t="s">
        <v>125</v>
      </c>
      <c r="AH403" s="43">
        <v>0</v>
      </c>
      <c r="AI403" s="43">
        <v>12.132</v>
      </c>
      <c r="AJ403" s="44">
        <v>40132</v>
      </c>
      <c r="AK403" s="43">
        <v>7.9809999999999999</v>
      </c>
      <c r="AL403" s="43" t="s">
        <v>126</v>
      </c>
      <c r="AM403" s="43" t="s">
        <v>126</v>
      </c>
      <c r="AN403" s="43" t="s">
        <v>126</v>
      </c>
      <c r="AO403" s="43" t="s">
        <v>126</v>
      </c>
      <c r="AP403" s="43"/>
      <c r="AQ403" s="43">
        <v>1</v>
      </c>
      <c r="AR403" s="43"/>
      <c r="AS403" s="43"/>
      <c r="AT403" s="46">
        <f t="shared" si="28"/>
        <v>70.015473243019997</v>
      </c>
      <c r="AU403" s="47">
        <f t="shared" si="29"/>
        <v>7374.20685509552</v>
      </c>
      <c r="AV403" s="43"/>
      <c r="AW403" s="50">
        <f t="shared" si="30"/>
        <v>58.210389294390005</v>
      </c>
      <c r="AX403" s="51">
        <f t="shared" si="31"/>
        <v>7643.1924110857599</v>
      </c>
    </row>
    <row r="404" spans="1:51">
      <c r="A404" s="43">
        <v>78</v>
      </c>
      <c r="B404" s="43" t="s">
        <v>537</v>
      </c>
      <c r="C404" s="45">
        <v>44425.760150462964</v>
      </c>
      <c r="D404" s="43">
        <v>169</v>
      </c>
      <c r="E404" s="43" t="s">
        <v>125</v>
      </c>
      <c r="F404" s="43">
        <v>0</v>
      </c>
      <c r="G404" s="43">
        <v>6.0179999999999998</v>
      </c>
      <c r="H404" s="44">
        <v>34997</v>
      </c>
      <c r="I404" s="43">
        <v>6.8000000000000005E-2</v>
      </c>
      <c r="J404" s="43" t="s">
        <v>126</v>
      </c>
      <c r="K404" s="43" t="s">
        <v>126</v>
      </c>
      <c r="L404" s="43" t="s">
        <v>126</v>
      </c>
      <c r="M404" s="43" t="s">
        <v>126</v>
      </c>
      <c r="N404" s="43"/>
      <c r="O404" s="43">
        <v>78</v>
      </c>
      <c r="P404" s="43" t="s">
        <v>537</v>
      </c>
      <c r="Q404" s="45">
        <v>44425.760150462964</v>
      </c>
      <c r="R404" s="43">
        <v>169</v>
      </c>
      <c r="S404" s="43" t="s">
        <v>125</v>
      </c>
      <c r="T404" s="43">
        <v>0</v>
      </c>
      <c r="U404" s="43" t="s">
        <v>126</v>
      </c>
      <c r="V404" s="43" t="s">
        <v>126</v>
      </c>
      <c r="W404" s="43" t="s">
        <v>126</v>
      </c>
      <c r="X404" s="43" t="s">
        <v>126</v>
      </c>
      <c r="Y404" s="43" t="s">
        <v>126</v>
      </c>
      <c r="Z404" s="43" t="s">
        <v>126</v>
      </c>
      <c r="AA404" s="43" t="s">
        <v>126</v>
      </c>
      <c r="AB404" s="43"/>
      <c r="AC404" s="43">
        <v>78</v>
      </c>
      <c r="AD404" s="43" t="s">
        <v>537</v>
      </c>
      <c r="AE404" s="45">
        <v>44425.760150462964</v>
      </c>
      <c r="AF404" s="43">
        <v>169</v>
      </c>
      <c r="AG404" s="43" t="s">
        <v>125</v>
      </c>
      <c r="AH404" s="43">
        <v>0</v>
      </c>
      <c r="AI404" s="43">
        <v>12.177</v>
      </c>
      <c r="AJ404" s="44">
        <v>5955</v>
      </c>
      <c r="AK404" s="43">
        <v>1.198</v>
      </c>
      <c r="AL404" s="43" t="s">
        <v>126</v>
      </c>
      <c r="AM404" s="43" t="s">
        <v>126</v>
      </c>
      <c r="AN404" s="43" t="s">
        <v>126</v>
      </c>
      <c r="AO404" s="43" t="s">
        <v>126</v>
      </c>
      <c r="AP404" s="43"/>
      <c r="AQ404" s="43">
        <v>1</v>
      </c>
      <c r="AR404" s="43"/>
      <c r="AS404" s="43"/>
      <c r="AT404" s="46">
        <f t="shared" si="28"/>
        <v>109.3961033946542</v>
      </c>
      <c r="AU404" s="47">
        <f t="shared" si="29"/>
        <v>1136.66104869075</v>
      </c>
      <c r="AV404" s="43"/>
      <c r="AW404" s="50">
        <f t="shared" si="30"/>
        <v>91.657917887911893</v>
      </c>
      <c r="AX404" s="51">
        <f t="shared" si="31"/>
        <v>1134.1613874735001</v>
      </c>
    </row>
    <row r="405" spans="1:51">
      <c r="A405" s="43">
        <v>79</v>
      </c>
      <c r="B405" s="43" t="s">
        <v>538</v>
      </c>
      <c r="C405" s="45">
        <v>44425.781377314815</v>
      </c>
      <c r="D405" s="43">
        <v>108</v>
      </c>
      <c r="E405" s="43" t="s">
        <v>125</v>
      </c>
      <c r="F405" s="43">
        <v>0</v>
      </c>
      <c r="G405" s="43">
        <v>6.0179999999999998</v>
      </c>
      <c r="H405" s="44">
        <v>22985</v>
      </c>
      <c r="I405" s="43">
        <v>4.2999999999999997E-2</v>
      </c>
      <c r="J405" s="43" t="s">
        <v>126</v>
      </c>
      <c r="K405" s="43" t="s">
        <v>126</v>
      </c>
      <c r="L405" s="43" t="s">
        <v>126</v>
      </c>
      <c r="M405" s="43" t="s">
        <v>126</v>
      </c>
      <c r="N405" s="43"/>
      <c r="O405" s="43">
        <v>79</v>
      </c>
      <c r="P405" s="43" t="s">
        <v>538</v>
      </c>
      <c r="Q405" s="45">
        <v>44425.781377314815</v>
      </c>
      <c r="R405" s="43">
        <v>108</v>
      </c>
      <c r="S405" s="43" t="s">
        <v>125</v>
      </c>
      <c r="T405" s="43">
        <v>0</v>
      </c>
      <c r="U405" s="43" t="s">
        <v>126</v>
      </c>
      <c r="V405" s="43" t="s">
        <v>126</v>
      </c>
      <c r="W405" s="43" t="s">
        <v>126</v>
      </c>
      <c r="X405" s="43" t="s">
        <v>126</v>
      </c>
      <c r="Y405" s="43" t="s">
        <v>126</v>
      </c>
      <c r="Z405" s="43" t="s">
        <v>126</v>
      </c>
      <c r="AA405" s="43" t="s">
        <v>126</v>
      </c>
      <c r="AB405" s="43"/>
      <c r="AC405" s="43">
        <v>79</v>
      </c>
      <c r="AD405" s="43" t="s">
        <v>538</v>
      </c>
      <c r="AE405" s="45">
        <v>44425.781377314815</v>
      </c>
      <c r="AF405" s="43">
        <v>108</v>
      </c>
      <c r="AG405" s="43" t="s">
        <v>125</v>
      </c>
      <c r="AH405" s="43">
        <v>0</v>
      </c>
      <c r="AI405" s="43">
        <v>12.132999999999999</v>
      </c>
      <c r="AJ405" s="44">
        <v>42192</v>
      </c>
      <c r="AK405" s="43">
        <v>8.3870000000000005</v>
      </c>
      <c r="AL405" s="43" t="s">
        <v>126</v>
      </c>
      <c r="AM405" s="43" t="s">
        <v>126</v>
      </c>
      <c r="AN405" s="43" t="s">
        <v>126</v>
      </c>
      <c r="AO405" s="43" t="s">
        <v>126</v>
      </c>
      <c r="AP405" s="43"/>
      <c r="AQ405" s="43">
        <v>1</v>
      </c>
      <c r="AR405" s="43"/>
      <c r="AS405" s="43"/>
      <c r="AT405" s="46">
        <f t="shared" si="28"/>
        <v>72.234878194355005</v>
      </c>
      <c r="AU405" s="47">
        <f t="shared" si="29"/>
        <v>7745.4858514867201</v>
      </c>
      <c r="AV405" s="43"/>
      <c r="AW405" s="50">
        <f t="shared" si="30"/>
        <v>60.090502293797506</v>
      </c>
      <c r="AX405" s="51">
        <f t="shared" si="31"/>
        <v>8034.3069193113606</v>
      </c>
    </row>
    <row r="406" spans="1:51">
      <c r="A406" s="43">
        <v>80</v>
      </c>
      <c r="B406" s="43" t="s">
        <v>539</v>
      </c>
      <c r="C406" s="45">
        <v>44425.802627314813</v>
      </c>
      <c r="D406" s="43">
        <v>111</v>
      </c>
      <c r="E406" s="43" t="s">
        <v>125</v>
      </c>
      <c r="F406" s="43">
        <v>0</v>
      </c>
      <c r="G406" s="43">
        <v>6</v>
      </c>
      <c r="H406" s="44">
        <v>2340616</v>
      </c>
      <c r="I406" s="43">
        <v>4.8869999999999996</v>
      </c>
      <c r="J406" s="43" t="s">
        <v>126</v>
      </c>
      <c r="K406" s="43" t="s">
        <v>126</v>
      </c>
      <c r="L406" s="43" t="s">
        <v>126</v>
      </c>
      <c r="M406" s="43" t="s">
        <v>126</v>
      </c>
      <c r="N406" s="43"/>
      <c r="O406" s="43">
        <v>80</v>
      </c>
      <c r="P406" s="43" t="s">
        <v>539</v>
      </c>
      <c r="Q406" s="45">
        <v>44425.802627314813</v>
      </c>
      <c r="R406" s="43">
        <v>111</v>
      </c>
      <c r="S406" s="43" t="s">
        <v>125</v>
      </c>
      <c r="T406" s="43">
        <v>0</v>
      </c>
      <c r="U406" s="43">
        <v>5.9530000000000003</v>
      </c>
      <c r="V406" s="44">
        <v>18029</v>
      </c>
      <c r="W406" s="43">
        <v>4.9480000000000004</v>
      </c>
      <c r="X406" s="43" t="s">
        <v>126</v>
      </c>
      <c r="Y406" s="43" t="s">
        <v>126</v>
      </c>
      <c r="Z406" s="43" t="s">
        <v>126</v>
      </c>
      <c r="AA406" s="43" t="s">
        <v>126</v>
      </c>
      <c r="AB406" s="43"/>
      <c r="AC406" s="43">
        <v>80</v>
      </c>
      <c r="AD406" s="43" t="s">
        <v>539</v>
      </c>
      <c r="AE406" s="45">
        <v>44425.802627314813</v>
      </c>
      <c r="AF406" s="43">
        <v>111</v>
      </c>
      <c r="AG406" s="43" t="s">
        <v>125</v>
      </c>
      <c r="AH406" s="43">
        <v>0</v>
      </c>
      <c r="AI406" s="43">
        <v>12.077</v>
      </c>
      <c r="AJ406" s="44">
        <v>84891</v>
      </c>
      <c r="AK406" s="43">
        <v>16.751999999999999</v>
      </c>
      <c r="AL406" s="43" t="s">
        <v>126</v>
      </c>
      <c r="AM406" s="43" t="s">
        <v>126</v>
      </c>
      <c r="AN406" s="43" t="s">
        <v>126</v>
      </c>
      <c r="AO406" s="43" t="s">
        <v>126</v>
      </c>
      <c r="AP406" s="43"/>
      <c r="AQ406" s="43">
        <v>1</v>
      </c>
      <c r="AR406" s="43"/>
      <c r="AS406" s="43"/>
      <c r="AT406" s="46">
        <f t="shared" si="28"/>
        <v>3984.2748723026853</v>
      </c>
      <c r="AU406" s="47">
        <f t="shared" si="29"/>
        <v>15321.27053232963</v>
      </c>
      <c r="AV406" s="43"/>
      <c r="AW406" s="50">
        <f t="shared" si="30"/>
        <v>4902.2119500411309</v>
      </c>
      <c r="AX406" s="51">
        <f t="shared" si="31"/>
        <v>16110.123804614939</v>
      </c>
    </row>
    <row r="407" spans="1:51">
      <c r="A407" s="43">
        <v>81</v>
      </c>
      <c r="B407" s="43" t="s">
        <v>540</v>
      </c>
      <c r="C407" s="45">
        <v>44425.823865740742</v>
      </c>
      <c r="D407" s="43">
        <v>131</v>
      </c>
      <c r="E407" s="43" t="s">
        <v>125</v>
      </c>
      <c r="F407" s="43">
        <v>0</v>
      </c>
      <c r="G407" s="43">
        <v>6.0119999999999996</v>
      </c>
      <c r="H407" s="44">
        <v>901131</v>
      </c>
      <c r="I407" s="43">
        <v>1.875</v>
      </c>
      <c r="J407" s="43" t="s">
        <v>126</v>
      </c>
      <c r="K407" s="43" t="s">
        <v>126</v>
      </c>
      <c r="L407" s="43" t="s">
        <v>126</v>
      </c>
      <c r="M407" s="43" t="s">
        <v>126</v>
      </c>
      <c r="N407" s="43"/>
      <c r="O407" s="43">
        <v>81</v>
      </c>
      <c r="P407" s="43" t="s">
        <v>540</v>
      </c>
      <c r="Q407" s="45">
        <v>44425.823865740742</v>
      </c>
      <c r="R407" s="43">
        <v>131</v>
      </c>
      <c r="S407" s="43" t="s">
        <v>125</v>
      </c>
      <c r="T407" s="43">
        <v>0</v>
      </c>
      <c r="U407" s="43">
        <v>5.9610000000000003</v>
      </c>
      <c r="V407" s="44">
        <v>7307</v>
      </c>
      <c r="W407" s="43">
        <v>2.0760000000000001</v>
      </c>
      <c r="X407" s="43" t="s">
        <v>126</v>
      </c>
      <c r="Y407" s="43" t="s">
        <v>126</v>
      </c>
      <c r="Z407" s="43" t="s">
        <v>126</v>
      </c>
      <c r="AA407" s="43" t="s">
        <v>126</v>
      </c>
      <c r="AB407" s="43"/>
      <c r="AC407" s="43">
        <v>81</v>
      </c>
      <c r="AD407" s="43" t="s">
        <v>540</v>
      </c>
      <c r="AE407" s="45">
        <v>44425.823865740742</v>
      </c>
      <c r="AF407" s="43">
        <v>131</v>
      </c>
      <c r="AG407" s="43" t="s">
        <v>125</v>
      </c>
      <c r="AH407" s="43">
        <v>0</v>
      </c>
      <c r="AI407" s="43">
        <v>12.101000000000001</v>
      </c>
      <c r="AJ407" s="44">
        <v>70809</v>
      </c>
      <c r="AK407" s="43">
        <v>14.005000000000001</v>
      </c>
      <c r="AL407" s="43" t="s">
        <v>126</v>
      </c>
      <c r="AM407" s="43" t="s">
        <v>126</v>
      </c>
      <c r="AN407" s="43" t="s">
        <v>126</v>
      </c>
      <c r="AO407" s="43" t="s">
        <v>126</v>
      </c>
      <c r="AP407" s="43"/>
      <c r="AQ407" s="43">
        <v>1</v>
      </c>
      <c r="AR407" s="43"/>
      <c r="AS407" s="43"/>
      <c r="AT407" s="46">
        <f t="shared" si="28"/>
        <v>1947.274693537965</v>
      </c>
      <c r="AU407" s="47">
        <f t="shared" si="29"/>
        <v>12848.09518802763</v>
      </c>
      <c r="AV407" s="43"/>
      <c r="AW407" s="50">
        <f t="shared" si="30"/>
        <v>2158.5432175625701</v>
      </c>
      <c r="AX407" s="51">
        <f t="shared" si="31"/>
        <v>13453.29655053894</v>
      </c>
    </row>
    <row r="408" spans="1:51">
      <c r="A408" s="43">
        <v>82</v>
      </c>
      <c r="B408" s="43" t="s">
        <v>541</v>
      </c>
      <c r="C408" s="45">
        <v>44425.845081018517</v>
      </c>
      <c r="D408" s="43">
        <v>194</v>
      </c>
      <c r="E408" s="43" t="s">
        <v>125</v>
      </c>
      <c r="F408" s="43">
        <v>0</v>
      </c>
      <c r="G408" s="43">
        <v>6.0190000000000001</v>
      </c>
      <c r="H408" s="44">
        <v>27721</v>
      </c>
      <c r="I408" s="43">
        <v>5.2999999999999999E-2</v>
      </c>
      <c r="J408" s="43" t="s">
        <v>126</v>
      </c>
      <c r="K408" s="43" t="s">
        <v>126</v>
      </c>
      <c r="L408" s="43" t="s">
        <v>126</v>
      </c>
      <c r="M408" s="43" t="s">
        <v>126</v>
      </c>
      <c r="N408" s="43"/>
      <c r="O408" s="43">
        <v>82</v>
      </c>
      <c r="P408" s="43" t="s">
        <v>541</v>
      </c>
      <c r="Q408" s="45">
        <v>44425.845081018517</v>
      </c>
      <c r="R408" s="43">
        <v>194</v>
      </c>
      <c r="S408" s="43" t="s">
        <v>125</v>
      </c>
      <c r="T408" s="43">
        <v>0</v>
      </c>
      <c r="U408" s="43" t="s">
        <v>126</v>
      </c>
      <c r="V408" s="43" t="s">
        <v>126</v>
      </c>
      <c r="W408" s="43" t="s">
        <v>126</v>
      </c>
      <c r="X408" s="43" t="s">
        <v>126</v>
      </c>
      <c r="Y408" s="43" t="s">
        <v>126</v>
      </c>
      <c r="Z408" s="43" t="s">
        <v>126</v>
      </c>
      <c r="AA408" s="43" t="s">
        <v>126</v>
      </c>
      <c r="AB408" s="43"/>
      <c r="AC408" s="43">
        <v>82</v>
      </c>
      <c r="AD408" s="43" t="s">
        <v>541</v>
      </c>
      <c r="AE408" s="45">
        <v>44425.845081018517</v>
      </c>
      <c r="AF408" s="43">
        <v>194</v>
      </c>
      <c r="AG408" s="43" t="s">
        <v>125</v>
      </c>
      <c r="AH408" s="43">
        <v>0</v>
      </c>
      <c r="AI408" s="43">
        <v>12.164</v>
      </c>
      <c r="AJ408" s="44">
        <v>4951</v>
      </c>
      <c r="AK408" s="43">
        <v>0.998</v>
      </c>
      <c r="AL408" s="43" t="s">
        <v>126</v>
      </c>
      <c r="AM408" s="43" t="s">
        <v>126</v>
      </c>
      <c r="AN408" s="43" t="s">
        <v>126</v>
      </c>
      <c r="AO408" s="43" t="s">
        <v>126</v>
      </c>
      <c r="AP408" s="43"/>
      <c r="AQ408" s="43">
        <v>1</v>
      </c>
      <c r="AR408" s="43"/>
      <c r="AS408" s="43"/>
      <c r="AT408" s="46">
        <f t="shared" si="28"/>
        <v>86.914648974975805</v>
      </c>
      <c r="AU408" s="47">
        <f t="shared" si="29"/>
        <v>951.20675658923017</v>
      </c>
      <c r="AV408" s="43"/>
      <c r="AW408" s="50">
        <f t="shared" si="30"/>
        <v>72.540828930623107</v>
      </c>
      <c r="AX408" s="51">
        <f t="shared" si="31"/>
        <v>942.37462835974009</v>
      </c>
    </row>
    <row r="409" spans="1:51">
      <c r="A409" s="43">
        <v>83</v>
      </c>
      <c r="B409" s="43" t="s">
        <v>542</v>
      </c>
      <c r="C409" s="45">
        <v>44425.866342592592</v>
      </c>
      <c r="D409" s="43">
        <v>177</v>
      </c>
      <c r="E409" s="43" t="s">
        <v>125</v>
      </c>
      <c r="F409" s="43">
        <v>0</v>
      </c>
      <c r="G409" s="43">
        <v>6.0110000000000001</v>
      </c>
      <c r="H409" s="44">
        <v>919617</v>
      </c>
      <c r="I409" s="43">
        <v>1.9139999999999999</v>
      </c>
      <c r="J409" s="43" t="s">
        <v>126</v>
      </c>
      <c r="K409" s="43" t="s">
        <v>126</v>
      </c>
      <c r="L409" s="43" t="s">
        <v>126</v>
      </c>
      <c r="M409" s="43" t="s">
        <v>126</v>
      </c>
      <c r="N409" s="43"/>
      <c r="O409" s="43">
        <v>83</v>
      </c>
      <c r="P409" s="43" t="s">
        <v>542</v>
      </c>
      <c r="Q409" s="45">
        <v>44425.866342592592</v>
      </c>
      <c r="R409" s="43">
        <v>177</v>
      </c>
      <c r="S409" s="43" t="s">
        <v>125</v>
      </c>
      <c r="T409" s="43">
        <v>0</v>
      </c>
      <c r="U409" s="43">
        <v>5.96</v>
      </c>
      <c r="V409" s="44">
        <v>7100</v>
      </c>
      <c r="W409" s="43">
        <v>2.0209999999999999</v>
      </c>
      <c r="X409" s="43" t="s">
        <v>126</v>
      </c>
      <c r="Y409" s="43" t="s">
        <v>126</v>
      </c>
      <c r="Z409" s="43" t="s">
        <v>126</v>
      </c>
      <c r="AA409" s="43" t="s">
        <v>126</v>
      </c>
      <c r="AB409" s="43"/>
      <c r="AC409" s="43">
        <v>83</v>
      </c>
      <c r="AD409" s="43" t="s">
        <v>542</v>
      </c>
      <c r="AE409" s="45">
        <v>44425.866342592592</v>
      </c>
      <c r="AF409" s="43">
        <v>177</v>
      </c>
      <c r="AG409" s="43" t="s">
        <v>125</v>
      </c>
      <c r="AH409" s="43">
        <v>0</v>
      </c>
      <c r="AI409" s="43">
        <v>12.125999999999999</v>
      </c>
      <c r="AJ409" s="44">
        <v>46947</v>
      </c>
      <c r="AK409" s="43">
        <v>9.3239999999999998</v>
      </c>
      <c r="AL409" s="43" t="s">
        <v>126</v>
      </c>
      <c r="AM409" s="43" t="s">
        <v>126</v>
      </c>
      <c r="AN409" s="43" t="s">
        <v>126</v>
      </c>
      <c r="AO409" s="43" t="s">
        <v>126</v>
      </c>
      <c r="AP409" s="43"/>
      <c r="AQ409" s="43">
        <v>1</v>
      </c>
      <c r="AR409" s="43"/>
      <c r="AS409" s="43"/>
      <c r="AT409" s="46">
        <f t="shared" si="28"/>
        <v>1907.9555968500001</v>
      </c>
      <c r="AU409" s="47">
        <f t="shared" si="29"/>
        <v>8600.4574138190692</v>
      </c>
      <c r="AV409" s="43"/>
      <c r="AW409" s="50">
        <f t="shared" si="30"/>
        <v>2105.5282713000001</v>
      </c>
      <c r="AX409" s="51">
        <f t="shared" si="31"/>
        <v>8936.5710216456609</v>
      </c>
    </row>
    <row r="410" spans="1:51">
      <c r="A410" s="43">
        <v>84</v>
      </c>
      <c r="B410" s="43" t="s">
        <v>543</v>
      </c>
      <c r="C410" s="45">
        <v>44425.887569444443</v>
      </c>
      <c r="D410" s="43">
        <v>129</v>
      </c>
      <c r="E410" s="43" t="s">
        <v>125</v>
      </c>
      <c r="F410" s="43">
        <v>0</v>
      </c>
      <c r="G410" s="43">
        <v>6.0129999999999999</v>
      </c>
      <c r="H410" s="44">
        <v>854827</v>
      </c>
      <c r="I410" s="43">
        <v>1.7789999999999999</v>
      </c>
      <c r="J410" s="43" t="s">
        <v>126</v>
      </c>
      <c r="K410" s="43" t="s">
        <v>126</v>
      </c>
      <c r="L410" s="43" t="s">
        <v>126</v>
      </c>
      <c r="M410" s="43" t="s">
        <v>126</v>
      </c>
      <c r="N410" s="43"/>
      <c r="O410" s="43">
        <v>84</v>
      </c>
      <c r="P410" s="43" t="s">
        <v>543</v>
      </c>
      <c r="Q410" s="45">
        <v>44425.887569444443</v>
      </c>
      <c r="R410" s="43">
        <v>129</v>
      </c>
      <c r="S410" s="43" t="s">
        <v>125</v>
      </c>
      <c r="T410" s="43">
        <v>0</v>
      </c>
      <c r="U410" s="43">
        <v>5.9660000000000002</v>
      </c>
      <c r="V410" s="44">
        <v>7325</v>
      </c>
      <c r="W410" s="43">
        <v>2.081</v>
      </c>
      <c r="X410" s="43" t="s">
        <v>126</v>
      </c>
      <c r="Y410" s="43" t="s">
        <v>126</v>
      </c>
      <c r="Z410" s="43" t="s">
        <v>126</v>
      </c>
      <c r="AA410" s="43" t="s">
        <v>126</v>
      </c>
      <c r="AB410" s="43"/>
      <c r="AC410" s="43">
        <v>84</v>
      </c>
      <c r="AD410" s="43" t="s">
        <v>543</v>
      </c>
      <c r="AE410" s="45">
        <v>44425.887569444443</v>
      </c>
      <c r="AF410" s="43">
        <v>129</v>
      </c>
      <c r="AG410" s="43" t="s">
        <v>125</v>
      </c>
      <c r="AH410" s="43">
        <v>0</v>
      </c>
      <c r="AI410" s="43">
        <v>12.099</v>
      </c>
      <c r="AJ410" s="44">
        <v>74757</v>
      </c>
      <c r="AK410" s="43">
        <v>14.776</v>
      </c>
      <c r="AL410" s="43" t="s">
        <v>126</v>
      </c>
      <c r="AM410" s="43" t="s">
        <v>126</v>
      </c>
      <c r="AN410" s="43" t="s">
        <v>126</v>
      </c>
      <c r="AO410" s="43" t="s">
        <v>126</v>
      </c>
      <c r="AP410" s="43"/>
      <c r="AQ410" s="43">
        <v>1</v>
      </c>
      <c r="AR410" s="43"/>
      <c r="AS410" s="43"/>
      <c r="AT410" s="46">
        <f t="shared" si="28"/>
        <v>1950.6937587281252</v>
      </c>
      <c r="AU410" s="47">
        <f t="shared" si="29"/>
        <v>13543.980809994269</v>
      </c>
      <c r="AV410" s="43"/>
      <c r="AW410" s="50">
        <f t="shared" si="30"/>
        <v>2163.1531316062501</v>
      </c>
      <c r="AX410" s="51">
        <f t="shared" si="31"/>
        <v>14198.809616863262</v>
      </c>
    </row>
    <row r="411" spans="1:51">
      <c r="A411" s="43">
        <v>39</v>
      </c>
      <c r="B411" s="43" t="s">
        <v>544</v>
      </c>
      <c r="C411" s="45">
        <v>44440.508067129631</v>
      </c>
      <c r="D411" s="43" t="s">
        <v>124</v>
      </c>
      <c r="E411" s="43" t="s">
        <v>125</v>
      </c>
      <c r="F411" s="43">
        <v>0</v>
      </c>
      <c r="G411" s="43">
        <v>6.0629999999999997</v>
      </c>
      <c r="H411" s="44">
        <v>2537</v>
      </c>
      <c r="I411" s="43">
        <v>0</v>
      </c>
      <c r="J411" s="43" t="s">
        <v>126</v>
      </c>
      <c r="K411" s="43" t="s">
        <v>126</v>
      </c>
      <c r="L411" s="43" t="s">
        <v>126</v>
      </c>
      <c r="M411" s="43" t="s">
        <v>126</v>
      </c>
      <c r="N411" s="43"/>
      <c r="O411" s="43">
        <v>39</v>
      </c>
      <c r="P411" s="43" t="s">
        <v>544</v>
      </c>
      <c r="Q411" s="45">
        <v>44440.508067129631</v>
      </c>
      <c r="R411" s="43" t="s">
        <v>124</v>
      </c>
      <c r="S411" s="43" t="s">
        <v>125</v>
      </c>
      <c r="T411" s="43">
        <v>0</v>
      </c>
      <c r="U411" s="43" t="s">
        <v>126</v>
      </c>
      <c r="V411" s="44" t="s">
        <v>126</v>
      </c>
      <c r="W411" s="43" t="s">
        <v>126</v>
      </c>
      <c r="X411" s="43" t="s">
        <v>126</v>
      </c>
      <c r="Y411" s="43" t="s">
        <v>126</v>
      </c>
      <c r="Z411" s="43" t="s">
        <v>126</v>
      </c>
      <c r="AA411" s="43" t="s">
        <v>126</v>
      </c>
      <c r="AB411" s="43"/>
      <c r="AC411" s="43">
        <v>39</v>
      </c>
      <c r="AD411" s="43" t="s">
        <v>544</v>
      </c>
      <c r="AE411" s="45">
        <v>44440.508067129631</v>
      </c>
      <c r="AF411" s="43" t="s">
        <v>124</v>
      </c>
      <c r="AG411" s="43" t="s">
        <v>125</v>
      </c>
      <c r="AH411" s="43">
        <v>0</v>
      </c>
      <c r="AI411" s="43">
        <v>12.218</v>
      </c>
      <c r="AJ411" s="44">
        <v>3832</v>
      </c>
      <c r="AK411" s="43">
        <v>0.77500000000000002</v>
      </c>
      <c r="AL411" s="43" t="s">
        <v>126</v>
      </c>
      <c r="AM411" s="43" t="s">
        <v>126</v>
      </c>
      <c r="AN411" s="43" t="s">
        <v>126</v>
      </c>
      <c r="AO411" s="43" t="s">
        <v>126</v>
      </c>
      <c r="AP411" s="43"/>
      <c r="AQ411" s="43">
        <v>1</v>
      </c>
      <c r="AR411" s="43"/>
      <c r="AS411" s="43"/>
      <c r="AT411" s="46">
        <f t="shared" si="28"/>
        <v>2.6283578412499997</v>
      </c>
      <c r="AU411" s="47">
        <f t="shared" si="29"/>
        <v>744.36107125952003</v>
      </c>
      <c r="AV411" s="43"/>
      <c r="AW411" s="50">
        <f t="shared" si="30"/>
        <v>2.6109634164499997</v>
      </c>
      <c r="AX411" s="51">
        <f t="shared" si="31"/>
        <v>728.58163451776011</v>
      </c>
    </row>
    <row r="412" spans="1:51">
      <c r="A412" s="43">
        <v>40</v>
      </c>
      <c r="B412" s="43" t="s">
        <v>545</v>
      </c>
      <c r="C412" s="45">
        <v>44440.529305555552</v>
      </c>
      <c r="D412" s="43" t="s">
        <v>128</v>
      </c>
      <c r="E412" s="43" t="s">
        <v>125</v>
      </c>
      <c r="F412" s="43">
        <v>0</v>
      </c>
      <c r="G412" s="43">
        <v>6.0019999999999998</v>
      </c>
      <c r="H412" s="44">
        <v>853086</v>
      </c>
      <c r="I412" s="43">
        <v>1.7749999999999999</v>
      </c>
      <c r="J412" s="43" t="s">
        <v>126</v>
      </c>
      <c r="K412" s="43" t="s">
        <v>126</v>
      </c>
      <c r="L412" s="43" t="s">
        <v>126</v>
      </c>
      <c r="M412" s="43" t="s">
        <v>126</v>
      </c>
      <c r="N412" s="43"/>
      <c r="O412" s="43">
        <v>40</v>
      </c>
      <c r="P412" s="43" t="s">
        <v>545</v>
      </c>
      <c r="Q412" s="45">
        <v>44440.529305555552</v>
      </c>
      <c r="R412" s="43" t="s">
        <v>128</v>
      </c>
      <c r="S412" s="43" t="s">
        <v>125</v>
      </c>
      <c r="T412" s="43">
        <v>0</v>
      </c>
      <c r="U412" s="43">
        <v>5.9489999999999998</v>
      </c>
      <c r="V412" s="44">
        <v>6253</v>
      </c>
      <c r="W412" s="43">
        <v>1.794</v>
      </c>
      <c r="X412" s="43" t="s">
        <v>126</v>
      </c>
      <c r="Y412" s="43" t="s">
        <v>126</v>
      </c>
      <c r="Z412" s="43" t="s">
        <v>126</v>
      </c>
      <c r="AA412" s="43" t="s">
        <v>126</v>
      </c>
      <c r="AB412" s="43"/>
      <c r="AC412" s="43">
        <v>40</v>
      </c>
      <c r="AD412" s="43" t="s">
        <v>545</v>
      </c>
      <c r="AE412" s="45">
        <v>44440.529305555552</v>
      </c>
      <c r="AF412" s="43" t="s">
        <v>128</v>
      </c>
      <c r="AG412" s="43" t="s">
        <v>125</v>
      </c>
      <c r="AH412" s="43">
        <v>0</v>
      </c>
      <c r="AI412" s="43">
        <v>12.167999999999999</v>
      </c>
      <c r="AJ412" s="44">
        <v>9519</v>
      </c>
      <c r="AK412" s="43">
        <v>1.909</v>
      </c>
      <c r="AL412" s="43" t="s">
        <v>126</v>
      </c>
      <c r="AM412" s="43" t="s">
        <v>126</v>
      </c>
      <c r="AN412" s="43" t="s">
        <v>126</v>
      </c>
      <c r="AO412" s="43" t="s">
        <v>126</v>
      </c>
      <c r="AP412" s="43"/>
      <c r="AQ412" s="43">
        <v>1</v>
      </c>
      <c r="AR412" s="43"/>
      <c r="AS412" s="43"/>
      <c r="AT412" s="46">
        <f t="shared" si="28"/>
        <v>1747.073143529565</v>
      </c>
      <c r="AU412" s="47">
        <f t="shared" si="29"/>
        <v>1793.96492487003</v>
      </c>
      <c r="AV412" s="43"/>
      <c r="AW412" s="50">
        <f t="shared" si="30"/>
        <v>1888.5844628193704</v>
      </c>
      <c r="AX412" s="51">
        <f t="shared" si="31"/>
        <v>1814.7014592701403</v>
      </c>
    </row>
    <row r="413" spans="1:51">
      <c r="A413" s="43">
        <v>41</v>
      </c>
      <c r="B413" s="43" t="s">
        <v>546</v>
      </c>
      <c r="C413" s="45">
        <v>44440.550520833334</v>
      </c>
      <c r="D413" s="43">
        <v>96</v>
      </c>
      <c r="E413" s="43" t="s">
        <v>125</v>
      </c>
      <c r="F413" s="43">
        <v>0</v>
      </c>
      <c r="G413" s="43">
        <v>6.0069999999999997</v>
      </c>
      <c r="H413" s="44">
        <v>39221</v>
      </c>
      <c r="I413" s="43">
        <v>7.6999999999999999E-2</v>
      </c>
      <c r="J413" s="43" t="s">
        <v>126</v>
      </c>
      <c r="K413" s="43" t="s">
        <v>126</v>
      </c>
      <c r="L413" s="43" t="s">
        <v>126</v>
      </c>
      <c r="M413" s="43" t="s">
        <v>126</v>
      </c>
      <c r="N413" s="43"/>
      <c r="O413" s="43">
        <v>41</v>
      </c>
      <c r="P413" s="43" t="s">
        <v>546</v>
      </c>
      <c r="Q413" s="45">
        <v>44440.550520833334</v>
      </c>
      <c r="R413" s="43">
        <v>96</v>
      </c>
      <c r="S413" s="43" t="s">
        <v>125</v>
      </c>
      <c r="T413" s="43">
        <v>0</v>
      </c>
      <c r="U413" s="43" t="s">
        <v>126</v>
      </c>
      <c r="V413" s="44" t="s">
        <v>126</v>
      </c>
      <c r="W413" s="43" t="s">
        <v>126</v>
      </c>
      <c r="X413" s="43" t="s">
        <v>126</v>
      </c>
      <c r="Y413" s="43" t="s">
        <v>126</v>
      </c>
      <c r="Z413" s="43" t="s">
        <v>126</v>
      </c>
      <c r="AA413" s="43" t="s">
        <v>126</v>
      </c>
      <c r="AB413" s="43"/>
      <c r="AC413" s="43">
        <v>41</v>
      </c>
      <c r="AD413" s="43" t="s">
        <v>546</v>
      </c>
      <c r="AE413" s="45">
        <v>44440.550520833334</v>
      </c>
      <c r="AF413" s="43">
        <v>96</v>
      </c>
      <c r="AG413" s="43" t="s">
        <v>125</v>
      </c>
      <c r="AH413" s="43">
        <v>0</v>
      </c>
      <c r="AI413" s="43">
        <v>12.169</v>
      </c>
      <c r="AJ413" s="44">
        <v>4997</v>
      </c>
      <c r="AK413" s="43">
        <v>1.0069999999999999</v>
      </c>
      <c r="AL413" s="43" t="s">
        <v>126</v>
      </c>
      <c r="AM413" s="43" t="s">
        <v>126</v>
      </c>
      <c r="AN413" s="43" t="s">
        <v>126</v>
      </c>
      <c r="AO413" s="43" t="s">
        <v>126</v>
      </c>
      <c r="AP413" s="43"/>
      <c r="AQ413" s="43">
        <v>1</v>
      </c>
      <c r="AR413" s="43"/>
      <c r="AS413" s="43"/>
      <c r="AT413" s="46">
        <f t="shared" si="28"/>
        <v>122.40781128037581</v>
      </c>
      <c r="AU413" s="47">
        <f t="shared" si="29"/>
        <v>959.70643253507001</v>
      </c>
      <c r="AV413" s="43"/>
      <c r="AW413" s="50">
        <f t="shared" si="30"/>
        <v>102.7502561209231</v>
      </c>
      <c r="AX413" s="51">
        <f t="shared" si="31"/>
        <v>951.16238765366006</v>
      </c>
    </row>
    <row r="414" spans="1:51">
      <c r="A414" s="43">
        <v>42</v>
      </c>
      <c r="B414" s="43" t="s">
        <v>547</v>
      </c>
      <c r="C414" s="45">
        <v>44440.571770833332</v>
      </c>
      <c r="D414" s="43">
        <v>81</v>
      </c>
      <c r="E414" s="43" t="s">
        <v>125</v>
      </c>
      <c r="F414" s="43">
        <v>0</v>
      </c>
      <c r="G414" s="43">
        <v>6.0069999999999997</v>
      </c>
      <c r="H414" s="44">
        <v>44192</v>
      </c>
      <c r="I414" s="43">
        <v>8.6999999999999994E-2</v>
      </c>
      <c r="J414" s="43" t="s">
        <v>126</v>
      </c>
      <c r="K414" s="43" t="s">
        <v>126</v>
      </c>
      <c r="L414" s="43" t="s">
        <v>126</v>
      </c>
      <c r="M414" s="43" t="s">
        <v>126</v>
      </c>
      <c r="N414" s="43"/>
      <c r="O414" s="43">
        <v>42</v>
      </c>
      <c r="P414" s="43" t="s">
        <v>547</v>
      </c>
      <c r="Q414" s="45">
        <v>44440.571770833332</v>
      </c>
      <c r="R414" s="43">
        <v>81</v>
      </c>
      <c r="S414" s="43" t="s">
        <v>125</v>
      </c>
      <c r="T414" s="43">
        <v>0</v>
      </c>
      <c r="U414" s="43" t="s">
        <v>126</v>
      </c>
      <c r="V414" s="44" t="s">
        <v>126</v>
      </c>
      <c r="W414" s="43" t="s">
        <v>126</v>
      </c>
      <c r="X414" s="43" t="s">
        <v>126</v>
      </c>
      <c r="Y414" s="43" t="s">
        <v>126</v>
      </c>
      <c r="Z414" s="43" t="s">
        <v>126</v>
      </c>
      <c r="AA414" s="43" t="s">
        <v>126</v>
      </c>
      <c r="AB414" s="43"/>
      <c r="AC414" s="43">
        <v>42</v>
      </c>
      <c r="AD414" s="43" t="s">
        <v>547</v>
      </c>
      <c r="AE414" s="45">
        <v>44440.571770833332</v>
      </c>
      <c r="AF414" s="43">
        <v>81</v>
      </c>
      <c r="AG414" s="43" t="s">
        <v>125</v>
      </c>
      <c r="AH414" s="43">
        <v>0</v>
      </c>
      <c r="AI414" s="43">
        <v>12.157</v>
      </c>
      <c r="AJ414" s="44">
        <v>5843</v>
      </c>
      <c r="AK414" s="43">
        <v>1.1759999999999999</v>
      </c>
      <c r="AL414" s="43" t="s">
        <v>126</v>
      </c>
      <c r="AM414" s="43" t="s">
        <v>126</v>
      </c>
      <c r="AN414" s="43" t="s">
        <v>126</v>
      </c>
      <c r="AO414" s="43" t="s">
        <v>126</v>
      </c>
      <c r="AP414" s="43"/>
      <c r="AQ414" s="43">
        <v>1</v>
      </c>
      <c r="AR414" s="43"/>
      <c r="AS414" s="43"/>
      <c r="AT414" s="46">
        <f t="shared" si="28"/>
        <v>137.6832881964032</v>
      </c>
      <c r="AU414" s="47">
        <f t="shared" si="29"/>
        <v>1115.9791914622699</v>
      </c>
      <c r="AV414" s="43"/>
      <c r="AW414" s="50">
        <f t="shared" si="30"/>
        <v>115.79871041674241</v>
      </c>
      <c r="AX414" s="51">
        <f t="shared" si="31"/>
        <v>1112.7684730472602</v>
      </c>
      <c r="AY414" s="43"/>
    </row>
    <row r="415" spans="1:51">
      <c r="A415" s="43">
        <v>43</v>
      </c>
      <c r="B415" s="43" t="s">
        <v>548</v>
      </c>
      <c r="C415" s="45">
        <v>44440.593009259261</v>
      </c>
      <c r="D415" s="43">
        <v>175</v>
      </c>
      <c r="E415" s="43" t="s">
        <v>125</v>
      </c>
      <c r="F415" s="43">
        <v>0</v>
      </c>
      <c r="G415" s="43">
        <v>6.0119999999999996</v>
      </c>
      <c r="H415" s="44">
        <v>16681</v>
      </c>
      <c r="I415" s="43">
        <v>0.03</v>
      </c>
      <c r="J415" s="43" t="s">
        <v>126</v>
      </c>
      <c r="K415" s="43" t="s">
        <v>126</v>
      </c>
      <c r="L415" s="43" t="s">
        <v>126</v>
      </c>
      <c r="M415" s="43" t="s">
        <v>126</v>
      </c>
      <c r="N415" s="43"/>
      <c r="O415" s="43">
        <v>43</v>
      </c>
      <c r="P415" s="43" t="s">
        <v>548</v>
      </c>
      <c r="Q415" s="45">
        <v>44440.593009259261</v>
      </c>
      <c r="R415" s="43">
        <v>175</v>
      </c>
      <c r="S415" s="43" t="s">
        <v>125</v>
      </c>
      <c r="T415" s="43">
        <v>0</v>
      </c>
      <c r="U415" s="43" t="s">
        <v>126</v>
      </c>
      <c r="V415" s="44" t="s">
        <v>126</v>
      </c>
      <c r="W415" s="43" t="s">
        <v>126</v>
      </c>
      <c r="X415" s="43" t="s">
        <v>126</v>
      </c>
      <c r="Y415" s="43" t="s">
        <v>126</v>
      </c>
      <c r="Z415" s="43" t="s">
        <v>126</v>
      </c>
      <c r="AA415" s="43" t="s">
        <v>126</v>
      </c>
      <c r="AB415" s="43"/>
      <c r="AC415" s="43">
        <v>43</v>
      </c>
      <c r="AD415" s="43" t="s">
        <v>548</v>
      </c>
      <c r="AE415" s="45">
        <v>44440.593009259261</v>
      </c>
      <c r="AF415" s="43">
        <v>175</v>
      </c>
      <c r="AG415" s="43" t="s">
        <v>125</v>
      </c>
      <c r="AH415" s="43">
        <v>0</v>
      </c>
      <c r="AI415" s="43">
        <v>12.151999999999999</v>
      </c>
      <c r="AJ415" s="44">
        <v>14284</v>
      </c>
      <c r="AK415" s="43">
        <v>2.8580000000000001</v>
      </c>
      <c r="AL415" s="43" t="s">
        <v>126</v>
      </c>
      <c r="AM415" s="43" t="s">
        <v>126</v>
      </c>
      <c r="AN415" s="43" t="s">
        <v>126</v>
      </c>
      <c r="AO415" s="43" t="s">
        <v>126</v>
      </c>
      <c r="AP415" s="43"/>
      <c r="AQ415" s="43">
        <v>1</v>
      </c>
      <c r="AR415" s="43"/>
      <c r="AS415" s="43"/>
      <c r="AT415" s="46">
        <f t="shared" si="28"/>
        <v>52.638108647871796</v>
      </c>
      <c r="AU415" s="47">
        <f t="shared" si="29"/>
        <v>2670.2764701828801</v>
      </c>
      <c r="AV415" s="43"/>
      <c r="AW415" s="50">
        <f t="shared" si="30"/>
        <v>43.509693878495106</v>
      </c>
      <c r="AX415" s="51">
        <f t="shared" si="31"/>
        <v>2723.92522901344</v>
      </c>
      <c r="AY415" s="43"/>
    </row>
    <row r="416" spans="1:51">
      <c r="A416" s="43">
        <v>44</v>
      </c>
      <c r="B416" s="43" t="s">
        <v>549</v>
      </c>
      <c r="C416" s="45">
        <v>44440.614259259259</v>
      </c>
      <c r="D416" s="43">
        <v>140</v>
      </c>
      <c r="E416" s="43" t="s">
        <v>125</v>
      </c>
      <c r="F416" s="43">
        <v>0</v>
      </c>
      <c r="G416" s="43">
        <v>6.0019999999999998</v>
      </c>
      <c r="H416" s="44">
        <v>874858</v>
      </c>
      <c r="I416" s="43">
        <v>1.82</v>
      </c>
      <c r="J416" s="43" t="s">
        <v>126</v>
      </c>
      <c r="K416" s="43" t="s">
        <v>126</v>
      </c>
      <c r="L416" s="43" t="s">
        <v>126</v>
      </c>
      <c r="M416" s="43" t="s">
        <v>126</v>
      </c>
      <c r="N416" s="43"/>
      <c r="O416" s="43">
        <v>44</v>
      </c>
      <c r="P416" s="43" t="s">
        <v>549</v>
      </c>
      <c r="Q416" s="45">
        <v>44440.614259259259</v>
      </c>
      <c r="R416" s="43">
        <v>140</v>
      </c>
      <c r="S416" s="43" t="s">
        <v>125</v>
      </c>
      <c r="T416" s="43">
        <v>0</v>
      </c>
      <c r="U416" s="43">
        <v>5.9470000000000001</v>
      </c>
      <c r="V416" s="44">
        <v>7284</v>
      </c>
      <c r="W416" s="43">
        <v>2.0699999999999998</v>
      </c>
      <c r="X416" s="43" t="s">
        <v>126</v>
      </c>
      <c r="Y416" s="43" t="s">
        <v>126</v>
      </c>
      <c r="Z416" s="43" t="s">
        <v>126</v>
      </c>
      <c r="AA416" s="43" t="s">
        <v>126</v>
      </c>
      <c r="AB416" s="43"/>
      <c r="AC416" s="43">
        <v>44</v>
      </c>
      <c r="AD416" s="43" t="s">
        <v>549</v>
      </c>
      <c r="AE416" s="45">
        <v>44440.614259259259</v>
      </c>
      <c r="AF416" s="43">
        <v>140</v>
      </c>
      <c r="AG416" s="43" t="s">
        <v>125</v>
      </c>
      <c r="AH416" s="43">
        <v>0</v>
      </c>
      <c r="AI416" s="43">
        <v>12.082000000000001</v>
      </c>
      <c r="AJ416" s="44">
        <v>78259</v>
      </c>
      <c r="AK416" s="43">
        <v>15.46</v>
      </c>
      <c r="AL416" s="43" t="s">
        <v>126</v>
      </c>
      <c r="AM416" s="43" t="s">
        <v>126</v>
      </c>
      <c r="AN416" s="43" t="s">
        <v>126</v>
      </c>
      <c r="AO416" s="43" t="s">
        <v>126</v>
      </c>
      <c r="AP416" s="43"/>
      <c r="AQ416" s="43">
        <v>1</v>
      </c>
      <c r="AR416" s="43"/>
      <c r="AS416" s="43"/>
      <c r="AT416" s="46">
        <f t="shared" si="28"/>
        <v>1942.90589111496</v>
      </c>
      <c r="AU416" s="47">
        <f t="shared" si="29"/>
        <v>14159.615550245629</v>
      </c>
      <c r="AV416" s="43"/>
      <c r="AW416" s="50">
        <f t="shared" si="30"/>
        <v>2152.6527529140799</v>
      </c>
      <c r="AX416" s="51">
        <f t="shared" si="31"/>
        <v>14859.67890022294</v>
      </c>
      <c r="AY416" s="43"/>
    </row>
    <row r="417" spans="1:51">
      <c r="A417" s="43">
        <v>45</v>
      </c>
      <c r="B417" s="43" t="s">
        <v>550</v>
      </c>
      <c r="C417" s="45">
        <v>44440.635520833333</v>
      </c>
      <c r="D417" s="43">
        <v>215</v>
      </c>
      <c r="E417" s="43" t="s">
        <v>125</v>
      </c>
      <c r="F417" s="43">
        <v>0</v>
      </c>
      <c r="G417" s="43">
        <v>6.0049999999999999</v>
      </c>
      <c r="H417" s="44">
        <v>215396</v>
      </c>
      <c r="I417" s="43">
        <v>0.44400000000000001</v>
      </c>
      <c r="J417" s="43" t="s">
        <v>126</v>
      </c>
      <c r="K417" s="43" t="s">
        <v>126</v>
      </c>
      <c r="L417" s="43" t="s">
        <v>126</v>
      </c>
      <c r="M417" s="43" t="s">
        <v>126</v>
      </c>
      <c r="N417" s="43"/>
      <c r="O417" s="43">
        <v>45</v>
      </c>
      <c r="P417" s="43" t="s">
        <v>550</v>
      </c>
      <c r="Q417" s="45">
        <v>44440.635520833333</v>
      </c>
      <c r="R417" s="43">
        <v>215</v>
      </c>
      <c r="S417" s="43" t="s">
        <v>125</v>
      </c>
      <c r="T417" s="43">
        <v>0</v>
      </c>
      <c r="U417" s="43">
        <v>5.9429999999999996</v>
      </c>
      <c r="V417" s="44">
        <v>1337</v>
      </c>
      <c r="W417" s="43">
        <v>0.47399999999999998</v>
      </c>
      <c r="X417" s="43" t="s">
        <v>126</v>
      </c>
      <c r="Y417" s="43" t="s">
        <v>126</v>
      </c>
      <c r="Z417" s="43" t="s">
        <v>126</v>
      </c>
      <c r="AA417" s="43" t="s">
        <v>126</v>
      </c>
      <c r="AB417" s="43"/>
      <c r="AC417" s="43">
        <v>45</v>
      </c>
      <c r="AD417" s="43" t="s">
        <v>550</v>
      </c>
      <c r="AE417" s="45">
        <v>44440.635520833333</v>
      </c>
      <c r="AF417" s="43">
        <v>215</v>
      </c>
      <c r="AG417" s="43" t="s">
        <v>125</v>
      </c>
      <c r="AH417" s="43">
        <v>0</v>
      </c>
      <c r="AI417" s="43">
        <v>12.016</v>
      </c>
      <c r="AJ417" s="44">
        <v>155243</v>
      </c>
      <c r="AK417" s="43">
        <v>30.294</v>
      </c>
      <c r="AL417" s="43" t="s">
        <v>126</v>
      </c>
      <c r="AM417" s="43" t="s">
        <v>126</v>
      </c>
      <c r="AN417" s="43" t="s">
        <v>126</v>
      </c>
      <c r="AO417" s="43" t="s">
        <v>126</v>
      </c>
      <c r="AP417" s="43"/>
      <c r="AQ417" s="43">
        <v>1</v>
      </c>
      <c r="AR417" s="43"/>
      <c r="AS417" s="43"/>
      <c r="AT417" s="46">
        <f t="shared" si="28"/>
        <v>639.1610804707808</v>
      </c>
      <c r="AU417" s="47">
        <f t="shared" si="29"/>
        <v>27304.100779394274</v>
      </c>
      <c r="AV417" s="43"/>
      <c r="AW417" s="50">
        <f t="shared" si="30"/>
        <v>561.54815168894561</v>
      </c>
      <c r="AX417" s="51">
        <f t="shared" si="31"/>
        <v>29286.731274063262</v>
      </c>
      <c r="AY417" s="43"/>
    </row>
    <row r="418" spans="1:51">
      <c r="A418" s="43">
        <v>46</v>
      </c>
      <c r="B418" s="43" t="s">
        <v>551</v>
      </c>
      <c r="C418" s="45">
        <v>44440.656770833331</v>
      </c>
      <c r="D418" s="43">
        <v>179</v>
      </c>
      <c r="E418" s="43" t="s">
        <v>125</v>
      </c>
      <c r="F418" s="43">
        <v>0</v>
      </c>
      <c r="G418" s="43">
        <v>6.02</v>
      </c>
      <c r="H418" s="44">
        <v>13898</v>
      </c>
      <c r="I418" s="43">
        <v>2.4E-2</v>
      </c>
      <c r="J418" s="43" t="s">
        <v>126</v>
      </c>
      <c r="K418" s="43" t="s">
        <v>126</v>
      </c>
      <c r="L418" s="43" t="s">
        <v>126</v>
      </c>
      <c r="M418" s="43" t="s">
        <v>126</v>
      </c>
      <c r="N418" s="43"/>
      <c r="O418" s="43">
        <v>46</v>
      </c>
      <c r="P418" s="43" t="s">
        <v>551</v>
      </c>
      <c r="Q418" s="45">
        <v>44440.656770833331</v>
      </c>
      <c r="R418" s="43">
        <v>179</v>
      </c>
      <c r="S418" s="43" t="s">
        <v>125</v>
      </c>
      <c r="T418" s="43">
        <v>0</v>
      </c>
      <c r="U418" s="43" t="s">
        <v>126</v>
      </c>
      <c r="V418" s="44" t="s">
        <v>126</v>
      </c>
      <c r="W418" s="43" t="s">
        <v>126</v>
      </c>
      <c r="X418" s="43" t="s">
        <v>126</v>
      </c>
      <c r="Y418" s="43" t="s">
        <v>126</v>
      </c>
      <c r="Z418" s="43" t="s">
        <v>126</v>
      </c>
      <c r="AA418" s="43" t="s">
        <v>126</v>
      </c>
      <c r="AB418" s="43"/>
      <c r="AC418" s="43">
        <v>46</v>
      </c>
      <c r="AD418" s="43" t="s">
        <v>551</v>
      </c>
      <c r="AE418" s="45">
        <v>44440.656770833331</v>
      </c>
      <c r="AF418" s="43">
        <v>179</v>
      </c>
      <c r="AG418" s="43" t="s">
        <v>125</v>
      </c>
      <c r="AH418" s="43">
        <v>0</v>
      </c>
      <c r="AI418" s="43">
        <v>12.14</v>
      </c>
      <c r="AJ418" s="44">
        <v>32140</v>
      </c>
      <c r="AK418" s="43">
        <v>6.4009999999999998</v>
      </c>
      <c r="AL418" s="43" t="s">
        <v>126</v>
      </c>
      <c r="AM418" s="43" t="s">
        <v>126</v>
      </c>
      <c r="AN418" s="43" t="s">
        <v>126</v>
      </c>
      <c r="AO418" s="43" t="s">
        <v>126</v>
      </c>
      <c r="AP418" s="43"/>
      <c r="AQ418" s="43">
        <v>1</v>
      </c>
      <c r="AR418" s="43"/>
      <c r="AS418" s="43"/>
      <c r="AT418" s="46">
        <f t="shared" si="28"/>
        <v>37.327621084999997</v>
      </c>
      <c r="AU418" s="47">
        <f t="shared" si="29"/>
        <v>5928.7458705079998</v>
      </c>
      <c r="AV418" s="43"/>
      <c r="AW418" s="50">
        <f t="shared" si="30"/>
        <v>36.186777632556407</v>
      </c>
      <c r="AX418" s="51">
        <f t="shared" si="31"/>
        <v>6124.5137517040002</v>
      </c>
      <c r="AY418" s="43"/>
    </row>
    <row r="419" spans="1:51">
      <c r="A419" s="43">
        <v>47</v>
      </c>
      <c r="B419" s="43" t="s">
        <v>552</v>
      </c>
      <c r="C419" s="45">
        <v>44440.678020833337</v>
      </c>
      <c r="D419" s="43">
        <v>71</v>
      </c>
      <c r="E419" s="43" t="s">
        <v>125</v>
      </c>
      <c r="F419" s="43">
        <v>0</v>
      </c>
      <c r="G419" s="43">
        <v>6.0549999999999997</v>
      </c>
      <c r="H419" s="44">
        <v>3208</v>
      </c>
      <c r="I419" s="43">
        <v>2E-3</v>
      </c>
      <c r="J419" s="43" t="s">
        <v>126</v>
      </c>
      <c r="K419" s="43" t="s">
        <v>126</v>
      </c>
      <c r="L419" s="43" t="s">
        <v>126</v>
      </c>
      <c r="M419" s="43" t="s">
        <v>126</v>
      </c>
      <c r="N419" s="43"/>
      <c r="O419" s="43">
        <v>47</v>
      </c>
      <c r="P419" s="43" t="s">
        <v>552</v>
      </c>
      <c r="Q419" s="45">
        <v>44440.678020833337</v>
      </c>
      <c r="R419" s="43">
        <v>71</v>
      </c>
      <c r="S419" s="43" t="s">
        <v>125</v>
      </c>
      <c r="T419" s="43">
        <v>0</v>
      </c>
      <c r="U419" s="43" t="s">
        <v>126</v>
      </c>
      <c r="V419" s="44" t="s">
        <v>126</v>
      </c>
      <c r="W419" s="43" t="s">
        <v>126</v>
      </c>
      <c r="X419" s="43" t="s">
        <v>126</v>
      </c>
      <c r="Y419" s="43" t="s">
        <v>126</v>
      </c>
      <c r="Z419" s="43" t="s">
        <v>126</v>
      </c>
      <c r="AA419" s="43" t="s">
        <v>126</v>
      </c>
      <c r="AB419" s="43"/>
      <c r="AC419" s="43">
        <v>47</v>
      </c>
      <c r="AD419" s="43" t="s">
        <v>552</v>
      </c>
      <c r="AE419" s="45">
        <v>44440.678020833337</v>
      </c>
      <c r="AF419" s="43">
        <v>71</v>
      </c>
      <c r="AG419" s="43" t="s">
        <v>125</v>
      </c>
      <c r="AH419" s="43">
        <v>0</v>
      </c>
      <c r="AI419" s="43">
        <v>12.169</v>
      </c>
      <c r="AJ419" s="44">
        <v>7389</v>
      </c>
      <c r="AK419" s="43">
        <v>1.484</v>
      </c>
      <c r="AL419" s="43" t="s">
        <v>126</v>
      </c>
      <c r="AM419" s="43" t="s">
        <v>126</v>
      </c>
      <c r="AN419" s="43" t="s">
        <v>126</v>
      </c>
      <c r="AO419" s="43" t="s">
        <v>126</v>
      </c>
      <c r="AP419" s="43"/>
      <c r="AQ419" s="43">
        <v>1</v>
      </c>
      <c r="AR419" s="43"/>
      <c r="AS419" s="43"/>
      <c r="AT419" s="46">
        <f t="shared" si="28"/>
        <v>4.5253293600000006</v>
      </c>
      <c r="AU419" s="47">
        <f t="shared" si="29"/>
        <v>1401.3235261608302</v>
      </c>
      <c r="AV419" s="43"/>
      <c r="AW419" s="50">
        <f t="shared" si="30"/>
        <v>4.9528052512000009</v>
      </c>
      <c r="AX419" s="51">
        <f t="shared" si="31"/>
        <v>1408.0310475605402</v>
      </c>
      <c r="AY419" s="43"/>
    </row>
    <row r="420" spans="1:51">
      <c r="A420" s="43">
        <v>48</v>
      </c>
      <c r="B420" s="43" t="s">
        <v>553</v>
      </c>
      <c r="C420" s="45">
        <v>44440.699270833335</v>
      </c>
      <c r="D420" s="43">
        <v>196</v>
      </c>
      <c r="E420" s="43" t="s">
        <v>125</v>
      </c>
      <c r="F420" s="43">
        <v>0</v>
      </c>
      <c r="G420" s="43">
        <v>6.0149999999999997</v>
      </c>
      <c r="H420" s="44">
        <v>162262</v>
      </c>
      <c r="I420" s="43">
        <v>0.33300000000000002</v>
      </c>
      <c r="J420" s="43" t="s">
        <v>126</v>
      </c>
      <c r="K420" s="43" t="s">
        <v>126</v>
      </c>
      <c r="L420" s="43" t="s">
        <v>126</v>
      </c>
      <c r="M420" s="43" t="s">
        <v>126</v>
      </c>
      <c r="N420" s="43"/>
      <c r="O420" s="43">
        <v>48</v>
      </c>
      <c r="P420" s="43" t="s">
        <v>553</v>
      </c>
      <c r="Q420" s="45">
        <v>44440.699270833335</v>
      </c>
      <c r="R420" s="43">
        <v>196</v>
      </c>
      <c r="S420" s="43" t="s">
        <v>125</v>
      </c>
      <c r="T420" s="43">
        <v>0</v>
      </c>
      <c r="U420" s="43">
        <v>5.9269999999999996</v>
      </c>
      <c r="V420" s="44">
        <v>781</v>
      </c>
      <c r="W420" s="43">
        <v>0.32400000000000001</v>
      </c>
      <c r="X420" s="43" t="s">
        <v>126</v>
      </c>
      <c r="Y420" s="43" t="s">
        <v>126</v>
      </c>
      <c r="Z420" s="43" t="s">
        <v>126</v>
      </c>
      <c r="AA420" s="43" t="s">
        <v>126</v>
      </c>
      <c r="AB420" s="43"/>
      <c r="AC420" s="43">
        <v>48</v>
      </c>
      <c r="AD420" s="43" t="s">
        <v>553</v>
      </c>
      <c r="AE420" s="45">
        <v>44440.699270833335</v>
      </c>
      <c r="AF420" s="43">
        <v>196</v>
      </c>
      <c r="AG420" s="43" t="s">
        <v>125</v>
      </c>
      <c r="AH420" s="43">
        <v>0</v>
      </c>
      <c r="AI420" s="43">
        <v>12.032999999999999</v>
      </c>
      <c r="AJ420" s="44">
        <v>150867</v>
      </c>
      <c r="AK420" s="43">
        <v>29.46</v>
      </c>
      <c r="AL420" s="43" t="s">
        <v>126</v>
      </c>
      <c r="AM420" s="43" t="s">
        <v>126</v>
      </c>
      <c r="AN420" s="43" t="s">
        <v>126</v>
      </c>
      <c r="AO420" s="43" t="s">
        <v>126</v>
      </c>
      <c r="AP420" s="43"/>
      <c r="AQ420" s="43">
        <v>1</v>
      </c>
      <c r="AR420" s="43"/>
      <c r="AS420" s="43"/>
      <c r="AT420" s="46">
        <f t="shared" si="28"/>
        <v>488.64544758716715</v>
      </c>
      <c r="AU420" s="47">
        <f t="shared" si="29"/>
        <v>26576.873139481471</v>
      </c>
      <c r="AV420" s="43"/>
      <c r="AW420" s="50">
        <f t="shared" si="30"/>
        <v>423.96609914174047</v>
      </c>
      <c r="AX420" s="51">
        <f t="shared" si="31"/>
        <v>28471.820951536862</v>
      </c>
      <c r="AY420" s="43"/>
    </row>
    <row r="421" spans="1:51">
      <c r="A421" s="43">
        <v>49</v>
      </c>
      <c r="B421" s="43" t="s">
        <v>554</v>
      </c>
      <c r="C421" s="45">
        <v>44440.720532407409</v>
      </c>
      <c r="D421" s="43">
        <v>115</v>
      </c>
      <c r="E421" s="43" t="s">
        <v>125</v>
      </c>
      <c r="F421" s="43">
        <v>0</v>
      </c>
      <c r="G421" s="43">
        <v>6.0129999999999999</v>
      </c>
      <c r="H421" s="44">
        <v>14871</v>
      </c>
      <c r="I421" s="43">
        <v>2.5999999999999999E-2</v>
      </c>
      <c r="J421" s="43" t="s">
        <v>126</v>
      </c>
      <c r="K421" s="43" t="s">
        <v>126</v>
      </c>
      <c r="L421" s="43" t="s">
        <v>126</v>
      </c>
      <c r="M421" s="43" t="s">
        <v>126</v>
      </c>
      <c r="N421" s="43"/>
      <c r="O421" s="43">
        <v>49</v>
      </c>
      <c r="P421" s="43" t="s">
        <v>554</v>
      </c>
      <c r="Q421" s="45">
        <v>44440.720532407409</v>
      </c>
      <c r="R421" s="43">
        <v>115</v>
      </c>
      <c r="S421" s="43" t="s">
        <v>125</v>
      </c>
      <c r="T421" s="43">
        <v>0</v>
      </c>
      <c r="U421" s="43" t="s">
        <v>126</v>
      </c>
      <c r="V421" s="44" t="s">
        <v>126</v>
      </c>
      <c r="W421" s="43" t="s">
        <v>126</v>
      </c>
      <c r="X421" s="43" t="s">
        <v>126</v>
      </c>
      <c r="Y421" s="43" t="s">
        <v>126</v>
      </c>
      <c r="Z421" s="43" t="s">
        <v>126</v>
      </c>
      <c r="AA421" s="43" t="s">
        <v>126</v>
      </c>
      <c r="AB421" s="43"/>
      <c r="AC421" s="43">
        <v>49</v>
      </c>
      <c r="AD421" s="43" t="s">
        <v>554</v>
      </c>
      <c r="AE421" s="45">
        <v>44440.720532407409</v>
      </c>
      <c r="AF421" s="43">
        <v>115</v>
      </c>
      <c r="AG421" s="43" t="s">
        <v>125</v>
      </c>
      <c r="AH421" s="43">
        <v>0</v>
      </c>
      <c r="AI421" s="43">
        <v>12.129</v>
      </c>
      <c r="AJ421" s="44">
        <v>32662</v>
      </c>
      <c r="AK421" s="43">
        <v>6.5049999999999999</v>
      </c>
      <c r="AL421" s="43" t="s">
        <v>126</v>
      </c>
      <c r="AM421" s="43" t="s">
        <v>126</v>
      </c>
      <c r="AN421" s="43" t="s">
        <v>126</v>
      </c>
      <c r="AO421" s="43" t="s">
        <v>126</v>
      </c>
      <c r="AP421" s="43"/>
      <c r="AQ421" s="43">
        <v>1</v>
      </c>
      <c r="AR421" s="43"/>
      <c r="AS421" s="43"/>
      <c r="AT421" s="46">
        <f t="shared" si="28"/>
        <v>40.554421121250002</v>
      </c>
      <c r="AU421" s="47">
        <f t="shared" si="29"/>
        <v>6023.4013720641206</v>
      </c>
      <c r="AV421" s="43"/>
      <c r="AW421" s="50">
        <f t="shared" si="30"/>
        <v>38.747248371103105</v>
      </c>
      <c r="AX421" s="51">
        <f t="shared" si="31"/>
        <v>6223.7701304725597</v>
      </c>
      <c r="AY421" s="43"/>
    </row>
    <row r="422" spans="1:51">
      <c r="A422" s="43">
        <v>50</v>
      </c>
      <c r="B422" s="43" t="s">
        <v>555</v>
      </c>
      <c r="C422" s="45">
        <v>44440.741736111115</v>
      </c>
      <c r="D422" s="43">
        <v>27</v>
      </c>
      <c r="E422" s="43" t="s">
        <v>125</v>
      </c>
      <c r="F422" s="43">
        <v>0</v>
      </c>
      <c r="G422" s="43">
        <v>6.0469999999999997</v>
      </c>
      <c r="H422" s="44">
        <v>3156</v>
      </c>
      <c r="I422" s="43">
        <v>2E-3</v>
      </c>
      <c r="J422" s="43" t="s">
        <v>126</v>
      </c>
      <c r="K422" s="43" t="s">
        <v>126</v>
      </c>
      <c r="L422" s="43" t="s">
        <v>126</v>
      </c>
      <c r="M422" s="43" t="s">
        <v>126</v>
      </c>
      <c r="N422" s="43"/>
      <c r="O422" s="43">
        <v>50</v>
      </c>
      <c r="P422" s="43" t="s">
        <v>555</v>
      </c>
      <c r="Q422" s="45">
        <v>44440.741736111115</v>
      </c>
      <c r="R422" s="43">
        <v>27</v>
      </c>
      <c r="S422" s="43" t="s">
        <v>125</v>
      </c>
      <c r="T422" s="43">
        <v>0</v>
      </c>
      <c r="U422" s="43" t="s">
        <v>126</v>
      </c>
      <c r="V422" s="44" t="s">
        <v>126</v>
      </c>
      <c r="W422" s="43" t="s">
        <v>126</v>
      </c>
      <c r="X422" s="43" t="s">
        <v>126</v>
      </c>
      <c r="Y422" s="43" t="s">
        <v>126</v>
      </c>
      <c r="Z422" s="43" t="s">
        <v>126</v>
      </c>
      <c r="AA422" s="43" t="s">
        <v>126</v>
      </c>
      <c r="AB422" s="43"/>
      <c r="AC422" s="43">
        <v>50</v>
      </c>
      <c r="AD422" s="43" t="s">
        <v>555</v>
      </c>
      <c r="AE422" s="45">
        <v>44440.741736111115</v>
      </c>
      <c r="AF422" s="43">
        <v>27</v>
      </c>
      <c r="AG422" s="43" t="s">
        <v>125</v>
      </c>
      <c r="AH422" s="43">
        <v>0</v>
      </c>
      <c r="AI422" s="43">
        <v>12.176</v>
      </c>
      <c r="AJ422" s="44">
        <v>7937</v>
      </c>
      <c r="AK422" s="43">
        <v>1.5940000000000001</v>
      </c>
      <c r="AL422" s="43" t="s">
        <v>126</v>
      </c>
      <c r="AM422" s="43" t="s">
        <v>126</v>
      </c>
      <c r="AN422" s="43" t="s">
        <v>126</v>
      </c>
      <c r="AO422" s="43" t="s">
        <v>126</v>
      </c>
      <c r="AP422" s="43"/>
      <c r="AQ422" s="43">
        <v>1</v>
      </c>
      <c r="AR422" s="43"/>
      <c r="AS422" s="43"/>
      <c r="AT422" s="46">
        <f t="shared" si="28"/>
        <v>4.3776371399999991</v>
      </c>
      <c r="AU422" s="47">
        <f t="shared" si="29"/>
        <v>1502.39554302587</v>
      </c>
      <c r="AV422" s="43"/>
      <c r="AW422" s="50">
        <f t="shared" si="30"/>
        <v>4.7731865288000002</v>
      </c>
      <c r="AX422" s="51">
        <f t="shared" si="31"/>
        <v>1512.6720855440601</v>
      </c>
      <c r="AY422" s="43"/>
    </row>
    <row r="423" spans="1:51">
      <c r="A423" s="43">
        <v>51</v>
      </c>
      <c r="B423" s="43" t="s">
        <v>556</v>
      </c>
      <c r="C423" s="45">
        <v>44440.762962962966</v>
      </c>
      <c r="D423" s="43">
        <v>136</v>
      </c>
      <c r="E423" s="43" t="s">
        <v>125</v>
      </c>
      <c r="F423" s="43">
        <v>0</v>
      </c>
      <c r="G423" s="43">
        <v>6.0090000000000003</v>
      </c>
      <c r="H423" s="44">
        <v>40990</v>
      </c>
      <c r="I423" s="43">
        <v>8.1000000000000003E-2</v>
      </c>
      <c r="J423" s="43" t="s">
        <v>126</v>
      </c>
      <c r="K423" s="43" t="s">
        <v>126</v>
      </c>
      <c r="L423" s="43" t="s">
        <v>126</v>
      </c>
      <c r="M423" s="43" t="s">
        <v>126</v>
      </c>
      <c r="N423" s="43"/>
      <c r="O423" s="43">
        <v>51</v>
      </c>
      <c r="P423" s="43" t="s">
        <v>556</v>
      </c>
      <c r="Q423" s="45">
        <v>44440.762962962966</v>
      </c>
      <c r="R423" s="43">
        <v>136</v>
      </c>
      <c r="S423" s="43" t="s">
        <v>125</v>
      </c>
      <c r="T423" s="43">
        <v>0</v>
      </c>
      <c r="U423" s="43" t="s">
        <v>126</v>
      </c>
      <c r="V423" s="44" t="s">
        <v>126</v>
      </c>
      <c r="W423" s="43" t="s">
        <v>126</v>
      </c>
      <c r="X423" s="43" t="s">
        <v>126</v>
      </c>
      <c r="Y423" s="43" t="s">
        <v>126</v>
      </c>
      <c r="Z423" s="43" t="s">
        <v>126</v>
      </c>
      <c r="AA423" s="43" t="s">
        <v>126</v>
      </c>
      <c r="AB423" s="43"/>
      <c r="AC423" s="43">
        <v>51</v>
      </c>
      <c r="AD423" s="43" t="s">
        <v>556</v>
      </c>
      <c r="AE423" s="45">
        <v>44440.762962962966</v>
      </c>
      <c r="AF423" s="43">
        <v>136</v>
      </c>
      <c r="AG423" s="43" t="s">
        <v>125</v>
      </c>
      <c r="AH423" s="43">
        <v>0</v>
      </c>
      <c r="AI423" s="43">
        <v>12.076000000000001</v>
      </c>
      <c r="AJ423" s="44">
        <v>87341</v>
      </c>
      <c r="AK423" s="43">
        <v>17.228000000000002</v>
      </c>
      <c r="AL423" s="43" t="s">
        <v>126</v>
      </c>
      <c r="AM423" s="43" t="s">
        <v>126</v>
      </c>
      <c r="AN423" s="43" t="s">
        <v>126</v>
      </c>
      <c r="AO423" s="43" t="s">
        <v>126</v>
      </c>
      <c r="AP423" s="43"/>
      <c r="AQ423" s="43">
        <v>1</v>
      </c>
      <c r="AR423" s="43"/>
      <c r="AS423" s="43"/>
      <c r="AT423" s="46">
        <f t="shared" si="28"/>
        <v>127.84842700238002</v>
      </c>
      <c r="AU423" s="47">
        <f t="shared" si="29"/>
        <v>15749.013575861631</v>
      </c>
      <c r="AV423" s="43"/>
      <c r="AW423" s="50">
        <f t="shared" si="30"/>
        <v>107.39441622590999</v>
      </c>
      <c r="AX423" s="51">
        <f t="shared" si="31"/>
        <v>16571.70259843094</v>
      </c>
      <c r="AY423" s="43"/>
    </row>
    <row r="424" spans="1:51">
      <c r="A424" s="43">
        <v>52</v>
      </c>
      <c r="B424" s="43" t="s">
        <v>557</v>
      </c>
      <c r="C424" s="45">
        <v>44440.784189814818</v>
      </c>
      <c r="D424" s="43">
        <v>22</v>
      </c>
      <c r="E424" s="43" t="s">
        <v>125</v>
      </c>
      <c r="F424" s="43">
        <v>0</v>
      </c>
      <c r="G424" s="43">
        <v>6.0030000000000001</v>
      </c>
      <c r="H424" s="44">
        <v>796332</v>
      </c>
      <c r="I424" s="43">
        <v>1.6559999999999999</v>
      </c>
      <c r="J424" s="43" t="s">
        <v>126</v>
      </c>
      <c r="K424" s="43" t="s">
        <v>126</v>
      </c>
      <c r="L424" s="43" t="s">
        <v>126</v>
      </c>
      <c r="M424" s="43" t="s">
        <v>126</v>
      </c>
      <c r="N424" s="43"/>
      <c r="O424" s="43">
        <v>52</v>
      </c>
      <c r="P424" s="43" t="s">
        <v>557</v>
      </c>
      <c r="Q424" s="45">
        <v>44440.784189814818</v>
      </c>
      <c r="R424" s="43">
        <v>22</v>
      </c>
      <c r="S424" s="43" t="s">
        <v>125</v>
      </c>
      <c r="T424" s="43">
        <v>0</v>
      </c>
      <c r="U424" s="43">
        <v>5.9560000000000004</v>
      </c>
      <c r="V424" s="44">
        <v>5695</v>
      </c>
      <c r="W424" s="43">
        <v>1.6439999999999999</v>
      </c>
      <c r="X424" s="43" t="s">
        <v>126</v>
      </c>
      <c r="Y424" s="43" t="s">
        <v>126</v>
      </c>
      <c r="Z424" s="43" t="s">
        <v>126</v>
      </c>
      <c r="AA424" s="43" t="s">
        <v>126</v>
      </c>
      <c r="AB424" s="43"/>
      <c r="AC424" s="43">
        <v>52</v>
      </c>
      <c r="AD424" s="43" t="s">
        <v>557</v>
      </c>
      <c r="AE424" s="45">
        <v>44440.784189814818</v>
      </c>
      <c r="AF424" s="43">
        <v>22</v>
      </c>
      <c r="AG424" s="43" t="s">
        <v>125</v>
      </c>
      <c r="AH424" s="43">
        <v>0</v>
      </c>
      <c r="AI424" s="43">
        <v>12.087</v>
      </c>
      <c r="AJ424" s="44">
        <v>76995</v>
      </c>
      <c r="AK424" s="43">
        <v>15.212999999999999</v>
      </c>
      <c r="AL424" s="43" t="s">
        <v>126</v>
      </c>
      <c r="AM424" s="43" t="s">
        <v>126</v>
      </c>
      <c r="AN424" s="43" t="s">
        <v>126</v>
      </c>
      <c r="AO424" s="43" t="s">
        <v>126</v>
      </c>
      <c r="AP424" s="43"/>
      <c r="AQ424" s="43">
        <v>1</v>
      </c>
      <c r="AR424" s="43"/>
      <c r="AS424" s="43"/>
      <c r="AT424" s="46">
        <f t="shared" si="28"/>
        <v>1641.087042487125</v>
      </c>
      <c r="AU424" s="47">
        <f t="shared" si="29"/>
        <v>13937.588001330751</v>
      </c>
      <c r="AV424" s="43"/>
      <c r="AW424" s="50">
        <f t="shared" si="30"/>
        <v>1745.64706918825</v>
      </c>
      <c r="AX424" s="51">
        <f t="shared" si="31"/>
        <v>14621.192979793501</v>
      </c>
      <c r="AY424" s="43"/>
    </row>
    <row r="425" spans="1:51">
      <c r="A425" s="43">
        <v>53</v>
      </c>
      <c r="B425" s="43" t="s">
        <v>558</v>
      </c>
      <c r="C425" s="45">
        <v>44440.80541666667</v>
      </c>
      <c r="D425" s="43">
        <v>206</v>
      </c>
      <c r="E425" s="43" t="s">
        <v>125</v>
      </c>
      <c r="F425" s="43">
        <v>0</v>
      </c>
      <c r="G425" s="43">
        <v>6.0149999999999997</v>
      </c>
      <c r="H425" s="44">
        <v>14227</v>
      </c>
      <c r="I425" s="43">
        <v>2.5000000000000001E-2</v>
      </c>
      <c r="J425" s="43" t="s">
        <v>126</v>
      </c>
      <c r="K425" s="43" t="s">
        <v>126</v>
      </c>
      <c r="L425" s="43" t="s">
        <v>126</v>
      </c>
      <c r="M425" s="43" t="s">
        <v>126</v>
      </c>
      <c r="N425" s="43"/>
      <c r="O425" s="43">
        <v>53</v>
      </c>
      <c r="P425" s="43" t="s">
        <v>558</v>
      </c>
      <c r="Q425" s="45">
        <v>44440.80541666667</v>
      </c>
      <c r="R425" s="43">
        <v>206</v>
      </c>
      <c r="S425" s="43" t="s">
        <v>125</v>
      </c>
      <c r="T425" s="43">
        <v>0</v>
      </c>
      <c r="U425" s="43" t="s">
        <v>126</v>
      </c>
      <c r="V425" s="44" t="s">
        <v>126</v>
      </c>
      <c r="W425" s="43" t="s">
        <v>126</v>
      </c>
      <c r="X425" s="43" t="s">
        <v>126</v>
      </c>
      <c r="Y425" s="43" t="s">
        <v>126</v>
      </c>
      <c r="Z425" s="43" t="s">
        <v>126</v>
      </c>
      <c r="AA425" s="43" t="s">
        <v>126</v>
      </c>
      <c r="AB425" s="43"/>
      <c r="AC425" s="43">
        <v>53</v>
      </c>
      <c r="AD425" s="43" t="s">
        <v>558</v>
      </c>
      <c r="AE425" s="45">
        <v>44440.80541666667</v>
      </c>
      <c r="AF425" s="43">
        <v>206</v>
      </c>
      <c r="AG425" s="43" t="s">
        <v>125</v>
      </c>
      <c r="AH425" s="43">
        <v>0</v>
      </c>
      <c r="AI425" s="43">
        <v>12.156000000000001</v>
      </c>
      <c r="AJ425" s="44">
        <v>14421</v>
      </c>
      <c r="AK425" s="43">
        <v>2.8860000000000001</v>
      </c>
      <c r="AL425" s="43" t="s">
        <v>126</v>
      </c>
      <c r="AM425" s="43" t="s">
        <v>126</v>
      </c>
      <c r="AN425" s="43" t="s">
        <v>126</v>
      </c>
      <c r="AO425" s="43" t="s">
        <v>126</v>
      </c>
      <c r="AP425" s="43"/>
      <c r="AQ425" s="43">
        <v>1</v>
      </c>
      <c r="AR425" s="43"/>
      <c r="AS425" s="43"/>
      <c r="AT425" s="46">
        <f t="shared" si="28"/>
        <v>38.414194991249992</v>
      </c>
      <c r="AU425" s="47">
        <f t="shared" si="29"/>
        <v>2695.42942182243</v>
      </c>
      <c r="AV425" s="43"/>
      <c r="AW425" s="50">
        <f t="shared" si="30"/>
        <v>37.052573929743907</v>
      </c>
      <c r="AX425" s="51">
        <f t="shared" si="31"/>
        <v>2750.0556851813399</v>
      </c>
      <c r="AY425" s="43"/>
    </row>
    <row r="426" spans="1:51">
      <c r="A426" s="43">
        <v>54</v>
      </c>
      <c r="B426" s="43" t="s">
        <v>559</v>
      </c>
      <c r="C426" s="45">
        <v>44440.826666666668</v>
      </c>
      <c r="D426" s="43">
        <v>15</v>
      </c>
      <c r="E426" s="43" t="s">
        <v>125</v>
      </c>
      <c r="F426" s="43">
        <v>0</v>
      </c>
      <c r="G426" s="43">
        <v>6.0090000000000003</v>
      </c>
      <c r="H426" s="44">
        <v>45628</v>
      </c>
      <c r="I426" s="43">
        <v>0.09</v>
      </c>
      <c r="J426" s="43" t="s">
        <v>126</v>
      </c>
      <c r="K426" s="43" t="s">
        <v>126</v>
      </c>
      <c r="L426" s="43" t="s">
        <v>126</v>
      </c>
      <c r="M426" s="43" t="s">
        <v>126</v>
      </c>
      <c r="N426" s="43"/>
      <c r="O426" s="43">
        <v>54</v>
      </c>
      <c r="P426" s="43" t="s">
        <v>559</v>
      </c>
      <c r="Q426" s="45">
        <v>44440.826666666668</v>
      </c>
      <c r="R426" s="43">
        <v>15</v>
      </c>
      <c r="S426" s="43" t="s">
        <v>125</v>
      </c>
      <c r="T426" s="43">
        <v>0</v>
      </c>
      <c r="U426" s="43" t="s">
        <v>126</v>
      </c>
      <c r="V426" s="44" t="s">
        <v>126</v>
      </c>
      <c r="W426" s="43" t="s">
        <v>126</v>
      </c>
      <c r="X426" s="43" t="s">
        <v>126</v>
      </c>
      <c r="Y426" s="43" t="s">
        <v>126</v>
      </c>
      <c r="Z426" s="43" t="s">
        <v>126</v>
      </c>
      <c r="AA426" s="43" t="s">
        <v>126</v>
      </c>
      <c r="AB426" s="43"/>
      <c r="AC426" s="43">
        <v>54</v>
      </c>
      <c r="AD426" s="43" t="s">
        <v>559</v>
      </c>
      <c r="AE426" s="45">
        <v>44440.826666666668</v>
      </c>
      <c r="AF426" s="43">
        <v>15</v>
      </c>
      <c r="AG426" s="43" t="s">
        <v>125</v>
      </c>
      <c r="AH426" s="43">
        <v>0</v>
      </c>
      <c r="AI426" s="43">
        <v>12.074</v>
      </c>
      <c r="AJ426" s="44">
        <v>90609</v>
      </c>
      <c r="AK426" s="43">
        <v>17.863</v>
      </c>
      <c r="AL426" s="43" t="s">
        <v>126</v>
      </c>
      <c r="AM426" s="43" t="s">
        <v>126</v>
      </c>
      <c r="AN426" s="43" t="s">
        <v>126</v>
      </c>
      <c r="AO426" s="43" t="s">
        <v>126</v>
      </c>
      <c r="AP426" s="43"/>
      <c r="AQ426" s="43">
        <v>1</v>
      </c>
      <c r="AR426" s="43"/>
      <c r="AS426" s="43"/>
      <c r="AT426" s="46">
        <f t="shared" si="28"/>
        <v>142.08848947977921</v>
      </c>
      <c r="AU426" s="47">
        <f t="shared" si="29"/>
        <v>16318.397472399633</v>
      </c>
      <c r="AV426" s="43"/>
      <c r="AW426" s="50">
        <f t="shared" si="30"/>
        <v>119.5669765509744</v>
      </c>
      <c r="AX426" s="51">
        <f t="shared" si="31"/>
        <v>17187.088348274941</v>
      </c>
      <c r="AY426" s="43"/>
    </row>
    <row r="427" spans="1:51">
      <c r="A427" s="43">
        <v>55</v>
      </c>
      <c r="B427" s="43" t="s">
        <v>560</v>
      </c>
      <c r="C427" s="45">
        <v>44440.847881944443</v>
      </c>
      <c r="D427" s="43">
        <v>45</v>
      </c>
      <c r="E427" s="43" t="s">
        <v>125</v>
      </c>
      <c r="F427" s="43">
        <v>0</v>
      </c>
      <c r="G427" s="43">
        <v>6.01</v>
      </c>
      <c r="H427" s="44">
        <v>52720</v>
      </c>
      <c r="I427" s="43">
        <v>0.105</v>
      </c>
      <c r="J427" s="43" t="s">
        <v>126</v>
      </c>
      <c r="K427" s="43" t="s">
        <v>126</v>
      </c>
      <c r="L427" s="43" t="s">
        <v>126</v>
      </c>
      <c r="M427" s="43" t="s">
        <v>126</v>
      </c>
      <c r="N427" s="43"/>
      <c r="O427" s="43">
        <v>55</v>
      </c>
      <c r="P427" s="43" t="s">
        <v>560</v>
      </c>
      <c r="Q427" s="45">
        <v>44440.847881944443</v>
      </c>
      <c r="R427" s="43">
        <v>45</v>
      </c>
      <c r="S427" s="43" t="s">
        <v>125</v>
      </c>
      <c r="T427" s="43">
        <v>0</v>
      </c>
      <c r="U427" s="43" t="s">
        <v>126</v>
      </c>
      <c r="V427" s="44" t="s">
        <v>126</v>
      </c>
      <c r="W427" s="43" t="s">
        <v>126</v>
      </c>
      <c r="X427" s="43" t="s">
        <v>126</v>
      </c>
      <c r="Y427" s="43" t="s">
        <v>126</v>
      </c>
      <c r="Z427" s="43" t="s">
        <v>126</v>
      </c>
      <c r="AA427" s="43" t="s">
        <v>126</v>
      </c>
      <c r="AB427" s="43"/>
      <c r="AC427" s="43">
        <v>55</v>
      </c>
      <c r="AD427" s="43" t="s">
        <v>560</v>
      </c>
      <c r="AE427" s="45">
        <v>44440.847881944443</v>
      </c>
      <c r="AF427" s="43">
        <v>45</v>
      </c>
      <c r="AG427" s="43" t="s">
        <v>125</v>
      </c>
      <c r="AH427" s="43">
        <v>0</v>
      </c>
      <c r="AI427" s="43">
        <v>12.164</v>
      </c>
      <c r="AJ427" s="44">
        <v>7547</v>
      </c>
      <c r="AK427" s="43">
        <v>1.516</v>
      </c>
      <c r="AL427" s="43" t="s">
        <v>126</v>
      </c>
      <c r="AM427" s="43" t="s">
        <v>126</v>
      </c>
      <c r="AN427" s="43" t="s">
        <v>126</v>
      </c>
      <c r="AO427" s="43" t="s">
        <v>126</v>
      </c>
      <c r="AP427" s="43"/>
      <c r="AQ427" s="43">
        <v>1</v>
      </c>
      <c r="AR427" s="43"/>
      <c r="AS427" s="43"/>
      <c r="AT427" s="46">
        <f t="shared" si="28"/>
        <v>163.79517502592003</v>
      </c>
      <c r="AU427" s="47">
        <f t="shared" si="29"/>
        <v>1430.4685959910698</v>
      </c>
      <c r="AV427" s="43"/>
      <c r="AW427" s="50">
        <f t="shared" si="30"/>
        <v>138.17007073344001</v>
      </c>
      <c r="AX427" s="51">
        <f t="shared" si="31"/>
        <v>1438.2022757816601</v>
      </c>
      <c r="AY427" s="43"/>
    </row>
    <row r="428" spans="1:51">
      <c r="A428" s="43">
        <v>56</v>
      </c>
      <c r="B428" s="43" t="s">
        <v>561</v>
      </c>
      <c r="C428" s="45">
        <v>44440.869097222225</v>
      </c>
      <c r="D428" s="43">
        <v>186</v>
      </c>
      <c r="E428" s="43" t="s">
        <v>125</v>
      </c>
      <c r="F428" s="43">
        <v>0</v>
      </c>
      <c r="G428" s="43">
        <v>6.0090000000000003</v>
      </c>
      <c r="H428" s="44">
        <v>56308</v>
      </c>
      <c r="I428" s="43">
        <v>0.113</v>
      </c>
      <c r="J428" s="43" t="s">
        <v>126</v>
      </c>
      <c r="K428" s="43" t="s">
        <v>126</v>
      </c>
      <c r="L428" s="43" t="s">
        <v>126</v>
      </c>
      <c r="M428" s="43" t="s">
        <v>126</v>
      </c>
      <c r="N428" s="43"/>
      <c r="O428" s="43">
        <v>56</v>
      </c>
      <c r="P428" s="43" t="s">
        <v>561</v>
      </c>
      <c r="Q428" s="45">
        <v>44440.869097222225</v>
      </c>
      <c r="R428" s="43">
        <v>186</v>
      </c>
      <c r="S428" s="43" t="s">
        <v>125</v>
      </c>
      <c r="T428" s="43">
        <v>0</v>
      </c>
      <c r="U428" s="43" t="s">
        <v>126</v>
      </c>
      <c r="V428" s="44" t="s">
        <v>126</v>
      </c>
      <c r="W428" s="43" t="s">
        <v>126</v>
      </c>
      <c r="X428" s="43" t="s">
        <v>126</v>
      </c>
      <c r="Y428" s="43" t="s">
        <v>126</v>
      </c>
      <c r="Z428" s="43" t="s">
        <v>126</v>
      </c>
      <c r="AA428" s="43" t="s">
        <v>126</v>
      </c>
      <c r="AB428" s="43"/>
      <c r="AC428" s="43">
        <v>56</v>
      </c>
      <c r="AD428" s="43" t="s">
        <v>561</v>
      </c>
      <c r="AE428" s="45">
        <v>44440.869097222225</v>
      </c>
      <c r="AF428" s="43">
        <v>186</v>
      </c>
      <c r="AG428" s="43" t="s">
        <v>125</v>
      </c>
      <c r="AH428" s="43">
        <v>0</v>
      </c>
      <c r="AI428" s="43">
        <v>12.164999999999999</v>
      </c>
      <c r="AJ428" s="44">
        <v>7084</v>
      </c>
      <c r="AK428" s="43">
        <v>1.4239999999999999</v>
      </c>
      <c r="AL428" s="43" t="s">
        <v>126</v>
      </c>
      <c r="AM428" s="43" t="s">
        <v>126</v>
      </c>
      <c r="AN428" s="43" t="s">
        <v>126</v>
      </c>
      <c r="AO428" s="43" t="s">
        <v>126</v>
      </c>
      <c r="AP428" s="43"/>
      <c r="AQ428" s="43">
        <v>1</v>
      </c>
      <c r="AR428" s="43"/>
      <c r="AS428" s="43"/>
      <c r="AT428" s="46">
        <f t="shared" si="28"/>
        <v>174.7457917368032</v>
      </c>
      <c r="AU428" s="47">
        <f t="shared" si="29"/>
        <v>1345.0536095748801</v>
      </c>
      <c r="AV428" s="43"/>
      <c r="AW428" s="50">
        <f t="shared" si="30"/>
        <v>147.57715556454241</v>
      </c>
      <c r="AX428" s="51">
        <f t="shared" si="31"/>
        <v>1349.7868235094402</v>
      </c>
      <c r="AY428" s="43"/>
    </row>
    <row r="429" spans="1:51">
      <c r="A429" s="43">
        <v>57</v>
      </c>
      <c r="B429" s="43" t="s">
        <v>562</v>
      </c>
      <c r="C429" s="45">
        <v>44440.890335648146</v>
      </c>
      <c r="D429" s="43">
        <v>68</v>
      </c>
      <c r="E429" s="43" t="s">
        <v>125</v>
      </c>
      <c r="F429" s="43">
        <v>0</v>
      </c>
      <c r="G429" s="43">
        <v>6.016</v>
      </c>
      <c r="H429" s="44">
        <v>73517</v>
      </c>
      <c r="I429" s="43">
        <v>0.14799999999999999</v>
      </c>
      <c r="J429" s="43" t="s">
        <v>126</v>
      </c>
      <c r="K429" s="43" t="s">
        <v>126</v>
      </c>
      <c r="L429" s="43" t="s">
        <v>126</v>
      </c>
      <c r="M429" s="43" t="s">
        <v>126</v>
      </c>
      <c r="N429" s="43"/>
      <c r="O429" s="43">
        <v>57</v>
      </c>
      <c r="P429" s="43" t="s">
        <v>562</v>
      </c>
      <c r="Q429" s="45">
        <v>44440.890335648146</v>
      </c>
      <c r="R429" s="43">
        <v>68</v>
      </c>
      <c r="S429" s="43" t="s">
        <v>125</v>
      </c>
      <c r="T429" s="43">
        <v>0</v>
      </c>
      <c r="U429" s="43" t="s">
        <v>126</v>
      </c>
      <c r="V429" s="44" t="s">
        <v>126</v>
      </c>
      <c r="W429" s="43" t="s">
        <v>126</v>
      </c>
      <c r="X429" s="43" t="s">
        <v>126</v>
      </c>
      <c r="Y429" s="43" t="s">
        <v>126</v>
      </c>
      <c r="Z429" s="43" t="s">
        <v>126</v>
      </c>
      <c r="AA429" s="43" t="s">
        <v>126</v>
      </c>
      <c r="AB429" s="43"/>
      <c r="AC429" s="43">
        <v>57</v>
      </c>
      <c r="AD429" s="43" t="s">
        <v>562</v>
      </c>
      <c r="AE429" s="45">
        <v>44440.890335648146</v>
      </c>
      <c r="AF429" s="43">
        <v>68</v>
      </c>
      <c r="AG429" s="43" t="s">
        <v>125</v>
      </c>
      <c r="AH429" s="43">
        <v>0</v>
      </c>
      <c r="AI429" s="43">
        <v>12.035</v>
      </c>
      <c r="AJ429" s="44">
        <v>150301</v>
      </c>
      <c r="AK429" s="43">
        <v>29.352</v>
      </c>
      <c r="AL429" s="43" t="s">
        <v>126</v>
      </c>
      <c r="AM429" s="43" t="s">
        <v>126</v>
      </c>
      <c r="AN429" s="43" t="s">
        <v>126</v>
      </c>
      <c r="AO429" s="43" t="s">
        <v>126</v>
      </c>
      <c r="AP429" s="43"/>
      <c r="AQ429" s="43">
        <v>1</v>
      </c>
      <c r="AR429" s="43"/>
      <c r="AS429" s="43"/>
      <c r="AT429" s="46">
        <f t="shared" si="28"/>
        <v>226.9757406303182</v>
      </c>
      <c r="AU429" s="47">
        <f t="shared" si="29"/>
        <v>26482.636581975232</v>
      </c>
      <c r="AV429" s="43"/>
      <c r="AW429" s="50">
        <f t="shared" si="30"/>
        <v>192.6527608109599</v>
      </c>
      <c r="AX429" s="51">
        <f t="shared" si="31"/>
        <v>28366.373448827741</v>
      </c>
      <c r="AY429" s="43"/>
    </row>
    <row r="430" spans="1:51">
      <c r="A430" s="43">
        <v>58</v>
      </c>
      <c r="B430" s="43" t="s">
        <v>563</v>
      </c>
      <c r="C430" s="45">
        <v>44440.911574074074</v>
      </c>
      <c r="D430" s="43">
        <v>88</v>
      </c>
      <c r="E430" s="43" t="s">
        <v>125</v>
      </c>
      <c r="F430" s="43">
        <v>0</v>
      </c>
      <c r="G430" s="43">
        <v>6.0060000000000002</v>
      </c>
      <c r="H430" s="44">
        <v>127032</v>
      </c>
      <c r="I430" s="43">
        <v>0.26</v>
      </c>
      <c r="J430" s="43" t="s">
        <v>126</v>
      </c>
      <c r="K430" s="43" t="s">
        <v>126</v>
      </c>
      <c r="L430" s="43" t="s">
        <v>126</v>
      </c>
      <c r="M430" s="43" t="s">
        <v>126</v>
      </c>
      <c r="N430" s="43"/>
      <c r="O430" s="43">
        <v>58</v>
      </c>
      <c r="P430" s="43" t="s">
        <v>563</v>
      </c>
      <c r="Q430" s="45">
        <v>44440.911574074074</v>
      </c>
      <c r="R430" s="43">
        <v>88</v>
      </c>
      <c r="S430" s="43" t="s">
        <v>125</v>
      </c>
      <c r="T430" s="43">
        <v>0</v>
      </c>
      <c r="U430" s="43" t="s">
        <v>126</v>
      </c>
      <c r="V430" s="44" t="s">
        <v>126</v>
      </c>
      <c r="W430" s="43" t="s">
        <v>126</v>
      </c>
      <c r="X430" s="43" t="s">
        <v>126</v>
      </c>
      <c r="Y430" s="43" t="s">
        <v>126</v>
      </c>
      <c r="Z430" s="43" t="s">
        <v>126</v>
      </c>
      <c r="AA430" s="43" t="s">
        <v>126</v>
      </c>
      <c r="AB430" s="43"/>
      <c r="AC430" s="43">
        <v>58</v>
      </c>
      <c r="AD430" s="43" t="s">
        <v>563</v>
      </c>
      <c r="AE430" s="45">
        <v>44440.911574074074</v>
      </c>
      <c r="AF430" s="43">
        <v>88</v>
      </c>
      <c r="AG430" s="43" t="s">
        <v>125</v>
      </c>
      <c r="AH430" s="43">
        <v>0</v>
      </c>
      <c r="AI430" s="43">
        <v>12.02</v>
      </c>
      <c r="AJ430" s="44">
        <v>150944</v>
      </c>
      <c r="AK430" s="43">
        <v>29.475000000000001</v>
      </c>
      <c r="AL430" s="43" t="s">
        <v>126</v>
      </c>
      <c r="AM430" s="43" t="s">
        <v>126</v>
      </c>
      <c r="AN430" s="43" t="s">
        <v>126</v>
      </c>
      <c r="AO430" s="43" t="s">
        <v>126</v>
      </c>
      <c r="AP430" s="43"/>
      <c r="AQ430" s="43">
        <v>1</v>
      </c>
      <c r="AR430" s="43"/>
      <c r="AS430" s="43"/>
      <c r="AT430" s="46">
        <f t="shared" si="28"/>
        <v>386.30658729061122</v>
      </c>
      <c r="AU430" s="47">
        <f t="shared" si="29"/>
        <v>26589.690199393284</v>
      </c>
      <c r="AV430" s="43"/>
      <c r="AW430" s="50">
        <f t="shared" si="30"/>
        <v>332.36724110099846</v>
      </c>
      <c r="AX430" s="51">
        <f t="shared" si="31"/>
        <v>28486.165478128642</v>
      </c>
      <c r="AY430" s="43"/>
    </row>
    <row r="431" spans="1:51">
      <c r="A431" s="43">
        <v>59</v>
      </c>
      <c r="B431" s="43" t="s">
        <v>564</v>
      </c>
      <c r="C431" s="45">
        <v>44440.932800925926</v>
      </c>
      <c r="D431" s="43">
        <v>42</v>
      </c>
      <c r="E431" s="43" t="s">
        <v>125</v>
      </c>
      <c r="F431" s="43">
        <v>0</v>
      </c>
      <c r="G431" s="43">
        <v>6.0119999999999996</v>
      </c>
      <c r="H431" s="44">
        <v>138910</v>
      </c>
      <c r="I431" s="43">
        <v>0.28499999999999998</v>
      </c>
      <c r="J431" s="43" t="s">
        <v>126</v>
      </c>
      <c r="K431" s="43" t="s">
        <v>126</v>
      </c>
      <c r="L431" s="43" t="s">
        <v>126</v>
      </c>
      <c r="M431" s="43" t="s">
        <v>126</v>
      </c>
      <c r="N431" s="43"/>
      <c r="O431" s="43">
        <v>59</v>
      </c>
      <c r="P431" s="43" t="s">
        <v>564</v>
      </c>
      <c r="Q431" s="45">
        <v>44440.932800925926</v>
      </c>
      <c r="R431" s="43">
        <v>42</v>
      </c>
      <c r="S431" s="43" t="s">
        <v>125</v>
      </c>
      <c r="T431" s="43">
        <v>0</v>
      </c>
      <c r="U431" s="43" t="s">
        <v>126</v>
      </c>
      <c r="V431" s="44" t="s">
        <v>126</v>
      </c>
      <c r="W431" s="43" t="s">
        <v>126</v>
      </c>
      <c r="X431" s="43" t="s">
        <v>126</v>
      </c>
      <c r="Y431" s="43" t="s">
        <v>126</v>
      </c>
      <c r="Z431" s="43" t="s">
        <v>126</v>
      </c>
      <c r="AA431" s="43" t="s">
        <v>126</v>
      </c>
      <c r="AB431" s="43"/>
      <c r="AC431" s="43">
        <v>59</v>
      </c>
      <c r="AD431" s="43" t="s">
        <v>564</v>
      </c>
      <c r="AE431" s="45">
        <v>44440.932800925926</v>
      </c>
      <c r="AF431" s="43">
        <v>42</v>
      </c>
      <c r="AG431" s="43" t="s">
        <v>125</v>
      </c>
      <c r="AH431" s="43">
        <v>0</v>
      </c>
      <c r="AI431" s="43">
        <v>12.026999999999999</v>
      </c>
      <c r="AJ431" s="44">
        <v>155131</v>
      </c>
      <c r="AK431" s="43">
        <v>30.273</v>
      </c>
      <c r="AL431" s="43" t="s">
        <v>126</v>
      </c>
      <c r="AM431" s="43" t="s">
        <v>126</v>
      </c>
      <c r="AN431" s="43" t="s">
        <v>126</v>
      </c>
      <c r="AO431" s="43" t="s">
        <v>126</v>
      </c>
      <c r="AP431" s="43"/>
      <c r="AQ431" s="43">
        <v>1</v>
      </c>
      <c r="AR431" s="43"/>
      <c r="AS431" s="43"/>
      <c r="AT431" s="46">
        <f t="shared" si="28"/>
        <v>421.03712451278</v>
      </c>
      <c r="AU431" s="47">
        <f t="shared" si="29"/>
        <v>27285.517983104033</v>
      </c>
      <c r="AV431" s="43"/>
      <c r="AW431" s="50">
        <f t="shared" si="30"/>
        <v>363.28386503871002</v>
      </c>
      <c r="AX431" s="51">
        <f t="shared" si="31"/>
        <v>29265.882102362142</v>
      </c>
      <c r="AY431" s="43"/>
    </row>
    <row r="432" spans="1:51">
      <c r="A432" s="43">
        <v>60</v>
      </c>
      <c r="B432" s="43" t="s">
        <v>565</v>
      </c>
      <c r="C432" s="45">
        <v>44440.954004629632</v>
      </c>
      <c r="D432" s="43">
        <v>145</v>
      </c>
      <c r="E432" s="43" t="s">
        <v>125</v>
      </c>
      <c r="F432" s="43">
        <v>0</v>
      </c>
      <c r="G432" s="43">
        <v>6.0090000000000003</v>
      </c>
      <c r="H432" s="44">
        <v>50837</v>
      </c>
      <c r="I432" s="43">
        <v>0.10100000000000001</v>
      </c>
      <c r="J432" s="43" t="s">
        <v>126</v>
      </c>
      <c r="K432" s="43" t="s">
        <v>126</v>
      </c>
      <c r="L432" s="43" t="s">
        <v>126</v>
      </c>
      <c r="M432" s="43" t="s">
        <v>126</v>
      </c>
      <c r="N432" s="43"/>
      <c r="O432" s="43">
        <v>60</v>
      </c>
      <c r="P432" s="43" t="s">
        <v>565</v>
      </c>
      <c r="Q432" s="45">
        <v>44440.954004629632</v>
      </c>
      <c r="R432" s="43">
        <v>145</v>
      </c>
      <c r="S432" s="43" t="s">
        <v>125</v>
      </c>
      <c r="T432" s="43">
        <v>0</v>
      </c>
      <c r="U432" s="43" t="s">
        <v>126</v>
      </c>
      <c r="V432" s="44" t="s">
        <v>126</v>
      </c>
      <c r="W432" s="43" t="s">
        <v>126</v>
      </c>
      <c r="X432" s="43" t="s">
        <v>126</v>
      </c>
      <c r="Y432" s="43" t="s">
        <v>126</v>
      </c>
      <c r="Z432" s="43" t="s">
        <v>126</v>
      </c>
      <c r="AA432" s="43" t="s">
        <v>126</v>
      </c>
      <c r="AB432" s="43"/>
      <c r="AC432" s="43">
        <v>60</v>
      </c>
      <c r="AD432" s="43" t="s">
        <v>565</v>
      </c>
      <c r="AE432" s="45">
        <v>44440.954004629632</v>
      </c>
      <c r="AF432" s="43">
        <v>145</v>
      </c>
      <c r="AG432" s="43" t="s">
        <v>125</v>
      </c>
      <c r="AH432" s="43">
        <v>0</v>
      </c>
      <c r="AI432" s="43">
        <v>12.015000000000001</v>
      </c>
      <c r="AJ432" s="44">
        <v>156161</v>
      </c>
      <c r="AK432" s="43">
        <v>30.469000000000001</v>
      </c>
      <c r="AL432" s="43" t="s">
        <v>126</v>
      </c>
      <c r="AM432" s="43" t="s">
        <v>126</v>
      </c>
      <c r="AN432" s="43" t="s">
        <v>126</v>
      </c>
      <c r="AO432" s="43" t="s">
        <v>126</v>
      </c>
      <c r="AP432" s="43"/>
      <c r="AQ432" s="43">
        <v>1</v>
      </c>
      <c r="AR432" s="43"/>
      <c r="AS432" s="43"/>
      <c r="AT432" s="46">
        <f t="shared" si="28"/>
        <v>158.03982925558222</v>
      </c>
      <c r="AU432" s="47">
        <f t="shared" si="29"/>
        <v>27456.353990298834</v>
      </c>
      <c r="AV432" s="43"/>
      <c r="AW432" s="50">
        <f t="shared" si="30"/>
        <v>133.23194097120791</v>
      </c>
      <c r="AX432" s="51">
        <f t="shared" si="31"/>
        <v>29457.604646204541</v>
      </c>
      <c r="AY432" s="43"/>
    </row>
    <row r="433" spans="1:51">
      <c r="A433" s="43">
        <v>39</v>
      </c>
      <c r="B433" s="43" t="s">
        <v>566</v>
      </c>
      <c r="C433" s="45">
        <v>44446.524814814817</v>
      </c>
      <c r="D433" s="43" t="s">
        <v>124</v>
      </c>
      <c r="E433" s="43" t="s">
        <v>125</v>
      </c>
      <c r="F433" s="43">
        <v>0</v>
      </c>
      <c r="G433" s="43">
        <v>6.0709999999999997</v>
      </c>
      <c r="H433" s="44">
        <v>2728</v>
      </c>
      <c r="I433" s="43">
        <v>1E-3</v>
      </c>
      <c r="J433" s="43" t="s">
        <v>126</v>
      </c>
      <c r="K433" s="43" t="s">
        <v>126</v>
      </c>
      <c r="L433" s="43" t="s">
        <v>126</v>
      </c>
      <c r="M433" s="43" t="s">
        <v>126</v>
      </c>
      <c r="N433" s="43"/>
      <c r="O433" s="43">
        <v>39</v>
      </c>
      <c r="P433" s="43" t="s">
        <v>566</v>
      </c>
      <c r="Q433" s="45">
        <v>44446.524814814817</v>
      </c>
      <c r="R433" s="43" t="s">
        <v>124</v>
      </c>
      <c r="S433" s="43" t="s">
        <v>125</v>
      </c>
      <c r="T433" s="43">
        <v>0</v>
      </c>
      <c r="U433" s="43" t="s">
        <v>126</v>
      </c>
      <c r="V433" s="44" t="s">
        <v>126</v>
      </c>
      <c r="W433" s="43" t="s">
        <v>126</v>
      </c>
      <c r="X433" s="43" t="s">
        <v>126</v>
      </c>
      <c r="Y433" s="43" t="s">
        <v>126</v>
      </c>
      <c r="Z433" s="43" t="s">
        <v>126</v>
      </c>
      <c r="AA433" s="43" t="s">
        <v>126</v>
      </c>
      <c r="AB433" s="43"/>
      <c r="AC433" s="43">
        <v>39</v>
      </c>
      <c r="AD433" s="43" t="s">
        <v>566</v>
      </c>
      <c r="AE433" s="45">
        <v>44446.524814814817</v>
      </c>
      <c r="AF433" s="43" t="s">
        <v>124</v>
      </c>
      <c r="AG433" s="43" t="s">
        <v>125</v>
      </c>
      <c r="AH433" s="43">
        <v>0</v>
      </c>
      <c r="AI433" s="43">
        <v>12.22</v>
      </c>
      <c r="AJ433" s="44">
        <v>2662</v>
      </c>
      <c r="AK433" s="43">
        <v>0.54100000000000004</v>
      </c>
      <c r="AL433" s="43" t="s">
        <v>126</v>
      </c>
      <c r="AM433" s="43" t="s">
        <v>126</v>
      </c>
      <c r="AN433" s="43" t="s">
        <v>126</v>
      </c>
      <c r="AO433" s="43" t="s">
        <v>126</v>
      </c>
      <c r="AP433" s="43"/>
      <c r="AQ433" s="43">
        <v>1</v>
      </c>
      <c r="AR433" s="43"/>
      <c r="AS433" s="43"/>
      <c r="AT433" s="46">
        <f t="shared" si="28"/>
        <v>3.1663821599999995</v>
      </c>
      <c r="AU433" s="47">
        <f t="shared" si="29"/>
        <v>527.91999646412</v>
      </c>
      <c r="AV433" s="43"/>
      <c r="AW433" s="50">
        <f t="shared" si="30"/>
        <v>3.2828810272000002</v>
      </c>
      <c r="AX433" s="51">
        <f t="shared" si="31"/>
        <v>505.00117767256</v>
      </c>
    </row>
    <row r="434" spans="1:51">
      <c r="A434" s="43">
        <v>40</v>
      </c>
      <c r="B434" s="43" t="s">
        <v>567</v>
      </c>
      <c r="C434" s="45">
        <v>44446.546006944445</v>
      </c>
      <c r="D434" s="43" t="s">
        <v>128</v>
      </c>
      <c r="E434" s="43" t="s">
        <v>125</v>
      </c>
      <c r="F434" s="43">
        <v>0</v>
      </c>
      <c r="G434" s="43">
        <v>6.0049999999999999</v>
      </c>
      <c r="H434" s="44">
        <v>948267</v>
      </c>
      <c r="I434" s="43">
        <v>1.974</v>
      </c>
      <c r="J434" s="43" t="s">
        <v>126</v>
      </c>
      <c r="K434" s="43" t="s">
        <v>126</v>
      </c>
      <c r="L434" s="43" t="s">
        <v>126</v>
      </c>
      <c r="M434" s="43" t="s">
        <v>126</v>
      </c>
      <c r="N434" s="43"/>
      <c r="O434" s="43">
        <v>40</v>
      </c>
      <c r="P434" s="43" t="s">
        <v>567</v>
      </c>
      <c r="Q434" s="45">
        <v>44446.546006944445</v>
      </c>
      <c r="R434" s="43" t="s">
        <v>128</v>
      </c>
      <c r="S434" s="43" t="s">
        <v>125</v>
      </c>
      <c r="T434" s="43">
        <v>0</v>
      </c>
      <c r="U434" s="43">
        <v>5.9569999999999999</v>
      </c>
      <c r="V434" s="44">
        <v>8130</v>
      </c>
      <c r="W434" s="43">
        <v>2.2970000000000002</v>
      </c>
      <c r="X434" s="43" t="s">
        <v>126</v>
      </c>
      <c r="Y434" s="43" t="s">
        <v>126</v>
      </c>
      <c r="Z434" s="43" t="s">
        <v>126</v>
      </c>
      <c r="AA434" s="43" t="s">
        <v>126</v>
      </c>
      <c r="AB434" s="43"/>
      <c r="AC434" s="43">
        <v>40</v>
      </c>
      <c r="AD434" s="43" t="s">
        <v>567</v>
      </c>
      <c r="AE434" s="45">
        <v>44446.546006944445</v>
      </c>
      <c r="AF434" s="43" t="s">
        <v>128</v>
      </c>
      <c r="AG434" s="43" t="s">
        <v>125</v>
      </c>
      <c r="AH434" s="43">
        <v>0</v>
      </c>
      <c r="AI434" s="43">
        <v>12.167</v>
      </c>
      <c r="AJ434" s="44">
        <v>10229</v>
      </c>
      <c r="AK434" s="43">
        <v>2.0510000000000002</v>
      </c>
      <c r="AL434" s="43" t="s">
        <v>126</v>
      </c>
      <c r="AM434" s="43" t="s">
        <v>126</v>
      </c>
      <c r="AN434" s="43" t="s">
        <v>126</v>
      </c>
      <c r="AO434" s="43" t="s">
        <v>126</v>
      </c>
      <c r="AP434" s="43"/>
      <c r="AQ434" s="43">
        <v>1</v>
      </c>
      <c r="AR434" s="43"/>
      <c r="AS434" s="43"/>
      <c r="AT434" s="46">
        <f t="shared" si="28"/>
        <v>2103.6041283165005</v>
      </c>
      <c r="AU434" s="47">
        <f t="shared" si="29"/>
        <v>1924.7188216784302</v>
      </c>
      <c r="AV434" s="43"/>
      <c r="AW434" s="50">
        <f t="shared" si="30"/>
        <v>2369.3054352170002</v>
      </c>
      <c r="AX434" s="51">
        <f t="shared" si="31"/>
        <v>1950.2254765093403</v>
      </c>
    </row>
    <row r="435" spans="1:51">
      <c r="A435" s="43">
        <v>41</v>
      </c>
      <c r="B435" s="43" t="s">
        <v>568</v>
      </c>
      <c r="C435" s="45">
        <v>44446.56722222222</v>
      </c>
      <c r="D435" s="43">
        <v>182</v>
      </c>
      <c r="E435" s="43" t="s">
        <v>125</v>
      </c>
      <c r="F435" s="43">
        <v>0</v>
      </c>
      <c r="G435" s="43">
        <v>6.0069999999999997</v>
      </c>
      <c r="H435" s="44">
        <v>34643</v>
      </c>
      <c r="I435" s="43">
        <v>6.7000000000000004E-2</v>
      </c>
      <c r="J435" s="43" t="s">
        <v>126</v>
      </c>
      <c r="K435" s="43" t="s">
        <v>126</v>
      </c>
      <c r="L435" s="43" t="s">
        <v>126</v>
      </c>
      <c r="M435" s="43" t="s">
        <v>126</v>
      </c>
      <c r="N435" s="43"/>
      <c r="O435" s="43">
        <v>41</v>
      </c>
      <c r="P435" s="43" t="s">
        <v>568</v>
      </c>
      <c r="Q435" s="45">
        <v>44446.56722222222</v>
      </c>
      <c r="R435" s="43">
        <v>182</v>
      </c>
      <c r="S435" s="43" t="s">
        <v>125</v>
      </c>
      <c r="T435" s="43">
        <v>0</v>
      </c>
      <c r="U435" s="43" t="s">
        <v>126</v>
      </c>
      <c r="V435" s="44" t="s">
        <v>126</v>
      </c>
      <c r="W435" s="43" t="s">
        <v>126</v>
      </c>
      <c r="X435" s="43" t="s">
        <v>126</v>
      </c>
      <c r="Y435" s="43" t="s">
        <v>126</v>
      </c>
      <c r="Z435" s="43" t="s">
        <v>126</v>
      </c>
      <c r="AA435" s="43" t="s">
        <v>126</v>
      </c>
      <c r="AB435" s="43"/>
      <c r="AC435" s="43">
        <v>41</v>
      </c>
      <c r="AD435" s="43" t="s">
        <v>568</v>
      </c>
      <c r="AE435" s="45">
        <v>44446.56722222222</v>
      </c>
      <c r="AF435" s="43">
        <v>182</v>
      </c>
      <c r="AG435" s="43" t="s">
        <v>125</v>
      </c>
      <c r="AH435" s="43">
        <v>0</v>
      </c>
      <c r="AI435" s="43">
        <v>12.127000000000001</v>
      </c>
      <c r="AJ435" s="44">
        <v>30521</v>
      </c>
      <c r="AK435" s="43">
        <v>6.0810000000000004</v>
      </c>
      <c r="AL435" s="43" t="s">
        <v>126</v>
      </c>
      <c r="AM435" s="43" t="s">
        <v>126</v>
      </c>
      <c r="AN435" s="43" t="s">
        <v>126</v>
      </c>
      <c r="AO435" s="43" t="s">
        <v>126</v>
      </c>
      <c r="AP435" s="43"/>
      <c r="AQ435" s="43">
        <v>1</v>
      </c>
      <c r="AR435" s="43"/>
      <c r="AS435" s="43"/>
      <c r="AT435" s="46">
        <f t="shared" si="28"/>
        <v>108.30431081412621</v>
      </c>
      <c r="AU435" s="47">
        <f t="shared" si="29"/>
        <v>5634.9511714484306</v>
      </c>
      <c r="AV435" s="43"/>
      <c r="AW435" s="50">
        <f t="shared" si="30"/>
        <v>90.728108382415897</v>
      </c>
      <c r="AX435" s="51">
        <f t="shared" si="31"/>
        <v>5816.6104987693398</v>
      </c>
    </row>
    <row r="436" spans="1:51">
      <c r="A436" s="43">
        <v>42</v>
      </c>
      <c r="B436" s="43" t="s">
        <v>569</v>
      </c>
      <c r="C436" s="45">
        <v>44446.588449074072</v>
      </c>
      <c r="D436" s="43">
        <v>129</v>
      </c>
      <c r="E436" s="43" t="s">
        <v>125</v>
      </c>
      <c r="F436" s="43">
        <v>0</v>
      </c>
      <c r="G436" s="43">
        <v>6.0030000000000001</v>
      </c>
      <c r="H436" s="44">
        <v>780660</v>
      </c>
      <c r="I436" s="43">
        <v>1.6240000000000001</v>
      </c>
      <c r="J436" s="43" t="s">
        <v>126</v>
      </c>
      <c r="K436" s="43" t="s">
        <v>126</v>
      </c>
      <c r="L436" s="43" t="s">
        <v>126</v>
      </c>
      <c r="M436" s="43" t="s">
        <v>126</v>
      </c>
      <c r="N436" s="43"/>
      <c r="O436" s="43">
        <v>42</v>
      </c>
      <c r="P436" s="43" t="s">
        <v>569</v>
      </c>
      <c r="Q436" s="45">
        <v>44446.588449074072</v>
      </c>
      <c r="R436" s="43">
        <v>129</v>
      </c>
      <c r="S436" s="43" t="s">
        <v>125</v>
      </c>
      <c r="T436" s="43">
        <v>0</v>
      </c>
      <c r="U436" s="43">
        <v>5.9530000000000003</v>
      </c>
      <c r="V436" s="44">
        <v>6692</v>
      </c>
      <c r="W436" s="43">
        <v>1.911</v>
      </c>
      <c r="X436" s="43" t="s">
        <v>126</v>
      </c>
      <c r="Y436" s="43" t="s">
        <v>126</v>
      </c>
      <c r="Z436" s="43" t="s">
        <v>126</v>
      </c>
      <c r="AA436" s="43" t="s">
        <v>126</v>
      </c>
      <c r="AB436" s="43"/>
      <c r="AC436" s="43">
        <v>42</v>
      </c>
      <c r="AD436" s="43" t="s">
        <v>569</v>
      </c>
      <c r="AE436" s="45">
        <v>44446.588449074072</v>
      </c>
      <c r="AF436" s="43">
        <v>129</v>
      </c>
      <c r="AG436" s="43" t="s">
        <v>125</v>
      </c>
      <c r="AH436" s="43">
        <v>0</v>
      </c>
      <c r="AI436" s="43">
        <v>12.15</v>
      </c>
      <c r="AJ436" s="44">
        <v>8181</v>
      </c>
      <c r="AK436" s="43">
        <v>1.6419999999999999</v>
      </c>
      <c r="AL436" s="43" t="s">
        <v>126</v>
      </c>
      <c r="AM436" s="43" t="s">
        <v>126</v>
      </c>
      <c r="AN436" s="43" t="s">
        <v>126</v>
      </c>
      <c r="AO436" s="43" t="s">
        <v>126</v>
      </c>
      <c r="AP436" s="43"/>
      <c r="AQ436" s="43">
        <v>1</v>
      </c>
      <c r="AR436" s="43"/>
      <c r="AS436" s="43"/>
      <c r="AT436" s="46">
        <f t="shared" si="28"/>
        <v>1830.4579117082401</v>
      </c>
      <c r="AU436" s="47">
        <f t="shared" si="29"/>
        <v>1547.38628167203</v>
      </c>
      <c r="AV436" s="43"/>
      <c r="AW436" s="50">
        <f t="shared" si="30"/>
        <v>2001.0300079195199</v>
      </c>
      <c r="AX436" s="51">
        <f t="shared" si="31"/>
        <v>1559.2609383461402</v>
      </c>
      <c r="AY436" s="43"/>
    </row>
    <row r="437" spans="1:51">
      <c r="A437" s="43">
        <v>43</v>
      </c>
      <c r="B437" s="43" t="s">
        <v>570</v>
      </c>
      <c r="C437" s="45">
        <v>44446.609652777777</v>
      </c>
      <c r="D437" s="43">
        <v>108</v>
      </c>
      <c r="E437" s="43" t="s">
        <v>125</v>
      </c>
      <c r="F437" s="43">
        <v>0</v>
      </c>
      <c r="G437" s="43">
        <v>5.8630000000000004</v>
      </c>
      <c r="H437" s="44">
        <v>50019602</v>
      </c>
      <c r="I437" s="43">
        <v>111.41800000000001</v>
      </c>
      <c r="J437" s="43" t="s">
        <v>126</v>
      </c>
      <c r="K437" s="43" t="s">
        <v>126</v>
      </c>
      <c r="L437" s="43" t="s">
        <v>126</v>
      </c>
      <c r="M437" s="43" t="s">
        <v>126</v>
      </c>
      <c r="N437" s="43"/>
      <c r="O437" s="43">
        <v>43</v>
      </c>
      <c r="P437" s="43" t="s">
        <v>570</v>
      </c>
      <c r="Q437" s="45">
        <v>44446.609652777777</v>
      </c>
      <c r="R437" s="43">
        <v>108</v>
      </c>
      <c r="S437" s="43" t="s">
        <v>125</v>
      </c>
      <c r="T437" s="43">
        <v>0</v>
      </c>
      <c r="U437" s="43">
        <v>5.8280000000000003</v>
      </c>
      <c r="V437" s="44">
        <v>433150</v>
      </c>
      <c r="W437" s="43">
        <v>109.8</v>
      </c>
      <c r="X437" s="43" t="s">
        <v>126</v>
      </c>
      <c r="Y437" s="43" t="s">
        <v>126</v>
      </c>
      <c r="Z437" s="43" t="s">
        <v>126</v>
      </c>
      <c r="AA437" s="43" t="s">
        <v>126</v>
      </c>
      <c r="AB437" s="43"/>
      <c r="AC437" s="43">
        <v>43</v>
      </c>
      <c r="AD437" s="43" t="s">
        <v>570</v>
      </c>
      <c r="AE437" s="45">
        <v>44446.609652777777</v>
      </c>
      <c r="AF437" s="43">
        <v>108</v>
      </c>
      <c r="AG437" s="43" t="s">
        <v>125</v>
      </c>
      <c r="AH437" s="43">
        <v>0</v>
      </c>
      <c r="AI437" s="43">
        <v>12.045999999999999</v>
      </c>
      <c r="AJ437" s="44">
        <v>106970</v>
      </c>
      <c r="AK437" s="43">
        <v>21.033000000000001</v>
      </c>
      <c r="AL437" s="43" t="s">
        <v>126</v>
      </c>
      <c r="AM437" s="43" t="s">
        <v>126</v>
      </c>
      <c r="AN437" s="43" t="s">
        <v>126</v>
      </c>
      <c r="AO437" s="43" t="s">
        <v>126</v>
      </c>
      <c r="AP437" s="43"/>
      <c r="AQ437" s="43">
        <v>1</v>
      </c>
      <c r="AR437" s="43"/>
      <c r="AS437" s="43"/>
      <c r="AT437" s="46">
        <f t="shared" si="28"/>
        <v>83431.013160412505</v>
      </c>
      <c r="AU437" s="47">
        <f t="shared" si="29"/>
        <v>19148.817196907003</v>
      </c>
      <c r="AV437" s="43"/>
      <c r="AW437" s="50">
        <f t="shared" si="30"/>
        <v>107580.24822542501</v>
      </c>
      <c r="AX437" s="51">
        <f t="shared" si="31"/>
        <v>20262.749634566</v>
      </c>
      <c r="AY437" s="43"/>
    </row>
    <row r="438" spans="1:51">
      <c r="A438" s="43">
        <v>44</v>
      </c>
      <c r="B438" s="43" t="s">
        <v>571</v>
      </c>
      <c r="C438" s="45">
        <v>44446.630856481483</v>
      </c>
      <c r="D438" s="43">
        <v>51</v>
      </c>
      <c r="E438" s="43" t="s">
        <v>125</v>
      </c>
      <c r="F438" s="43">
        <v>0</v>
      </c>
      <c r="G438" s="43">
        <v>6.0049999999999999</v>
      </c>
      <c r="H438" s="44">
        <v>175474</v>
      </c>
      <c r="I438" s="43">
        <v>0.36099999999999999</v>
      </c>
      <c r="J438" s="43" t="s">
        <v>126</v>
      </c>
      <c r="K438" s="43" t="s">
        <v>126</v>
      </c>
      <c r="L438" s="43" t="s">
        <v>126</v>
      </c>
      <c r="M438" s="43" t="s">
        <v>126</v>
      </c>
      <c r="N438" s="43"/>
      <c r="O438" s="43">
        <v>44</v>
      </c>
      <c r="P438" s="43" t="s">
        <v>571</v>
      </c>
      <c r="Q438" s="45">
        <v>44446.630856481483</v>
      </c>
      <c r="R438" s="43">
        <v>51</v>
      </c>
      <c r="S438" s="43" t="s">
        <v>125</v>
      </c>
      <c r="T438" s="43">
        <v>0</v>
      </c>
      <c r="U438" s="43">
        <v>5.95</v>
      </c>
      <c r="V438" s="44">
        <v>1420</v>
      </c>
      <c r="W438" s="43">
        <v>0.496</v>
      </c>
      <c r="X438" s="43" t="s">
        <v>126</v>
      </c>
      <c r="Y438" s="43" t="s">
        <v>126</v>
      </c>
      <c r="Z438" s="43" t="s">
        <v>126</v>
      </c>
      <c r="AA438" s="43" t="s">
        <v>126</v>
      </c>
      <c r="AB438" s="43"/>
      <c r="AC438" s="43">
        <v>44</v>
      </c>
      <c r="AD438" s="43" t="s">
        <v>571</v>
      </c>
      <c r="AE438" s="45">
        <v>44446.630856481483</v>
      </c>
      <c r="AF438" s="43">
        <v>51</v>
      </c>
      <c r="AG438" s="43" t="s">
        <v>125</v>
      </c>
      <c r="AH438" s="43">
        <v>0</v>
      </c>
      <c r="AI438" s="43">
        <v>12.048999999999999</v>
      </c>
      <c r="AJ438" s="44">
        <v>111344</v>
      </c>
      <c r="AK438" s="43">
        <v>21.878</v>
      </c>
      <c r="AL438" s="43" t="s">
        <v>126</v>
      </c>
      <c r="AM438" s="43" t="s">
        <v>126</v>
      </c>
      <c r="AN438" s="43" t="s">
        <v>126</v>
      </c>
      <c r="AO438" s="43" t="s">
        <v>126</v>
      </c>
      <c r="AP438" s="43"/>
      <c r="AQ438" s="43">
        <v>1</v>
      </c>
      <c r="AR438" s="43"/>
      <c r="AS438" s="43"/>
      <c r="AT438" s="46">
        <f t="shared" si="28"/>
        <v>526.50231803944882</v>
      </c>
      <c r="AU438" s="47">
        <f t="shared" si="29"/>
        <v>19899.817382689285</v>
      </c>
      <c r="AV438" s="43"/>
      <c r="AW438" s="50">
        <f t="shared" si="30"/>
        <v>458.24024302667169</v>
      </c>
      <c r="AX438" s="51">
        <f t="shared" si="31"/>
        <v>21083.531672176639</v>
      </c>
      <c r="AY438" s="43"/>
    </row>
    <row r="439" spans="1:51">
      <c r="A439" s="43">
        <v>45</v>
      </c>
      <c r="B439" s="43" t="s">
        <v>572</v>
      </c>
      <c r="C439" s="45">
        <v>44446.652083333334</v>
      </c>
      <c r="D439" s="43">
        <v>134</v>
      </c>
      <c r="E439" s="43" t="s">
        <v>125</v>
      </c>
      <c r="F439" s="43">
        <v>0</v>
      </c>
      <c r="G439" s="43">
        <v>6.01</v>
      </c>
      <c r="H439" s="44">
        <v>377725</v>
      </c>
      <c r="I439" s="43">
        <v>0.78300000000000003</v>
      </c>
      <c r="J439" s="43" t="s">
        <v>126</v>
      </c>
      <c r="K439" s="43" t="s">
        <v>126</v>
      </c>
      <c r="L439" s="43" t="s">
        <v>126</v>
      </c>
      <c r="M439" s="43" t="s">
        <v>126</v>
      </c>
      <c r="N439" s="43"/>
      <c r="O439" s="43">
        <v>45</v>
      </c>
      <c r="P439" s="43" t="s">
        <v>572</v>
      </c>
      <c r="Q439" s="45">
        <v>44446.652083333334</v>
      </c>
      <c r="R439" s="43">
        <v>134</v>
      </c>
      <c r="S439" s="43" t="s">
        <v>125</v>
      </c>
      <c r="T439" s="43">
        <v>0</v>
      </c>
      <c r="U439" s="43">
        <v>5.97</v>
      </c>
      <c r="V439" s="44">
        <v>3015</v>
      </c>
      <c r="W439" s="43">
        <v>0.92400000000000004</v>
      </c>
      <c r="X439" s="43" t="s">
        <v>126</v>
      </c>
      <c r="Y439" s="43" t="s">
        <v>126</v>
      </c>
      <c r="Z439" s="43" t="s">
        <v>126</v>
      </c>
      <c r="AA439" s="43" t="s">
        <v>126</v>
      </c>
      <c r="AB439" s="43"/>
      <c r="AC439" s="43">
        <v>45</v>
      </c>
      <c r="AD439" s="43" t="s">
        <v>572</v>
      </c>
      <c r="AE439" s="45">
        <v>44446.652083333334</v>
      </c>
      <c r="AF439" s="43">
        <v>134</v>
      </c>
      <c r="AG439" s="43" t="s">
        <v>125</v>
      </c>
      <c r="AH439" s="43">
        <v>0</v>
      </c>
      <c r="AI439" s="43">
        <v>12.061999999999999</v>
      </c>
      <c r="AJ439" s="44">
        <v>88321</v>
      </c>
      <c r="AK439" s="43">
        <v>17.419</v>
      </c>
      <c r="AL439" s="43" t="s">
        <v>126</v>
      </c>
      <c r="AM439" s="43" t="s">
        <v>126</v>
      </c>
      <c r="AN439" s="43" t="s">
        <v>126</v>
      </c>
      <c r="AO439" s="43" t="s">
        <v>126</v>
      </c>
      <c r="AP439" s="43"/>
      <c r="AQ439" s="43">
        <v>1</v>
      </c>
      <c r="AR439" s="43"/>
      <c r="AS439" s="43"/>
      <c r="AT439" s="46">
        <f t="shared" si="28"/>
        <v>1070.452130454875</v>
      </c>
      <c r="AU439" s="47">
        <f t="shared" si="29"/>
        <v>15919.899798196431</v>
      </c>
      <c r="AV439" s="43"/>
      <c r="AW439" s="50">
        <f t="shared" si="30"/>
        <v>977.64472536693745</v>
      </c>
      <c r="AX439" s="51">
        <f t="shared" si="31"/>
        <v>16756.279459593341</v>
      </c>
      <c r="AY439" s="43"/>
    </row>
    <row r="440" spans="1:51">
      <c r="A440" s="43">
        <v>46</v>
      </c>
      <c r="B440" s="43" t="s">
        <v>573</v>
      </c>
      <c r="C440" s="45">
        <v>44446.67328703704</v>
      </c>
      <c r="D440" s="43">
        <v>59</v>
      </c>
      <c r="E440" s="43" t="s">
        <v>125</v>
      </c>
      <c r="F440" s="43">
        <v>0</v>
      </c>
      <c r="G440" s="43">
        <v>6.0119999999999996</v>
      </c>
      <c r="H440" s="44">
        <v>25347</v>
      </c>
      <c r="I440" s="43">
        <v>4.8000000000000001E-2</v>
      </c>
      <c r="J440" s="43" t="s">
        <v>126</v>
      </c>
      <c r="K440" s="43" t="s">
        <v>126</v>
      </c>
      <c r="L440" s="43" t="s">
        <v>126</v>
      </c>
      <c r="M440" s="43" t="s">
        <v>126</v>
      </c>
      <c r="N440" s="43"/>
      <c r="O440" s="43">
        <v>46</v>
      </c>
      <c r="P440" s="43" t="s">
        <v>573</v>
      </c>
      <c r="Q440" s="45">
        <v>44446.67328703704</v>
      </c>
      <c r="R440" s="43">
        <v>59</v>
      </c>
      <c r="S440" s="43" t="s">
        <v>125</v>
      </c>
      <c r="T440" s="43">
        <v>0</v>
      </c>
      <c r="U440" s="43" t="s">
        <v>126</v>
      </c>
      <c r="V440" s="44" t="s">
        <v>126</v>
      </c>
      <c r="W440" s="43" t="s">
        <v>126</v>
      </c>
      <c r="X440" s="43" t="s">
        <v>126</v>
      </c>
      <c r="Y440" s="43" t="s">
        <v>126</v>
      </c>
      <c r="Z440" s="43" t="s">
        <v>126</v>
      </c>
      <c r="AA440" s="43" t="s">
        <v>126</v>
      </c>
      <c r="AB440" s="43"/>
      <c r="AC440" s="43">
        <v>46</v>
      </c>
      <c r="AD440" s="43" t="s">
        <v>573</v>
      </c>
      <c r="AE440" s="45">
        <v>44446.67328703704</v>
      </c>
      <c r="AF440" s="43">
        <v>59</v>
      </c>
      <c r="AG440" s="43" t="s">
        <v>125</v>
      </c>
      <c r="AH440" s="43">
        <v>0</v>
      </c>
      <c r="AI440" s="43">
        <v>12.179</v>
      </c>
      <c r="AJ440" s="44">
        <v>1712</v>
      </c>
      <c r="AK440" s="43">
        <v>0.35099999999999998</v>
      </c>
      <c r="AL440" s="43" t="s">
        <v>126</v>
      </c>
      <c r="AM440" s="43" t="s">
        <v>126</v>
      </c>
      <c r="AN440" s="43" t="s">
        <v>126</v>
      </c>
      <c r="AO440" s="43" t="s">
        <v>126</v>
      </c>
      <c r="AP440" s="43"/>
      <c r="AQ440" s="43">
        <v>1</v>
      </c>
      <c r="AR440" s="43"/>
      <c r="AS440" s="43"/>
      <c r="AT440" s="46">
        <f t="shared" si="28"/>
        <v>79.560742652174213</v>
      </c>
      <c r="AU440" s="47">
        <f t="shared" si="29"/>
        <v>352.05082464512003</v>
      </c>
      <c r="AV440" s="43"/>
      <c r="AW440" s="50">
        <f t="shared" si="30"/>
        <v>66.30057032755191</v>
      </c>
      <c r="AX440" s="51">
        <f t="shared" si="31"/>
        <v>323.42874285056001</v>
      </c>
      <c r="AY440" s="43"/>
    </row>
    <row r="441" spans="1:51">
      <c r="A441" s="43">
        <v>47</v>
      </c>
      <c r="B441" s="43" t="s">
        <v>574</v>
      </c>
      <c r="C441" s="45">
        <v>44446.694525462961</v>
      </c>
      <c r="D441" s="43">
        <v>73</v>
      </c>
      <c r="E441" s="43" t="s">
        <v>125</v>
      </c>
      <c r="F441" s="43">
        <v>0</v>
      </c>
      <c r="G441" s="43">
        <v>6.008</v>
      </c>
      <c r="H441" s="44">
        <v>183048</v>
      </c>
      <c r="I441" s="43">
        <v>0.377</v>
      </c>
      <c r="J441" s="43" t="s">
        <v>126</v>
      </c>
      <c r="K441" s="43" t="s">
        <v>126</v>
      </c>
      <c r="L441" s="43" t="s">
        <v>126</v>
      </c>
      <c r="M441" s="43" t="s">
        <v>126</v>
      </c>
      <c r="N441" s="43"/>
      <c r="O441" s="43">
        <v>47</v>
      </c>
      <c r="P441" s="43" t="s">
        <v>574</v>
      </c>
      <c r="Q441" s="45">
        <v>44446.694525462961</v>
      </c>
      <c r="R441" s="43">
        <v>73</v>
      </c>
      <c r="S441" s="43" t="s">
        <v>125</v>
      </c>
      <c r="T441" s="43">
        <v>0</v>
      </c>
      <c r="U441" s="43">
        <v>5.9720000000000004</v>
      </c>
      <c r="V441" s="44">
        <v>1489</v>
      </c>
      <c r="W441" s="43">
        <v>0.51400000000000001</v>
      </c>
      <c r="X441" s="43" t="s">
        <v>126</v>
      </c>
      <c r="Y441" s="43" t="s">
        <v>126</v>
      </c>
      <c r="Z441" s="43" t="s">
        <v>126</v>
      </c>
      <c r="AA441" s="43" t="s">
        <v>126</v>
      </c>
      <c r="AB441" s="43"/>
      <c r="AC441" s="43">
        <v>47</v>
      </c>
      <c r="AD441" s="43" t="s">
        <v>574</v>
      </c>
      <c r="AE441" s="45">
        <v>44446.694525462961</v>
      </c>
      <c r="AF441" s="43">
        <v>73</v>
      </c>
      <c r="AG441" s="43" t="s">
        <v>125</v>
      </c>
      <c r="AH441" s="43">
        <v>0</v>
      </c>
      <c r="AI441" s="43">
        <v>12.071999999999999</v>
      </c>
      <c r="AJ441" s="44">
        <v>103860</v>
      </c>
      <c r="AK441" s="43">
        <v>20.431999999999999</v>
      </c>
      <c r="AL441" s="43" t="s">
        <v>126</v>
      </c>
      <c r="AM441" s="43" t="s">
        <v>126</v>
      </c>
      <c r="AN441" s="43" t="s">
        <v>126</v>
      </c>
      <c r="AO441" s="43" t="s">
        <v>126</v>
      </c>
      <c r="AP441" s="43"/>
      <c r="AQ441" s="43">
        <v>1</v>
      </c>
      <c r="AR441" s="43"/>
      <c r="AS441" s="43"/>
      <c r="AT441" s="46">
        <f t="shared" si="28"/>
        <v>548.07590531787514</v>
      </c>
      <c r="AU441" s="47">
        <f t="shared" si="29"/>
        <v>18613.380312108002</v>
      </c>
      <c r="AV441" s="43"/>
      <c r="AW441" s="50">
        <f t="shared" si="30"/>
        <v>477.86943565024649</v>
      </c>
      <c r="AX441" s="51">
        <f t="shared" si="31"/>
        <v>19678.779012503997</v>
      </c>
      <c r="AY441" s="43"/>
    </row>
    <row r="442" spans="1:51">
      <c r="A442" s="43">
        <v>48</v>
      </c>
      <c r="B442" s="43" t="s">
        <v>575</v>
      </c>
      <c r="C442" s="45">
        <v>44446.715717592589</v>
      </c>
      <c r="D442" s="43">
        <v>194</v>
      </c>
      <c r="E442" s="43" t="s">
        <v>125</v>
      </c>
      <c r="F442" s="43">
        <v>0</v>
      </c>
      <c r="G442" s="43">
        <v>6.0119999999999996</v>
      </c>
      <c r="H442" s="44">
        <v>34259</v>
      </c>
      <c r="I442" s="43">
        <v>6.7000000000000004E-2</v>
      </c>
      <c r="J442" s="43" t="s">
        <v>126</v>
      </c>
      <c r="K442" s="43" t="s">
        <v>126</v>
      </c>
      <c r="L442" s="43" t="s">
        <v>126</v>
      </c>
      <c r="M442" s="43" t="s">
        <v>126</v>
      </c>
      <c r="N442" s="43"/>
      <c r="O442" s="43">
        <v>48</v>
      </c>
      <c r="P442" s="43" t="s">
        <v>575</v>
      </c>
      <c r="Q442" s="45">
        <v>44446.715717592589</v>
      </c>
      <c r="R442" s="43">
        <v>194</v>
      </c>
      <c r="S442" s="43" t="s">
        <v>125</v>
      </c>
      <c r="T442" s="43">
        <v>0</v>
      </c>
      <c r="U442" s="43" t="s">
        <v>126</v>
      </c>
      <c r="V442" s="44" t="s">
        <v>126</v>
      </c>
      <c r="W442" s="43" t="s">
        <v>126</v>
      </c>
      <c r="X442" s="43" t="s">
        <v>126</v>
      </c>
      <c r="Y442" s="43" t="s">
        <v>126</v>
      </c>
      <c r="Z442" s="43" t="s">
        <v>126</v>
      </c>
      <c r="AA442" s="43" t="s">
        <v>126</v>
      </c>
      <c r="AB442" s="43"/>
      <c r="AC442" s="43">
        <v>48</v>
      </c>
      <c r="AD442" s="43" t="s">
        <v>575</v>
      </c>
      <c r="AE442" s="45">
        <v>44446.715717592589</v>
      </c>
      <c r="AF442" s="43">
        <v>194</v>
      </c>
      <c r="AG442" s="43" t="s">
        <v>125</v>
      </c>
      <c r="AH442" s="43">
        <v>0</v>
      </c>
      <c r="AI442" s="43">
        <v>12.16</v>
      </c>
      <c r="AJ442" s="44">
        <v>5343</v>
      </c>
      <c r="AK442" s="43">
        <v>1.0760000000000001</v>
      </c>
      <c r="AL442" s="43" t="s">
        <v>126</v>
      </c>
      <c r="AM442" s="43" t="s">
        <v>126</v>
      </c>
      <c r="AN442" s="43" t="s">
        <v>126</v>
      </c>
      <c r="AO442" s="43" t="s">
        <v>126</v>
      </c>
      <c r="AP442" s="43"/>
      <c r="AQ442" s="43">
        <v>1</v>
      </c>
      <c r="AR442" s="43"/>
      <c r="AS442" s="43"/>
      <c r="AT442" s="46">
        <f t="shared" si="28"/>
        <v>107.11976213408782</v>
      </c>
      <c r="AU442" s="47">
        <f t="shared" si="29"/>
        <v>1023.6302640722701</v>
      </c>
      <c r="AV442" s="43"/>
      <c r="AW442" s="50">
        <f t="shared" si="30"/>
        <v>89.7194671991071</v>
      </c>
      <c r="AX442" s="51">
        <f t="shared" si="31"/>
        <v>1017.2594152272601</v>
      </c>
      <c r="AY442" s="43"/>
    </row>
    <row r="443" spans="1:51">
      <c r="A443" s="43">
        <v>49</v>
      </c>
      <c r="B443" s="43" t="s">
        <v>576</v>
      </c>
      <c r="C443" s="45">
        <v>44446.736944444441</v>
      </c>
      <c r="D443" s="43">
        <v>78</v>
      </c>
      <c r="E443" s="43" t="s">
        <v>125</v>
      </c>
      <c r="F443" s="43">
        <v>0</v>
      </c>
      <c r="G443" s="43">
        <v>6.008</v>
      </c>
      <c r="H443" s="44">
        <v>2265593</v>
      </c>
      <c r="I443" s="43">
        <v>4.7300000000000004</v>
      </c>
      <c r="J443" s="43" t="s">
        <v>126</v>
      </c>
      <c r="K443" s="43" t="s">
        <v>126</v>
      </c>
      <c r="L443" s="43" t="s">
        <v>126</v>
      </c>
      <c r="M443" s="43" t="s">
        <v>126</v>
      </c>
      <c r="N443" s="43"/>
      <c r="O443" s="43">
        <v>49</v>
      </c>
      <c r="P443" s="43" t="s">
        <v>576</v>
      </c>
      <c r="Q443" s="45">
        <v>44446.736944444441</v>
      </c>
      <c r="R443" s="43">
        <v>78</v>
      </c>
      <c r="S443" s="43" t="s">
        <v>125</v>
      </c>
      <c r="T443" s="43">
        <v>0</v>
      </c>
      <c r="U443" s="43">
        <v>5.9610000000000003</v>
      </c>
      <c r="V443" s="44">
        <v>18546</v>
      </c>
      <c r="W443" s="43">
        <v>5.0860000000000003</v>
      </c>
      <c r="X443" s="43" t="s">
        <v>126</v>
      </c>
      <c r="Y443" s="43" t="s">
        <v>126</v>
      </c>
      <c r="Z443" s="43" t="s">
        <v>126</v>
      </c>
      <c r="AA443" s="43" t="s">
        <v>126</v>
      </c>
      <c r="AB443" s="43"/>
      <c r="AC443" s="43">
        <v>49</v>
      </c>
      <c r="AD443" s="43" t="s">
        <v>576</v>
      </c>
      <c r="AE443" s="45">
        <v>44446.736944444441</v>
      </c>
      <c r="AF443" s="43">
        <v>78</v>
      </c>
      <c r="AG443" s="43" t="s">
        <v>125</v>
      </c>
      <c r="AH443" s="43">
        <v>0</v>
      </c>
      <c r="AI443" s="43">
        <v>12.128</v>
      </c>
      <c r="AJ443" s="44">
        <v>49011</v>
      </c>
      <c r="AK443" s="43">
        <v>9.73</v>
      </c>
      <c r="AL443" s="43" t="s">
        <v>126</v>
      </c>
      <c r="AM443" s="43" t="s">
        <v>126</v>
      </c>
      <c r="AN443" s="43" t="s">
        <v>126</v>
      </c>
      <c r="AO443" s="43" t="s">
        <v>126</v>
      </c>
      <c r="AP443" s="43"/>
      <c r="AQ443" s="43">
        <v>1</v>
      </c>
      <c r="AR443" s="43"/>
      <c r="AS443" s="43"/>
      <c r="AT443" s="46">
        <f t="shared" si="28"/>
        <v>4082.5152892710603</v>
      </c>
      <c r="AU443" s="47">
        <f t="shared" si="29"/>
        <v>8970.6909563448298</v>
      </c>
      <c r="AV443" s="43"/>
      <c r="AW443" s="50">
        <f t="shared" si="30"/>
        <v>5034.3912408918804</v>
      </c>
      <c r="AX443" s="51">
        <f t="shared" si="31"/>
        <v>9327.9874097525408</v>
      </c>
      <c r="AY443" s="43"/>
    </row>
    <row r="444" spans="1:51">
      <c r="A444" s="43">
        <v>50</v>
      </c>
      <c r="B444" s="43" t="s">
        <v>577</v>
      </c>
      <c r="C444" s="45">
        <v>44446.758171296293</v>
      </c>
      <c r="D444" s="43">
        <v>97</v>
      </c>
      <c r="E444" s="43" t="s">
        <v>125</v>
      </c>
      <c r="F444" s="43">
        <v>0</v>
      </c>
      <c r="G444" s="43">
        <v>6.0039999999999996</v>
      </c>
      <c r="H444" s="44">
        <v>1006598</v>
      </c>
      <c r="I444" s="43">
        <v>2.0960000000000001</v>
      </c>
      <c r="J444" s="43" t="s">
        <v>126</v>
      </c>
      <c r="K444" s="43" t="s">
        <v>126</v>
      </c>
      <c r="L444" s="43" t="s">
        <v>126</v>
      </c>
      <c r="M444" s="43" t="s">
        <v>126</v>
      </c>
      <c r="N444" s="43"/>
      <c r="O444" s="43">
        <v>50</v>
      </c>
      <c r="P444" s="43" t="s">
        <v>577</v>
      </c>
      <c r="Q444" s="45">
        <v>44446.758171296293</v>
      </c>
      <c r="R444" s="43">
        <v>97</v>
      </c>
      <c r="S444" s="43" t="s">
        <v>125</v>
      </c>
      <c r="T444" s="43">
        <v>0</v>
      </c>
      <c r="U444" s="43">
        <v>5.96</v>
      </c>
      <c r="V444" s="44">
        <v>8510</v>
      </c>
      <c r="W444" s="43">
        <v>2.399</v>
      </c>
      <c r="X444" s="43" t="s">
        <v>126</v>
      </c>
      <c r="Y444" s="43" t="s">
        <v>126</v>
      </c>
      <c r="Z444" s="43" t="s">
        <v>126</v>
      </c>
      <c r="AA444" s="43" t="s">
        <v>126</v>
      </c>
      <c r="AB444" s="43"/>
      <c r="AC444" s="43">
        <v>50</v>
      </c>
      <c r="AD444" s="43" t="s">
        <v>577</v>
      </c>
      <c r="AE444" s="45">
        <v>44446.758171296293</v>
      </c>
      <c r="AF444" s="43">
        <v>97</v>
      </c>
      <c r="AG444" s="43" t="s">
        <v>125</v>
      </c>
      <c r="AH444" s="43">
        <v>0</v>
      </c>
      <c r="AI444" s="43">
        <v>12.166</v>
      </c>
      <c r="AJ444" s="44">
        <v>6739</v>
      </c>
      <c r="AK444" s="43">
        <v>1.355</v>
      </c>
      <c r="AL444" s="43" t="s">
        <v>126</v>
      </c>
      <c r="AM444" s="43" t="s">
        <v>126</v>
      </c>
      <c r="AN444" s="43" t="s">
        <v>126</v>
      </c>
      <c r="AO444" s="43" t="s">
        <v>126</v>
      </c>
      <c r="AP444" s="43"/>
      <c r="AQ444" s="43">
        <v>1</v>
      </c>
      <c r="AR444" s="43"/>
      <c r="AS444" s="43"/>
      <c r="AT444" s="46">
        <f t="shared" si="28"/>
        <v>2175.7869000285</v>
      </c>
      <c r="AU444" s="47">
        <f t="shared" si="29"/>
        <v>1281.38995562483</v>
      </c>
      <c r="AV444" s="43"/>
      <c r="AW444" s="50">
        <f t="shared" si="30"/>
        <v>2466.6105285929998</v>
      </c>
      <c r="AX444" s="51">
        <f t="shared" si="31"/>
        <v>1283.9003663925403</v>
      </c>
      <c r="AY444" s="43"/>
    </row>
    <row r="445" spans="1:51">
      <c r="A445" s="43">
        <v>51</v>
      </c>
      <c r="B445" s="43" t="s">
        <v>578</v>
      </c>
      <c r="C445" s="45">
        <v>44446.779363425929</v>
      </c>
      <c r="D445" s="43">
        <v>135</v>
      </c>
      <c r="E445" s="43" t="s">
        <v>125</v>
      </c>
      <c r="F445" s="43">
        <v>0</v>
      </c>
      <c r="G445" s="43">
        <v>5.89</v>
      </c>
      <c r="H445" s="44">
        <v>41860069</v>
      </c>
      <c r="I445" s="43">
        <v>92.144999999999996</v>
      </c>
      <c r="J445" s="43" t="s">
        <v>126</v>
      </c>
      <c r="K445" s="43" t="s">
        <v>126</v>
      </c>
      <c r="L445" s="43" t="s">
        <v>126</v>
      </c>
      <c r="M445" s="43" t="s">
        <v>126</v>
      </c>
      <c r="N445" s="43"/>
      <c r="O445" s="43">
        <v>51</v>
      </c>
      <c r="P445" s="43" t="s">
        <v>578</v>
      </c>
      <c r="Q445" s="45">
        <v>44446.779363425929</v>
      </c>
      <c r="R445" s="43">
        <v>135</v>
      </c>
      <c r="S445" s="43" t="s">
        <v>125</v>
      </c>
      <c r="T445" s="43">
        <v>0</v>
      </c>
      <c r="U445" s="43">
        <v>5.8520000000000003</v>
      </c>
      <c r="V445" s="44">
        <v>350797</v>
      </c>
      <c r="W445" s="43">
        <v>89.893000000000001</v>
      </c>
      <c r="X445" s="43" t="s">
        <v>126</v>
      </c>
      <c r="Y445" s="43" t="s">
        <v>126</v>
      </c>
      <c r="Z445" s="43" t="s">
        <v>126</v>
      </c>
      <c r="AA445" s="43" t="s">
        <v>126</v>
      </c>
      <c r="AB445" s="43"/>
      <c r="AC445" s="43">
        <v>51</v>
      </c>
      <c r="AD445" s="43" t="s">
        <v>578</v>
      </c>
      <c r="AE445" s="45">
        <v>44446.779363425929</v>
      </c>
      <c r="AF445" s="43">
        <v>135</v>
      </c>
      <c r="AG445" s="43" t="s">
        <v>125</v>
      </c>
      <c r="AH445" s="43">
        <v>0</v>
      </c>
      <c r="AI445" s="43">
        <v>12.041</v>
      </c>
      <c r="AJ445" s="44">
        <v>124029</v>
      </c>
      <c r="AK445" s="43">
        <v>24.321000000000002</v>
      </c>
      <c r="AL445" s="43" t="s">
        <v>126</v>
      </c>
      <c r="AM445" s="43" t="s">
        <v>126</v>
      </c>
      <c r="AN445" s="43" t="s">
        <v>126</v>
      </c>
      <c r="AO445" s="43" t="s">
        <v>126</v>
      </c>
      <c r="AP445" s="43"/>
      <c r="AQ445" s="43">
        <v>1</v>
      </c>
      <c r="AR445" s="43"/>
      <c r="AS445" s="43"/>
      <c r="AT445" s="46">
        <f t="shared" si="28"/>
        <v>67580.097588161574</v>
      </c>
      <c r="AU445" s="47">
        <f t="shared" si="29"/>
        <v>22064.203585370433</v>
      </c>
      <c r="AV445" s="43"/>
      <c r="AW445" s="50">
        <f t="shared" si="30"/>
        <v>87760.665998355369</v>
      </c>
      <c r="AX445" s="51">
        <f t="shared" si="31"/>
        <v>23460.356084405343</v>
      </c>
      <c r="AY445" s="43"/>
    </row>
    <row r="446" spans="1:51">
      <c r="A446" s="43">
        <v>52</v>
      </c>
      <c r="B446" s="43" t="s">
        <v>579</v>
      </c>
      <c r="C446" s="45">
        <v>44446.80059027778</v>
      </c>
      <c r="D446" s="43">
        <v>111</v>
      </c>
      <c r="E446" s="43" t="s">
        <v>125</v>
      </c>
      <c r="F446" s="43">
        <v>0</v>
      </c>
      <c r="G446" s="43">
        <v>6.0110000000000001</v>
      </c>
      <c r="H446" s="44">
        <v>38274</v>
      </c>
      <c r="I446" s="43">
        <v>7.4999999999999997E-2</v>
      </c>
      <c r="J446" s="43" t="s">
        <v>126</v>
      </c>
      <c r="K446" s="43" t="s">
        <v>126</v>
      </c>
      <c r="L446" s="43" t="s">
        <v>126</v>
      </c>
      <c r="M446" s="43" t="s">
        <v>126</v>
      </c>
      <c r="N446" s="43"/>
      <c r="O446" s="43">
        <v>52</v>
      </c>
      <c r="P446" s="43" t="s">
        <v>579</v>
      </c>
      <c r="Q446" s="45">
        <v>44446.80059027778</v>
      </c>
      <c r="R446" s="43">
        <v>111</v>
      </c>
      <c r="S446" s="43" t="s">
        <v>125</v>
      </c>
      <c r="T446" s="43">
        <v>0</v>
      </c>
      <c r="U446" s="43" t="s">
        <v>126</v>
      </c>
      <c r="V446" s="44" t="s">
        <v>126</v>
      </c>
      <c r="W446" s="43" t="s">
        <v>126</v>
      </c>
      <c r="X446" s="43" t="s">
        <v>126</v>
      </c>
      <c r="Y446" s="43" t="s">
        <v>126</v>
      </c>
      <c r="Z446" s="43" t="s">
        <v>126</v>
      </c>
      <c r="AA446" s="43" t="s">
        <v>126</v>
      </c>
      <c r="AB446" s="43"/>
      <c r="AC446" s="43">
        <v>52</v>
      </c>
      <c r="AD446" s="43" t="s">
        <v>579</v>
      </c>
      <c r="AE446" s="45">
        <v>44446.80059027778</v>
      </c>
      <c r="AF446" s="43">
        <v>111</v>
      </c>
      <c r="AG446" s="43" t="s">
        <v>125</v>
      </c>
      <c r="AH446" s="43">
        <v>0</v>
      </c>
      <c r="AI446" s="43">
        <v>12.16</v>
      </c>
      <c r="AJ446" s="44">
        <v>4424</v>
      </c>
      <c r="AK446" s="43">
        <v>0.89300000000000002</v>
      </c>
      <c r="AL446" s="43" t="s">
        <v>126</v>
      </c>
      <c r="AM446" s="43" t="s">
        <v>126</v>
      </c>
      <c r="AN446" s="43" t="s">
        <v>126</v>
      </c>
      <c r="AO446" s="43" t="s">
        <v>126</v>
      </c>
      <c r="AP446" s="43"/>
      <c r="AQ446" s="43">
        <v>1</v>
      </c>
      <c r="AR446" s="43"/>
      <c r="AS446" s="43"/>
      <c r="AT446" s="46">
        <f t="shared" si="28"/>
        <v>119.49318337416881</v>
      </c>
      <c r="AU446" s="47">
        <f t="shared" si="29"/>
        <v>853.81107962048009</v>
      </c>
      <c r="AV446" s="43"/>
      <c r="AW446" s="50">
        <f t="shared" si="30"/>
        <v>100.2637837017116</v>
      </c>
      <c r="AX446" s="51">
        <f t="shared" si="31"/>
        <v>841.69256292224009</v>
      </c>
      <c r="AY446" s="43"/>
    </row>
    <row r="447" spans="1:51">
      <c r="A447" s="43">
        <v>53</v>
      </c>
      <c r="B447" s="43" t="s">
        <v>580</v>
      </c>
      <c r="C447" s="45">
        <v>44446.821828703702</v>
      </c>
      <c r="D447" s="43">
        <v>99</v>
      </c>
      <c r="E447" s="43" t="s">
        <v>125</v>
      </c>
      <c r="F447" s="43">
        <v>0</v>
      </c>
      <c r="G447" s="43">
        <v>6.0049999999999999</v>
      </c>
      <c r="H447" s="44">
        <v>272995</v>
      </c>
      <c r="I447" s="43">
        <v>0.56399999999999995</v>
      </c>
      <c r="J447" s="43" t="s">
        <v>126</v>
      </c>
      <c r="K447" s="43" t="s">
        <v>126</v>
      </c>
      <c r="L447" s="43" t="s">
        <v>126</v>
      </c>
      <c r="M447" s="43" t="s">
        <v>126</v>
      </c>
      <c r="N447" s="43"/>
      <c r="O447" s="43">
        <v>53</v>
      </c>
      <c r="P447" s="43" t="s">
        <v>580</v>
      </c>
      <c r="Q447" s="45">
        <v>44446.821828703702</v>
      </c>
      <c r="R447" s="43">
        <v>99</v>
      </c>
      <c r="S447" s="43" t="s">
        <v>125</v>
      </c>
      <c r="T447" s="43">
        <v>0</v>
      </c>
      <c r="U447" s="43">
        <v>5.952</v>
      </c>
      <c r="V447" s="44">
        <v>1933</v>
      </c>
      <c r="W447" s="43">
        <v>0.63300000000000001</v>
      </c>
      <c r="X447" s="43" t="s">
        <v>126</v>
      </c>
      <c r="Y447" s="43" t="s">
        <v>126</v>
      </c>
      <c r="Z447" s="43" t="s">
        <v>126</v>
      </c>
      <c r="AA447" s="43" t="s">
        <v>126</v>
      </c>
      <c r="AB447" s="43"/>
      <c r="AC447" s="43">
        <v>53</v>
      </c>
      <c r="AD447" s="43" t="s">
        <v>580</v>
      </c>
      <c r="AE447" s="45">
        <v>44446.821828703702</v>
      </c>
      <c r="AF447" s="43">
        <v>99</v>
      </c>
      <c r="AG447" s="43" t="s">
        <v>125</v>
      </c>
      <c r="AH447" s="43">
        <v>0</v>
      </c>
      <c r="AI447" s="43">
        <v>12.000999999999999</v>
      </c>
      <c r="AJ447" s="44">
        <v>169007</v>
      </c>
      <c r="AK447" s="43">
        <v>32.909999999999997</v>
      </c>
      <c r="AL447" s="43" t="s">
        <v>126</v>
      </c>
      <c r="AM447" s="43" t="s">
        <v>126</v>
      </c>
      <c r="AN447" s="43" t="s">
        <v>126</v>
      </c>
      <c r="AO447" s="43" t="s">
        <v>126</v>
      </c>
      <c r="AP447" s="43"/>
      <c r="AQ447" s="43">
        <v>1</v>
      </c>
      <c r="AR447" s="43"/>
      <c r="AS447" s="43"/>
      <c r="AT447" s="46">
        <f t="shared" si="28"/>
        <v>797.11915340559494</v>
      </c>
      <c r="AU447" s="47">
        <f t="shared" si="29"/>
        <v>29575.805313104276</v>
      </c>
      <c r="AV447" s="43"/>
      <c r="AW447" s="50">
        <f t="shared" si="30"/>
        <v>709.92049895397759</v>
      </c>
      <c r="AX447" s="51">
        <f t="shared" si="31"/>
        <v>31845.840068043261</v>
      </c>
      <c r="AY447" s="43"/>
    </row>
    <row r="448" spans="1:51">
      <c r="A448" s="43">
        <v>54</v>
      </c>
      <c r="B448" s="43" t="s">
        <v>581</v>
      </c>
      <c r="C448" s="45">
        <v>44446.843043981484</v>
      </c>
      <c r="D448" s="43">
        <v>82</v>
      </c>
      <c r="E448" s="43" t="s">
        <v>125</v>
      </c>
      <c r="F448" s="43">
        <v>0</v>
      </c>
      <c r="G448" s="43">
        <v>6.0149999999999997</v>
      </c>
      <c r="H448" s="44">
        <v>19321</v>
      </c>
      <c r="I448" s="43">
        <v>3.5000000000000003E-2</v>
      </c>
      <c r="J448" s="43" t="s">
        <v>126</v>
      </c>
      <c r="K448" s="43" t="s">
        <v>126</v>
      </c>
      <c r="L448" s="43" t="s">
        <v>126</v>
      </c>
      <c r="M448" s="43" t="s">
        <v>126</v>
      </c>
      <c r="N448" s="43"/>
      <c r="O448" s="43">
        <v>54</v>
      </c>
      <c r="P448" s="43" t="s">
        <v>581</v>
      </c>
      <c r="Q448" s="45">
        <v>44446.843043981484</v>
      </c>
      <c r="R448" s="43">
        <v>82</v>
      </c>
      <c r="S448" s="43" t="s">
        <v>125</v>
      </c>
      <c r="T448" s="43">
        <v>0</v>
      </c>
      <c r="U448" s="43" t="s">
        <v>126</v>
      </c>
      <c r="V448" s="44" t="s">
        <v>126</v>
      </c>
      <c r="W448" s="43" t="s">
        <v>126</v>
      </c>
      <c r="X448" s="43" t="s">
        <v>126</v>
      </c>
      <c r="Y448" s="43" t="s">
        <v>126</v>
      </c>
      <c r="Z448" s="43" t="s">
        <v>126</v>
      </c>
      <c r="AA448" s="43" t="s">
        <v>126</v>
      </c>
      <c r="AB448" s="43"/>
      <c r="AC448" s="43">
        <v>54</v>
      </c>
      <c r="AD448" s="43" t="s">
        <v>581</v>
      </c>
      <c r="AE448" s="45">
        <v>44446.843043981484</v>
      </c>
      <c r="AF448" s="43">
        <v>82</v>
      </c>
      <c r="AG448" s="43" t="s">
        <v>125</v>
      </c>
      <c r="AH448" s="43">
        <v>0</v>
      </c>
      <c r="AI448" s="43">
        <v>12.116</v>
      </c>
      <c r="AJ448" s="44">
        <v>48388</v>
      </c>
      <c r="AK448" s="43">
        <v>9.6080000000000005</v>
      </c>
      <c r="AL448" s="43" t="s">
        <v>126</v>
      </c>
      <c r="AM448" s="43" t="s">
        <v>126</v>
      </c>
      <c r="AN448" s="43" t="s">
        <v>126</v>
      </c>
      <c r="AO448" s="43" t="s">
        <v>126</v>
      </c>
      <c r="AP448" s="43"/>
      <c r="AQ448" s="43">
        <v>1</v>
      </c>
      <c r="AR448" s="43"/>
      <c r="AS448" s="43"/>
      <c r="AT448" s="46">
        <f t="shared" si="28"/>
        <v>60.852772690335797</v>
      </c>
      <c r="AU448" s="47">
        <f t="shared" si="29"/>
        <v>8858.9956133931209</v>
      </c>
      <c r="AV448" s="43"/>
      <c r="AW448" s="50">
        <f t="shared" si="30"/>
        <v>50.454602904143108</v>
      </c>
      <c r="AX448" s="51">
        <f t="shared" si="31"/>
        <v>9209.85645967456</v>
      </c>
      <c r="AY448" s="43"/>
    </row>
    <row r="449" spans="1:51">
      <c r="A449" s="43">
        <v>55</v>
      </c>
      <c r="B449" s="43" t="s">
        <v>582</v>
      </c>
      <c r="C449" s="45">
        <v>44446.864270833335</v>
      </c>
      <c r="D449" s="43">
        <v>169</v>
      </c>
      <c r="E449" s="43" t="s">
        <v>125</v>
      </c>
      <c r="F449" s="43">
        <v>0</v>
      </c>
      <c r="G449" s="43">
        <v>6.0010000000000003</v>
      </c>
      <c r="H449" s="44">
        <v>2137804</v>
      </c>
      <c r="I449" s="43">
        <v>4.4619999999999997</v>
      </c>
      <c r="J449" s="43" t="s">
        <v>126</v>
      </c>
      <c r="K449" s="43" t="s">
        <v>126</v>
      </c>
      <c r="L449" s="43" t="s">
        <v>126</v>
      </c>
      <c r="M449" s="43" t="s">
        <v>126</v>
      </c>
      <c r="N449" s="43"/>
      <c r="O449" s="43">
        <v>55</v>
      </c>
      <c r="P449" s="43" t="s">
        <v>582</v>
      </c>
      <c r="Q449" s="45">
        <v>44446.864270833335</v>
      </c>
      <c r="R449" s="43">
        <v>169</v>
      </c>
      <c r="S449" s="43" t="s">
        <v>125</v>
      </c>
      <c r="T449" s="43">
        <v>0</v>
      </c>
      <c r="U449" s="43">
        <v>5.952</v>
      </c>
      <c r="V449" s="44">
        <v>16376</v>
      </c>
      <c r="W449" s="43">
        <v>4.5060000000000002</v>
      </c>
      <c r="X449" s="43" t="s">
        <v>126</v>
      </c>
      <c r="Y449" s="43" t="s">
        <v>126</v>
      </c>
      <c r="Z449" s="43" t="s">
        <v>126</v>
      </c>
      <c r="AA449" s="43" t="s">
        <v>126</v>
      </c>
      <c r="AB449" s="43"/>
      <c r="AC449" s="43">
        <v>55</v>
      </c>
      <c r="AD449" s="43" t="s">
        <v>582</v>
      </c>
      <c r="AE449" s="45">
        <v>44446.864270833335</v>
      </c>
      <c r="AF449" s="43">
        <v>169</v>
      </c>
      <c r="AG449" s="43" t="s">
        <v>125</v>
      </c>
      <c r="AH449" s="43">
        <v>0</v>
      </c>
      <c r="AI449" s="43">
        <v>12.109</v>
      </c>
      <c r="AJ449" s="44">
        <v>49966</v>
      </c>
      <c r="AK449" s="43">
        <v>9.9179999999999993</v>
      </c>
      <c r="AL449" s="43" t="s">
        <v>126</v>
      </c>
      <c r="AM449" s="43" t="s">
        <v>126</v>
      </c>
      <c r="AN449" s="43" t="s">
        <v>126</v>
      </c>
      <c r="AO449" s="43" t="s">
        <v>126</v>
      </c>
      <c r="AP449" s="43"/>
      <c r="AQ449" s="43">
        <v>1</v>
      </c>
      <c r="AR449" s="43"/>
      <c r="AS449" s="43"/>
      <c r="AT449" s="46">
        <f t="shared" si="28"/>
        <v>3670.1833495401602</v>
      </c>
      <c r="AU449" s="47">
        <f t="shared" si="29"/>
        <v>9141.8147454378814</v>
      </c>
      <c r="AV449" s="43"/>
      <c r="AW449" s="50">
        <f t="shared" si="30"/>
        <v>4479.5241603436807</v>
      </c>
      <c r="AX449" s="51">
        <f t="shared" si="31"/>
        <v>9509.0464652034407</v>
      </c>
      <c r="AY449" s="43"/>
    </row>
    <row r="450" spans="1:51">
      <c r="A450" s="43">
        <v>56</v>
      </c>
      <c r="B450" s="43" t="s">
        <v>583</v>
      </c>
      <c r="C450" s="45">
        <v>44446.885497685187</v>
      </c>
      <c r="D450" s="43">
        <v>170</v>
      </c>
      <c r="E450" s="43" t="s">
        <v>125</v>
      </c>
      <c r="F450" s="43">
        <v>0</v>
      </c>
      <c r="G450" s="43">
        <v>6.0069999999999997</v>
      </c>
      <c r="H450" s="44">
        <v>197235</v>
      </c>
      <c r="I450" s="43">
        <v>0.40600000000000003</v>
      </c>
      <c r="J450" s="43" t="s">
        <v>126</v>
      </c>
      <c r="K450" s="43" t="s">
        <v>126</v>
      </c>
      <c r="L450" s="43" t="s">
        <v>126</v>
      </c>
      <c r="M450" s="43" t="s">
        <v>126</v>
      </c>
      <c r="N450" s="43"/>
      <c r="O450" s="43">
        <v>56</v>
      </c>
      <c r="P450" s="43" t="s">
        <v>583</v>
      </c>
      <c r="Q450" s="45">
        <v>44446.885497685187</v>
      </c>
      <c r="R450" s="43">
        <v>170</v>
      </c>
      <c r="S450" s="43" t="s">
        <v>125</v>
      </c>
      <c r="T450" s="43">
        <v>0</v>
      </c>
      <c r="U450" s="43">
        <v>5.9560000000000004</v>
      </c>
      <c r="V450" s="44">
        <v>2815</v>
      </c>
      <c r="W450" s="43">
        <v>0.87</v>
      </c>
      <c r="X450" s="43" t="s">
        <v>126</v>
      </c>
      <c r="Y450" s="43" t="s">
        <v>126</v>
      </c>
      <c r="Z450" s="43" t="s">
        <v>126</v>
      </c>
      <c r="AA450" s="43" t="s">
        <v>126</v>
      </c>
      <c r="AB450" s="43"/>
      <c r="AC450" s="43">
        <v>56</v>
      </c>
      <c r="AD450" s="43" t="s">
        <v>583</v>
      </c>
      <c r="AE450" s="45">
        <v>44446.885497685187</v>
      </c>
      <c r="AF450" s="43">
        <v>170</v>
      </c>
      <c r="AG450" s="43" t="s">
        <v>125</v>
      </c>
      <c r="AH450" s="43">
        <v>0</v>
      </c>
      <c r="AI450" s="43">
        <v>12.064</v>
      </c>
      <c r="AJ450" s="44">
        <v>95502</v>
      </c>
      <c r="AK450" s="43">
        <v>18.812999999999999</v>
      </c>
      <c r="AL450" s="43" t="s">
        <v>126</v>
      </c>
      <c r="AM450" s="43" t="s">
        <v>126</v>
      </c>
      <c r="AN450" s="43" t="s">
        <v>126</v>
      </c>
      <c r="AO450" s="43" t="s">
        <v>126</v>
      </c>
      <c r="AP450" s="43"/>
      <c r="AQ450" s="43">
        <v>1</v>
      </c>
      <c r="AR450" s="43"/>
      <c r="AS450" s="43"/>
      <c r="AT450" s="46">
        <f t="shared" si="28"/>
        <v>588.23381216735493</v>
      </c>
      <c r="AU450" s="47">
        <f t="shared" si="29"/>
        <v>17168.398729108922</v>
      </c>
      <c r="AV450" s="43"/>
      <c r="AW450" s="50">
        <f t="shared" si="30"/>
        <v>514.59991609229758</v>
      </c>
      <c r="AX450" s="51">
        <f t="shared" si="31"/>
        <v>18107.82292361496</v>
      </c>
      <c r="AY450" s="43"/>
    </row>
    <row r="451" spans="1:51">
      <c r="A451" s="43">
        <v>57</v>
      </c>
      <c r="B451" s="43" t="s">
        <v>584</v>
      </c>
      <c r="C451" s="45">
        <v>44446.906724537039</v>
      </c>
      <c r="D451" s="43">
        <v>166</v>
      </c>
      <c r="E451" s="43" t="s">
        <v>125</v>
      </c>
      <c r="F451" s="43">
        <v>0</v>
      </c>
      <c r="G451" s="43">
        <v>6.0170000000000003</v>
      </c>
      <c r="H451" s="44">
        <v>38988</v>
      </c>
      <c r="I451" s="43">
        <v>7.5999999999999998E-2</v>
      </c>
      <c r="J451" s="43" t="s">
        <v>126</v>
      </c>
      <c r="K451" s="43" t="s">
        <v>126</v>
      </c>
      <c r="L451" s="43" t="s">
        <v>126</v>
      </c>
      <c r="M451" s="43" t="s">
        <v>126</v>
      </c>
      <c r="N451" s="43"/>
      <c r="O451" s="43">
        <v>57</v>
      </c>
      <c r="P451" s="43" t="s">
        <v>584</v>
      </c>
      <c r="Q451" s="45">
        <v>44446.906724537039</v>
      </c>
      <c r="R451" s="43">
        <v>166</v>
      </c>
      <c r="S451" s="43" t="s">
        <v>125</v>
      </c>
      <c r="T451" s="43">
        <v>0</v>
      </c>
      <c r="U451" s="43" t="s">
        <v>126</v>
      </c>
      <c r="V451" s="44" t="s">
        <v>126</v>
      </c>
      <c r="W451" s="43" t="s">
        <v>126</v>
      </c>
      <c r="X451" s="43" t="s">
        <v>126</v>
      </c>
      <c r="Y451" s="43" t="s">
        <v>126</v>
      </c>
      <c r="Z451" s="43" t="s">
        <v>126</v>
      </c>
      <c r="AA451" s="43" t="s">
        <v>126</v>
      </c>
      <c r="AB451" s="43"/>
      <c r="AC451" s="43">
        <v>57</v>
      </c>
      <c r="AD451" s="43" t="s">
        <v>584</v>
      </c>
      <c r="AE451" s="45">
        <v>44446.906724537039</v>
      </c>
      <c r="AF451" s="43">
        <v>166</v>
      </c>
      <c r="AG451" s="43" t="s">
        <v>125</v>
      </c>
      <c r="AH451" s="43">
        <v>0</v>
      </c>
      <c r="AI451" s="43">
        <v>12.162000000000001</v>
      </c>
      <c r="AJ451" s="44">
        <v>4869</v>
      </c>
      <c r="AK451" s="43">
        <v>0.98199999999999998</v>
      </c>
      <c r="AL451" s="43" t="s">
        <v>126</v>
      </c>
      <c r="AM451" s="43" t="s">
        <v>126</v>
      </c>
      <c r="AN451" s="43" t="s">
        <v>126</v>
      </c>
      <c r="AO451" s="43" t="s">
        <v>126</v>
      </c>
      <c r="AP451" s="43"/>
      <c r="AQ451" s="43">
        <v>1</v>
      </c>
      <c r="AR451" s="43"/>
      <c r="AS451" s="43"/>
      <c r="AT451" s="46">
        <f t="shared" ref="AT451:AT514" si="32">IF(H451&lt;15000,((0.00000002125*H451^2)+(0.002705*H451)+(-4.371)),(IF(H451&lt;700000,((-0.0000000008162*H451^2)+(0.003141*H451)+(0.4702)), ((0.000000003285*V451^2)+(0.1899*V451)+(559.5)))))</f>
        <v>121.6908316456672</v>
      </c>
      <c r="AU451" s="47">
        <f t="shared" ref="AU451:AU514" si="33">((-0.00000006277*AJ451^2)+(0.1854*AJ451)+(34.83))</f>
        <v>936.0545015040301</v>
      </c>
      <c r="AV451" s="43"/>
      <c r="AW451" s="50">
        <f t="shared" si="30"/>
        <v>102.1385042449904</v>
      </c>
      <c r="AX451" s="51">
        <f t="shared" si="31"/>
        <v>926.70932156214008</v>
      </c>
      <c r="AY451" s="43"/>
    </row>
    <row r="452" spans="1:51">
      <c r="A452" s="43">
        <v>58</v>
      </c>
      <c r="B452" s="43" t="s">
        <v>585</v>
      </c>
      <c r="C452" s="45">
        <v>44446.92796296296</v>
      </c>
      <c r="D452" s="43">
        <v>104</v>
      </c>
      <c r="E452" s="43" t="s">
        <v>125</v>
      </c>
      <c r="F452" s="43">
        <v>0</v>
      </c>
      <c r="G452" s="43">
        <v>6.0110000000000001</v>
      </c>
      <c r="H452" s="44">
        <v>28730</v>
      </c>
      <c r="I452" s="43">
        <v>5.5E-2</v>
      </c>
      <c r="J452" s="43" t="s">
        <v>126</v>
      </c>
      <c r="K452" s="43" t="s">
        <v>126</v>
      </c>
      <c r="L452" s="43" t="s">
        <v>126</v>
      </c>
      <c r="M452" s="43" t="s">
        <v>126</v>
      </c>
      <c r="N452" s="43"/>
      <c r="O452" s="43">
        <v>58</v>
      </c>
      <c r="P452" s="43" t="s">
        <v>585</v>
      </c>
      <c r="Q452" s="45">
        <v>44446.92796296296</v>
      </c>
      <c r="R452" s="43">
        <v>104</v>
      </c>
      <c r="S452" s="43" t="s">
        <v>125</v>
      </c>
      <c r="T452" s="43">
        <v>0</v>
      </c>
      <c r="U452" s="43" t="s">
        <v>126</v>
      </c>
      <c r="V452" s="44" t="s">
        <v>126</v>
      </c>
      <c r="W452" s="43" t="s">
        <v>126</v>
      </c>
      <c r="X452" s="43" t="s">
        <v>126</v>
      </c>
      <c r="Y452" s="43" t="s">
        <v>126</v>
      </c>
      <c r="Z452" s="43" t="s">
        <v>126</v>
      </c>
      <c r="AA452" s="43" t="s">
        <v>126</v>
      </c>
      <c r="AB452" s="43"/>
      <c r="AC452" s="43">
        <v>58</v>
      </c>
      <c r="AD452" s="43" t="s">
        <v>585</v>
      </c>
      <c r="AE452" s="45">
        <v>44446.92796296296</v>
      </c>
      <c r="AF452" s="43">
        <v>104</v>
      </c>
      <c r="AG452" s="43" t="s">
        <v>125</v>
      </c>
      <c r="AH452" s="43">
        <v>0</v>
      </c>
      <c r="AI452" s="43">
        <v>12.17</v>
      </c>
      <c r="AJ452" s="44">
        <v>1278</v>
      </c>
      <c r="AK452" s="43">
        <v>0.26400000000000001</v>
      </c>
      <c r="AL452" s="43" t="s">
        <v>126</v>
      </c>
      <c r="AM452" s="43" t="s">
        <v>126</v>
      </c>
      <c r="AN452" s="43" t="s">
        <v>126</v>
      </c>
      <c r="AO452" s="43" t="s">
        <v>126</v>
      </c>
      <c r="AP452" s="43"/>
      <c r="AQ452" s="43">
        <v>1</v>
      </c>
      <c r="AR452" s="43"/>
      <c r="AS452" s="43"/>
      <c r="AT452" s="46">
        <f t="shared" si="32"/>
        <v>90.03742799102001</v>
      </c>
      <c r="AU452" s="47">
        <f t="shared" si="33"/>
        <v>271.66867876332003</v>
      </c>
      <c r="AV452" s="43"/>
      <c r="AW452" s="50">
        <f t="shared" si="30"/>
        <v>75.192657580390005</v>
      </c>
      <c r="AX452" s="51">
        <f t="shared" si="31"/>
        <v>240.46904280216</v>
      </c>
      <c r="AY452" s="43"/>
    </row>
    <row r="453" spans="1:51">
      <c r="A453" s="43">
        <v>59</v>
      </c>
      <c r="B453" s="43" t="s">
        <v>586</v>
      </c>
      <c r="C453" s="45">
        <v>44446.949189814812</v>
      </c>
      <c r="D453" s="43">
        <v>28</v>
      </c>
      <c r="E453" s="43" t="s">
        <v>125</v>
      </c>
      <c r="F453" s="43">
        <v>0</v>
      </c>
      <c r="G453" s="43">
        <v>5.8460000000000001</v>
      </c>
      <c r="H453" s="44">
        <v>55688818</v>
      </c>
      <c r="I453" s="43">
        <v>125.105</v>
      </c>
      <c r="J453" s="43" t="s">
        <v>126</v>
      </c>
      <c r="K453" s="43" t="s">
        <v>126</v>
      </c>
      <c r="L453" s="43" t="s">
        <v>126</v>
      </c>
      <c r="M453" s="43" t="s">
        <v>126</v>
      </c>
      <c r="N453" s="43"/>
      <c r="O453" s="43">
        <v>59</v>
      </c>
      <c r="P453" s="43" t="s">
        <v>586</v>
      </c>
      <c r="Q453" s="45">
        <v>44446.949189814812</v>
      </c>
      <c r="R453" s="43">
        <v>28</v>
      </c>
      <c r="S453" s="43" t="s">
        <v>125</v>
      </c>
      <c r="T453" s="43">
        <v>0</v>
      </c>
      <c r="U453" s="43">
        <v>5.8109999999999999</v>
      </c>
      <c r="V453" s="44">
        <v>508762</v>
      </c>
      <c r="W453" s="43">
        <v>127.73399999999999</v>
      </c>
      <c r="X453" s="43" t="s">
        <v>126</v>
      </c>
      <c r="Y453" s="43" t="s">
        <v>126</v>
      </c>
      <c r="Z453" s="43" t="s">
        <v>126</v>
      </c>
      <c r="AA453" s="43" t="s">
        <v>126</v>
      </c>
      <c r="AB453" s="43"/>
      <c r="AC453" s="43">
        <v>59</v>
      </c>
      <c r="AD453" s="43" t="s">
        <v>586</v>
      </c>
      <c r="AE453" s="45">
        <v>44446.949189814812</v>
      </c>
      <c r="AF453" s="43">
        <v>28</v>
      </c>
      <c r="AG453" s="43" t="s">
        <v>125</v>
      </c>
      <c r="AH453" s="43">
        <v>0</v>
      </c>
      <c r="AI453" s="43">
        <v>12.018000000000001</v>
      </c>
      <c r="AJ453" s="44">
        <v>143463</v>
      </c>
      <c r="AK453" s="43">
        <v>28.045999999999999</v>
      </c>
      <c r="AL453" s="43" t="s">
        <v>126</v>
      </c>
      <c r="AM453" s="43" t="s">
        <v>126</v>
      </c>
      <c r="AN453" s="43" t="s">
        <v>126</v>
      </c>
      <c r="AO453" s="43" t="s">
        <v>126</v>
      </c>
      <c r="AP453" s="43"/>
      <c r="AQ453" s="43">
        <v>1</v>
      </c>
      <c r="AR453" s="43"/>
      <c r="AS453" s="43"/>
      <c r="AT453" s="46">
        <f t="shared" si="32"/>
        <v>98023.689168135534</v>
      </c>
      <c r="AU453" s="47">
        <f t="shared" si="33"/>
        <v>25340.961136197875</v>
      </c>
      <c r="AV453" s="43"/>
      <c r="AW453" s="50">
        <f t="shared" ref="AW453:AW516" si="34">IF(H453&lt;10000,((-0.00000005795*H453^2)+(0.003823*H453)+(-6.715)),(IF(H453&lt;700000,((-0.0000000001209*H453^2)+(0.002635*H453)+(-0.4111)), ((-0.00000002007*V453^2)+(0.2564*V453)+(286.1)))))</f>
        <v>125537.78263303493</v>
      </c>
      <c r="AX453" s="51">
        <f t="shared" ref="AX453:AX516" si="35">(-0.00000001626*AJ453^2)+(0.1912*AJ453)+(-3.858)</f>
        <v>27091.610257680062</v>
      </c>
      <c r="AY453" s="43"/>
    </row>
    <row r="454" spans="1:51">
      <c r="A454" s="43">
        <v>60</v>
      </c>
      <c r="B454" s="43" t="s">
        <v>587</v>
      </c>
      <c r="C454" s="45">
        <v>44446.970416666663</v>
      </c>
      <c r="D454" s="43">
        <v>147</v>
      </c>
      <c r="E454" s="43" t="s">
        <v>125</v>
      </c>
      <c r="F454" s="43">
        <v>0</v>
      </c>
      <c r="G454" s="43">
        <v>6.02</v>
      </c>
      <c r="H454" s="44">
        <v>18620</v>
      </c>
      <c r="I454" s="43">
        <v>3.4000000000000002E-2</v>
      </c>
      <c r="J454" s="43" t="s">
        <v>126</v>
      </c>
      <c r="K454" s="43" t="s">
        <v>126</v>
      </c>
      <c r="L454" s="43" t="s">
        <v>126</v>
      </c>
      <c r="M454" s="43" t="s">
        <v>126</v>
      </c>
      <c r="N454" s="43"/>
      <c r="O454" s="43">
        <v>60</v>
      </c>
      <c r="P454" s="43" t="s">
        <v>587</v>
      </c>
      <c r="Q454" s="45">
        <v>44446.970416666663</v>
      </c>
      <c r="R454" s="43">
        <v>147</v>
      </c>
      <c r="S454" s="43" t="s">
        <v>125</v>
      </c>
      <c r="T454" s="43">
        <v>0</v>
      </c>
      <c r="U454" s="43" t="s">
        <v>126</v>
      </c>
      <c r="V454" s="44" t="s">
        <v>126</v>
      </c>
      <c r="W454" s="43" t="s">
        <v>126</v>
      </c>
      <c r="X454" s="43" t="s">
        <v>126</v>
      </c>
      <c r="Y454" s="43" t="s">
        <v>126</v>
      </c>
      <c r="Z454" s="43" t="s">
        <v>126</v>
      </c>
      <c r="AA454" s="43" t="s">
        <v>126</v>
      </c>
      <c r="AB454" s="43"/>
      <c r="AC454" s="43">
        <v>60</v>
      </c>
      <c r="AD454" s="43" t="s">
        <v>587</v>
      </c>
      <c r="AE454" s="45">
        <v>44446.970416666663</v>
      </c>
      <c r="AF454" s="43">
        <v>147</v>
      </c>
      <c r="AG454" s="43" t="s">
        <v>125</v>
      </c>
      <c r="AH454" s="43">
        <v>0</v>
      </c>
      <c r="AI454" s="43">
        <v>12.125</v>
      </c>
      <c r="AJ454" s="44">
        <v>42057</v>
      </c>
      <c r="AK454" s="43">
        <v>8.3610000000000007</v>
      </c>
      <c r="AL454" s="43" t="s">
        <v>126</v>
      </c>
      <c r="AM454" s="43" t="s">
        <v>126</v>
      </c>
      <c r="AN454" s="43" t="s">
        <v>126</v>
      </c>
      <c r="AO454" s="43" t="s">
        <v>126</v>
      </c>
      <c r="AP454" s="43"/>
      <c r="AQ454" s="43">
        <v>1</v>
      </c>
      <c r="AR454" s="43"/>
      <c r="AS454" s="43"/>
      <c r="AT454" s="46">
        <f t="shared" si="32"/>
        <v>58.672639868720005</v>
      </c>
      <c r="AU454" s="47">
        <f t="shared" si="33"/>
        <v>7721.1707733002695</v>
      </c>
      <c r="AV454" s="43"/>
      <c r="AW454" s="50">
        <f t="shared" si="34"/>
        <v>48.610683438040006</v>
      </c>
      <c r="AX454" s="51">
        <f t="shared" si="35"/>
        <v>8008.6798542912602</v>
      </c>
      <c r="AY454" s="43"/>
    </row>
    <row r="455" spans="1:51">
      <c r="A455" s="43">
        <v>61</v>
      </c>
      <c r="B455" s="43" t="s">
        <v>588</v>
      </c>
      <c r="C455" s="45">
        <v>44446.991597222222</v>
      </c>
      <c r="D455" s="43">
        <v>164</v>
      </c>
      <c r="E455" s="43" t="s">
        <v>125</v>
      </c>
      <c r="F455" s="43">
        <v>0</v>
      </c>
      <c r="G455" s="43">
        <v>6.0149999999999997</v>
      </c>
      <c r="H455" s="44">
        <v>16737</v>
      </c>
      <c r="I455" s="43">
        <v>0.03</v>
      </c>
      <c r="J455" s="43" t="s">
        <v>126</v>
      </c>
      <c r="K455" s="43" t="s">
        <v>126</v>
      </c>
      <c r="L455" s="43" t="s">
        <v>126</v>
      </c>
      <c r="M455" s="43" t="s">
        <v>126</v>
      </c>
      <c r="N455" s="43"/>
      <c r="O455" s="43">
        <v>61</v>
      </c>
      <c r="P455" s="43" t="s">
        <v>588</v>
      </c>
      <c r="Q455" s="45">
        <v>44446.991597222222</v>
      </c>
      <c r="R455" s="43">
        <v>164</v>
      </c>
      <c r="S455" s="43" t="s">
        <v>125</v>
      </c>
      <c r="T455" s="43">
        <v>0</v>
      </c>
      <c r="U455" s="43" t="s">
        <v>126</v>
      </c>
      <c r="V455" s="43" t="s">
        <v>126</v>
      </c>
      <c r="W455" s="43" t="s">
        <v>126</v>
      </c>
      <c r="X455" s="43" t="s">
        <v>126</v>
      </c>
      <c r="Y455" s="43" t="s">
        <v>126</v>
      </c>
      <c r="Z455" s="43" t="s">
        <v>126</v>
      </c>
      <c r="AA455" s="43" t="s">
        <v>126</v>
      </c>
      <c r="AB455" s="43"/>
      <c r="AC455" s="43">
        <v>61</v>
      </c>
      <c r="AD455" s="43" t="s">
        <v>588</v>
      </c>
      <c r="AE455" s="45">
        <v>44446.991597222222</v>
      </c>
      <c r="AF455" s="43">
        <v>164</v>
      </c>
      <c r="AG455" s="43" t="s">
        <v>125</v>
      </c>
      <c r="AH455" s="43">
        <v>0</v>
      </c>
      <c r="AI455" s="43">
        <v>12.119</v>
      </c>
      <c r="AJ455" s="44">
        <v>42303</v>
      </c>
      <c r="AK455" s="43">
        <v>8.4090000000000007</v>
      </c>
      <c r="AL455" s="43" t="s">
        <v>126</v>
      </c>
      <c r="AM455" s="43" t="s">
        <v>126</v>
      </c>
      <c r="AN455" s="43" t="s">
        <v>126</v>
      </c>
      <c r="AO455" s="43" t="s">
        <v>126</v>
      </c>
      <c r="AP455" s="43"/>
      <c r="AQ455" s="43">
        <v>1</v>
      </c>
      <c r="AR455" s="43"/>
      <c r="AS455" s="43"/>
      <c r="AT455" s="46">
        <f t="shared" si="32"/>
        <v>52.812477204662201</v>
      </c>
      <c r="AU455" s="47">
        <f t="shared" si="33"/>
        <v>7765.47653510907</v>
      </c>
      <c r="AV455" s="43"/>
      <c r="AW455" s="50">
        <f t="shared" si="34"/>
        <v>43.657027625267908</v>
      </c>
      <c r="AX455" s="51">
        <f t="shared" si="35"/>
        <v>8055.3776176656602</v>
      </c>
      <c r="AY455" s="43"/>
    </row>
    <row r="456" spans="1:51">
      <c r="A456" s="43">
        <v>62</v>
      </c>
      <c r="B456" s="43" t="s">
        <v>589</v>
      </c>
      <c r="C456" s="45">
        <v>44447.012824074074</v>
      </c>
      <c r="D456" s="43">
        <v>197</v>
      </c>
      <c r="E456" s="43" t="s">
        <v>125</v>
      </c>
      <c r="F456" s="43">
        <v>0</v>
      </c>
      <c r="G456" s="43">
        <v>5.8810000000000002</v>
      </c>
      <c r="H456" s="44">
        <v>44228929</v>
      </c>
      <c r="I456" s="43">
        <v>97.69</v>
      </c>
      <c r="J456" s="43" t="s">
        <v>126</v>
      </c>
      <c r="K456" s="43" t="s">
        <v>126</v>
      </c>
      <c r="L456" s="43" t="s">
        <v>126</v>
      </c>
      <c r="M456" s="43" t="s">
        <v>126</v>
      </c>
      <c r="N456" s="43"/>
      <c r="O456" s="43">
        <v>62</v>
      </c>
      <c r="P456" s="43" t="s">
        <v>589</v>
      </c>
      <c r="Q456" s="45">
        <v>44447.012824074074</v>
      </c>
      <c r="R456" s="43">
        <v>197</v>
      </c>
      <c r="S456" s="43" t="s">
        <v>125</v>
      </c>
      <c r="T456" s="43">
        <v>0</v>
      </c>
      <c r="U456" s="43">
        <v>5.8440000000000003</v>
      </c>
      <c r="V456" s="44">
        <v>385823</v>
      </c>
      <c r="W456" s="43">
        <v>98.408000000000001</v>
      </c>
      <c r="X456" s="43" t="s">
        <v>126</v>
      </c>
      <c r="Y456" s="43" t="s">
        <v>126</v>
      </c>
      <c r="Z456" s="43" t="s">
        <v>126</v>
      </c>
      <c r="AA456" s="43" t="s">
        <v>126</v>
      </c>
      <c r="AB456" s="43"/>
      <c r="AC456" s="43">
        <v>62</v>
      </c>
      <c r="AD456" s="43" t="s">
        <v>589</v>
      </c>
      <c r="AE456" s="45">
        <v>44447.012824074074</v>
      </c>
      <c r="AF456" s="43">
        <v>197</v>
      </c>
      <c r="AG456" s="43" t="s">
        <v>125</v>
      </c>
      <c r="AH456" s="43">
        <v>0</v>
      </c>
      <c r="AI456" s="43">
        <v>12.028</v>
      </c>
      <c r="AJ456" s="44">
        <v>131576</v>
      </c>
      <c r="AK456" s="43">
        <v>25.77</v>
      </c>
      <c r="AL456" s="43" t="s">
        <v>126</v>
      </c>
      <c r="AM456" s="43" t="s">
        <v>126</v>
      </c>
      <c r="AN456" s="43" t="s">
        <v>126</v>
      </c>
      <c r="AO456" s="43" t="s">
        <v>126</v>
      </c>
      <c r="AP456" s="43"/>
      <c r="AQ456" s="43">
        <v>1</v>
      </c>
      <c r="AR456" s="43"/>
      <c r="AS456" s="43"/>
      <c r="AT456" s="46">
        <f t="shared" si="32"/>
        <v>74316.290787375765</v>
      </c>
      <c r="AU456" s="47">
        <f t="shared" si="33"/>
        <v>23342.330858180481</v>
      </c>
      <c r="AV456" s="43"/>
      <c r="AW456" s="50">
        <f t="shared" si="34"/>
        <v>96223.509296306976</v>
      </c>
      <c r="AX456" s="51">
        <f t="shared" si="35"/>
        <v>24871.976116202241</v>
      </c>
      <c r="AY456" s="43"/>
    </row>
    <row r="457" spans="1:51">
      <c r="A457" s="43">
        <v>63</v>
      </c>
      <c r="B457" s="43" t="s">
        <v>590</v>
      </c>
      <c r="C457" s="45">
        <v>44447.034050925926</v>
      </c>
      <c r="D457" s="43">
        <v>213</v>
      </c>
      <c r="E457" s="43" t="s">
        <v>125</v>
      </c>
      <c r="F457" s="43">
        <v>0</v>
      </c>
      <c r="G457" s="43">
        <v>6.0060000000000002</v>
      </c>
      <c r="H457" s="44">
        <v>325716</v>
      </c>
      <c r="I457" s="43">
        <v>0.67400000000000004</v>
      </c>
      <c r="J457" s="43" t="s">
        <v>126</v>
      </c>
      <c r="K457" s="43" t="s">
        <v>126</v>
      </c>
      <c r="L457" s="43" t="s">
        <v>126</v>
      </c>
      <c r="M457" s="43" t="s">
        <v>126</v>
      </c>
      <c r="N457" s="43"/>
      <c r="O457" s="43">
        <v>63</v>
      </c>
      <c r="P457" s="43" t="s">
        <v>590</v>
      </c>
      <c r="Q457" s="45">
        <v>44447.034050925926</v>
      </c>
      <c r="R457" s="43">
        <v>213</v>
      </c>
      <c r="S457" s="43" t="s">
        <v>125</v>
      </c>
      <c r="T457" s="43">
        <v>0</v>
      </c>
      <c r="U457" s="43">
        <v>5.9429999999999996</v>
      </c>
      <c r="V457" s="44">
        <v>2410</v>
      </c>
      <c r="W457" s="43">
        <v>0.76200000000000001</v>
      </c>
      <c r="X457" s="43" t="s">
        <v>126</v>
      </c>
      <c r="Y457" s="43" t="s">
        <v>126</v>
      </c>
      <c r="Z457" s="43" t="s">
        <v>126</v>
      </c>
      <c r="AA457" s="43" t="s">
        <v>126</v>
      </c>
      <c r="AB457" s="43"/>
      <c r="AC457" s="43">
        <v>63</v>
      </c>
      <c r="AD457" s="43" t="s">
        <v>590</v>
      </c>
      <c r="AE457" s="45">
        <v>44447.034050925926</v>
      </c>
      <c r="AF457" s="43">
        <v>213</v>
      </c>
      <c r="AG457" s="43" t="s">
        <v>125</v>
      </c>
      <c r="AH457" s="43">
        <v>0</v>
      </c>
      <c r="AI457" s="43">
        <v>12.071999999999999</v>
      </c>
      <c r="AJ457" s="44">
        <v>84340</v>
      </c>
      <c r="AK457" s="43">
        <v>16.643999999999998</v>
      </c>
      <c r="AL457" s="43" t="s">
        <v>126</v>
      </c>
      <c r="AM457" s="43" t="s">
        <v>126</v>
      </c>
      <c r="AN457" s="43" t="s">
        <v>126</v>
      </c>
      <c r="AO457" s="43" t="s">
        <v>126</v>
      </c>
      <c r="AP457" s="43"/>
      <c r="AQ457" s="43">
        <v>1</v>
      </c>
      <c r="AR457" s="43"/>
      <c r="AS457" s="43"/>
      <c r="AT457" s="46">
        <f t="shared" si="32"/>
        <v>936.95275309017279</v>
      </c>
      <c r="AU457" s="47">
        <f t="shared" si="33"/>
        <v>15224.968201388001</v>
      </c>
      <c r="AV457" s="43"/>
      <c r="AW457" s="50">
        <f t="shared" si="34"/>
        <v>845.0241686598896</v>
      </c>
      <c r="AX457" s="51">
        <f t="shared" si="35"/>
        <v>16006.288789144</v>
      </c>
      <c r="AY457" s="43"/>
    </row>
    <row r="458" spans="1:51">
      <c r="A458" s="43">
        <v>64</v>
      </c>
      <c r="B458" s="43" t="s">
        <v>591</v>
      </c>
      <c r="C458" s="45">
        <v>44447.055277777778</v>
      </c>
      <c r="D458" s="43">
        <v>130</v>
      </c>
      <c r="E458" s="43" t="s">
        <v>125</v>
      </c>
      <c r="F458" s="43">
        <v>0</v>
      </c>
      <c r="G458" s="43">
        <v>6.02</v>
      </c>
      <c r="H458" s="44">
        <v>28438</v>
      </c>
      <c r="I458" s="43">
        <v>5.3999999999999999E-2</v>
      </c>
      <c r="J458" s="43" t="s">
        <v>126</v>
      </c>
      <c r="K458" s="43" t="s">
        <v>126</v>
      </c>
      <c r="L458" s="43" t="s">
        <v>126</v>
      </c>
      <c r="M458" s="43" t="s">
        <v>126</v>
      </c>
      <c r="N458" s="43"/>
      <c r="O458" s="43">
        <v>64</v>
      </c>
      <c r="P458" s="43" t="s">
        <v>591</v>
      </c>
      <c r="Q458" s="45">
        <v>44447.055277777778</v>
      </c>
      <c r="R458" s="43">
        <v>130</v>
      </c>
      <c r="S458" s="43" t="s">
        <v>125</v>
      </c>
      <c r="T458" s="43">
        <v>0</v>
      </c>
      <c r="U458" s="43" t="s">
        <v>126</v>
      </c>
      <c r="V458" s="43" t="s">
        <v>126</v>
      </c>
      <c r="W458" s="43" t="s">
        <v>126</v>
      </c>
      <c r="X458" s="43" t="s">
        <v>126</v>
      </c>
      <c r="Y458" s="43" t="s">
        <v>126</v>
      </c>
      <c r="Z458" s="43" t="s">
        <v>126</v>
      </c>
      <c r="AA458" s="43" t="s">
        <v>126</v>
      </c>
      <c r="AB458" s="43"/>
      <c r="AC458" s="43">
        <v>64</v>
      </c>
      <c r="AD458" s="43" t="s">
        <v>591</v>
      </c>
      <c r="AE458" s="45">
        <v>44447.055277777778</v>
      </c>
      <c r="AF458" s="43">
        <v>130</v>
      </c>
      <c r="AG458" s="43" t="s">
        <v>125</v>
      </c>
      <c r="AH458" s="43">
        <v>0</v>
      </c>
      <c r="AI458" s="43">
        <v>12.183999999999999</v>
      </c>
      <c r="AJ458" s="44">
        <v>1858</v>
      </c>
      <c r="AK458" s="43">
        <v>0.38</v>
      </c>
      <c r="AL458" s="43" t="s">
        <v>126</v>
      </c>
      <c r="AM458" s="43" t="s">
        <v>126</v>
      </c>
      <c r="AN458" s="43" t="s">
        <v>126</v>
      </c>
      <c r="AO458" s="43" t="s">
        <v>126</v>
      </c>
      <c r="AP458" s="43"/>
      <c r="AQ458" s="43">
        <v>1</v>
      </c>
      <c r="AR458" s="43"/>
      <c r="AS458" s="43"/>
      <c r="AT458" s="46">
        <f t="shared" si="32"/>
        <v>89.133880863327207</v>
      </c>
      <c r="AU458" s="47">
        <f t="shared" si="33"/>
        <v>379.08650766571998</v>
      </c>
      <c r="AV458" s="43"/>
      <c r="AW458" s="50">
        <f t="shared" si="34"/>
        <v>74.425255770860403</v>
      </c>
      <c r="AX458" s="51">
        <f t="shared" si="35"/>
        <v>351.33546781336003</v>
      </c>
      <c r="AY458" s="43"/>
    </row>
    <row r="459" spans="1:51">
      <c r="A459" s="43">
        <v>65</v>
      </c>
      <c r="B459" s="43" t="s">
        <v>592</v>
      </c>
      <c r="C459" s="45">
        <v>44447.076504629629</v>
      </c>
      <c r="D459" s="43">
        <v>181</v>
      </c>
      <c r="E459" s="43" t="s">
        <v>125</v>
      </c>
      <c r="F459" s="43">
        <v>0</v>
      </c>
      <c r="G459" s="43">
        <v>6.0060000000000002</v>
      </c>
      <c r="H459" s="44">
        <v>140572</v>
      </c>
      <c r="I459" s="43">
        <v>0.28799999999999998</v>
      </c>
      <c r="J459" s="43" t="s">
        <v>126</v>
      </c>
      <c r="K459" s="43" t="s">
        <v>126</v>
      </c>
      <c r="L459" s="43" t="s">
        <v>126</v>
      </c>
      <c r="M459" s="43" t="s">
        <v>126</v>
      </c>
      <c r="N459" s="43"/>
      <c r="O459" s="43">
        <v>65</v>
      </c>
      <c r="P459" s="43" t="s">
        <v>592</v>
      </c>
      <c r="Q459" s="45">
        <v>44447.076504629629</v>
      </c>
      <c r="R459" s="43">
        <v>181</v>
      </c>
      <c r="S459" s="43" t="s">
        <v>125</v>
      </c>
      <c r="T459" s="43">
        <v>0</v>
      </c>
      <c r="U459" s="43">
        <v>5.9580000000000002</v>
      </c>
      <c r="V459" s="44">
        <v>1682</v>
      </c>
      <c r="W459" s="43">
        <v>0.56599999999999995</v>
      </c>
      <c r="X459" s="43" t="s">
        <v>126</v>
      </c>
      <c r="Y459" s="43" t="s">
        <v>126</v>
      </c>
      <c r="Z459" s="43" t="s">
        <v>126</v>
      </c>
      <c r="AA459" s="43" t="s">
        <v>126</v>
      </c>
      <c r="AB459" s="43"/>
      <c r="AC459" s="43">
        <v>65</v>
      </c>
      <c r="AD459" s="43" t="s">
        <v>592</v>
      </c>
      <c r="AE459" s="45">
        <v>44447.076504629629</v>
      </c>
      <c r="AF459" s="43">
        <v>181</v>
      </c>
      <c r="AG459" s="43" t="s">
        <v>125</v>
      </c>
      <c r="AH459" s="43">
        <v>0</v>
      </c>
      <c r="AI459" s="43">
        <v>12.005000000000001</v>
      </c>
      <c r="AJ459" s="44">
        <v>146895</v>
      </c>
      <c r="AK459" s="43">
        <v>28.702000000000002</v>
      </c>
      <c r="AL459" s="43" t="s">
        <v>126</v>
      </c>
      <c r="AM459" s="43" t="s">
        <v>126</v>
      </c>
      <c r="AN459" s="43" t="s">
        <v>126</v>
      </c>
      <c r="AO459" s="43" t="s">
        <v>126</v>
      </c>
      <c r="AP459" s="43"/>
      <c r="AQ459" s="43">
        <v>1</v>
      </c>
      <c r="AR459" s="43"/>
      <c r="AS459" s="43"/>
      <c r="AT459" s="46">
        <f t="shared" si="32"/>
        <v>425.8783423604192</v>
      </c>
      <c r="AU459" s="47">
        <f t="shared" si="33"/>
        <v>25914.703087860755</v>
      </c>
      <c r="AV459" s="43"/>
      <c r="AW459" s="50">
        <f t="shared" si="34"/>
        <v>367.6070770994545</v>
      </c>
      <c r="AX459" s="51">
        <f t="shared" si="35"/>
        <v>27731.6054269335</v>
      </c>
      <c r="AY459" s="43"/>
    </row>
    <row r="460" spans="1:51">
      <c r="A460" s="43">
        <v>66</v>
      </c>
      <c r="B460" s="43" t="s">
        <v>593</v>
      </c>
      <c r="C460" s="45">
        <v>44447.097708333335</v>
      </c>
      <c r="D460" s="43">
        <v>177</v>
      </c>
      <c r="E460" s="43" t="s">
        <v>125</v>
      </c>
      <c r="F460" s="43">
        <v>0</v>
      </c>
      <c r="G460" s="43">
        <v>6.008</v>
      </c>
      <c r="H460" s="44">
        <v>101514</v>
      </c>
      <c r="I460" s="43">
        <v>0.20699999999999999</v>
      </c>
      <c r="J460" s="43" t="s">
        <v>126</v>
      </c>
      <c r="K460" s="43" t="s">
        <v>126</v>
      </c>
      <c r="L460" s="43" t="s">
        <v>126</v>
      </c>
      <c r="M460" s="43" t="s">
        <v>126</v>
      </c>
      <c r="N460" s="43"/>
      <c r="O460" s="43">
        <v>66</v>
      </c>
      <c r="P460" s="43" t="s">
        <v>593</v>
      </c>
      <c r="Q460" s="45">
        <v>44447.097708333335</v>
      </c>
      <c r="R460" s="43">
        <v>177</v>
      </c>
      <c r="S460" s="43" t="s">
        <v>125</v>
      </c>
      <c r="T460" s="43">
        <v>0</v>
      </c>
      <c r="U460" s="43" t="s">
        <v>126</v>
      </c>
      <c r="V460" s="43" t="s">
        <v>126</v>
      </c>
      <c r="W460" s="43" t="s">
        <v>126</v>
      </c>
      <c r="X460" s="43" t="s">
        <v>126</v>
      </c>
      <c r="Y460" s="43" t="s">
        <v>126</v>
      </c>
      <c r="Z460" s="43" t="s">
        <v>126</v>
      </c>
      <c r="AA460" s="43" t="s">
        <v>126</v>
      </c>
      <c r="AB460" s="43"/>
      <c r="AC460" s="43">
        <v>66</v>
      </c>
      <c r="AD460" s="43" t="s">
        <v>593</v>
      </c>
      <c r="AE460" s="45">
        <v>44447.097708333335</v>
      </c>
      <c r="AF460" s="43">
        <v>177</v>
      </c>
      <c r="AG460" s="43" t="s">
        <v>125</v>
      </c>
      <c r="AH460" s="43">
        <v>0</v>
      </c>
      <c r="AI460" s="43">
        <v>12.048999999999999</v>
      </c>
      <c r="AJ460" s="44">
        <v>110218</v>
      </c>
      <c r="AK460" s="43">
        <v>21.66</v>
      </c>
      <c r="AL460" s="43" t="s">
        <v>126</v>
      </c>
      <c r="AM460" s="43" t="s">
        <v>126</v>
      </c>
      <c r="AN460" s="43" t="s">
        <v>126</v>
      </c>
      <c r="AO460" s="43" t="s">
        <v>126</v>
      </c>
      <c r="AP460" s="43"/>
      <c r="AQ460" s="43">
        <v>1</v>
      </c>
      <c r="AR460" s="43"/>
      <c r="AS460" s="43"/>
      <c r="AT460" s="46">
        <f t="shared" si="32"/>
        <v>310.91465774962478</v>
      </c>
      <c r="AU460" s="47">
        <f t="shared" si="33"/>
        <v>19706.716767718521</v>
      </c>
      <c r="AV460" s="43"/>
      <c r="AW460" s="50">
        <f t="shared" si="34"/>
        <v>265.83240435350365</v>
      </c>
      <c r="AX460" s="51">
        <f t="shared" si="35"/>
        <v>20872.29699765976</v>
      </c>
      <c r="AY460" s="43"/>
    </row>
    <row r="461" spans="1:51">
      <c r="A461" s="43">
        <v>67</v>
      </c>
      <c r="B461" s="43" t="s">
        <v>594</v>
      </c>
      <c r="C461" s="45">
        <v>44447.118969907409</v>
      </c>
      <c r="D461" s="43">
        <v>173</v>
      </c>
      <c r="E461" s="43" t="s">
        <v>125</v>
      </c>
      <c r="F461" s="43">
        <v>0</v>
      </c>
      <c r="G461" s="43">
        <v>6.0060000000000002</v>
      </c>
      <c r="H461" s="44">
        <v>123535</v>
      </c>
      <c r="I461" s="43">
        <v>0.253</v>
      </c>
      <c r="J461" s="43" t="s">
        <v>126</v>
      </c>
      <c r="K461" s="43" t="s">
        <v>126</v>
      </c>
      <c r="L461" s="43" t="s">
        <v>126</v>
      </c>
      <c r="M461" s="43" t="s">
        <v>126</v>
      </c>
      <c r="N461" s="43"/>
      <c r="O461" s="43">
        <v>67</v>
      </c>
      <c r="P461" s="43" t="s">
        <v>594</v>
      </c>
      <c r="Q461" s="45">
        <v>44447.118969907409</v>
      </c>
      <c r="R461" s="43">
        <v>173</v>
      </c>
      <c r="S461" s="43" t="s">
        <v>125</v>
      </c>
      <c r="T461" s="43">
        <v>0</v>
      </c>
      <c r="U461" s="43" t="s">
        <v>126</v>
      </c>
      <c r="V461" s="43" t="s">
        <v>126</v>
      </c>
      <c r="W461" s="43" t="s">
        <v>126</v>
      </c>
      <c r="X461" s="43" t="s">
        <v>126</v>
      </c>
      <c r="Y461" s="43" t="s">
        <v>126</v>
      </c>
      <c r="Z461" s="43" t="s">
        <v>126</v>
      </c>
      <c r="AA461" s="43" t="s">
        <v>126</v>
      </c>
      <c r="AB461" s="43"/>
      <c r="AC461" s="43">
        <v>67</v>
      </c>
      <c r="AD461" s="43" t="s">
        <v>594</v>
      </c>
      <c r="AE461" s="45">
        <v>44447.118969907409</v>
      </c>
      <c r="AF461" s="43">
        <v>173</v>
      </c>
      <c r="AG461" s="43" t="s">
        <v>125</v>
      </c>
      <c r="AH461" s="43">
        <v>0</v>
      </c>
      <c r="AI461" s="43">
        <v>12.005000000000001</v>
      </c>
      <c r="AJ461" s="44">
        <v>159834</v>
      </c>
      <c r="AK461" s="43">
        <v>31.167999999999999</v>
      </c>
      <c r="AL461" s="43" t="s">
        <v>126</v>
      </c>
      <c r="AM461" s="43" t="s">
        <v>126</v>
      </c>
      <c r="AN461" s="43" t="s">
        <v>126</v>
      </c>
      <c r="AO461" s="43" t="s">
        <v>126</v>
      </c>
      <c r="AP461" s="43"/>
      <c r="AQ461" s="43">
        <v>1</v>
      </c>
      <c r="AR461" s="43"/>
      <c r="AS461" s="43"/>
      <c r="AT461" s="46">
        <f t="shared" si="32"/>
        <v>376.037691501155</v>
      </c>
      <c r="AU461" s="47">
        <f t="shared" si="33"/>
        <v>28064.474212709883</v>
      </c>
      <c r="AV461" s="43"/>
      <c r="AW461" s="50">
        <f t="shared" si="34"/>
        <v>323.25858264639754</v>
      </c>
      <c r="AX461" s="51">
        <f t="shared" si="35"/>
        <v>30141.010083139441</v>
      </c>
      <c r="AY461" s="43"/>
    </row>
    <row r="462" spans="1:51">
      <c r="A462" s="43">
        <v>68</v>
      </c>
      <c r="B462" s="43" t="s">
        <v>595</v>
      </c>
      <c r="C462" s="45">
        <v>44447.140185185184</v>
      </c>
      <c r="D462" s="43">
        <v>208</v>
      </c>
      <c r="E462" s="43" t="s">
        <v>125</v>
      </c>
      <c r="F462" s="43">
        <v>0</v>
      </c>
      <c r="G462" s="43">
        <v>6.0149999999999997</v>
      </c>
      <c r="H462" s="44">
        <v>196002</v>
      </c>
      <c r="I462" s="43">
        <v>0.40400000000000003</v>
      </c>
      <c r="J462" s="43" t="s">
        <v>126</v>
      </c>
      <c r="K462" s="43" t="s">
        <v>126</v>
      </c>
      <c r="L462" s="43" t="s">
        <v>126</v>
      </c>
      <c r="M462" s="43" t="s">
        <v>126</v>
      </c>
      <c r="N462" s="43"/>
      <c r="O462" s="43">
        <v>68</v>
      </c>
      <c r="P462" s="43" t="s">
        <v>595</v>
      </c>
      <c r="Q462" s="45">
        <v>44447.140185185184</v>
      </c>
      <c r="R462" s="43">
        <v>208</v>
      </c>
      <c r="S462" s="43" t="s">
        <v>125</v>
      </c>
      <c r="T462" s="43">
        <v>0</v>
      </c>
      <c r="U462" s="43">
        <v>5.9880000000000004</v>
      </c>
      <c r="V462" s="44">
        <v>1648</v>
      </c>
      <c r="W462" s="43">
        <v>0.55700000000000005</v>
      </c>
      <c r="X462" s="43" t="s">
        <v>126</v>
      </c>
      <c r="Y462" s="43" t="s">
        <v>126</v>
      </c>
      <c r="Z462" s="43" t="s">
        <v>126</v>
      </c>
      <c r="AA462" s="43" t="s">
        <v>126</v>
      </c>
      <c r="AB462" s="43"/>
      <c r="AC462" s="43">
        <v>68</v>
      </c>
      <c r="AD462" s="43" t="s">
        <v>595</v>
      </c>
      <c r="AE462" s="45">
        <v>44447.140185185184</v>
      </c>
      <c r="AF462" s="43">
        <v>208</v>
      </c>
      <c r="AG462" s="43" t="s">
        <v>125</v>
      </c>
      <c r="AH462" s="43">
        <v>0</v>
      </c>
      <c r="AI462" s="43">
        <v>12.026</v>
      </c>
      <c r="AJ462" s="44">
        <v>159874</v>
      </c>
      <c r="AK462" s="43">
        <v>31.175000000000001</v>
      </c>
      <c r="AL462" s="43" t="s">
        <v>126</v>
      </c>
      <c r="AM462" s="43" t="s">
        <v>126</v>
      </c>
      <c r="AN462" s="43" t="s">
        <v>126</v>
      </c>
      <c r="AO462" s="43" t="s">
        <v>126</v>
      </c>
      <c r="AP462" s="43"/>
      <c r="AQ462" s="43">
        <v>1</v>
      </c>
      <c r="AR462" s="43"/>
      <c r="AS462" s="43"/>
      <c r="AT462" s="46">
        <f t="shared" si="32"/>
        <v>584.75670289593518</v>
      </c>
      <c r="AU462" s="47">
        <f t="shared" si="33"/>
        <v>28071.087489863483</v>
      </c>
      <c r="AV462" s="43"/>
      <c r="AW462" s="50">
        <f t="shared" si="34"/>
        <v>511.40958081391648</v>
      </c>
      <c r="AX462" s="51">
        <f t="shared" si="35"/>
        <v>30148.450145056242</v>
      </c>
      <c r="AY462" s="43"/>
    </row>
    <row r="463" spans="1:51">
      <c r="A463" s="43">
        <v>69</v>
      </c>
      <c r="B463" s="43" t="s">
        <v>596</v>
      </c>
      <c r="C463" s="45">
        <v>44447.161400462966</v>
      </c>
      <c r="D463" s="43">
        <v>201</v>
      </c>
      <c r="E463" s="43" t="s">
        <v>125</v>
      </c>
      <c r="F463" s="43">
        <v>0</v>
      </c>
      <c r="G463" s="43">
        <v>6.0119999999999996</v>
      </c>
      <c r="H463" s="44">
        <v>39073</v>
      </c>
      <c r="I463" s="43">
        <v>7.6999999999999999E-2</v>
      </c>
      <c r="J463" s="43" t="s">
        <v>126</v>
      </c>
      <c r="K463" s="43" t="s">
        <v>126</v>
      </c>
      <c r="L463" s="43" t="s">
        <v>126</v>
      </c>
      <c r="M463" s="43" t="s">
        <v>126</v>
      </c>
      <c r="N463" s="43"/>
      <c r="O463" s="43">
        <v>69</v>
      </c>
      <c r="P463" s="43" t="s">
        <v>596</v>
      </c>
      <c r="Q463" s="45">
        <v>44447.161400462966</v>
      </c>
      <c r="R463" s="43">
        <v>201</v>
      </c>
      <c r="S463" s="43" t="s">
        <v>125</v>
      </c>
      <c r="T463" s="43">
        <v>0</v>
      </c>
      <c r="U463" s="43" t="s">
        <v>126</v>
      </c>
      <c r="V463" s="43" t="s">
        <v>126</v>
      </c>
      <c r="W463" s="43" t="s">
        <v>126</v>
      </c>
      <c r="X463" s="43" t="s">
        <v>126</v>
      </c>
      <c r="Y463" s="43" t="s">
        <v>126</v>
      </c>
      <c r="Z463" s="43" t="s">
        <v>126</v>
      </c>
      <c r="AA463" s="43" t="s">
        <v>126</v>
      </c>
      <c r="AB463" s="43"/>
      <c r="AC463" s="43">
        <v>69</v>
      </c>
      <c r="AD463" s="43" t="s">
        <v>596</v>
      </c>
      <c r="AE463" s="45">
        <v>44447.161400462966</v>
      </c>
      <c r="AF463" s="43">
        <v>201</v>
      </c>
      <c r="AG463" s="43" t="s">
        <v>125</v>
      </c>
      <c r="AH463" s="43">
        <v>0</v>
      </c>
      <c r="AI463" s="43">
        <v>12.162000000000001</v>
      </c>
      <c r="AJ463" s="44">
        <v>5847</v>
      </c>
      <c r="AK463" s="43">
        <v>1.177</v>
      </c>
      <c r="AL463" s="43" t="s">
        <v>126</v>
      </c>
      <c r="AM463" s="43" t="s">
        <v>126</v>
      </c>
      <c r="AN463" s="43" t="s">
        <v>126</v>
      </c>
      <c r="AO463" s="43" t="s">
        <v>126</v>
      </c>
      <c r="AP463" s="43"/>
      <c r="AQ463" s="43">
        <v>1</v>
      </c>
      <c r="AR463" s="43"/>
      <c r="AS463" s="43"/>
      <c r="AT463" s="46">
        <f t="shared" si="32"/>
        <v>121.95240100767022</v>
      </c>
      <c r="AU463" s="47">
        <f t="shared" si="33"/>
        <v>1116.7178563370701</v>
      </c>
      <c r="AV463" s="43"/>
      <c r="AW463" s="50">
        <f t="shared" si="34"/>
        <v>102.36167705112391</v>
      </c>
      <c r="AX463" s="51">
        <f t="shared" si="35"/>
        <v>1113.5325127296601</v>
      </c>
      <c r="AY463" s="43"/>
    </row>
    <row r="464" spans="1:51">
      <c r="A464" s="43">
        <v>70</v>
      </c>
      <c r="B464" s="43" t="s">
        <v>597</v>
      </c>
      <c r="C464" s="45">
        <v>44447.182627314818</v>
      </c>
      <c r="D464" s="43">
        <v>153</v>
      </c>
      <c r="E464" s="43" t="s">
        <v>125</v>
      </c>
      <c r="F464" s="43">
        <v>0</v>
      </c>
      <c r="G464" s="43">
        <v>6.03</v>
      </c>
      <c r="H464" s="44">
        <v>6968</v>
      </c>
      <c r="I464" s="43">
        <v>0.01</v>
      </c>
      <c r="J464" s="43" t="s">
        <v>126</v>
      </c>
      <c r="K464" s="43" t="s">
        <v>126</v>
      </c>
      <c r="L464" s="43" t="s">
        <v>126</v>
      </c>
      <c r="M464" s="43" t="s">
        <v>126</v>
      </c>
      <c r="N464" s="43"/>
      <c r="O464" s="43">
        <v>70</v>
      </c>
      <c r="P464" s="43" t="s">
        <v>597</v>
      </c>
      <c r="Q464" s="45">
        <v>44447.182627314818</v>
      </c>
      <c r="R464" s="43">
        <v>153</v>
      </c>
      <c r="S464" s="43" t="s">
        <v>125</v>
      </c>
      <c r="T464" s="43">
        <v>0</v>
      </c>
      <c r="U464" s="43" t="s">
        <v>126</v>
      </c>
      <c r="V464" s="43" t="s">
        <v>126</v>
      </c>
      <c r="W464" s="43" t="s">
        <v>126</v>
      </c>
      <c r="X464" s="43" t="s">
        <v>126</v>
      </c>
      <c r="Y464" s="43" t="s">
        <v>126</v>
      </c>
      <c r="Z464" s="43" t="s">
        <v>126</v>
      </c>
      <c r="AA464" s="43" t="s">
        <v>126</v>
      </c>
      <c r="AB464" s="43"/>
      <c r="AC464" s="43">
        <v>70</v>
      </c>
      <c r="AD464" s="43" t="s">
        <v>597</v>
      </c>
      <c r="AE464" s="45">
        <v>44447.182627314818</v>
      </c>
      <c r="AF464" s="43">
        <v>153</v>
      </c>
      <c r="AG464" s="43" t="s">
        <v>125</v>
      </c>
      <c r="AH464" s="43">
        <v>0</v>
      </c>
      <c r="AI464" s="43">
        <v>12.157</v>
      </c>
      <c r="AJ464" s="44">
        <v>11198</v>
      </c>
      <c r="AK464" s="43">
        <v>2.2440000000000002</v>
      </c>
      <c r="AL464" s="43" t="s">
        <v>126</v>
      </c>
      <c r="AM464" s="43" t="s">
        <v>126</v>
      </c>
      <c r="AN464" s="43" t="s">
        <v>126</v>
      </c>
      <c r="AO464" s="43" t="s">
        <v>126</v>
      </c>
      <c r="AP464" s="43"/>
      <c r="AQ464" s="43">
        <v>1</v>
      </c>
      <c r="AR464" s="43"/>
      <c r="AS464" s="43"/>
      <c r="AT464" s="46">
        <f t="shared" si="32"/>
        <v>15.509191759999998</v>
      </c>
      <c r="AU464" s="47">
        <f t="shared" si="33"/>
        <v>2103.0681430449204</v>
      </c>
      <c r="AV464" s="43"/>
      <c r="AW464" s="50">
        <f t="shared" si="34"/>
        <v>17.110016259199998</v>
      </c>
      <c r="AX464" s="51">
        <f t="shared" si="35"/>
        <v>2135.1606739829599</v>
      </c>
      <c r="AY464" s="43"/>
    </row>
    <row r="465" spans="1:51">
      <c r="A465" s="43">
        <v>71</v>
      </c>
      <c r="B465" s="43" t="s">
        <v>598</v>
      </c>
      <c r="C465" s="45">
        <v>44447.20385416667</v>
      </c>
      <c r="D465" s="43">
        <v>131</v>
      </c>
      <c r="E465" s="43" t="s">
        <v>125</v>
      </c>
      <c r="F465" s="43">
        <v>0</v>
      </c>
      <c r="G465" s="43">
        <v>6.0519999999999996</v>
      </c>
      <c r="H465" s="44">
        <v>3468</v>
      </c>
      <c r="I465" s="43">
        <v>2E-3</v>
      </c>
      <c r="J465" s="43" t="s">
        <v>126</v>
      </c>
      <c r="K465" s="43" t="s">
        <v>126</v>
      </c>
      <c r="L465" s="43" t="s">
        <v>126</v>
      </c>
      <c r="M465" s="43" t="s">
        <v>126</v>
      </c>
      <c r="N465" s="43"/>
      <c r="O465" s="43">
        <v>71</v>
      </c>
      <c r="P465" s="43" t="s">
        <v>598</v>
      </c>
      <c r="Q465" s="45">
        <v>44447.20385416667</v>
      </c>
      <c r="R465" s="43">
        <v>131</v>
      </c>
      <c r="S465" s="43" t="s">
        <v>125</v>
      </c>
      <c r="T465" s="43">
        <v>0</v>
      </c>
      <c r="U465" s="43" t="s">
        <v>126</v>
      </c>
      <c r="V465" s="43" t="s">
        <v>126</v>
      </c>
      <c r="W465" s="43" t="s">
        <v>126</v>
      </c>
      <c r="X465" s="43" t="s">
        <v>126</v>
      </c>
      <c r="Y465" s="43" t="s">
        <v>126</v>
      </c>
      <c r="Z465" s="43" t="s">
        <v>126</v>
      </c>
      <c r="AA465" s="43" t="s">
        <v>126</v>
      </c>
      <c r="AB465" s="43"/>
      <c r="AC465" s="43">
        <v>71</v>
      </c>
      <c r="AD465" s="43" t="s">
        <v>598</v>
      </c>
      <c r="AE465" s="45">
        <v>44447.20385416667</v>
      </c>
      <c r="AF465" s="43">
        <v>131</v>
      </c>
      <c r="AG465" s="43" t="s">
        <v>125</v>
      </c>
      <c r="AH465" s="43">
        <v>0</v>
      </c>
      <c r="AI465" s="43">
        <v>12.143000000000001</v>
      </c>
      <c r="AJ465" s="44">
        <v>29064</v>
      </c>
      <c r="AK465" s="43">
        <v>5.7930000000000001</v>
      </c>
      <c r="AL465" s="43" t="s">
        <v>126</v>
      </c>
      <c r="AM465" s="43" t="s">
        <v>126</v>
      </c>
      <c r="AN465" s="43" t="s">
        <v>126</v>
      </c>
      <c r="AO465" s="43" t="s">
        <v>126</v>
      </c>
      <c r="AP465" s="43"/>
      <c r="AQ465" s="43">
        <v>1</v>
      </c>
      <c r="AR465" s="43"/>
      <c r="AS465" s="43"/>
      <c r="AT465" s="46">
        <f t="shared" si="32"/>
        <v>5.265514259999998</v>
      </c>
      <c r="AU465" s="47">
        <f t="shared" si="33"/>
        <v>5370.27277065408</v>
      </c>
      <c r="AV465" s="43"/>
      <c r="AW465" s="50">
        <f t="shared" si="34"/>
        <v>5.8461979592000013</v>
      </c>
      <c r="AX465" s="51">
        <f t="shared" si="35"/>
        <v>5539.44371627904</v>
      </c>
      <c r="AY465" s="43"/>
    </row>
    <row r="466" spans="1:51">
      <c r="A466" s="43">
        <v>72</v>
      </c>
      <c r="B466" s="43" t="s">
        <v>599</v>
      </c>
      <c r="C466" s="45">
        <v>44447.225092592591</v>
      </c>
      <c r="D466" s="43">
        <v>77</v>
      </c>
      <c r="E466" s="43" t="s">
        <v>125</v>
      </c>
      <c r="F466" s="43">
        <v>0</v>
      </c>
      <c r="G466" s="43">
        <v>6.01</v>
      </c>
      <c r="H466" s="44">
        <v>46372</v>
      </c>
      <c r="I466" s="43">
        <v>9.1999999999999998E-2</v>
      </c>
      <c r="J466" s="43" t="s">
        <v>126</v>
      </c>
      <c r="K466" s="43" t="s">
        <v>126</v>
      </c>
      <c r="L466" s="43" t="s">
        <v>126</v>
      </c>
      <c r="M466" s="43" t="s">
        <v>126</v>
      </c>
      <c r="N466" s="43"/>
      <c r="O466" s="43">
        <v>72</v>
      </c>
      <c r="P466" s="43" t="s">
        <v>599</v>
      </c>
      <c r="Q466" s="45">
        <v>44447.225092592591</v>
      </c>
      <c r="R466" s="43">
        <v>77</v>
      </c>
      <c r="S466" s="43" t="s">
        <v>125</v>
      </c>
      <c r="T466" s="43">
        <v>0</v>
      </c>
      <c r="U466" s="43" t="s">
        <v>126</v>
      </c>
      <c r="V466" s="43" t="s">
        <v>126</v>
      </c>
      <c r="W466" s="43" t="s">
        <v>126</v>
      </c>
      <c r="X466" s="43" t="s">
        <v>126</v>
      </c>
      <c r="Y466" s="43" t="s">
        <v>126</v>
      </c>
      <c r="Z466" s="43" t="s">
        <v>126</v>
      </c>
      <c r="AA466" s="43" t="s">
        <v>126</v>
      </c>
      <c r="AB466" s="43"/>
      <c r="AC466" s="43">
        <v>72</v>
      </c>
      <c r="AD466" s="43" t="s">
        <v>599</v>
      </c>
      <c r="AE466" s="45">
        <v>44447.225092592591</v>
      </c>
      <c r="AF466" s="43">
        <v>77</v>
      </c>
      <c r="AG466" s="43" t="s">
        <v>125</v>
      </c>
      <c r="AH466" s="43">
        <v>0</v>
      </c>
      <c r="AI466" s="43">
        <v>12.176</v>
      </c>
      <c r="AJ466" s="44">
        <v>2631</v>
      </c>
      <c r="AK466" s="43">
        <v>0.53500000000000003</v>
      </c>
      <c r="AL466" s="43" t="s">
        <v>126</v>
      </c>
      <c r="AM466" s="43" t="s">
        <v>126</v>
      </c>
      <c r="AN466" s="43" t="s">
        <v>126</v>
      </c>
      <c r="AO466" s="43" t="s">
        <v>126</v>
      </c>
      <c r="AP466" s="43"/>
      <c r="AQ466" s="43">
        <v>1</v>
      </c>
      <c r="AR466" s="43"/>
      <c r="AS466" s="43"/>
      <c r="AT466" s="46">
        <f t="shared" si="32"/>
        <v>144.36952622217919</v>
      </c>
      <c r="AU466" s="47">
        <f t="shared" si="33"/>
        <v>522.18289595403007</v>
      </c>
      <c r="AV466" s="43"/>
      <c r="AW466" s="50">
        <f t="shared" si="34"/>
        <v>121.51914118777441</v>
      </c>
      <c r="AX466" s="51">
        <f t="shared" si="35"/>
        <v>499.07664566214004</v>
      </c>
      <c r="AY466" s="43"/>
    </row>
    <row r="467" spans="1:51">
      <c r="A467" s="43">
        <v>73</v>
      </c>
      <c r="B467" s="43" t="s">
        <v>600</v>
      </c>
      <c r="C467" s="45">
        <v>44447.246296296296</v>
      </c>
      <c r="D467" s="43">
        <v>10</v>
      </c>
      <c r="E467" s="43" t="s">
        <v>125</v>
      </c>
      <c r="F467" s="43">
        <v>0</v>
      </c>
      <c r="G467" s="43">
        <v>6.024</v>
      </c>
      <c r="H467" s="44">
        <v>23125</v>
      </c>
      <c r="I467" s="43">
        <v>4.2999999999999997E-2</v>
      </c>
      <c r="J467" s="43" t="s">
        <v>126</v>
      </c>
      <c r="K467" s="43" t="s">
        <v>126</v>
      </c>
      <c r="L467" s="43" t="s">
        <v>126</v>
      </c>
      <c r="M467" s="43" t="s">
        <v>126</v>
      </c>
      <c r="N467" s="43"/>
      <c r="O467" s="43">
        <v>73</v>
      </c>
      <c r="P467" s="43" t="s">
        <v>600</v>
      </c>
      <c r="Q467" s="45">
        <v>44447.246296296296</v>
      </c>
      <c r="R467" s="43">
        <v>10</v>
      </c>
      <c r="S467" s="43" t="s">
        <v>125</v>
      </c>
      <c r="T467" s="43">
        <v>0</v>
      </c>
      <c r="U467" s="43" t="s">
        <v>126</v>
      </c>
      <c r="V467" s="43" t="s">
        <v>126</v>
      </c>
      <c r="W467" s="43" t="s">
        <v>126</v>
      </c>
      <c r="X467" s="43" t="s">
        <v>126</v>
      </c>
      <c r="Y467" s="43" t="s">
        <v>126</v>
      </c>
      <c r="Z467" s="43" t="s">
        <v>126</v>
      </c>
      <c r="AA467" s="43" t="s">
        <v>126</v>
      </c>
      <c r="AB467" s="43"/>
      <c r="AC467" s="43">
        <v>73</v>
      </c>
      <c r="AD467" s="43" t="s">
        <v>600</v>
      </c>
      <c r="AE467" s="45">
        <v>44447.246296296296</v>
      </c>
      <c r="AF467" s="43">
        <v>10</v>
      </c>
      <c r="AG467" s="43" t="s">
        <v>125</v>
      </c>
      <c r="AH467" s="43">
        <v>0</v>
      </c>
      <c r="AI467" s="43">
        <v>12.137</v>
      </c>
      <c r="AJ467" s="44">
        <v>41450</v>
      </c>
      <c r="AK467" s="43">
        <v>8.2409999999999997</v>
      </c>
      <c r="AL467" s="43" t="s">
        <v>126</v>
      </c>
      <c r="AM467" s="43" t="s">
        <v>126</v>
      </c>
      <c r="AN467" s="43" t="s">
        <v>126</v>
      </c>
      <c r="AO467" s="43" t="s">
        <v>126</v>
      </c>
      <c r="AP467" s="43"/>
      <c r="AQ467" s="43">
        <v>1</v>
      </c>
      <c r="AR467" s="43"/>
      <c r="AS467" s="43"/>
      <c r="AT467" s="46">
        <f t="shared" si="32"/>
        <v>72.669349296875012</v>
      </c>
      <c r="AU467" s="47">
        <f t="shared" si="33"/>
        <v>7611.8147060750007</v>
      </c>
      <c r="AV467" s="43"/>
      <c r="AW467" s="50">
        <f t="shared" si="34"/>
        <v>60.458621835937507</v>
      </c>
      <c r="AX467" s="51">
        <f t="shared" si="35"/>
        <v>7893.4456533500006</v>
      </c>
      <c r="AY467" s="43"/>
    </row>
    <row r="468" spans="1:51">
      <c r="A468" s="43">
        <v>74</v>
      </c>
      <c r="B468" s="43" t="s">
        <v>601</v>
      </c>
      <c r="C468" s="45">
        <v>44447.267546296294</v>
      </c>
      <c r="D468" s="43">
        <v>122</v>
      </c>
      <c r="E468" s="43" t="s">
        <v>125</v>
      </c>
      <c r="F468" s="43">
        <v>0</v>
      </c>
      <c r="G468" s="43">
        <v>6.0309999999999997</v>
      </c>
      <c r="H468" s="44">
        <v>7282</v>
      </c>
      <c r="I468" s="43">
        <v>0.01</v>
      </c>
      <c r="J468" s="43" t="s">
        <v>126</v>
      </c>
      <c r="K468" s="43" t="s">
        <v>126</v>
      </c>
      <c r="L468" s="43" t="s">
        <v>126</v>
      </c>
      <c r="M468" s="43" t="s">
        <v>126</v>
      </c>
      <c r="N468" s="43"/>
      <c r="O468" s="43">
        <v>74</v>
      </c>
      <c r="P468" s="43" t="s">
        <v>601</v>
      </c>
      <c r="Q468" s="45">
        <v>44447.267546296294</v>
      </c>
      <c r="R468" s="43">
        <v>122</v>
      </c>
      <c r="S468" s="43" t="s">
        <v>125</v>
      </c>
      <c r="T468" s="43">
        <v>0</v>
      </c>
      <c r="U468" s="43" t="s">
        <v>126</v>
      </c>
      <c r="V468" s="43" t="s">
        <v>126</v>
      </c>
      <c r="W468" s="43" t="s">
        <v>126</v>
      </c>
      <c r="X468" s="43" t="s">
        <v>126</v>
      </c>
      <c r="Y468" s="43" t="s">
        <v>126</v>
      </c>
      <c r="Z468" s="43" t="s">
        <v>126</v>
      </c>
      <c r="AA468" s="43" t="s">
        <v>126</v>
      </c>
      <c r="AB468" s="43"/>
      <c r="AC468" s="43">
        <v>74</v>
      </c>
      <c r="AD468" s="43" t="s">
        <v>601</v>
      </c>
      <c r="AE468" s="45">
        <v>44447.267546296294</v>
      </c>
      <c r="AF468" s="43">
        <v>122</v>
      </c>
      <c r="AG468" s="43" t="s">
        <v>125</v>
      </c>
      <c r="AH468" s="43">
        <v>0</v>
      </c>
      <c r="AI468" s="43">
        <v>12.114000000000001</v>
      </c>
      <c r="AJ468" s="44">
        <v>10125</v>
      </c>
      <c r="AK468" s="43">
        <v>2.0299999999999998</v>
      </c>
      <c r="AL468" s="43" t="s">
        <v>126</v>
      </c>
      <c r="AM468" s="43" t="s">
        <v>126</v>
      </c>
      <c r="AN468" s="43" t="s">
        <v>126</v>
      </c>
      <c r="AO468" s="43" t="s">
        <v>126</v>
      </c>
      <c r="AP468" s="43"/>
      <c r="AQ468" s="43">
        <v>1</v>
      </c>
      <c r="AR468" s="43"/>
      <c r="AS468" s="43"/>
      <c r="AT468" s="46">
        <f t="shared" si="32"/>
        <v>16.453644885000003</v>
      </c>
      <c r="AU468" s="47">
        <f t="shared" si="33"/>
        <v>1905.57009421875</v>
      </c>
      <c r="AV468" s="43"/>
      <c r="AW468" s="50">
        <f t="shared" si="34"/>
        <v>18.051140984200003</v>
      </c>
      <c r="AX468" s="51">
        <f t="shared" si="35"/>
        <v>1930.3750959375002</v>
      </c>
    </row>
    <row r="469" spans="1:51">
      <c r="A469" s="43">
        <v>39</v>
      </c>
      <c r="B469" s="43" t="s">
        <v>602</v>
      </c>
      <c r="C469" s="45">
        <v>44454.42224537037</v>
      </c>
      <c r="D469" s="43" t="s">
        <v>124</v>
      </c>
      <c r="E469" s="43" t="s">
        <v>125</v>
      </c>
      <c r="F469" s="43">
        <v>0</v>
      </c>
      <c r="G469" s="43">
        <v>6.0659999999999998</v>
      </c>
      <c r="H469" s="44">
        <v>2772</v>
      </c>
      <c r="I469" s="43">
        <v>1E-3</v>
      </c>
      <c r="J469" s="43" t="s">
        <v>126</v>
      </c>
      <c r="K469" s="43" t="s">
        <v>126</v>
      </c>
      <c r="L469" s="43" t="s">
        <v>126</v>
      </c>
      <c r="M469" s="43" t="s">
        <v>126</v>
      </c>
      <c r="N469" s="43"/>
      <c r="O469" s="43">
        <v>39</v>
      </c>
      <c r="P469" s="43" t="s">
        <v>602</v>
      </c>
      <c r="Q469" s="45">
        <v>44454.42224537037</v>
      </c>
      <c r="R469" s="43" t="s">
        <v>124</v>
      </c>
      <c r="S469" s="43" t="s">
        <v>125</v>
      </c>
      <c r="T469" s="43">
        <v>0</v>
      </c>
      <c r="U469" s="43" t="s">
        <v>126</v>
      </c>
      <c r="V469" s="44" t="s">
        <v>126</v>
      </c>
      <c r="W469" s="43" t="s">
        <v>126</v>
      </c>
      <c r="X469" s="43" t="s">
        <v>126</v>
      </c>
      <c r="Y469" s="43" t="s">
        <v>126</v>
      </c>
      <c r="Z469" s="43" t="s">
        <v>126</v>
      </c>
      <c r="AA469" s="43" t="s">
        <v>126</v>
      </c>
      <c r="AB469" s="43"/>
      <c r="AC469" s="43">
        <v>39</v>
      </c>
      <c r="AD469" s="43" t="s">
        <v>602</v>
      </c>
      <c r="AE469" s="45">
        <v>44454.42224537037</v>
      </c>
      <c r="AF469" s="43" t="s">
        <v>124</v>
      </c>
      <c r="AG469" s="43" t="s">
        <v>125</v>
      </c>
      <c r="AH469" s="43">
        <v>0</v>
      </c>
      <c r="AI469" s="43">
        <v>12.202999999999999</v>
      </c>
      <c r="AJ469" s="44">
        <v>2672</v>
      </c>
      <c r="AK469" s="43">
        <v>0.54300000000000004</v>
      </c>
      <c r="AL469" s="43" t="s">
        <v>126</v>
      </c>
      <c r="AM469" s="43" t="s">
        <v>126</v>
      </c>
      <c r="AN469" s="43" t="s">
        <v>126</v>
      </c>
      <c r="AO469" s="43" t="s">
        <v>126</v>
      </c>
      <c r="AP469" s="43"/>
      <c r="AQ469" s="43">
        <v>1</v>
      </c>
      <c r="AR469" s="43"/>
      <c r="AS469" s="43"/>
      <c r="AT469" s="46">
        <f t="shared" si="32"/>
        <v>3.2905446600000001</v>
      </c>
      <c r="AU469" s="47">
        <f t="shared" si="33"/>
        <v>529.77064831231996</v>
      </c>
      <c r="AV469" s="43"/>
      <c r="AW469" s="50">
        <f t="shared" si="34"/>
        <v>3.4370691271999991</v>
      </c>
      <c r="AX469" s="51">
        <f t="shared" si="35"/>
        <v>506.91231036416002</v>
      </c>
    </row>
    <row r="470" spans="1:51">
      <c r="A470" s="43">
        <v>40</v>
      </c>
      <c r="B470" s="43" t="s">
        <v>603</v>
      </c>
      <c r="C470" s="45">
        <v>44454.443425925929</v>
      </c>
      <c r="D470" s="43" t="s">
        <v>128</v>
      </c>
      <c r="E470" s="43" t="s">
        <v>125</v>
      </c>
      <c r="F470" s="43">
        <v>0</v>
      </c>
      <c r="G470" s="43">
        <v>6.0359999999999996</v>
      </c>
      <c r="H470" s="44">
        <v>5336</v>
      </c>
      <c r="I470" s="43">
        <v>6.0000000000000001E-3</v>
      </c>
      <c r="J470" s="43" t="s">
        <v>126</v>
      </c>
      <c r="K470" s="43" t="s">
        <v>126</v>
      </c>
      <c r="L470" s="43" t="s">
        <v>126</v>
      </c>
      <c r="M470" s="43" t="s">
        <v>126</v>
      </c>
      <c r="N470" s="43"/>
      <c r="O470" s="43">
        <v>40</v>
      </c>
      <c r="P470" s="43" t="s">
        <v>603</v>
      </c>
      <c r="Q470" s="45">
        <v>44454.443425925929</v>
      </c>
      <c r="R470" s="43" t="s">
        <v>128</v>
      </c>
      <c r="S470" s="43" t="s">
        <v>125</v>
      </c>
      <c r="T470" s="43">
        <v>0</v>
      </c>
      <c r="U470" s="43" t="s">
        <v>126</v>
      </c>
      <c r="V470" s="44" t="s">
        <v>126</v>
      </c>
      <c r="W470" s="43" t="s">
        <v>126</v>
      </c>
      <c r="X470" s="43" t="s">
        <v>126</v>
      </c>
      <c r="Y470" s="43" t="s">
        <v>126</v>
      </c>
      <c r="Z470" s="43" t="s">
        <v>126</v>
      </c>
      <c r="AA470" s="43" t="s">
        <v>126</v>
      </c>
      <c r="AB470" s="43"/>
      <c r="AC470" s="43">
        <v>40</v>
      </c>
      <c r="AD470" s="43" t="s">
        <v>603</v>
      </c>
      <c r="AE470" s="45">
        <v>44454.443425925929</v>
      </c>
      <c r="AF470" s="43" t="s">
        <v>128</v>
      </c>
      <c r="AG470" s="43" t="s">
        <v>125</v>
      </c>
      <c r="AH470" s="43">
        <v>0</v>
      </c>
      <c r="AI470" s="43">
        <v>12.164</v>
      </c>
      <c r="AJ470" s="44">
        <v>1818</v>
      </c>
      <c r="AK470" s="43">
        <v>0.372</v>
      </c>
      <c r="AL470" s="43" t="s">
        <v>126</v>
      </c>
      <c r="AM470" s="43" t="s">
        <v>126</v>
      </c>
      <c r="AN470" s="43" t="s">
        <v>126</v>
      </c>
      <c r="AO470" s="43" t="s">
        <v>126</v>
      </c>
      <c r="AP470" s="43"/>
      <c r="AQ470" s="43">
        <v>1</v>
      </c>
      <c r="AR470" s="43"/>
      <c r="AS470" s="43"/>
      <c r="AT470" s="46">
        <f t="shared" si="32"/>
        <v>10.667929039999999</v>
      </c>
      <c r="AU470" s="47">
        <f t="shared" si="33"/>
        <v>371.67973736651999</v>
      </c>
      <c r="AV470" s="43"/>
      <c r="AW470" s="50">
        <f t="shared" si="34"/>
        <v>12.034523676799999</v>
      </c>
      <c r="AX470" s="51">
        <f t="shared" si="35"/>
        <v>343.68985868376001</v>
      </c>
    </row>
    <row r="471" spans="1:51">
      <c r="A471" s="43">
        <v>41</v>
      </c>
      <c r="B471" s="43" t="s">
        <v>604</v>
      </c>
      <c r="C471" s="45">
        <v>44454.464606481481</v>
      </c>
      <c r="D471" s="43">
        <v>71</v>
      </c>
      <c r="E471" s="43" t="s">
        <v>125</v>
      </c>
      <c r="F471" s="43">
        <v>0</v>
      </c>
      <c r="G471" s="43">
        <v>6.0490000000000004</v>
      </c>
      <c r="H471" s="44">
        <v>2843</v>
      </c>
      <c r="I471" s="43">
        <v>1E-3</v>
      </c>
      <c r="J471" s="43" t="s">
        <v>126</v>
      </c>
      <c r="K471" s="43" t="s">
        <v>126</v>
      </c>
      <c r="L471" s="43" t="s">
        <v>126</v>
      </c>
      <c r="M471" s="43" t="s">
        <v>126</v>
      </c>
      <c r="N471" s="43"/>
      <c r="O471" s="43">
        <v>41</v>
      </c>
      <c r="P471" s="43" t="s">
        <v>604</v>
      </c>
      <c r="Q471" s="45">
        <v>44454.464606481481</v>
      </c>
      <c r="R471" s="43">
        <v>71</v>
      </c>
      <c r="S471" s="43" t="s">
        <v>125</v>
      </c>
      <c r="T471" s="43">
        <v>0</v>
      </c>
      <c r="U471" s="43" t="s">
        <v>126</v>
      </c>
      <c r="V471" s="44" t="s">
        <v>126</v>
      </c>
      <c r="W471" s="43" t="s">
        <v>126</v>
      </c>
      <c r="X471" s="43" t="s">
        <v>126</v>
      </c>
      <c r="Y471" s="43" t="s">
        <v>126</v>
      </c>
      <c r="Z471" s="43" t="s">
        <v>126</v>
      </c>
      <c r="AA471" s="43" t="s">
        <v>126</v>
      </c>
      <c r="AB471" s="43"/>
      <c r="AC471" s="43">
        <v>41</v>
      </c>
      <c r="AD471" s="43" t="s">
        <v>604</v>
      </c>
      <c r="AE471" s="45">
        <v>44454.464606481481</v>
      </c>
      <c r="AF471" s="43">
        <v>71</v>
      </c>
      <c r="AG471" s="43" t="s">
        <v>125</v>
      </c>
      <c r="AH471" s="43">
        <v>0</v>
      </c>
      <c r="AI471" s="43">
        <v>12.131</v>
      </c>
      <c r="AJ471" s="44">
        <v>6335</v>
      </c>
      <c r="AK471" s="43">
        <v>1.274</v>
      </c>
      <c r="AL471" s="43" t="s">
        <v>126</v>
      </c>
      <c r="AM471" s="43" t="s">
        <v>126</v>
      </c>
      <c r="AN471" s="43" t="s">
        <v>126</v>
      </c>
      <c r="AO471" s="43" t="s">
        <v>126</v>
      </c>
      <c r="AP471" s="43"/>
      <c r="AQ471" s="43">
        <v>2</v>
      </c>
      <c r="AR471" s="43" t="s">
        <v>605</v>
      </c>
      <c r="AS471" s="43"/>
      <c r="AT471" s="46">
        <f t="shared" si="32"/>
        <v>3.4910712912499999</v>
      </c>
      <c r="AU471" s="47">
        <f t="shared" si="33"/>
        <v>1206.8199002367498</v>
      </c>
      <c r="AV471" s="43"/>
      <c r="AW471" s="50">
        <f t="shared" si="34"/>
        <v>3.6853994904499991</v>
      </c>
      <c r="AX471" s="51">
        <f t="shared" si="35"/>
        <v>1206.7414500215</v>
      </c>
    </row>
    <row r="472" spans="1:51">
      <c r="A472" s="43">
        <v>42</v>
      </c>
      <c r="B472" s="43" t="s">
        <v>606</v>
      </c>
      <c r="C472" s="45">
        <v>44454.485844907409</v>
      </c>
      <c r="D472" s="43">
        <v>25</v>
      </c>
      <c r="E472" s="43" t="s">
        <v>125</v>
      </c>
      <c r="F472" s="43">
        <v>0</v>
      </c>
      <c r="G472" s="43">
        <v>6.0010000000000003</v>
      </c>
      <c r="H472" s="44">
        <v>166406</v>
      </c>
      <c r="I472" s="43">
        <v>0.34200000000000003</v>
      </c>
      <c r="J472" s="43" t="s">
        <v>126</v>
      </c>
      <c r="K472" s="43" t="s">
        <v>126</v>
      </c>
      <c r="L472" s="43" t="s">
        <v>126</v>
      </c>
      <c r="M472" s="43" t="s">
        <v>126</v>
      </c>
      <c r="N472" s="43"/>
      <c r="O472" s="43">
        <v>42</v>
      </c>
      <c r="P472" s="43" t="s">
        <v>606</v>
      </c>
      <c r="Q472" s="45">
        <v>44454.485844907409</v>
      </c>
      <c r="R472" s="43">
        <v>25</v>
      </c>
      <c r="S472" s="43" t="s">
        <v>125</v>
      </c>
      <c r="T472" s="43">
        <v>0</v>
      </c>
      <c r="U472" s="43">
        <v>5.96</v>
      </c>
      <c r="V472" s="44">
        <v>1157</v>
      </c>
      <c r="W472" s="43">
        <v>0.42499999999999999</v>
      </c>
      <c r="X472" s="43" t="s">
        <v>126</v>
      </c>
      <c r="Y472" s="43" t="s">
        <v>126</v>
      </c>
      <c r="Z472" s="43" t="s">
        <v>126</v>
      </c>
      <c r="AA472" s="43" t="s">
        <v>126</v>
      </c>
      <c r="AB472" s="43"/>
      <c r="AC472" s="43">
        <v>42</v>
      </c>
      <c r="AD472" s="43" t="s">
        <v>606</v>
      </c>
      <c r="AE472" s="45">
        <v>44454.485844907409</v>
      </c>
      <c r="AF472" s="43">
        <v>25</v>
      </c>
      <c r="AG472" s="43" t="s">
        <v>125</v>
      </c>
      <c r="AH472" s="43">
        <v>0</v>
      </c>
      <c r="AI472" s="43">
        <v>12.051</v>
      </c>
      <c r="AJ472" s="44">
        <v>101622</v>
      </c>
      <c r="AK472" s="43">
        <v>19.998999999999999</v>
      </c>
      <c r="AL472" s="43" t="s">
        <v>126</v>
      </c>
      <c r="AM472" s="43" t="s">
        <v>126</v>
      </c>
      <c r="AN472" s="43" t="s">
        <v>126</v>
      </c>
      <c r="AO472" s="43" t="s">
        <v>126</v>
      </c>
      <c r="AP472" s="43"/>
      <c r="AQ472" s="43">
        <v>2</v>
      </c>
      <c r="AR472" s="43" t="s">
        <v>605</v>
      </c>
      <c r="AS472" s="43"/>
      <c r="AT472" s="46">
        <f t="shared" si="32"/>
        <v>500.55008703045678</v>
      </c>
      <c r="AU472" s="47">
        <f t="shared" si="33"/>
        <v>18227.321071411323</v>
      </c>
      <c r="AV472" s="43"/>
      <c r="AW472" s="50">
        <f t="shared" si="34"/>
        <v>434.72087331852765</v>
      </c>
      <c r="AX472" s="51">
        <f t="shared" si="35"/>
        <v>19258.35087782616</v>
      </c>
      <c r="AY472" s="43"/>
    </row>
    <row r="473" spans="1:51">
      <c r="A473" s="43">
        <v>43</v>
      </c>
      <c r="B473" s="43" t="s">
        <v>607</v>
      </c>
      <c r="C473" s="45">
        <v>44454.507060185184</v>
      </c>
      <c r="D473" s="43">
        <v>125</v>
      </c>
      <c r="E473" s="43" t="s">
        <v>125</v>
      </c>
      <c r="F473" s="43">
        <v>0</v>
      </c>
      <c r="G473" s="43">
        <v>6.0019999999999998</v>
      </c>
      <c r="H473" s="44">
        <v>173438</v>
      </c>
      <c r="I473" s="43">
        <v>0.35699999999999998</v>
      </c>
      <c r="J473" s="43" t="s">
        <v>126</v>
      </c>
      <c r="K473" s="43" t="s">
        <v>126</v>
      </c>
      <c r="L473" s="43" t="s">
        <v>126</v>
      </c>
      <c r="M473" s="43" t="s">
        <v>126</v>
      </c>
      <c r="N473" s="43"/>
      <c r="O473" s="43">
        <v>43</v>
      </c>
      <c r="P473" s="43" t="s">
        <v>607</v>
      </c>
      <c r="Q473" s="45">
        <v>44454.507060185184</v>
      </c>
      <c r="R473" s="43">
        <v>125</v>
      </c>
      <c r="S473" s="43" t="s">
        <v>125</v>
      </c>
      <c r="T473" s="43">
        <v>0</v>
      </c>
      <c r="U473" s="43">
        <v>5.9710000000000001</v>
      </c>
      <c r="V473" s="44">
        <v>1358</v>
      </c>
      <c r="W473" s="43">
        <v>0.47899999999999998</v>
      </c>
      <c r="X473" s="43" t="s">
        <v>126</v>
      </c>
      <c r="Y473" s="43" t="s">
        <v>126</v>
      </c>
      <c r="Z473" s="43" t="s">
        <v>126</v>
      </c>
      <c r="AA473" s="43" t="s">
        <v>126</v>
      </c>
      <c r="AB473" s="43"/>
      <c r="AC473" s="43">
        <v>43</v>
      </c>
      <c r="AD473" s="43" t="s">
        <v>607</v>
      </c>
      <c r="AE473" s="45">
        <v>44454.507060185184</v>
      </c>
      <c r="AF473" s="43">
        <v>125</v>
      </c>
      <c r="AG473" s="43" t="s">
        <v>125</v>
      </c>
      <c r="AH473" s="43">
        <v>0</v>
      </c>
      <c r="AI473" s="43">
        <v>11.882999999999999</v>
      </c>
      <c r="AJ473" s="44">
        <v>82398</v>
      </c>
      <c r="AK473" s="43">
        <v>16.265999999999998</v>
      </c>
      <c r="AL473" s="43" t="s">
        <v>126</v>
      </c>
      <c r="AM473" s="43" t="s">
        <v>126</v>
      </c>
      <c r="AN473" s="43" t="s">
        <v>126</v>
      </c>
      <c r="AO473" s="43" t="s">
        <v>126</v>
      </c>
      <c r="AP473" s="43"/>
      <c r="AQ473" s="43">
        <v>2</v>
      </c>
      <c r="AR473" s="43" t="s">
        <v>608</v>
      </c>
      <c r="AS473" s="43"/>
      <c r="AT473" s="46">
        <f t="shared" si="32"/>
        <v>520.68705813932718</v>
      </c>
      <c r="AU473" s="47">
        <f t="shared" si="33"/>
        <v>14885.24665354092</v>
      </c>
      <c r="AV473" s="43"/>
      <c r="AW473" s="50">
        <f t="shared" si="34"/>
        <v>452.96126855286047</v>
      </c>
      <c r="AX473" s="51">
        <f t="shared" si="35"/>
        <v>15640.24346163096</v>
      </c>
      <c r="AY473" s="43"/>
    </row>
    <row r="474" spans="1:51">
      <c r="A474" s="43">
        <v>44</v>
      </c>
      <c r="B474" s="43" t="s">
        <v>609</v>
      </c>
      <c r="C474" s="45">
        <v>44454.528240740743</v>
      </c>
      <c r="D474" s="43">
        <v>7</v>
      </c>
      <c r="E474" s="43" t="s">
        <v>125</v>
      </c>
      <c r="F474" s="43">
        <v>0</v>
      </c>
      <c r="G474" s="43">
        <v>6.0430000000000001</v>
      </c>
      <c r="H474" s="44">
        <v>2973</v>
      </c>
      <c r="I474" s="43">
        <v>1E-3</v>
      </c>
      <c r="J474" s="43" t="s">
        <v>126</v>
      </c>
      <c r="K474" s="43" t="s">
        <v>126</v>
      </c>
      <c r="L474" s="43" t="s">
        <v>126</v>
      </c>
      <c r="M474" s="43" t="s">
        <v>126</v>
      </c>
      <c r="N474" s="43"/>
      <c r="O474" s="43">
        <v>44</v>
      </c>
      <c r="P474" s="43" t="s">
        <v>609</v>
      </c>
      <c r="Q474" s="45">
        <v>44454.528240740743</v>
      </c>
      <c r="R474" s="43">
        <v>7</v>
      </c>
      <c r="S474" s="43" t="s">
        <v>125</v>
      </c>
      <c r="T474" s="43">
        <v>0</v>
      </c>
      <c r="U474" s="43" t="s">
        <v>126</v>
      </c>
      <c r="V474" s="44" t="s">
        <v>126</v>
      </c>
      <c r="W474" s="43" t="s">
        <v>126</v>
      </c>
      <c r="X474" s="43" t="s">
        <v>126</v>
      </c>
      <c r="Y474" s="43" t="s">
        <v>126</v>
      </c>
      <c r="Z474" s="43" t="s">
        <v>126</v>
      </c>
      <c r="AA474" s="43" t="s">
        <v>126</v>
      </c>
      <c r="AB474" s="43"/>
      <c r="AC474" s="43">
        <v>44</v>
      </c>
      <c r="AD474" s="43" t="s">
        <v>609</v>
      </c>
      <c r="AE474" s="45">
        <v>44454.528240740743</v>
      </c>
      <c r="AF474" s="43">
        <v>7</v>
      </c>
      <c r="AG474" s="43" t="s">
        <v>125</v>
      </c>
      <c r="AH474" s="43">
        <v>0</v>
      </c>
      <c r="AI474" s="43">
        <v>12.122999999999999</v>
      </c>
      <c r="AJ474" s="44">
        <v>6819</v>
      </c>
      <c r="AK474" s="43">
        <v>1.371</v>
      </c>
      <c r="AL474" s="43" t="s">
        <v>126</v>
      </c>
      <c r="AM474" s="43" t="s">
        <v>126</v>
      </c>
      <c r="AN474" s="43" t="s">
        <v>126</v>
      </c>
      <c r="AO474" s="43" t="s">
        <v>126</v>
      </c>
      <c r="AP474" s="43"/>
      <c r="AQ474" s="43">
        <v>2</v>
      </c>
      <c r="AR474" s="43" t="s">
        <v>605</v>
      </c>
      <c r="AS474" s="43"/>
      <c r="AT474" s="46">
        <f t="shared" si="32"/>
        <v>3.8587879912499989</v>
      </c>
      <c r="AU474" s="47">
        <f t="shared" si="33"/>
        <v>1296.1538727720299</v>
      </c>
      <c r="AV474" s="43"/>
      <c r="AW474" s="50">
        <f t="shared" si="34"/>
        <v>4.1385746544500002</v>
      </c>
      <c r="AX474" s="51">
        <f t="shared" si="35"/>
        <v>1299.1787301461402</v>
      </c>
      <c r="AY474" s="43"/>
    </row>
    <row r="475" spans="1:51">
      <c r="A475" s="43">
        <v>45</v>
      </c>
      <c r="B475" s="43" t="s">
        <v>610</v>
      </c>
      <c r="C475" s="45">
        <v>44454.549432870372</v>
      </c>
      <c r="D475" s="43">
        <v>160</v>
      </c>
      <c r="E475" s="43" t="s">
        <v>125</v>
      </c>
      <c r="F475" s="43">
        <v>0</v>
      </c>
      <c r="G475" s="43">
        <v>6.0090000000000003</v>
      </c>
      <c r="H475" s="44">
        <v>19614</v>
      </c>
      <c r="I475" s="43">
        <v>3.5999999999999997E-2</v>
      </c>
      <c r="J475" s="43" t="s">
        <v>126</v>
      </c>
      <c r="K475" s="43" t="s">
        <v>126</v>
      </c>
      <c r="L475" s="43" t="s">
        <v>126</v>
      </c>
      <c r="M475" s="43" t="s">
        <v>126</v>
      </c>
      <c r="N475" s="43"/>
      <c r="O475" s="43">
        <v>45</v>
      </c>
      <c r="P475" s="43" t="s">
        <v>610</v>
      </c>
      <c r="Q475" s="45">
        <v>44454.549432870372</v>
      </c>
      <c r="R475" s="43">
        <v>160</v>
      </c>
      <c r="S475" s="43" t="s">
        <v>125</v>
      </c>
      <c r="T475" s="43">
        <v>0</v>
      </c>
      <c r="U475" s="43" t="s">
        <v>126</v>
      </c>
      <c r="V475" s="44" t="s">
        <v>126</v>
      </c>
      <c r="W475" s="43" t="s">
        <v>126</v>
      </c>
      <c r="X475" s="43" t="s">
        <v>126</v>
      </c>
      <c r="Y475" s="43" t="s">
        <v>126</v>
      </c>
      <c r="Z475" s="43" t="s">
        <v>126</v>
      </c>
      <c r="AA475" s="43" t="s">
        <v>126</v>
      </c>
      <c r="AB475" s="43"/>
      <c r="AC475" s="43">
        <v>45</v>
      </c>
      <c r="AD475" s="43" t="s">
        <v>610</v>
      </c>
      <c r="AE475" s="45">
        <v>44454.549432870372</v>
      </c>
      <c r="AF475" s="43">
        <v>160</v>
      </c>
      <c r="AG475" s="43" t="s">
        <v>125</v>
      </c>
      <c r="AH475" s="43">
        <v>0</v>
      </c>
      <c r="AI475" s="43">
        <v>12.021000000000001</v>
      </c>
      <c r="AJ475" s="44">
        <v>133495</v>
      </c>
      <c r="AK475" s="43">
        <v>26.138000000000002</v>
      </c>
      <c r="AL475" s="43" t="s">
        <v>126</v>
      </c>
      <c r="AM475" s="43" t="s">
        <v>126</v>
      </c>
      <c r="AN475" s="43" t="s">
        <v>126</v>
      </c>
      <c r="AO475" s="43" t="s">
        <v>126</v>
      </c>
      <c r="AP475" s="43"/>
      <c r="AQ475" s="43">
        <v>2</v>
      </c>
      <c r="AR475" s="43" t="s">
        <v>605</v>
      </c>
      <c r="AS475" s="43"/>
      <c r="AT475" s="46">
        <f t="shared" si="32"/>
        <v>61.763774517464796</v>
      </c>
      <c r="AU475" s="47">
        <f t="shared" si="33"/>
        <v>23666.184163880753</v>
      </c>
      <c r="AV475" s="43"/>
      <c r="AW475" s="50">
        <f t="shared" si="34"/>
        <v>51.225278682383603</v>
      </c>
      <c r="AX475" s="51">
        <f t="shared" si="35"/>
        <v>25230.617921693502</v>
      </c>
      <c r="AY475" s="43"/>
    </row>
    <row r="476" spans="1:51">
      <c r="A476" s="43">
        <v>46</v>
      </c>
      <c r="B476" s="43" t="s">
        <v>611</v>
      </c>
      <c r="C476" s="45">
        <v>44454.570636574077</v>
      </c>
      <c r="D476" s="43">
        <v>85</v>
      </c>
      <c r="E476" s="43" t="s">
        <v>125</v>
      </c>
      <c r="F476" s="43">
        <v>0</v>
      </c>
      <c r="G476" s="43">
        <v>6.0330000000000004</v>
      </c>
      <c r="H476" s="44">
        <v>4369</v>
      </c>
      <c r="I476" s="43">
        <v>4.0000000000000001E-3</v>
      </c>
      <c r="J476" s="43" t="s">
        <v>126</v>
      </c>
      <c r="K476" s="43" t="s">
        <v>126</v>
      </c>
      <c r="L476" s="43" t="s">
        <v>126</v>
      </c>
      <c r="M476" s="43" t="s">
        <v>126</v>
      </c>
      <c r="N476" s="43"/>
      <c r="O476" s="43">
        <v>46</v>
      </c>
      <c r="P476" s="43" t="s">
        <v>611</v>
      </c>
      <c r="Q476" s="45">
        <v>44454.570636574077</v>
      </c>
      <c r="R476" s="43">
        <v>85</v>
      </c>
      <c r="S476" s="43" t="s">
        <v>125</v>
      </c>
      <c r="T476" s="43">
        <v>0</v>
      </c>
      <c r="U476" s="43" t="s">
        <v>126</v>
      </c>
      <c r="V476" s="44" t="s">
        <v>126</v>
      </c>
      <c r="W476" s="43" t="s">
        <v>126</v>
      </c>
      <c r="X476" s="43" t="s">
        <v>126</v>
      </c>
      <c r="Y476" s="43" t="s">
        <v>126</v>
      </c>
      <c r="Z476" s="43" t="s">
        <v>126</v>
      </c>
      <c r="AA476" s="43" t="s">
        <v>126</v>
      </c>
      <c r="AB476" s="43"/>
      <c r="AC476" s="43">
        <v>46</v>
      </c>
      <c r="AD476" s="43" t="s">
        <v>611</v>
      </c>
      <c r="AE476" s="45">
        <v>44454.570636574077</v>
      </c>
      <c r="AF476" s="43">
        <v>85</v>
      </c>
      <c r="AG476" s="43" t="s">
        <v>125</v>
      </c>
      <c r="AH476" s="43">
        <v>0</v>
      </c>
      <c r="AI476" s="43">
        <v>11.968999999999999</v>
      </c>
      <c r="AJ476" s="44">
        <v>186888</v>
      </c>
      <c r="AK476" s="43">
        <v>36.292999999999999</v>
      </c>
      <c r="AL476" s="43" t="s">
        <v>126</v>
      </c>
      <c r="AM476" s="43" t="s">
        <v>126</v>
      </c>
      <c r="AN476" s="43" t="s">
        <v>126</v>
      </c>
      <c r="AO476" s="43" t="s">
        <v>126</v>
      </c>
      <c r="AP476" s="43"/>
      <c r="AQ476" s="43">
        <v>2</v>
      </c>
      <c r="AR476" s="43" t="s">
        <v>605</v>
      </c>
      <c r="AS476" s="43"/>
      <c r="AT476" s="46">
        <f t="shared" si="32"/>
        <v>7.8527684212499995</v>
      </c>
      <c r="AU476" s="47">
        <f t="shared" si="33"/>
        <v>32491.48959237312</v>
      </c>
      <c r="AV476" s="43"/>
      <c r="AW476" s="50">
        <f t="shared" si="34"/>
        <v>8.8815280700500008</v>
      </c>
      <c r="AX476" s="51">
        <f t="shared" si="35"/>
        <v>35161.212554914557</v>
      </c>
      <c r="AY476" s="43"/>
    </row>
    <row r="477" spans="1:51">
      <c r="A477" s="43">
        <v>47</v>
      </c>
      <c r="B477" s="43" t="s">
        <v>612</v>
      </c>
      <c r="C477" s="45">
        <v>44454.591851851852</v>
      </c>
      <c r="D477" s="43">
        <v>121</v>
      </c>
      <c r="E477" s="43" t="s">
        <v>125</v>
      </c>
      <c r="F477" s="43">
        <v>0</v>
      </c>
      <c r="G477" s="43">
        <v>6.0090000000000003</v>
      </c>
      <c r="H477" s="44">
        <v>23604</v>
      </c>
      <c r="I477" s="43">
        <v>4.3999999999999997E-2</v>
      </c>
      <c r="J477" s="43" t="s">
        <v>126</v>
      </c>
      <c r="K477" s="43" t="s">
        <v>126</v>
      </c>
      <c r="L477" s="43" t="s">
        <v>126</v>
      </c>
      <c r="M477" s="43" t="s">
        <v>126</v>
      </c>
      <c r="N477" s="43"/>
      <c r="O477" s="43">
        <v>47</v>
      </c>
      <c r="P477" s="43" t="s">
        <v>612</v>
      </c>
      <c r="Q477" s="45">
        <v>44454.591851851852</v>
      </c>
      <c r="R477" s="43">
        <v>121</v>
      </c>
      <c r="S477" s="43" t="s">
        <v>125</v>
      </c>
      <c r="T477" s="43">
        <v>0</v>
      </c>
      <c r="U477" s="43" t="s">
        <v>126</v>
      </c>
      <c r="V477" s="44" t="s">
        <v>126</v>
      </c>
      <c r="W477" s="43" t="s">
        <v>126</v>
      </c>
      <c r="X477" s="43" t="s">
        <v>126</v>
      </c>
      <c r="Y477" s="43" t="s">
        <v>126</v>
      </c>
      <c r="Z477" s="43" t="s">
        <v>126</v>
      </c>
      <c r="AA477" s="43" t="s">
        <v>126</v>
      </c>
      <c r="AB477" s="43"/>
      <c r="AC477" s="43">
        <v>47</v>
      </c>
      <c r="AD477" s="43" t="s">
        <v>612</v>
      </c>
      <c r="AE477" s="45">
        <v>44454.591851851852</v>
      </c>
      <c r="AF477" s="43">
        <v>121</v>
      </c>
      <c r="AG477" s="43" t="s">
        <v>125</v>
      </c>
      <c r="AH477" s="43">
        <v>0</v>
      </c>
      <c r="AI477" s="43">
        <v>12.164999999999999</v>
      </c>
      <c r="AJ477" s="44">
        <v>4167</v>
      </c>
      <c r="AK477" s="43">
        <v>0.84199999999999997</v>
      </c>
      <c r="AL477" s="43" t="s">
        <v>126</v>
      </c>
      <c r="AM477" s="43" t="s">
        <v>126</v>
      </c>
      <c r="AN477" s="43" t="s">
        <v>126</v>
      </c>
      <c r="AO477" s="43" t="s">
        <v>126</v>
      </c>
      <c r="AP477" s="43"/>
      <c r="AQ477" s="43">
        <v>2</v>
      </c>
      <c r="AR477" s="43" t="s">
        <v>605</v>
      </c>
      <c r="AS477" s="43"/>
      <c r="AT477" s="46">
        <f t="shared" si="32"/>
        <v>74.155619136380807</v>
      </c>
      <c r="AU477" s="47">
        <f t="shared" si="33"/>
        <v>806.30186868747012</v>
      </c>
      <c r="AV477" s="43"/>
      <c r="AW477" s="50">
        <f t="shared" si="34"/>
        <v>61.718080708145607</v>
      </c>
      <c r="AX477" s="51">
        <f t="shared" si="35"/>
        <v>792.59006316486011</v>
      </c>
      <c r="AY477" s="43"/>
    </row>
    <row r="478" spans="1:51">
      <c r="A478" s="43">
        <v>48</v>
      </c>
      <c r="B478" s="43" t="s">
        <v>613</v>
      </c>
      <c r="C478" s="45">
        <v>44454.613055555557</v>
      </c>
      <c r="D478" s="43">
        <v>16</v>
      </c>
      <c r="E478" s="43" t="s">
        <v>125</v>
      </c>
      <c r="F478" s="43">
        <v>0</v>
      </c>
      <c r="G478" s="43">
        <v>6.0270000000000001</v>
      </c>
      <c r="H478" s="44">
        <v>5236</v>
      </c>
      <c r="I478" s="43">
        <v>6.0000000000000001E-3</v>
      </c>
      <c r="J478" s="43" t="s">
        <v>126</v>
      </c>
      <c r="K478" s="43" t="s">
        <v>126</v>
      </c>
      <c r="L478" s="43" t="s">
        <v>126</v>
      </c>
      <c r="M478" s="43" t="s">
        <v>126</v>
      </c>
      <c r="N478" s="43"/>
      <c r="O478" s="43">
        <v>48</v>
      </c>
      <c r="P478" s="43" t="s">
        <v>613</v>
      </c>
      <c r="Q478" s="45">
        <v>44454.613055555557</v>
      </c>
      <c r="R478" s="43">
        <v>16</v>
      </c>
      <c r="S478" s="43" t="s">
        <v>125</v>
      </c>
      <c r="T478" s="43">
        <v>0</v>
      </c>
      <c r="U478" s="43" t="s">
        <v>126</v>
      </c>
      <c r="V478" s="44" t="s">
        <v>126</v>
      </c>
      <c r="W478" s="43" t="s">
        <v>126</v>
      </c>
      <c r="X478" s="43" t="s">
        <v>126</v>
      </c>
      <c r="Y478" s="43" t="s">
        <v>126</v>
      </c>
      <c r="Z478" s="43" t="s">
        <v>126</v>
      </c>
      <c r="AA478" s="43" t="s">
        <v>126</v>
      </c>
      <c r="AB478" s="43"/>
      <c r="AC478" s="43">
        <v>48</v>
      </c>
      <c r="AD478" s="43" t="s">
        <v>613</v>
      </c>
      <c r="AE478" s="45">
        <v>44454.613055555557</v>
      </c>
      <c r="AF478" s="43">
        <v>16</v>
      </c>
      <c r="AG478" s="43" t="s">
        <v>125</v>
      </c>
      <c r="AH478" s="43">
        <v>0</v>
      </c>
      <c r="AI478" s="43">
        <v>11.99</v>
      </c>
      <c r="AJ478" s="44">
        <v>179875</v>
      </c>
      <c r="AK478" s="43">
        <v>34.968000000000004</v>
      </c>
      <c r="AL478" s="43" t="s">
        <v>126</v>
      </c>
      <c r="AM478" s="43" t="s">
        <v>126</v>
      </c>
      <c r="AN478" s="43" t="s">
        <v>126</v>
      </c>
      <c r="AO478" s="43" t="s">
        <v>126</v>
      </c>
      <c r="AP478" s="43"/>
      <c r="AQ478" s="43">
        <v>2</v>
      </c>
      <c r="AR478" s="43" t="s">
        <v>605</v>
      </c>
      <c r="AS478" s="43"/>
      <c r="AT478" s="46">
        <f t="shared" si="32"/>
        <v>10.37496354</v>
      </c>
      <c r="AU478" s="47">
        <f t="shared" si="33"/>
        <v>31352.730669218756</v>
      </c>
      <c r="AV478" s="43"/>
      <c r="AW478" s="50">
        <f t="shared" si="34"/>
        <v>11.713488416800001</v>
      </c>
      <c r="AX478" s="51">
        <f t="shared" si="35"/>
        <v>33862.149445937495</v>
      </c>
      <c r="AY478" s="43"/>
    </row>
    <row r="479" spans="1:51">
      <c r="A479" s="43">
        <v>49</v>
      </c>
      <c r="B479" s="43" t="s">
        <v>614</v>
      </c>
      <c r="C479" s="45">
        <v>44454.63422453704</v>
      </c>
      <c r="D479" s="43">
        <v>187</v>
      </c>
      <c r="E479" s="43" t="s">
        <v>125</v>
      </c>
      <c r="F479" s="43">
        <v>0</v>
      </c>
      <c r="G479" s="43">
        <v>6.0119999999999996</v>
      </c>
      <c r="H479" s="44">
        <v>22437</v>
      </c>
      <c r="I479" s="43">
        <v>4.2000000000000003E-2</v>
      </c>
      <c r="J479" s="43" t="s">
        <v>126</v>
      </c>
      <c r="K479" s="43" t="s">
        <v>126</v>
      </c>
      <c r="L479" s="43" t="s">
        <v>126</v>
      </c>
      <c r="M479" s="43" t="s">
        <v>126</v>
      </c>
      <c r="N479" s="43"/>
      <c r="O479" s="43">
        <v>49</v>
      </c>
      <c r="P479" s="43" t="s">
        <v>614</v>
      </c>
      <c r="Q479" s="45">
        <v>44454.63422453704</v>
      </c>
      <c r="R479" s="43">
        <v>187</v>
      </c>
      <c r="S479" s="43" t="s">
        <v>125</v>
      </c>
      <c r="T479" s="43">
        <v>0</v>
      </c>
      <c r="U479" s="43" t="s">
        <v>126</v>
      </c>
      <c r="V479" s="44" t="s">
        <v>126</v>
      </c>
      <c r="W479" s="43" t="s">
        <v>126</v>
      </c>
      <c r="X479" s="43" t="s">
        <v>126</v>
      </c>
      <c r="Y479" s="43" t="s">
        <v>126</v>
      </c>
      <c r="Z479" s="43" t="s">
        <v>126</v>
      </c>
      <c r="AA479" s="43" t="s">
        <v>126</v>
      </c>
      <c r="AB479" s="43"/>
      <c r="AC479" s="43">
        <v>49</v>
      </c>
      <c r="AD479" s="43" t="s">
        <v>614</v>
      </c>
      <c r="AE479" s="45">
        <v>44454.63422453704</v>
      </c>
      <c r="AF479" s="43">
        <v>187</v>
      </c>
      <c r="AG479" s="43" t="s">
        <v>125</v>
      </c>
      <c r="AH479" s="43">
        <v>0</v>
      </c>
      <c r="AI479" s="43">
        <v>12.162000000000001</v>
      </c>
      <c r="AJ479" s="44">
        <v>4946</v>
      </c>
      <c r="AK479" s="43">
        <v>0.997</v>
      </c>
      <c r="AL479" s="43" t="s">
        <v>126</v>
      </c>
      <c r="AM479" s="43" t="s">
        <v>126</v>
      </c>
      <c r="AN479" s="43" t="s">
        <v>126</v>
      </c>
      <c r="AO479" s="43" t="s">
        <v>126</v>
      </c>
      <c r="AP479" s="43"/>
      <c r="AQ479" s="43">
        <v>2</v>
      </c>
      <c r="AR479" s="43" t="s">
        <v>605</v>
      </c>
      <c r="AS479" s="43"/>
      <c r="AT479" s="46">
        <f t="shared" si="32"/>
        <v>70.533926437502217</v>
      </c>
      <c r="AU479" s="47">
        <f t="shared" si="33"/>
        <v>950.28286276268011</v>
      </c>
      <c r="AV479" s="43"/>
      <c r="AW479" s="50">
        <f t="shared" si="34"/>
        <v>58.649531646647908</v>
      </c>
      <c r="AX479" s="51">
        <f t="shared" si="35"/>
        <v>941.4194329858401</v>
      </c>
      <c r="AY479" s="43"/>
    </row>
    <row r="480" spans="1:51">
      <c r="A480" s="43">
        <v>50</v>
      </c>
      <c r="B480" s="43" t="s">
        <v>615</v>
      </c>
      <c r="C480" s="45">
        <v>44454.655451388891</v>
      </c>
      <c r="D480" s="43">
        <v>44</v>
      </c>
      <c r="E480" s="43" t="s">
        <v>125</v>
      </c>
      <c r="F480" s="43">
        <v>0</v>
      </c>
      <c r="G480" s="43">
        <v>6.0259999999999998</v>
      </c>
      <c r="H480" s="44">
        <v>8499</v>
      </c>
      <c r="I480" s="43">
        <v>1.2999999999999999E-2</v>
      </c>
      <c r="J480" s="43" t="s">
        <v>126</v>
      </c>
      <c r="K480" s="43" t="s">
        <v>126</v>
      </c>
      <c r="L480" s="43" t="s">
        <v>126</v>
      </c>
      <c r="M480" s="43" t="s">
        <v>126</v>
      </c>
      <c r="N480" s="43"/>
      <c r="O480" s="43">
        <v>50</v>
      </c>
      <c r="P480" s="43" t="s">
        <v>615</v>
      </c>
      <c r="Q480" s="45">
        <v>44454.655451388891</v>
      </c>
      <c r="R480" s="43">
        <v>44</v>
      </c>
      <c r="S480" s="43" t="s">
        <v>125</v>
      </c>
      <c r="T480" s="43">
        <v>0</v>
      </c>
      <c r="U480" s="43" t="s">
        <v>126</v>
      </c>
      <c r="V480" s="44" t="s">
        <v>126</v>
      </c>
      <c r="W480" s="43" t="s">
        <v>126</v>
      </c>
      <c r="X480" s="43" t="s">
        <v>126</v>
      </c>
      <c r="Y480" s="43" t="s">
        <v>126</v>
      </c>
      <c r="Z480" s="43" t="s">
        <v>126</v>
      </c>
      <c r="AA480" s="43" t="s">
        <v>126</v>
      </c>
      <c r="AB480" s="43"/>
      <c r="AC480" s="43">
        <v>50</v>
      </c>
      <c r="AD480" s="43" t="s">
        <v>615</v>
      </c>
      <c r="AE480" s="45">
        <v>44454.655451388891</v>
      </c>
      <c r="AF480" s="43">
        <v>44</v>
      </c>
      <c r="AG480" s="43" t="s">
        <v>125</v>
      </c>
      <c r="AH480" s="43">
        <v>0</v>
      </c>
      <c r="AI480" s="43">
        <v>11.989000000000001</v>
      </c>
      <c r="AJ480" s="44">
        <v>191461</v>
      </c>
      <c r="AK480" s="43">
        <v>37.155000000000001</v>
      </c>
      <c r="AL480" s="43" t="s">
        <v>126</v>
      </c>
      <c r="AM480" s="43" t="s">
        <v>126</v>
      </c>
      <c r="AN480" s="43" t="s">
        <v>126</v>
      </c>
      <c r="AO480" s="43" t="s">
        <v>126</v>
      </c>
      <c r="AP480" s="43"/>
      <c r="AQ480" s="43">
        <v>2</v>
      </c>
      <c r="AR480" s="43" t="s">
        <v>605</v>
      </c>
      <c r="AS480" s="43"/>
      <c r="AT480" s="46">
        <f t="shared" si="32"/>
        <v>20.15374627125</v>
      </c>
      <c r="AU480" s="47">
        <f t="shared" si="33"/>
        <v>33230.719767516835</v>
      </c>
      <c r="AV480" s="43"/>
      <c r="AW480" s="50">
        <f t="shared" si="34"/>
        <v>21.590774592050003</v>
      </c>
      <c r="AX480" s="51">
        <f t="shared" si="35"/>
        <v>36007.43726588854</v>
      </c>
      <c r="AY480" s="43"/>
    </row>
    <row r="481" spans="1:51">
      <c r="A481" s="43">
        <v>51</v>
      </c>
      <c r="B481" s="43" t="s">
        <v>616</v>
      </c>
      <c r="C481" s="45">
        <v>44454.676655092589</v>
      </c>
      <c r="D481" s="43">
        <v>107</v>
      </c>
      <c r="E481" s="43" t="s">
        <v>125</v>
      </c>
      <c r="F481" s="43">
        <v>0</v>
      </c>
      <c r="G481" s="43">
        <v>6.0229999999999997</v>
      </c>
      <c r="H481" s="44">
        <v>5583</v>
      </c>
      <c r="I481" s="43">
        <v>7.0000000000000001E-3</v>
      </c>
      <c r="J481" s="43" t="s">
        <v>126</v>
      </c>
      <c r="K481" s="43" t="s">
        <v>126</v>
      </c>
      <c r="L481" s="43" t="s">
        <v>126</v>
      </c>
      <c r="M481" s="43" t="s">
        <v>126</v>
      </c>
      <c r="N481" s="43"/>
      <c r="O481" s="43">
        <v>51</v>
      </c>
      <c r="P481" s="43" t="s">
        <v>616</v>
      </c>
      <c r="Q481" s="45">
        <v>44454.676655092589</v>
      </c>
      <c r="R481" s="43">
        <v>107</v>
      </c>
      <c r="S481" s="43" t="s">
        <v>125</v>
      </c>
      <c r="T481" s="43">
        <v>0</v>
      </c>
      <c r="U481" s="43" t="s">
        <v>126</v>
      </c>
      <c r="V481" s="44" t="s">
        <v>126</v>
      </c>
      <c r="W481" s="43" t="s">
        <v>126</v>
      </c>
      <c r="X481" s="43" t="s">
        <v>126</v>
      </c>
      <c r="Y481" s="43" t="s">
        <v>126</v>
      </c>
      <c r="Z481" s="43" t="s">
        <v>126</v>
      </c>
      <c r="AA481" s="43" t="s">
        <v>126</v>
      </c>
      <c r="AB481" s="43"/>
      <c r="AC481" s="43">
        <v>51</v>
      </c>
      <c r="AD481" s="43" t="s">
        <v>616</v>
      </c>
      <c r="AE481" s="45">
        <v>44454.676655092589</v>
      </c>
      <c r="AF481" s="43">
        <v>107</v>
      </c>
      <c r="AG481" s="43" t="s">
        <v>125</v>
      </c>
      <c r="AH481" s="43">
        <v>0</v>
      </c>
      <c r="AI481" s="43">
        <v>11.989000000000001</v>
      </c>
      <c r="AJ481" s="44">
        <v>182480</v>
      </c>
      <c r="AK481" s="43">
        <v>35.46</v>
      </c>
      <c r="AL481" s="43" t="s">
        <v>126</v>
      </c>
      <c r="AM481" s="43" t="s">
        <v>126</v>
      </c>
      <c r="AN481" s="43" t="s">
        <v>126</v>
      </c>
      <c r="AO481" s="43" t="s">
        <v>126</v>
      </c>
      <c r="AP481" s="43"/>
      <c r="AQ481" s="43">
        <v>2</v>
      </c>
      <c r="AR481" s="43" t="s">
        <v>605</v>
      </c>
      <c r="AS481" s="43"/>
      <c r="AT481" s="46">
        <f t="shared" si="32"/>
        <v>11.393375141249999</v>
      </c>
      <c r="AU481" s="47">
        <f t="shared" si="33"/>
        <v>31776.446883392004</v>
      </c>
      <c r="AV481" s="43"/>
      <c r="AW481" s="50">
        <f t="shared" si="34"/>
        <v>12.822513932450001</v>
      </c>
      <c r="AX481" s="51">
        <f t="shared" si="35"/>
        <v>34344.877066495996</v>
      </c>
      <c r="AY481" s="43"/>
    </row>
    <row r="482" spans="1:51">
      <c r="A482" s="43">
        <v>52</v>
      </c>
      <c r="B482" s="43" t="s">
        <v>617</v>
      </c>
      <c r="C482" s="45">
        <v>44454.697881944441</v>
      </c>
      <c r="D482" s="43">
        <v>87</v>
      </c>
      <c r="E482" s="43" t="s">
        <v>125</v>
      </c>
      <c r="F482" s="43">
        <v>0</v>
      </c>
      <c r="G482" s="43">
        <v>6.02</v>
      </c>
      <c r="H482" s="44">
        <v>15418</v>
      </c>
      <c r="I482" s="43">
        <v>2.7E-2</v>
      </c>
      <c r="J482" s="43" t="s">
        <v>126</v>
      </c>
      <c r="K482" s="43" t="s">
        <v>126</v>
      </c>
      <c r="L482" s="43" t="s">
        <v>126</v>
      </c>
      <c r="M482" s="43" t="s">
        <v>126</v>
      </c>
      <c r="N482" s="43"/>
      <c r="O482" s="43">
        <v>52</v>
      </c>
      <c r="P482" s="43" t="s">
        <v>617</v>
      </c>
      <c r="Q482" s="45">
        <v>44454.697881944441</v>
      </c>
      <c r="R482" s="43">
        <v>87</v>
      </c>
      <c r="S482" s="43" t="s">
        <v>125</v>
      </c>
      <c r="T482" s="43">
        <v>0</v>
      </c>
      <c r="U482" s="43" t="s">
        <v>126</v>
      </c>
      <c r="V482" s="44" t="s">
        <v>126</v>
      </c>
      <c r="W482" s="43" t="s">
        <v>126</v>
      </c>
      <c r="X482" s="43" t="s">
        <v>126</v>
      </c>
      <c r="Y482" s="43" t="s">
        <v>126</v>
      </c>
      <c r="Z482" s="43" t="s">
        <v>126</v>
      </c>
      <c r="AA482" s="43" t="s">
        <v>126</v>
      </c>
      <c r="AB482" s="43"/>
      <c r="AC482" s="43">
        <v>52</v>
      </c>
      <c r="AD482" s="43" t="s">
        <v>617</v>
      </c>
      <c r="AE482" s="45">
        <v>44454.697881944441</v>
      </c>
      <c r="AF482" s="43">
        <v>87</v>
      </c>
      <c r="AG482" s="43" t="s">
        <v>125</v>
      </c>
      <c r="AH482" s="43">
        <v>0</v>
      </c>
      <c r="AI482" s="43">
        <v>12.145</v>
      </c>
      <c r="AJ482" s="44">
        <v>27442</v>
      </c>
      <c r="AK482" s="43">
        <v>5.4710000000000001</v>
      </c>
      <c r="AL482" s="43" t="s">
        <v>126</v>
      </c>
      <c r="AM482" s="43" t="s">
        <v>126</v>
      </c>
      <c r="AN482" s="43" t="s">
        <v>126</v>
      </c>
      <c r="AO482" s="43" t="s">
        <v>126</v>
      </c>
      <c r="AP482" s="43"/>
      <c r="AQ482" s="43">
        <v>2</v>
      </c>
      <c r="AR482" s="43" t="s">
        <v>605</v>
      </c>
      <c r="AS482" s="43"/>
      <c r="AT482" s="46">
        <f t="shared" si="32"/>
        <v>48.7041152422712</v>
      </c>
      <c r="AU482" s="47">
        <f t="shared" si="33"/>
        <v>5075.3070126417197</v>
      </c>
      <c r="AV482" s="43"/>
      <c r="AW482" s="50">
        <f t="shared" si="34"/>
        <v>40.186590289868406</v>
      </c>
      <c r="AX482" s="51">
        <f t="shared" si="35"/>
        <v>5230.8075897013605</v>
      </c>
      <c r="AY482" s="43"/>
    </row>
    <row r="483" spans="1:51">
      <c r="A483" s="43">
        <v>53</v>
      </c>
      <c r="B483" s="43" t="s">
        <v>618</v>
      </c>
      <c r="C483" s="45">
        <v>44454.719085648147</v>
      </c>
      <c r="D483" s="43">
        <v>57</v>
      </c>
      <c r="E483" s="43" t="s">
        <v>125</v>
      </c>
      <c r="F483" s="43">
        <v>0</v>
      </c>
      <c r="G483" s="43">
        <v>6.01</v>
      </c>
      <c r="H483" s="44">
        <v>20625</v>
      </c>
      <c r="I483" s="43">
        <v>3.7999999999999999E-2</v>
      </c>
      <c r="J483" s="43" t="s">
        <v>126</v>
      </c>
      <c r="K483" s="43" t="s">
        <v>126</v>
      </c>
      <c r="L483" s="43" t="s">
        <v>126</v>
      </c>
      <c r="M483" s="43" t="s">
        <v>126</v>
      </c>
      <c r="N483" s="43"/>
      <c r="O483" s="43">
        <v>53</v>
      </c>
      <c r="P483" s="43" t="s">
        <v>618</v>
      </c>
      <c r="Q483" s="45">
        <v>44454.719085648147</v>
      </c>
      <c r="R483" s="43">
        <v>57</v>
      </c>
      <c r="S483" s="43" t="s">
        <v>125</v>
      </c>
      <c r="T483" s="43">
        <v>0</v>
      </c>
      <c r="U483" s="43" t="s">
        <v>126</v>
      </c>
      <c r="V483" s="44" t="s">
        <v>126</v>
      </c>
      <c r="W483" s="43" t="s">
        <v>126</v>
      </c>
      <c r="X483" s="43" t="s">
        <v>126</v>
      </c>
      <c r="Y483" s="43" t="s">
        <v>126</v>
      </c>
      <c r="Z483" s="43" t="s">
        <v>126</v>
      </c>
      <c r="AA483" s="43" t="s">
        <v>126</v>
      </c>
      <c r="AB483" s="43"/>
      <c r="AC483" s="43">
        <v>53</v>
      </c>
      <c r="AD483" s="43" t="s">
        <v>618</v>
      </c>
      <c r="AE483" s="45">
        <v>44454.719085648147</v>
      </c>
      <c r="AF483" s="43">
        <v>57</v>
      </c>
      <c r="AG483" s="43" t="s">
        <v>125</v>
      </c>
      <c r="AH483" s="43">
        <v>0</v>
      </c>
      <c r="AI483" s="43">
        <v>12.029</v>
      </c>
      <c r="AJ483" s="44">
        <v>133646</v>
      </c>
      <c r="AK483" s="43">
        <v>26.167000000000002</v>
      </c>
      <c r="AL483" s="43" t="s">
        <v>126</v>
      </c>
      <c r="AM483" s="43" t="s">
        <v>126</v>
      </c>
      <c r="AN483" s="43" t="s">
        <v>126</v>
      </c>
      <c r="AO483" s="43" t="s">
        <v>126</v>
      </c>
      <c r="AP483" s="43"/>
      <c r="AQ483" s="43">
        <v>2</v>
      </c>
      <c r="AR483" s="43" t="s">
        <v>605</v>
      </c>
      <c r="AS483" s="43"/>
      <c r="AT483" s="46">
        <f t="shared" si="32"/>
        <v>64.906121171875</v>
      </c>
      <c r="AU483" s="47">
        <f t="shared" si="33"/>
        <v>23691.647529354683</v>
      </c>
      <c r="AV483" s="43"/>
      <c r="AW483" s="50">
        <f t="shared" si="34"/>
        <v>53.884345273437503</v>
      </c>
      <c r="AX483" s="51">
        <f t="shared" si="35"/>
        <v>25258.833221081841</v>
      </c>
      <c r="AY483" s="43"/>
    </row>
    <row r="484" spans="1:51">
      <c r="A484" s="43">
        <v>54</v>
      </c>
      <c r="B484" s="43" t="s">
        <v>619</v>
      </c>
      <c r="C484" s="45">
        <v>44454.740335648145</v>
      </c>
      <c r="D484" s="43">
        <v>133</v>
      </c>
      <c r="E484" s="43" t="s">
        <v>125</v>
      </c>
      <c r="F484" s="43">
        <v>0</v>
      </c>
      <c r="G484" s="43">
        <v>6.008</v>
      </c>
      <c r="H484" s="44">
        <v>43154</v>
      </c>
      <c r="I484" s="43">
        <v>8.5000000000000006E-2</v>
      </c>
      <c r="J484" s="43" t="s">
        <v>126</v>
      </c>
      <c r="K484" s="43" t="s">
        <v>126</v>
      </c>
      <c r="L484" s="43" t="s">
        <v>126</v>
      </c>
      <c r="M484" s="43" t="s">
        <v>126</v>
      </c>
      <c r="N484" s="43"/>
      <c r="O484" s="43">
        <v>54</v>
      </c>
      <c r="P484" s="43" t="s">
        <v>619</v>
      </c>
      <c r="Q484" s="45">
        <v>44454.740335648145</v>
      </c>
      <c r="R484" s="43">
        <v>133</v>
      </c>
      <c r="S484" s="43" t="s">
        <v>125</v>
      </c>
      <c r="T484" s="43">
        <v>0</v>
      </c>
      <c r="U484" s="43" t="s">
        <v>126</v>
      </c>
      <c r="V484" s="44" t="s">
        <v>126</v>
      </c>
      <c r="W484" s="43" t="s">
        <v>126</v>
      </c>
      <c r="X484" s="43" t="s">
        <v>126</v>
      </c>
      <c r="Y484" s="43" t="s">
        <v>126</v>
      </c>
      <c r="Z484" s="43" t="s">
        <v>126</v>
      </c>
      <c r="AA484" s="43" t="s">
        <v>126</v>
      </c>
      <c r="AB484" s="43"/>
      <c r="AC484" s="43">
        <v>54</v>
      </c>
      <c r="AD484" s="43" t="s">
        <v>619</v>
      </c>
      <c r="AE484" s="45">
        <v>44454.740335648145</v>
      </c>
      <c r="AF484" s="43">
        <v>133</v>
      </c>
      <c r="AG484" s="43" t="s">
        <v>125</v>
      </c>
      <c r="AH484" s="43">
        <v>0</v>
      </c>
      <c r="AI484" s="43">
        <v>11.986000000000001</v>
      </c>
      <c r="AJ484" s="44">
        <v>189001</v>
      </c>
      <c r="AK484" s="43">
        <v>36.691000000000003</v>
      </c>
      <c r="AL484" s="43" t="s">
        <v>126</v>
      </c>
      <c r="AM484" s="43" t="s">
        <v>126</v>
      </c>
      <c r="AN484" s="43" t="s">
        <v>126</v>
      </c>
      <c r="AO484" s="43" t="s">
        <v>126</v>
      </c>
      <c r="AP484" s="43"/>
      <c r="AQ484" s="43">
        <v>2</v>
      </c>
      <c r="AR484" s="43" t="s">
        <v>605</v>
      </c>
      <c r="AS484" s="43"/>
      <c r="AT484" s="46">
        <f t="shared" si="32"/>
        <v>134.4969310902008</v>
      </c>
      <c r="AU484" s="47">
        <f t="shared" si="33"/>
        <v>32833.384502877234</v>
      </c>
      <c r="AV484" s="43"/>
      <c r="AW484" s="50">
        <f t="shared" si="34"/>
        <v>113.0745418331356</v>
      </c>
      <c r="AX484" s="51">
        <f t="shared" si="35"/>
        <v>35552.303593703742</v>
      </c>
      <c r="AY484" s="43"/>
    </row>
    <row r="485" spans="1:51">
      <c r="A485" s="43">
        <v>55</v>
      </c>
      <c r="B485" s="43" t="s">
        <v>620</v>
      </c>
      <c r="C485" s="45">
        <v>44454.761504629627</v>
      </c>
      <c r="D485" s="43">
        <v>159</v>
      </c>
      <c r="E485" s="43" t="s">
        <v>125</v>
      </c>
      <c r="F485" s="43">
        <v>0</v>
      </c>
      <c r="G485" s="43">
        <v>6.0179999999999998</v>
      </c>
      <c r="H485" s="44">
        <v>24862</v>
      </c>
      <c r="I485" s="43">
        <v>4.7E-2</v>
      </c>
      <c r="J485" s="43" t="s">
        <v>126</v>
      </c>
      <c r="K485" s="43" t="s">
        <v>126</v>
      </c>
      <c r="L485" s="43" t="s">
        <v>126</v>
      </c>
      <c r="M485" s="43" t="s">
        <v>126</v>
      </c>
      <c r="N485" s="43"/>
      <c r="O485" s="43">
        <v>55</v>
      </c>
      <c r="P485" s="43" t="s">
        <v>620</v>
      </c>
      <c r="Q485" s="45">
        <v>44454.761504629627</v>
      </c>
      <c r="R485" s="43">
        <v>159</v>
      </c>
      <c r="S485" s="43" t="s">
        <v>125</v>
      </c>
      <c r="T485" s="43">
        <v>0</v>
      </c>
      <c r="U485" s="43" t="s">
        <v>126</v>
      </c>
      <c r="V485" s="44" t="s">
        <v>126</v>
      </c>
      <c r="W485" s="43" t="s">
        <v>126</v>
      </c>
      <c r="X485" s="43" t="s">
        <v>126</v>
      </c>
      <c r="Y485" s="43" t="s">
        <v>126</v>
      </c>
      <c r="Z485" s="43" t="s">
        <v>126</v>
      </c>
      <c r="AA485" s="43" t="s">
        <v>126</v>
      </c>
      <c r="AB485" s="43"/>
      <c r="AC485" s="43">
        <v>55</v>
      </c>
      <c r="AD485" s="43" t="s">
        <v>620</v>
      </c>
      <c r="AE485" s="45">
        <v>44454.761504629627</v>
      </c>
      <c r="AF485" s="43">
        <v>159</v>
      </c>
      <c r="AG485" s="43" t="s">
        <v>125</v>
      </c>
      <c r="AH485" s="43">
        <v>0</v>
      </c>
      <c r="AI485" s="43">
        <v>12.170999999999999</v>
      </c>
      <c r="AJ485" s="44">
        <v>4890</v>
      </c>
      <c r="AK485" s="43">
        <v>0.98599999999999999</v>
      </c>
      <c r="AL485" s="43" t="s">
        <v>126</v>
      </c>
      <c r="AM485" s="43" t="s">
        <v>126</v>
      </c>
      <c r="AN485" s="43" t="s">
        <v>126</v>
      </c>
      <c r="AO485" s="43" t="s">
        <v>126</v>
      </c>
      <c r="AP485" s="43"/>
      <c r="AQ485" s="43">
        <v>2</v>
      </c>
      <c r="AR485" s="43" t="s">
        <v>605</v>
      </c>
      <c r="AS485" s="43"/>
      <c r="AT485" s="46">
        <f t="shared" si="32"/>
        <v>78.057233236287203</v>
      </c>
      <c r="AU485" s="47">
        <f t="shared" si="33"/>
        <v>939.93503748300009</v>
      </c>
      <c r="AV485" s="43"/>
      <c r="AW485" s="50">
        <f t="shared" si="34"/>
        <v>65.025539407580396</v>
      </c>
      <c r="AX485" s="51">
        <f t="shared" si="35"/>
        <v>930.72118925400014</v>
      </c>
      <c r="AY485" s="43"/>
    </row>
    <row r="486" spans="1:51">
      <c r="A486" s="43">
        <v>56</v>
      </c>
      <c r="B486" s="43" t="s">
        <v>621</v>
      </c>
      <c r="C486" s="45">
        <v>44454.782719907409</v>
      </c>
      <c r="D486" s="43">
        <v>74</v>
      </c>
      <c r="E486" s="43" t="s">
        <v>125</v>
      </c>
      <c r="F486" s="43">
        <v>0</v>
      </c>
      <c r="G486" s="43">
        <v>6.0129999999999999</v>
      </c>
      <c r="H486" s="44">
        <v>16511</v>
      </c>
      <c r="I486" s="43">
        <v>0.03</v>
      </c>
      <c r="J486" s="43" t="s">
        <v>126</v>
      </c>
      <c r="K486" s="43" t="s">
        <v>126</v>
      </c>
      <c r="L486" s="43" t="s">
        <v>126</v>
      </c>
      <c r="M486" s="43" t="s">
        <v>126</v>
      </c>
      <c r="N486" s="43"/>
      <c r="O486" s="43">
        <v>56</v>
      </c>
      <c r="P486" s="43" t="s">
        <v>621</v>
      </c>
      <c r="Q486" s="45">
        <v>44454.782719907409</v>
      </c>
      <c r="R486" s="43">
        <v>74</v>
      </c>
      <c r="S486" s="43" t="s">
        <v>125</v>
      </c>
      <c r="T486" s="43">
        <v>0</v>
      </c>
      <c r="U486" s="43" t="s">
        <v>126</v>
      </c>
      <c r="V486" s="44" t="s">
        <v>126</v>
      </c>
      <c r="W486" s="43" t="s">
        <v>126</v>
      </c>
      <c r="X486" s="43" t="s">
        <v>126</v>
      </c>
      <c r="Y486" s="43" t="s">
        <v>126</v>
      </c>
      <c r="Z486" s="43" t="s">
        <v>126</v>
      </c>
      <c r="AA486" s="43" t="s">
        <v>126</v>
      </c>
      <c r="AB486" s="43"/>
      <c r="AC486" s="43">
        <v>56</v>
      </c>
      <c r="AD486" s="43" t="s">
        <v>621</v>
      </c>
      <c r="AE486" s="45">
        <v>44454.782719907409</v>
      </c>
      <c r="AF486" s="43">
        <v>74</v>
      </c>
      <c r="AG486" s="43" t="s">
        <v>125</v>
      </c>
      <c r="AH486" s="43">
        <v>0</v>
      </c>
      <c r="AI486" s="43">
        <v>12.134</v>
      </c>
      <c r="AJ486" s="44">
        <v>30104</v>
      </c>
      <c r="AK486" s="43">
        <v>5.9980000000000002</v>
      </c>
      <c r="AL486" s="43" t="s">
        <v>126</v>
      </c>
      <c r="AM486" s="43" t="s">
        <v>126</v>
      </c>
      <c r="AN486" s="43" t="s">
        <v>126</v>
      </c>
      <c r="AO486" s="43" t="s">
        <v>126</v>
      </c>
      <c r="AP486" s="43"/>
      <c r="AQ486" s="43">
        <v>2</v>
      </c>
      <c r="AR486" s="43" t="s">
        <v>605</v>
      </c>
      <c r="AS486" s="43"/>
      <c r="AT486" s="46">
        <f t="shared" si="32"/>
        <v>52.108744170639802</v>
      </c>
      <c r="AU486" s="47">
        <f t="shared" si="33"/>
        <v>5559.2262362796801</v>
      </c>
      <c r="AV486" s="43"/>
      <c r="AW486" s="50">
        <f t="shared" si="34"/>
        <v>43.062426073671105</v>
      </c>
      <c r="AX486" s="51">
        <f t="shared" si="35"/>
        <v>5737.2911617318396</v>
      </c>
      <c r="AY486" s="43"/>
    </row>
    <row r="487" spans="1:51">
      <c r="A487" s="43">
        <v>57</v>
      </c>
      <c r="B487" s="43" t="s">
        <v>622</v>
      </c>
      <c r="C487" s="45">
        <v>44454.803923611114</v>
      </c>
      <c r="D487" s="43">
        <v>168</v>
      </c>
      <c r="E487" s="43" t="s">
        <v>125</v>
      </c>
      <c r="F487" s="43">
        <v>0</v>
      </c>
      <c r="G487" s="43">
        <v>6.0389999999999997</v>
      </c>
      <c r="H487" s="44">
        <v>4107</v>
      </c>
      <c r="I487" s="43">
        <v>4.0000000000000001E-3</v>
      </c>
      <c r="J487" s="43" t="s">
        <v>126</v>
      </c>
      <c r="K487" s="43" t="s">
        <v>126</v>
      </c>
      <c r="L487" s="43" t="s">
        <v>126</v>
      </c>
      <c r="M487" s="43" t="s">
        <v>126</v>
      </c>
      <c r="N487" s="43"/>
      <c r="O487" s="43">
        <v>57</v>
      </c>
      <c r="P487" s="43" t="s">
        <v>622</v>
      </c>
      <c r="Q487" s="45">
        <v>44454.803923611114</v>
      </c>
      <c r="R487" s="43">
        <v>168</v>
      </c>
      <c r="S487" s="43" t="s">
        <v>125</v>
      </c>
      <c r="T487" s="43">
        <v>0</v>
      </c>
      <c r="U487" s="43" t="s">
        <v>126</v>
      </c>
      <c r="V487" s="44" t="s">
        <v>126</v>
      </c>
      <c r="W487" s="43" t="s">
        <v>126</v>
      </c>
      <c r="X487" s="43" t="s">
        <v>126</v>
      </c>
      <c r="Y487" s="43" t="s">
        <v>126</v>
      </c>
      <c r="Z487" s="43" t="s">
        <v>126</v>
      </c>
      <c r="AA487" s="43" t="s">
        <v>126</v>
      </c>
      <c r="AB487" s="43"/>
      <c r="AC487" s="43">
        <v>57</v>
      </c>
      <c r="AD487" s="43" t="s">
        <v>622</v>
      </c>
      <c r="AE487" s="45">
        <v>44454.803923611114</v>
      </c>
      <c r="AF487" s="43">
        <v>168</v>
      </c>
      <c r="AG487" s="43" t="s">
        <v>125</v>
      </c>
      <c r="AH487" s="43">
        <v>0</v>
      </c>
      <c r="AI487" s="43">
        <v>12.006</v>
      </c>
      <c r="AJ487" s="44">
        <v>170681</v>
      </c>
      <c r="AK487" s="43">
        <v>33.226999999999997</v>
      </c>
      <c r="AL487" s="43" t="s">
        <v>126</v>
      </c>
      <c r="AM487" s="43" t="s">
        <v>126</v>
      </c>
      <c r="AN487" s="43" t="s">
        <v>126</v>
      </c>
      <c r="AO487" s="43" t="s">
        <v>126</v>
      </c>
      <c r="AP487" s="43"/>
      <c r="AQ487" s="43">
        <v>2</v>
      </c>
      <c r="AR487" s="43" t="s">
        <v>605</v>
      </c>
      <c r="AS487" s="43"/>
      <c r="AT487" s="46">
        <f t="shared" si="32"/>
        <v>7.096868291249999</v>
      </c>
      <c r="AU487" s="47">
        <f t="shared" si="33"/>
        <v>29850.471523922035</v>
      </c>
      <c r="AV487" s="43"/>
      <c r="AW487" s="50">
        <f t="shared" si="34"/>
        <v>8.00859233045</v>
      </c>
      <c r="AX487" s="51">
        <f t="shared" si="35"/>
        <v>32156.66281884614</v>
      </c>
      <c r="AY487" s="43"/>
    </row>
    <row r="488" spans="1:51">
      <c r="A488" s="43">
        <v>58</v>
      </c>
      <c r="B488" s="43" t="s">
        <v>623</v>
      </c>
      <c r="C488" s="45">
        <v>44454.825138888889</v>
      </c>
      <c r="D488" s="43">
        <v>193</v>
      </c>
      <c r="E488" s="43" t="s">
        <v>125</v>
      </c>
      <c r="F488" s="43">
        <v>0</v>
      </c>
      <c r="G488" s="43">
        <v>6.0090000000000003</v>
      </c>
      <c r="H488" s="44">
        <v>26802</v>
      </c>
      <c r="I488" s="43">
        <v>5.0999999999999997E-2</v>
      </c>
      <c r="J488" s="43" t="s">
        <v>126</v>
      </c>
      <c r="K488" s="43" t="s">
        <v>126</v>
      </c>
      <c r="L488" s="43" t="s">
        <v>126</v>
      </c>
      <c r="M488" s="43" t="s">
        <v>126</v>
      </c>
      <c r="N488" s="43"/>
      <c r="O488" s="43">
        <v>58</v>
      </c>
      <c r="P488" s="43" t="s">
        <v>623</v>
      </c>
      <c r="Q488" s="45">
        <v>44454.825138888889</v>
      </c>
      <c r="R488" s="43">
        <v>193</v>
      </c>
      <c r="S488" s="43" t="s">
        <v>125</v>
      </c>
      <c r="T488" s="43">
        <v>0</v>
      </c>
      <c r="U488" s="43" t="s">
        <v>126</v>
      </c>
      <c r="V488" s="44" t="s">
        <v>126</v>
      </c>
      <c r="W488" s="43" t="s">
        <v>126</v>
      </c>
      <c r="X488" s="43" t="s">
        <v>126</v>
      </c>
      <c r="Y488" s="43" t="s">
        <v>126</v>
      </c>
      <c r="Z488" s="43" t="s">
        <v>126</v>
      </c>
      <c r="AA488" s="43" t="s">
        <v>126</v>
      </c>
      <c r="AB488" s="43"/>
      <c r="AC488" s="43">
        <v>58</v>
      </c>
      <c r="AD488" s="43" t="s">
        <v>623</v>
      </c>
      <c r="AE488" s="45">
        <v>44454.825138888889</v>
      </c>
      <c r="AF488" s="43">
        <v>193</v>
      </c>
      <c r="AG488" s="43" t="s">
        <v>125</v>
      </c>
      <c r="AH488" s="43">
        <v>0</v>
      </c>
      <c r="AI488" s="43">
        <v>12.159000000000001</v>
      </c>
      <c r="AJ488" s="44">
        <v>4788</v>
      </c>
      <c r="AK488" s="43">
        <v>0.96499999999999997</v>
      </c>
      <c r="AL488" s="43" t="s">
        <v>126</v>
      </c>
      <c r="AM488" s="43" t="s">
        <v>126</v>
      </c>
      <c r="AN488" s="43" t="s">
        <v>126</v>
      </c>
      <c r="AO488" s="43" t="s">
        <v>126</v>
      </c>
      <c r="AP488" s="43"/>
      <c r="AQ488" s="43">
        <v>2</v>
      </c>
      <c r="AR488" s="43" t="s">
        <v>624</v>
      </c>
      <c r="AS488" s="43"/>
      <c r="AT488" s="46">
        <f t="shared" si="32"/>
        <v>84.068967012095214</v>
      </c>
      <c r="AU488" s="47">
        <f t="shared" si="33"/>
        <v>921.08620126512005</v>
      </c>
      <c r="AV488" s="43"/>
      <c r="AW488" s="50">
        <f t="shared" si="34"/>
        <v>70.125321823036401</v>
      </c>
      <c r="AX488" s="51">
        <f t="shared" si="35"/>
        <v>911.23484041056008</v>
      </c>
      <c r="AY488" s="43"/>
    </row>
    <row r="489" spans="1:51">
      <c r="A489" s="43">
        <v>39</v>
      </c>
      <c r="B489" s="43" t="s">
        <v>625</v>
      </c>
      <c r="C489" s="45">
        <v>44461.441782407404</v>
      </c>
      <c r="D489" s="43" t="s">
        <v>124</v>
      </c>
      <c r="E489" s="43" t="s">
        <v>125</v>
      </c>
      <c r="F489" s="43">
        <v>0</v>
      </c>
      <c r="G489" s="43">
        <v>6.07</v>
      </c>
      <c r="H489" s="44">
        <v>2852</v>
      </c>
      <c r="I489" s="43">
        <v>1E-3</v>
      </c>
      <c r="J489" s="43" t="s">
        <v>126</v>
      </c>
      <c r="K489" s="43" t="s">
        <v>126</v>
      </c>
      <c r="L489" s="43" t="s">
        <v>126</v>
      </c>
      <c r="M489" s="43" t="s">
        <v>126</v>
      </c>
      <c r="N489" s="43"/>
      <c r="O489" s="43">
        <v>39</v>
      </c>
      <c r="P489" s="43" t="s">
        <v>625</v>
      </c>
      <c r="Q489" s="45">
        <v>44461.441782407404</v>
      </c>
      <c r="R489" s="43" t="s">
        <v>124</v>
      </c>
      <c r="S489" s="43" t="s">
        <v>125</v>
      </c>
      <c r="T489" s="43">
        <v>0</v>
      </c>
      <c r="U489" s="43" t="s">
        <v>126</v>
      </c>
      <c r="V489" s="44" t="s">
        <v>126</v>
      </c>
      <c r="W489" s="43" t="s">
        <v>126</v>
      </c>
      <c r="X489" s="43" t="s">
        <v>126</v>
      </c>
      <c r="Y489" s="43" t="s">
        <v>126</v>
      </c>
      <c r="Z489" s="43" t="s">
        <v>126</v>
      </c>
      <c r="AA489" s="43" t="s">
        <v>126</v>
      </c>
      <c r="AB489" s="43"/>
      <c r="AC489" s="43">
        <v>39</v>
      </c>
      <c r="AD489" s="43" t="s">
        <v>625</v>
      </c>
      <c r="AE489" s="45">
        <v>44461.441782407404</v>
      </c>
      <c r="AF489" s="43" t="s">
        <v>124</v>
      </c>
      <c r="AG489" s="43" t="s">
        <v>125</v>
      </c>
      <c r="AH489" s="43">
        <v>0</v>
      </c>
      <c r="AI489" s="43">
        <v>12.202999999999999</v>
      </c>
      <c r="AJ489" s="44">
        <v>2856</v>
      </c>
      <c r="AK489" s="43">
        <v>0.57999999999999996</v>
      </c>
      <c r="AL489" s="43" t="s">
        <v>126</v>
      </c>
      <c r="AM489" s="43" t="s">
        <v>126</v>
      </c>
      <c r="AN489" s="43" t="s">
        <v>126</v>
      </c>
      <c r="AO489" s="43" t="s">
        <v>126</v>
      </c>
      <c r="AP489" s="43"/>
      <c r="AQ489" s="43">
        <v>1</v>
      </c>
      <c r="AR489" s="43"/>
      <c r="AS489" s="43"/>
      <c r="AT489" s="46">
        <f t="shared" si="32"/>
        <v>3.5165054599999985</v>
      </c>
      <c r="AU489" s="47">
        <f t="shared" si="33"/>
        <v>563.82040168128015</v>
      </c>
      <c r="AV489" s="43"/>
      <c r="AW489" s="50">
        <f t="shared" si="34"/>
        <v>3.7168362631999994</v>
      </c>
      <c r="AX489" s="51">
        <f t="shared" si="35"/>
        <v>542.07657147264013</v>
      </c>
    </row>
    <row r="490" spans="1:51">
      <c r="A490" s="43">
        <v>40</v>
      </c>
      <c r="B490" s="43" t="s">
        <v>626</v>
      </c>
      <c r="C490" s="45">
        <v>44461.463009259256</v>
      </c>
      <c r="D490" s="43" t="s">
        <v>128</v>
      </c>
      <c r="E490" s="43" t="s">
        <v>125</v>
      </c>
      <c r="F490" s="43">
        <v>0</v>
      </c>
      <c r="G490" s="43">
        <v>6.0010000000000003</v>
      </c>
      <c r="H490" s="44">
        <v>829023</v>
      </c>
      <c r="I490" s="43">
        <v>1.7250000000000001</v>
      </c>
      <c r="J490" s="43" t="s">
        <v>126</v>
      </c>
      <c r="K490" s="43" t="s">
        <v>126</v>
      </c>
      <c r="L490" s="43" t="s">
        <v>126</v>
      </c>
      <c r="M490" s="43" t="s">
        <v>126</v>
      </c>
      <c r="N490" s="43"/>
      <c r="O490" s="43">
        <v>40</v>
      </c>
      <c r="P490" s="43" t="s">
        <v>626</v>
      </c>
      <c r="Q490" s="45">
        <v>44461.463009259256</v>
      </c>
      <c r="R490" s="43" t="s">
        <v>128</v>
      </c>
      <c r="S490" s="43" t="s">
        <v>125</v>
      </c>
      <c r="T490" s="43">
        <v>0</v>
      </c>
      <c r="U490" s="43">
        <v>5.9539999999999997</v>
      </c>
      <c r="V490" s="44">
        <v>6407</v>
      </c>
      <c r="W490" s="43">
        <v>1.835</v>
      </c>
      <c r="X490" s="43" t="s">
        <v>126</v>
      </c>
      <c r="Y490" s="43" t="s">
        <v>126</v>
      </c>
      <c r="Z490" s="43" t="s">
        <v>126</v>
      </c>
      <c r="AA490" s="43" t="s">
        <v>126</v>
      </c>
      <c r="AB490" s="43"/>
      <c r="AC490" s="43">
        <v>40</v>
      </c>
      <c r="AD490" s="43" t="s">
        <v>626</v>
      </c>
      <c r="AE490" s="45">
        <v>44461.463009259256</v>
      </c>
      <c r="AF490" s="43" t="s">
        <v>128</v>
      </c>
      <c r="AG490" s="43" t="s">
        <v>125</v>
      </c>
      <c r="AH490" s="43">
        <v>0</v>
      </c>
      <c r="AI490" s="43">
        <v>12.159000000000001</v>
      </c>
      <c r="AJ490" s="44">
        <v>8396</v>
      </c>
      <c r="AK490" s="43">
        <v>1.6850000000000001</v>
      </c>
      <c r="AL490" s="43" t="s">
        <v>126</v>
      </c>
      <c r="AM490" s="43" t="s">
        <v>126</v>
      </c>
      <c r="AN490" s="43" t="s">
        <v>126</v>
      </c>
      <c r="AO490" s="43" t="s">
        <v>126</v>
      </c>
      <c r="AP490" s="43"/>
      <c r="AQ490" s="43">
        <v>1</v>
      </c>
      <c r="AR490" s="43"/>
      <c r="AS490" s="43"/>
      <c r="AT490" s="46">
        <f t="shared" si="32"/>
        <v>1776.324148096965</v>
      </c>
      <c r="AU490" s="47">
        <f t="shared" si="33"/>
        <v>1587.0235659396799</v>
      </c>
      <c r="AV490" s="43"/>
      <c r="AW490" s="50">
        <f t="shared" si="34"/>
        <v>1928.03093354457</v>
      </c>
      <c r="AX490" s="51">
        <f t="shared" si="35"/>
        <v>1600.3109868118402</v>
      </c>
    </row>
    <row r="491" spans="1:51">
      <c r="A491" s="43">
        <v>41</v>
      </c>
      <c r="B491" s="43" t="s">
        <v>627</v>
      </c>
      <c r="C491" s="45">
        <v>44461.484247685185</v>
      </c>
      <c r="D491" s="43">
        <v>18</v>
      </c>
      <c r="E491" s="43" t="s">
        <v>125</v>
      </c>
      <c r="F491" s="43">
        <v>0</v>
      </c>
      <c r="G491" s="43">
        <v>6.0289999999999999</v>
      </c>
      <c r="H491" s="44">
        <v>3749</v>
      </c>
      <c r="I491" s="43">
        <v>3.0000000000000001E-3</v>
      </c>
      <c r="J491" s="43" t="s">
        <v>126</v>
      </c>
      <c r="K491" s="43" t="s">
        <v>126</v>
      </c>
      <c r="L491" s="43" t="s">
        <v>126</v>
      </c>
      <c r="M491" s="43" t="s">
        <v>126</v>
      </c>
      <c r="N491" s="43"/>
      <c r="O491" s="43">
        <v>41</v>
      </c>
      <c r="P491" s="43" t="s">
        <v>627</v>
      </c>
      <c r="Q491" s="45">
        <v>44461.484247685185</v>
      </c>
      <c r="R491" s="43">
        <v>18</v>
      </c>
      <c r="S491" s="43" t="s">
        <v>125</v>
      </c>
      <c r="T491" s="43">
        <v>0</v>
      </c>
      <c r="U491" s="43" t="s">
        <v>126</v>
      </c>
      <c r="V491" s="44" t="s">
        <v>126</v>
      </c>
      <c r="W491" s="43" t="s">
        <v>126</v>
      </c>
      <c r="X491" s="43" t="s">
        <v>126</v>
      </c>
      <c r="Y491" s="43" t="s">
        <v>126</v>
      </c>
      <c r="Z491" s="43" t="s">
        <v>126</v>
      </c>
      <c r="AA491" s="43" t="s">
        <v>126</v>
      </c>
      <c r="AB491" s="43"/>
      <c r="AC491" s="43">
        <v>41</v>
      </c>
      <c r="AD491" s="43" t="s">
        <v>627</v>
      </c>
      <c r="AE491" s="45">
        <v>44461.484247685185</v>
      </c>
      <c r="AF491" s="43">
        <v>18</v>
      </c>
      <c r="AG491" s="43" t="s">
        <v>125</v>
      </c>
      <c r="AH491" s="43">
        <v>0</v>
      </c>
      <c r="AI491" s="43">
        <v>11.999000000000001</v>
      </c>
      <c r="AJ491" s="44">
        <v>147666</v>
      </c>
      <c r="AK491" s="43">
        <v>28.849</v>
      </c>
      <c r="AL491" s="43" t="s">
        <v>126</v>
      </c>
      <c r="AM491" s="43" t="s">
        <v>126</v>
      </c>
      <c r="AN491" s="43" t="s">
        <v>126</v>
      </c>
      <c r="AO491" s="43" t="s">
        <v>126</v>
      </c>
      <c r="AP491" s="43"/>
      <c r="AQ491" s="43">
        <v>1</v>
      </c>
      <c r="AR491" s="43"/>
      <c r="AS491" s="43"/>
      <c r="AT491" s="46">
        <f t="shared" si="32"/>
        <v>6.0687137712499997</v>
      </c>
      <c r="AU491" s="47">
        <f t="shared" si="33"/>
        <v>26043.391010909883</v>
      </c>
      <c r="AV491" s="43"/>
      <c r="AW491" s="50">
        <f t="shared" si="34"/>
        <v>6.8029396920500016</v>
      </c>
      <c r="AX491" s="51">
        <f t="shared" si="35"/>
        <v>27875.32787473944</v>
      </c>
    </row>
    <row r="492" spans="1:51">
      <c r="A492" s="43">
        <v>42</v>
      </c>
      <c r="B492" s="43" t="s">
        <v>628</v>
      </c>
      <c r="C492" s="45">
        <v>44461.50545138889</v>
      </c>
      <c r="D492" s="43">
        <v>26</v>
      </c>
      <c r="E492" s="43" t="s">
        <v>125</v>
      </c>
      <c r="F492" s="43">
        <v>0</v>
      </c>
      <c r="G492" s="43">
        <v>5.9820000000000002</v>
      </c>
      <c r="H492" s="44">
        <v>9095347</v>
      </c>
      <c r="I492" s="43">
        <v>19.163</v>
      </c>
      <c r="J492" s="43" t="s">
        <v>126</v>
      </c>
      <c r="K492" s="43" t="s">
        <v>126</v>
      </c>
      <c r="L492" s="43" t="s">
        <v>126</v>
      </c>
      <c r="M492" s="43" t="s">
        <v>126</v>
      </c>
      <c r="N492" s="43"/>
      <c r="O492" s="43">
        <v>42</v>
      </c>
      <c r="P492" s="43" t="s">
        <v>628</v>
      </c>
      <c r="Q492" s="45">
        <v>44461.50545138889</v>
      </c>
      <c r="R492" s="43">
        <v>26</v>
      </c>
      <c r="S492" s="43" t="s">
        <v>125</v>
      </c>
      <c r="T492" s="43">
        <v>0</v>
      </c>
      <c r="U492" s="43">
        <v>5.9359999999999999</v>
      </c>
      <c r="V492" s="44">
        <v>67843</v>
      </c>
      <c r="W492" s="43">
        <v>18.170000000000002</v>
      </c>
      <c r="X492" s="43" t="s">
        <v>126</v>
      </c>
      <c r="Y492" s="43" t="s">
        <v>126</v>
      </c>
      <c r="Z492" s="43" t="s">
        <v>126</v>
      </c>
      <c r="AA492" s="43" t="s">
        <v>126</v>
      </c>
      <c r="AB492" s="43"/>
      <c r="AC492" s="43">
        <v>42</v>
      </c>
      <c r="AD492" s="43" t="s">
        <v>628</v>
      </c>
      <c r="AE492" s="45">
        <v>44461.50545138889</v>
      </c>
      <c r="AF492" s="43">
        <v>26</v>
      </c>
      <c r="AG492" s="43" t="s">
        <v>125</v>
      </c>
      <c r="AH492" s="43">
        <v>0</v>
      </c>
      <c r="AI492" s="43">
        <v>12.064</v>
      </c>
      <c r="AJ492" s="44">
        <v>95626</v>
      </c>
      <c r="AK492" s="43">
        <v>18.837</v>
      </c>
      <c r="AL492" s="43" t="s">
        <v>126</v>
      </c>
      <c r="AM492" s="43" t="s">
        <v>126</v>
      </c>
      <c r="AN492" s="43" t="s">
        <v>126</v>
      </c>
      <c r="AO492" s="43" t="s">
        <v>126</v>
      </c>
      <c r="AP492" s="43"/>
      <c r="AQ492" s="43">
        <v>1</v>
      </c>
      <c r="AR492" s="43"/>
      <c r="AS492" s="43"/>
      <c r="AT492" s="46">
        <f t="shared" si="32"/>
        <v>13458.005479651965</v>
      </c>
      <c r="AU492" s="47">
        <f t="shared" si="33"/>
        <v>17189.900688143483</v>
      </c>
      <c r="AV492" s="43"/>
      <c r="AW492" s="50">
        <f t="shared" si="34"/>
        <v>17588.669559934569</v>
      </c>
      <c r="AX492" s="51">
        <f t="shared" si="35"/>
        <v>18131.14636369624</v>
      </c>
      <c r="AY492" s="43"/>
    </row>
    <row r="493" spans="1:51">
      <c r="A493" s="43">
        <v>43</v>
      </c>
      <c r="B493" s="43" t="s">
        <v>629</v>
      </c>
      <c r="C493" s="45">
        <v>44461.526666666665</v>
      </c>
      <c r="D493" s="43">
        <v>110</v>
      </c>
      <c r="E493" s="43" t="s">
        <v>125</v>
      </c>
      <c r="F493" s="43">
        <v>0</v>
      </c>
      <c r="G493" s="43">
        <v>5.8570000000000002</v>
      </c>
      <c r="H493" s="44">
        <v>51244723</v>
      </c>
      <c r="I493" s="43">
        <v>114.355</v>
      </c>
      <c r="J493" s="43" t="s">
        <v>126</v>
      </c>
      <c r="K493" s="43" t="s">
        <v>126</v>
      </c>
      <c r="L493" s="43" t="s">
        <v>126</v>
      </c>
      <c r="M493" s="43" t="s">
        <v>126</v>
      </c>
      <c r="N493" s="43"/>
      <c r="O493" s="43">
        <v>43</v>
      </c>
      <c r="P493" s="43" t="s">
        <v>629</v>
      </c>
      <c r="Q493" s="45">
        <v>44461.526666666665</v>
      </c>
      <c r="R493" s="43">
        <v>110</v>
      </c>
      <c r="S493" s="43" t="s">
        <v>125</v>
      </c>
      <c r="T493" s="43">
        <v>0</v>
      </c>
      <c r="U493" s="43">
        <v>5.8220000000000001</v>
      </c>
      <c r="V493" s="44">
        <v>461383</v>
      </c>
      <c r="W493" s="43">
        <v>116.53400000000001</v>
      </c>
      <c r="X493" s="43" t="s">
        <v>126</v>
      </c>
      <c r="Y493" s="43" t="s">
        <v>126</v>
      </c>
      <c r="Z493" s="43" t="s">
        <v>126</v>
      </c>
      <c r="AA493" s="43" t="s">
        <v>126</v>
      </c>
      <c r="AB493" s="43"/>
      <c r="AC493" s="43">
        <v>43</v>
      </c>
      <c r="AD493" s="43" t="s">
        <v>629</v>
      </c>
      <c r="AE493" s="45">
        <v>44461.526666666665</v>
      </c>
      <c r="AF493" s="43">
        <v>110</v>
      </c>
      <c r="AG493" s="43" t="s">
        <v>125</v>
      </c>
      <c r="AH493" s="43">
        <v>0</v>
      </c>
      <c r="AI493" s="43">
        <v>12.047000000000001</v>
      </c>
      <c r="AJ493" s="44">
        <v>105799</v>
      </c>
      <c r="AK493" s="43">
        <v>20.806999999999999</v>
      </c>
      <c r="AL493" s="43" t="s">
        <v>126</v>
      </c>
      <c r="AM493" s="43" t="s">
        <v>126</v>
      </c>
      <c r="AN493" s="43" t="s">
        <v>126</v>
      </c>
      <c r="AO493" s="43" t="s">
        <v>126</v>
      </c>
      <c r="AP493" s="43"/>
      <c r="AQ493" s="43">
        <v>1</v>
      </c>
      <c r="AR493" s="43"/>
      <c r="AS493" s="43"/>
      <c r="AT493" s="46">
        <f t="shared" si="32"/>
        <v>88875.423685783375</v>
      </c>
      <c r="AU493" s="47">
        <f t="shared" si="33"/>
        <v>18947.353099269232</v>
      </c>
      <c r="AV493" s="43"/>
      <c r="AW493" s="50">
        <f t="shared" si="34"/>
        <v>114312.31454713178</v>
      </c>
      <c r="AX493" s="51">
        <f t="shared" si="35"/>
        <v>20042.905654199742</v>
      </c>
      <c r="AY493" s="43"/>
    </row>
    <row r="494" spans="1:51">
      <c r="A494" s="43">
        <v>44</v>
      </c>
      <c r="B494" s="43" t="s">
        <v>630</v>
      </c>
      <c r="C494" s="45">
        <v>44461.54787037037</v>
      </c>
      <c r="D494" s="43">
        <v>148</v>
      </c>
      <c r="E494" s="43" t="s">
        <v>125</v>
      </c>
      <c r="F494" s="43">
        <v>0</v>
      </c>
      <c r="G494" s="43">
        <v>6.0129999999999999</v>
      </c>
      <c r="H494" s="44">
        <v>21975</v>
      </c>
      <c r="I494" s="43">
        <v>4.1000000000000002E-2</v>
      </c>
      <c r="J494" s="43" t="s">
        <v>126</v>
      </c>
      <c r="K494" s="43" t="s">
        <v>126</v>
      </c>
      <c r="L494" s="43" t="s">
        <v>126</v>
      </c>
      <c r="M494" s="43" t="s">
        <v>126</v>
      </c>
      <c r="N494" s="43"/>
      <c r="O494" s="43">
        <v>44</v>
      </c>
      <c r="P494" s="43" t="s">
        <v>630</v>
      </c>
      <c r="Q494" s="45">
        <v>44461.54787037037</v>
      </c>
      <c r="R494" s="43">
        <v>148</v>
      </c>
      <c r="S494" s="43" t="s">
        <v>125</v>
      </c>
      <c r="T494" s="43">
        <v>0</v>
      </c>
      <c r="U494" s="43" t="s">
        <v>126</v>
      </c>
      <c r="V494" s="44" t="s">
        <v>126</v>
      </c>
      <c r="W494" s="43" t="s">
        <v>126</v>
      </c>
      <c r="X494" s="43" t="s">
        <v>126</v>
      </c>
      <c r="Y494" s="43" t="s">
        <v>126</v>
      </c>
      <c r="Z494" s="43" t="s">
        <v>126</v>
      </c>
      <c r="AA494" s="43" t="s">
        <v>126</v>
      </c>
      <c r="AB494" s="43"/>
      <c r="AC494" s="43">
        <v>44</v>
      </c>
      <c r="AD494" s="43" t="s">
        <v>630</v>
      </c>
      <c r="AE494" s="45">
        <v>44461.54787037037</v>
      </c>
      <c r="AF494" s="43">
        <v>148</v>
      </c>
      <c r="AG494" s="43" t="s">
        <v>125</v>
      </c>
      <c r="AH494" s="43">
        <v>0</v>
      </c>
      <c r="AI494" s="43">
        <v>12.169</v>
      </c>
      <c r="AJ494" s="44">
        <v>4644</v>
      </c>
      <c r="AK494" s="43">
        <v>0.93700000000000006</v>
      </c>
      <c r="AL494" s="43" t="s">
        <v>126</v>
      </c>
      <c r="AM494" s="43" t="s">
        <v>126</v>
      </c>
      <c r="AN494" s="43" t="s">
        <v>126</v>
      </c>
      <c r="AO494" s="43" t="s">
        <v>126</v>
      </c>
      <c r="AP494" s="43"/>
      <c r="AQ494" s="43">
        <v>1</v>
      </c>
      <c r="AR494" s="43"/>
      <c r="AS494" s="43"/>
      <c r="AT494" s="46">
        <f t="shared" si="32"/>
        <v>69.099531509875007</v>
      </c>
      <c r="AU494" s="47">
        <f t="shared" si="33"/>
        <v>894.47385598128005</v>
      </c>
      <c r="AV494" s="43"/>
      <c r="AW494" s="50">
        <f t="shared" si="34"/>
        <v>57.434642314437511</v>
      </c>
      <c r="AX494" s="51">
        <f t="shared" si="35"/>
        <v>883.72412487264012</v>
      </c>
      <c r="AY494" s="43"/>
    </row>
    <row r="495" spans="1:51">
      <c r="A495" s="43">
        <v>45</v>
      </c>
      <c r="B495" s="43" t="s">
        <v>631</v>
      </c>
      <c r="C495" s="45">
        <v>44461.569097222222</v>
      </c>
      <c r="D495" s="43">
        <v>12</v>
      </c>
      <c r="E495" s="43" t="s">
        <v>125</v>
      </c>
      <c r="F495" s="43">
        <v>0</v>
      </c>
      <c r="G495" s="43">
        <v>6.0060000000000002</v>
      </c>
      <c r="H495" s="44">
        <v>30981</v>
      </c>
      <c r="I495" s="43">
        <v>0.06</v>
      </c>
      <c r="J495" s="43" t="s">
        <v>126</v>
      </c>
      <c r="K495" s="43" t="s">
        <v>126</v>
      </c>
      <c r="L495" s="43" t="s">
        <v>126</v>
      </c>
      <c r="M495" s="43" t="s">
        <v>126</v>
      </c>
      <c r="N495" s="43"/>
      <c r="O495" s="43">
        <v>45</v>
      </c>
      <c r="P495" s="43" t="s">
        <v>631</v>
      </c>
      <c r="Q495" s="45">
        <v>44461.569097222222</v>
      </c>
      <c r="R495" s="43">
        <v>12</v>
      </c>
      <c r="S495" s="43" t="s">
        <v>125</v>
      </c>
      <c r="T495" s="43">
        <v>0</v>
      </c>
      <c r="U495" s="43" t="s">
        <v>126</v>
      </c>
      <c r="V495" s="44" t="s">
        <v>126</v>
      </c>
      <c r="W495" s="43" t="s">
        <v>126</v>
      </c>
      <c r="X495" s="43" t="s">
        <v>126</v>
      </c>
      <c r="Y495" s="43" t="s">
        <v>126</v>
      </c>
      <c r="Z495" s="43" t="s">
        <v>126</v>
      </c>
      <c r="AA495" s="43" t="s">
        <v>126</v>
      </c>
      <c r="AB495" s="43"/>
      <c r="AC495" s="43">
        <v>45</v>
      </c>
      <c r="AD495" s="43" t="s">
        <v>631</v>
      </c>
      <c r="AE495" s="45">
        <v>44461.569097222222</v>
      </c>
      <c r="AF495" s="43">
        <v>12</v>
      </c>
      <c r="AG495" s="43" t="s">
        <v>125</v>
      </c>
      <c r="AH495" s="43">
        <v>0</v>
      </c>
      <c r="AI495" s="43">
        <v>11.974</v>
      </c>
      <c r="AJ495" s="44">
        <v>187206</v>
      </c>
      <c r="AK495" s="43">
        <v>36.353000000000002</v>
      </c>
      <c r="AL495" s="43" t="s">
        <v>126</v>
      </c>
      <c r="AM495" s="43" t="s">
        <v>126</v>
      </c>
      <c r="AN495" s="43" t="s">
        <v>126</v>
      </c>
      <c r="AO495" s="43" t="s">
        <v>126</v>
      </c>
      <c r="AP495" s="43"/>
      <c r="AQ495" s="43">
        <v>1</v>
      </c>
      <c r="AR495" s="43"/>
      <c r="AS495" s="43"/>
      <c r="AT495" s="46">
        <f t="shared" si="32"/>
        <v>96.998113988951815</v>
      </c>
      <c r="AU495" s="47">
        <f t="shared" si="33"/>
        <v>32542.979554412283</v>
      </c>
      <c r="AV495" s="43"/>
      <c r="AW495" s="50">
        <f t="shared" si="34"/>
        <v>81.107792476555105</v>
      </c>
      <c r="AX495" s="51">
        <f t="shared" si="35"/>
        <v>35220.079834550641</v>
      </c>
      <c r="AY495" s="43"/>
    </row>
    <row r="496" spans="1:51">
      <c r="A496" s="43">
        <v>46</v>
      </c>
      <c r="B496" s="43" t="s">
        <v>632</v>
      </c>
      <c r="C496" s="45">
        <v>44461.59033564815</v>
      </c>
      <c r="D496" s="43">
        <v>98</v>
      </c>
      <c r="E496" s="43" t="s">
        <v>125</v>
      </c>
      <c r="F496" s="43">
        <v>0</v>
      </c>
      <c r="G496" s="43">
        <v>5.899</v>
      </c>
      <c r="H496" s="44">
        <v>39197468</v>
      </c>
      <c r="I496" s="43">
        <v>85.959000000000003</v>
      </c>
      <c r="J496" s="43" t="s">
        <v>126</v>
      </c>
      <c r="K496" s="43" t="s">
        <v>126</v>
      </c>
      <c r="L496" s="43" t="s">
        <v>126</v>
      </c>
      <c r="M496" s="43" t="s">
        <v>126</v>
      </c>
      <c r="N496" s="43"/>
      <c r="O496" s="43">
        <v>46</v>
      </c>
      <c r="P496" s="43" t="s">
        <v>632</v>
      </c>
      <c r="Q496" s="45">
        <v>44461.59033564815</v>
      </c>
      <c r="R496" s="43">
        <v>98</v>
      </c>
      <c r="S496" s="43" t="s">
        <v>125</v>
      </c>
      <c r="T496" s="43">
        <v>0</v>
      </c>
      <c r="U496" s="43">
        <v>5.8609999999999998</v>
      </c>
      <c r="V496" s="44">
        <v>330714</v>
      </c>
      <c r="W496" s="43">
        <v>84.975999999999999</v>
      </c>
      <c r="X496" s="43" t="s">
        <v>126</v>
      </c>
      <c r="Y496" s="43" t="s">
        <v>126</v>
      </c>
      <c r="Z496" s="43" t="s">
        <v>126</v>
      </c>
      <c r="AA496" s="43" t="s">
        <v>126</v>
      </c>
      <c r="AB496" s="43"/>
      <c r="AC496" s="43">
        <v>46</v>
      </c>
      <c r="AD496" s="43" t="s">
        <v>632</v>
      </c>
      <c r="AE496" s="45">
        <v>44461.59033564815</v>
      </c>
      <c r="AF496" s="43">
        <v>98</v>
      </c>
      <c r="AG496" s="43" t="s">
        <v>125</v>
      </c>
      <c r="AH496" s="43">
        <v>0</v>
      </c>
      <c r="AI496" s="43">
        <v>12.069000000000001</v>
      </c>
      <c r="AJ496" s="44">
        <v>103287</v>
      </c>
      <c r="AK496" s="43">
        <v>20.321000000000002</v>
      </c>
      <c r="AL496" s="43" t="s">
        <v>126</v>
      </c>
      <c r="AM496" s="43" t="s">
        <v>126</v>
      </c>
      <c r="AN496" s="43" t="s">
        <v>126</v>
      </c>
      <c r="AO496" s="43" t="s">
        <v>126</v>
      </c>
      <c r="AP496" s="43"/>
      <c r="AQ496" s="43">
        <v>1</v>
      </c>
      <c r="AR496" s="43"/>
      <c r="AS496" s="43"/>
      <c r="AT496" s="46">
        <f t="shared" si="32"/>
        <v>63721.374798079865</v>
      </c>
      <c r="AU496" s="47">
        <f t="shared" si="33"/>
        <v>18514.596611757872</v>
      </c>
      <c r="AV496" s="43"/>
      <c r="AW496" s="50">
        <f t="shared" si="34"/>
        <v>82886.078581594295</v>
      </c>
      <c r="AX496" s="51">
        <f t="shared" si="35"/>
        <v>19571.15139696006</v>
      </c>
      <c r="AY496" s="43"/>
    </row>
    <row r="497" spans="1:51">
      <c r="A497" s="43">
        <v>47</v>
      </c>
      <c r="B497" s="43" t="s">
        <v>633</v>
      </c>
      <c r="C497" s="45">
        <v>44461.611562500002</v>
      </c>
      <c r="D497" s="43">
        <v>41</v>
      </c>
      <c r="E497" s="43" t="s">
        <v>125</v>
      </c>
      <c r="F497" s="43">
        <v>0</v>
      </c>
      <c r="G497" s="43">
        <v>6.0069999999999997</v>
      </c>
      <c r="H497" s="44">
        <v>31720</v>
      </c>
      <c r="I497" s="43">
        <v>6.0999999999999999E-2</v>
      </c>
      <c r="J497" s="43" t="s">
        <v>126</v>
      </c>
      <c r="K497" s="43" t="s">
        <v>126</v>
      </c>
      <c r="L497" s="43" t="s">
        <v>126</v>
      </c>
      <c r="M497" s="43" t="s">
        <v>126</v>
      </c>
      <c r="N497" s="43"/>
      <c r="O497" s="43">
        <v>47</v>
      </c>
      <c r="P497" s="43" t="s">
        <v>633</v>
      </c>
      <c r="Q497" s="45">
        <v>44461.611562500002</v>
      </c>
      <c r="R497" s="43">
        <v>41</v>
      </c>
      <c r="S497" s="43" t="s">
        <v>125</v>
      </c>
      <c r="T497" s="43">
        <v>0</v>
      </c>
      <c r="U497" s="43" t="s">
        <v>126</v>
      </c>
      <c r="V497" s="44" t="s">
        <v>126</v>
      </c>
      <c r="W497" s="43" t="s">
        <v>126</v>
      </c>
      <c r="X497" s="43" t="s">
        <v>126</v>
      </c>
      <c r="Y497" s="43" t="s">
        <v>126</v>
      </c>
      <c r="Z497" s="43" t="s">
        <v>126</v>
      </c>
      <c r="AA497" s="43" t="s">
        <v>126</v>
      </c>
      <c r="AB497" s="43"/>
      <c r="AC497" s="43">
        <v>47</v>
      </c>
      <c r="AD497" s="43" t="s">
        <v>633</v>
      </c>
      <c r="AE497" s="45">
        <v>44461.611562500002</v>
      </c>
      <c r="AF497" s="43">
        <v>41</v>
      </c>
      <c r="AG497" s="43" t="s">
        <v>125</v>
      </c>
      <c r="AH497" s="43">
        <v>0</v>
      </c>
      <c r="AI497" s="43">
        <v>12.01</v>
      </c>
      <c r="AJ497" s="44">
        <v>157610</v>
      </c>
      <c r="AK497" s="43">
        <v>30.745000000000001</v>
      </c>
      <c r="AL497" s="43" t="s">
        <v>126</v>
      </c>
      <c r="AM497" s="43" t="s">
        <v>126</v>
      </c>
      <c r="AN497" s="43" t="s">
        <v>126</v>
      </c>
      <c r="AO497" s="43" t="s">
        <v>126</v>
      </c>
      <c r="AP497" s="43"/>
      <c r="AQ497" s="43">
        <v>1</v>
      </c>
      <c r="AR497" s="43"/>
      <c r="AS497" s="43"/>
      <c r="AT497" s="46">
        <f t="shared" si="32"/>
        <v>99.281493513920012</v>
      </c>
      <c r="AU497" s="47">
        <f t="shared" si="33"/>
        <v>27696.459947483003</v>
      </c>
      <c r="AV497" s="43"/>
      <c r="AW497" s="50">
        <f t="shared" si="34"/>
        <v>83.049455449439989</v>
      </c>
      <c r="AX497" s="51">
        <f t="shared" si="35"/>
        <v>29727.260769254004</v>
      </c>
      <c r="AY497" s="43"/>
    </row>
    <row r="498" spans="1:51">
      <c r="A498" s="43">
        <v>48</v>
      </c>
      <c r="B498" s="43" t="s">
        <v>634</v>
      </c>
      <c r="C498" s="45">
        <v>44461.632777777777</v>
      </c>
      <c r="D498" s="43">
        <v>69</v>
      </c>
      <c r="E498" s="43" t="s">
        <v>125</v>
      </c>
      <c r="F498" s="43">
        <v>0</v>
      </c>
      <c r="G498" s="43">
        <v>6.008</v>
      </c>
      <c r="H498" s="44">
        <v>22826</v>
      </c>
      <c r="I498" s="43">
        <v>4.2999999999999997E-2</v>
      </c>
      <c r="J498" s="43" t="s">
        <v>126</v>
      </c>
      <c r="K498" s="43" t="s">
        <v>126</v>
      </c>
      <c r="L498" s="43" t="s">
        <v>126</v>
      </c>
      <c r="M498" s="43" t="s">
        <v>126</v>
      </c>
      <c r="N498" s="43"/>
      <c r="O498" s="43">
        <v>48</v>
      </c>
      <c r="P498" s="43" t="s">
        <v>634</v>
      </c>
      <c r="Q498" s="45">
        <v>44461.632777777777</v>
      </c>
      <c r="R498" s="43">
        <v>69</v>
      </c>
      <c r="S498" s="43" t="s">
        <v>125</v>
      </c>
      <c r="T498" s="43">
        <v>0</v>
      </c>
      <c r="U498" s="43" t="s">
        <v>126</v>
      </c>
      <c r="V498" s="44" t="s">
        <v>126</v>
      </c>
      <c r="W498" s="43" t="s">
        <v>126</v>
      </c>
      <c r="X498" s="43" t="s">
        <v>126</v>
      </c>
      <c r="Y498" s="43" t="s">
        <v>126</v>
      </c>
      <c r="Z498" s="43" t="s">
        <v>126</v>
      </c>
      <c r="AA498" s="43" t="s">
        <v>126</v>
      </c>
      <c r="AB498" s="43"/>
      <c r="AC498" s="43">
        <v>48</v>
      </c>
      <c r="AD498" s="43" t="s">
        <v>634</v>
      </c>
      <c r="AE498" s="45">
        <v>44461.632777777777</v>
      </c>
      <c r="AF498" s="43">
        <v>69</v>
      </c>
      <c r="AG498" s="43" t="s">
        <v>125</v>
      </c>
      <c r="AH498" s="43">
        <v>0</v>
      </c>
      <c r="AI498" s="43">
        <v>12.157999999999999</v>
      </c>
      <c r="AJ498" s="44">
        <v>5202</v>
      </c>
      <c r="AK498" s="43">
        <v>1.048</v>
      </c>
      <c r="AL498" s="43" t="s">
        <v>126</v>
      </c>
      <c r="AM498" s="43" t="s">
        <v>126</v>
      </c>
      <c r="AN498" s="43" t="s">
        <v>126</v>
      </c>
      <c r="AO498" s="43" t="s">
        <v>126</v>
      </c>
      <c r="AP498" s="43"/>
      <c r="AQ498" s="43">
        <v>1</v>
      </c>
      <c r="AR498" s="43"/>
      <c r="AS498" s="43"/>
      <c r="AT498" s="46">
        <f t="shared" si="32"/>
        <v>71.741404353528807</v>
      </c>
      <c r="AU498" s="47">
        <f t="shared" si="33"/>
        <v>997.58219333292016</v>
      </c>
      <c r="AV498" s="43"/>
      <c r="AW498" s="50">
        <f t="shared" si="34"/>
        <v>59.672417923231606</v>
      </c>
      <c r="AX498" s="51">
        <f t="shared" si="35"/>
        <v>990.32439132696015</v>
      </c>
      <c r="AY498" s="43"/>
    </row>
    <row r="499" spans="1:51">
      <c r="A499" s="43">
        <v>49</v>
      </c>
      <c r="B499" s="43" t="s">
        <v>635</v>
      </c>
      <c r="C499" s="45">
        <v>44461.654004629629</v>
      </c>
      <c r="D499" s="43">
        <v>62</v>
      </c>
      <c r="E499" s="43" t="s">
        <v>125</v>
      </c>
      <c r="F499" s="43">
        <v>0</v>
      </c>
      <c r="G499" s="43">
        <v>6.0330000000000004</v>
      </c>
      <c r="H499" s="44">
        <v>4452</v>
      </c>
      <c r="I499" s="43">
        <v>4.0000000000000001E-3</v>
      </c>
      <c r="J499" s="43" t="s">
        <v>126</v>
      </c>
      <c r="K499" s="43" t="s">
        <v>126</v>
      </c>
      <c r="L499" s="43" t="s">
        <v>126</v>
      </c>
      <c r="M499" s="43" t="s">
        <v>126</v>
      </c>
      <c r="N499" s="43"/>
      <c r="O499" s="43">
        <v>49</v>
      </c>
      <c r="P499" s="43" t="s">
        <v>635</v>
      </c>
      <c r="Q499" s="45">
        <v>44461.654004629629</v>
      </c>
      <c r="R499" s="43">
        <v>62</v>
      </c>
      <c r="S499" s="43" t="s">
        <v>125</v>
      </c>
      <c r="T499" s="43">
        <v>0</v>
      </c>
      <c r="U499" s="43" t="s">
        <v>126</v>
      </c>
      <c r="V499" s="44" t="s">
        <v>126</v>
      </c>
      <c r="W499" s="43" t="s">
        <v>126</v>
      </c>
      <c r="X499" s="43" t="s">
        <v>126</v>
      </c>
      <c r="Y499" s="43" t="s">
        <v>126</v>
      </c>
      <c r="Z499" s="43" t="s">
        <v>126</v>
      </c>
      <c r="AA499" s="43" t="s">
        <v>126</v>
      </c>
      <c r="AB499" s="43"/>
      <c r="AC499" s="43">
        <v>49</v>
      </c>
      <c r="AD499" s="43" t="s">
        <v>635</v>
      </c>
      <c r="AE499" s="45">
        <v>44461.654004629629</v>
      </c>
      <c r="AF499" s="43">
        <v>62</v>
      </c>
      <c r="AG499" s="43" t="s">
        <v>125</v>
      </c>
      <c r="AH499" s="43">
        <v>0</v>
      </c>
      <c r="AI499" s="43">
        <v>11.988</v>
      </c>
      <c r="AJ499" s="44">
        <v>177759</v>
      </c>
      <c r="AK499" s="43">
        <v>34.567999999999998</v>
      </c>
      <c r="AL499" s="43" t="s">
        <v>126</v>
      </c>
      <c r="AM499" s="43" t="s">
        <v>126</v>
      </c>
      <c r="AN499" s="43" t="s">
        <v>126</v>
      </c>
      <c r="AO499" s="43" t="s">
        <v>126</v>
      </c>
      <c r="AP499" s="43"/>
      <c r="AQ499" s="43">
        <v>1</v>
      </c>
      <c r="AR499" s="43"/>
      <c r="AS499" s="43"/>
      <c r="AT499" s="46">
        <f t="shared" si="32"/>
        <v>8.0928414599999989</v>
      </c>
      <c r="AU499" s="47">
        <f t="shared" si="33"/>
        <v>31007.925689175634</v>
      </c>
      <c r="AV499" s="43"/>
      <c r="AW499" s="50">
        <f t="shared" si="34"/>
        <v>9.1564093831999998</v>
      </c>
      <c r="AX499" s="51">
        <f t="shared" si="35"/>
        <v>33469.875058562939</v>
      </c>
      <c r="AY499" s="43"/>
    </row>
    <row r="500" spans="1:51">
      <c r="A500" s="43">
        <v>50</v>
      </c>
      <c r="B500" s="43" t="s">
        <v>636</v>
      </c>
      <c r="C500" s="45">
        <v>44461.675243055557</v>
      </c>
      <c r="D500" s="43">
        <v>37</v>
      </c>
      <c r="E500" s="43" t="s">
        <v>125</v>
      </c>
      <c r="F500" s="43">
        <v>0</v>
      </c>
      <c r="G500" s="43">
        <v>6.0129999999999999</v>
      </c>
      <c r="H500" s="44">
        <v>12856</v>
      </c>
      <c r="I500" s="43">
        <v>2.1999999999999999E-2</v>
      </c>
      <c r="J500" s="43" t="s">
        <v>126</v>
      </c>
      <c r="K500" s="43" t="s">
        <v>126</v>
      </c>
      <c r="L500" s="43" t="s">
        <v>126</v>
      </c>
      <c r="M500" s="43" t="s">
        <v>126</v>
      </c>
      <c r="N500" s="43"/>
      <c r="O500" s="43">
        <v>50</v>
      </c>
      <c r="P500" s="43" t="s">
        <v>636</v>
      </c>
      <c r="Q500" s="45">
        <v>44461.675243055557</v>
      </c>
      <c r="R500" s="43">
        <v>37</v>
      </c>
      <c r="S500" s="43" t="s">
        <v>125</v>
      </c>
      <c r="T500" s="43">
        <v>0</v>
      </c>
      <c r="U500" s="43" t="s">
        <v>126</v>
      </c>
      <c r="V500" s="44" t="s">
        <v>126</v>
      </c>
      <c r="W500" s="43" t="s">
        <v>126</v>
      </c>
      <c r="X500" s="43" t="s">
        <v>126</v>
      </c>
      <c r="Y500" s="43" t="s">
        <v>126</v>
      </c>
      <c r="Z500" s="43" t="s">
        <v>126</v>
      </c>
      <c r="AA500" s="43" t="s">
        <v>126</v>
      </c>
      <c r="AB500" s="43"/>
      <c r="AC500" s="43">
        <v>50</v>
      </c>
      <c r="AD500" s="43" t="s">
        <v>636</v>
      </c>
      <c r="AE500" s="45">
        <v>44461.675243055557</v>
      </c>
      <c r="AF500" s="43">
        <v>37</v>
      </c>
      <c r="AG500" s="43" t="s">
        <v>125</v>
      </c>
      <c r="AH500" s="43">
        <v>0</v>
      </c>
      <c r="AI500" s="43">
        <v>12.146000000000001</v>
      </c>
      <c r="AJ500" s="44">
        <v>10212</v>
      </c>
      <c r="AK500" s="43">
        <v>2.0470000000000002</v>
      </c>
      <c r="AL500" s="43" t="s">
        <v>126</v>
      </c>
      <c r="AM500" s="43" t="s">
        <v>126</v>
      </c>
      <c r="AN500" s="43" t="s">
        <v>126</v>
      </c>
      <c r="AO500" s="43" t="s">
        <v>126</v>
      </c>
      <c r="AP500" s="43"/>
      <c r="AQ500" s="43">
        <v>1</v>
      </c>
      <c r="AR500" s="43"/>
      <c r="AS500" s="43"/>
      <c r="AT500" s="46">
        <f t="shared" si="32"/>
        <v>33.916610640000002</v>
      </c>
      <c r="AU500" s="47">
        <f t="shared" si="33"/>
        <v>1921.58883406512</v>
      </c>
      <c r="AV500" s="43"/>
      <c r="AW500" s="50">
        <f t="shared" si="34"/>
        <v>33.444478042617604</v>
      </c>
      <c r="AX500" s="51">
        <f t="shared" si="35"/>
        <v>1946.9807268105601</v>
      </c>
      <c r="AY500" s="43"/>
    </row>
    <row r="501" spans="1:51">
      <c r="A501" s="43">
        <v>51</v>
      </c>
      <c r="B501" s="43" t="s">
        <v>637</v>
      </c>
      <c r="C501" s="45">
        <v>44461.696469907409</v>
      </c>
      <c r="D501" s="43">
        <v>91</v>
      </c>
      <c r="E501" s="43" t="s">
        <v>125</v>
      </c>
      <c r="F501" s="43">
        <v>0</v>
      </c>
      <c r="G501" s="43">
        <v>6.016</v>
      </c>
      <c r="H501" s="44">
        <v>16648</v>
      </c>
      <c r="I501" s="43">
        <v>0.03</v>
      </c>
      <c r="J501" s="43" t="s">
        <v>126</v>
      </c>
      <c r="K501" s="43" t="s">
        <v>126</v>
      </c>
      <c r="L501" s="43" t="s">
        <v>126</v>
      </c>
      <c r="M501" s="43" t="s">
        <v>126</v>
      </c>
      <c r="N501" s="43"/>
      <c r="O501" s="43">
        <v>51</v>
      </c>
      <c r="P501" s="43" t="s">
        <v>637</v>
      </c>
      <c r="Q501" s="45">
        <v>44461.696469907409</v>
      </c>
      <c r="R501" s="43">
        <v>91</v>
      </c>
      <c r="S501" s="43" t="s">
        <v>125</v>
      </c>
      <c r="T501" s="43">
        <v>0</v>
      </c>
      <c r="U501" s="43" t="s">
        <v>126</v>
      </c>
      <c r="V501" s="44" t="s">
        <v>126</v>
      </c>
      <c r="W501" s="43" t="s">
        <v>126</v>
      </c>
      <c r="X501" s="43" t="s">
        <v>126</v>
      </c>
      <c r="Y501" s="43" t="s">
        <v>126</v>
      </c>
      <c r="Z501" s="43" t="s">
        <v>126</v>
      </c>
      <c r="AA501" s="43" t="s">
        <v>126</v>
      </c>
      <c r="AB501" s="43"/>
      <c r="AC501" s="43">
        <v>51</v>
      </c>
      <c r="AD501" s="43" t="s">
        <v>637</v>
      </c>
      <c r="AE501" s="45">
        <v>44461.696469907409</v>
      </c>
      <c r="AF501" s="43">
        <v>91</v>
      </c>
      <c r="AG501" s="43" t="s">
        <v>125</v>
      </c>
      <c r="AH501" s="43">
        <v>0</v>
      </c>
      <c r="AI501" s="43">
        <v>11.997</v>
      </c>
      <c r="AJ501" s="44">
        <v>172258</v>
      </c>
      <c r="AK501" s="43">
        <v>33.526000000000003</v>
      </c>
      <c r="AL501" s="43" t="s">
        <v>126</v>
      </c>
      <c r="AM501" s="43" t="s">
        <v>126</v>
      </c>
      <c r="AN501" s="43" t="s">
        <v>126</v>
      </c>
      <c r="AO501" s="43" t="s">
        <v>126</v>
      </c>
      <c r="AP501" s="43"/>
      <c r="AQ501" s="43">
        <v>1</v>
      </c>
      <c r="AR501" s="43"/>
      <c r="AS501" s="43"/>
      <c r="AT501" s="46">
        <f t="shared" si="32"/>
        <v>52.535353351155202</v>
      </c>
      <c r="AU501" s="47">
        <f t="shared" si="33"/>
        <v>30108.900378737722</v>
      </c>
      <c r="AV501" s="43"/>
      <c r="AW501" s="50">
        <f t="shared" si="34"/>
        <v>43.422871851206402</v>
      </c>
      <c r="AX501" s="51">
        <f t="shared" si="35"/>
        <v>32449.391570149357</v>
      </c>
      <c r="AY501" s="43"/>
    </row>
    <row r="502" spans="1:51">
      <c r="A502" s="43">
        <v>52</v>
      </c>
      <c r="B502" s="43" t="s">
        <v>638</v>
      </c>
      <c r="C502" s="45">
        <v>44461.717662037037</v>
      </c>
      <c r="D502" s="43">
        <v>188</v>
      </c>
      <c r="E502" s="43" t="s">
        <v>125</v>
      </c>
      <c r="F502" s="43">
        <v>0</v>
      </c>
      <c r="G502" s="43">
        <v>5.8330000000000002</v>
      </c>
      <c r="H502" s="44">
        <v>57973227</v>
      </c>
      <c r="I502" s="43">
        <v>130.69200000000001</v>
      </c>
      <c r="J502" s="43" t="s">
        <v>126</v>
      </c>
      <c r="K502" s="43" t="s">
        <v>126</v>
      </c>
      <c r="L502" s="43" t="s">
        <v>126</v>
      </c>
      <c r="M502" s="43" t="s">
        <v>126</v>
      </c>
      <c r="N502" s="43"/>
      <c r="O502" s="43">
        <v>52</v>
      </c>
      <c r="P502" s="43" t="s">
        <v>638</v>
      </c>
      <c r="Q502" s="45">
        <v>44461.717662037037</v>
      </c>
      <c r="R502" s="43">
        <v>188</v>
      </c>
      <c r="S502" s="43" t="s">
        <v>125</v>
      </c>
      <c r="T502" s="43">
        <v>0</v>
      </c>
      <c r="U502" s="43">
        <v>5.8</v>
      </c>
      <c r="V502" s="44">
        <v>536008</v>
      </c>
      <c r="W502" s="43">
        <v>134.12</v>
      </c>
      <c r="X502" s="43" t="s">
        <v>126</v>
      </c>
      <c r="Y502" s="43" t="s">
        <v>126</v>
      </c>
      <c r="Z502" s="43" t="s">
        <v>126</v>
      </c>
      <c r="AA502" s="43" t="s">
        <v>126</v>
      </c>
      <c r="AB502" s="43"/>
      <c r="AC502" s="43">
        <v>52</v>
      </c>
      <c r="AD502" s="43" t="s">
        <v>638</v>
      </c>
      <c r="AE502" s="45">
        <v>44461.717662037037</v>
      </c>
      <c r="AF502" s="43">
        <v>188</v>
      </c>
      <c r="AG502" s="43" t="s">
        <v>125</v>
      </c>
      <c r="AH502" s="43">
        <v>0</v>
      </c>
      <c r="AI502" s="43">
        <v>12.023</v>
      </c>
      <c r="AJ502" s="44">
        <v>124130</v>
      </c>
      <c r="AK502" s="43">
        <v>24.341000000000001</v>
      </c>
      <c r="AL502" s="43" t="s">
        <v>126</v>
      </c>
      <c r="AM502" s="43" t="s">
        <v>126</v>
      </c>
      <c r="AN502" s="43" t="s">
        <v>126</v>
      </c>
      <c r="AO502" s="43" t="s">
        <v>126</v>
      </c>
      <c r="AP502" s="43"/>
      <c r="AQ502" s="43">
        <v>1</v>
      </c>
      <c r="AR502" s="43"/>
      <c r="AS502" s="43"/>
      <c r="AT502" s="46">
        <f t="shared" si="32"/>
        <v>103291.21473237024</v>
      </c>
      <c r="AU502" s="47">
        <f t="shared" si="33"/>
        <v>22081.355714387002</v>
      </c>
      <c r="AV502" s="43"/>
      <c r="AW502" s="50">
        <f t="shared" si="34"/>
        <v>131952.34835839554</v>
      </c>
      <c r="AX502" s="51">
        <f t="shared" si="35"/>
        <v>23479.259742806003</v>
      </c>
      <c r="AY502" s="43"/>
    </row>
    <row r="503" spans="1:51">
      <c r="A503" s="43">
        <v>53</v>
      </c>
      <c r="B503" s="43" t="s">
        <v>639</v>
      </c>
      <c r="C503" s="45">
        <v>44461.738865740743</v>
      </c>
      <c r="D503" s="43">
        <v>174</v>
      </c>
      <c r="E503" s="43" t="s">
        <v>125</v>
      </c>
      <c r="F503" s="43">
        <v>0</v>
      </c>
      <c r="G503" s="43">
        <v>6.0140000000000002</v>
      </c>
      <c r="H503" s="44">
        <v>27646</v>
      </c>
      <c r="I503" s="43">
        <v>5.2999999999999999E-2</v>
      </c>
      <c r="J503" s="43" t="s">
        <v>126</v>
      </c>
      <c r="K503" s="43" t="s">
        <v>126</v>
      </c>
      <c r="L503" s="43" t="s">
        <v>126</v>
      </c>
      <c r="M503" s="43" t="s">
        <v>126</v>
      </c>
      <c r="N503" s="43"/>
      <c r="O503" s="43">
        <v>53</v>
      </c>
      <c r="P503" s="43" t="s">
        <v>639</v>
      </c>
      <c r="Q503" s="45">
        <v>44461.738865740743</v>
      </c>
      <c r="R503" s="43">
        <v>174</v>
      </c>
      <c r="S503" s="43" t="s">
        <v>125</v>
      </c>
      <c r="T503" s="43">
        <v>0</v>
      </c>
      <c r="U503" s="43" t="s">
        <v>126</v>
      </c>
      <c r="V503" s="44" t="s">
        <v>126</v>
      </c>
      <c r="W503" s="43" t="s">
        <v>126</v>
      </c>
      <c r="X503" s="43" t="s">
        <v>126</v>
      </c>
      <c r="Y503" s="43" t="s">
        <v>126</v>
      </c>
      <c r="Z503" s="43" t="s">
        <v>126</v>
      </c>
      <c r="AA503" s="43" t="s">
        <v>126</v>
      </c>
      <c r="AB503" s="43"/>
      <c r="AC503" s="43">
        <v>53</v>
      </c>
      <c r="AD503" s="43" t="s">
        <v>639</v>
      </c>
      <c r="AE503" s="45">
        <v>44461.738865740743</v>
      </c>
      <c r="AF503" s="43">
        <v>174</v>
      </c>
      <c r="AG503" s="43" t="s">
        <v>125</v>
      </c>
      <c r="AH503" s="43">
        <v>0</v>
      </c>
      <c r="AI503" s="43">
        <v>12.163</v>
      </c>
      <c r="AJ503" s="44">
        <v>6639</v>
      </c>
      <c r="AK503" s="43">
        <v>1.335</v>
      </c>
      <c r="AL503" s="43" t="s">
        <v>126</v>
      </c>
      <c r="AM503" s="43" t="s">
        <v>126</v>
      </c>
      <c r="AN503" s="43" t="s">
        <v>126</v>
      </c>
      <c r="AO503" s="43" t="s">
        <v>126</v>
      </c>
      <c r="AP503" s="43"/>
      <c r="AQ503" s="43">
        <v>1</v>
      </c>
      <c r="AR503" s="43"/>
      <c r="AS503" s="43"/>
      <c r="AT503" s="46">
        <f t="shared" si="32"/>
        <v>86.682463265880813</v>
      </c>
      <c r="AU503" s="47">
        <f t="shared" si="33"/>
        <v>1262.9339293308299</v>
      </c>
      <c r="AV503" s="43"/>
      <c r="AW503" s="50">
        <f t="shared" si="34"/>
        <v>72.343705970895599</v>
      </c>
      <c r="AX503" s="51">
        <f t="shared" si="35"/>
        <v>1264.80211902054</v>
      </c>
      <c r="AY503" s="43"/>
    </row>
    <row r="504" spans="1:51">
      <c r="A504" s="43">
        <v>54</v>
      </c>
      <c r="B504" s="43" t="s">
        <v>640</v>
      </c>
      <c r="C504" s="45">
        <v>44461.760057870371</v>
      </c>
      <c r="D504" s="43">
        <v>192</v>
      </c>
      <c r="E504" s="43" t="s">
        <v>125</v>
      </c>
      <c r="F504" s="43">
        <v>0</v>
      </c>
      <c r="G504" s="43">
        <v>5.9729999999999999</v>
      </c>
      <c r="H504" s="44">
        <v>11313264</v>
      </c>
      <c r="I504" s="43">
        <v>23.904</v>
      </c>
      <c r="J504" s="43" t="s">
        <v>126</v>
      </c>
      <c r="K504" s="43" t="s">
        <v>126</v>
      </c>
      <c r="L504" s="43" t="s">
        <v>126</v>
      </c>
      <c r="M504" s="43" t="s">
        <v>126</v>
      </c>
      <c r="N504" s="43"/>
      <c r="O504" s="43">
        <v>54</v>
      </c>
      <c r="P504" s="43" t="s">
        <v>640</v>
      </c>
      <c r="Q504" s="45">
        <v>44461.760057870371</v>
      </c>
      <c r="R504" s="43">
        <v>192</v>
      </c>
      <c r="S504" s="43" t="s">
        <v>125</v>
      </c>
      <c r="T504" s="43">
        <v>0</v>
      </c>
      <c r="U504" s="43">
        <v>5.9260000000000002</v>
      </c>
      <c r="V504" s="44">
        <v>84326</v>
      </c>
      <c r="W504" s="43">
        <v>22.503</v>
      </c>
      <c r="X504" s="43" t="s">
        <v>126</v>
      </c>
      <c r="Y504" s="43" t="s">
        <v>126</v>
      </c>
      <c r="Z504" s="43" t="s">
        <v>126</v>
      </c>
      <c r="AA504" s="43" t="s">
        <v>126</v>
      </c>
      <c r="AB504" s="43"/>
      <c r="AC504" s="43">
        <v>54</v>
      </c>
      <c r="AD504" s="43" t="s">
        <v>640</v>
      </c>
      <c r="AE504" s="45">
        <v>44461.760057870371</v>
      </c>
      <c r="AF504" s="43">
        <v>192</v>
      </c>
      <c r="AG504" s="43" t="s">
        <v>125</v>
      </c>
      <c r="AH504" s="43">
        <v>0</v>
      </c>
      <c r="AI504" s="43">
        <v>12.06</v>
      </c>
      <c r="AJ504" s="44">
        <v>89964</v>
      </c>
      <c r="AK504" s="43">
        <v>17.738</v>
      </c>
      <c r="AL504" s="43" t="s">
        <v>126</v>
      </c>
      <c r="AM504" s="43" t="s">
        <v>126</v>
      </c>
      <c r="AN504" s="43" t="s">
        <v>126</v>
      </c>
      <c r="AO504" s="43" t="s">
        <v>126</v>
      </c>
      <c r="AP504" s="43"/>
      <c r="AQ504" s="43">
        <v>1</v>
      </c>
      <c r="AR504" s="43"/>
      <c r="AS504" s="43"/>
      <c r="AT504" s="46">
        <f t="shared" si="32"/>
        <v>16596.366621996662</v>
      </c>
      <c r="AU504" s="47">
        <f t="shared" si="33"/>
        <v>16206.12526825008</v>
      </c>
      <c r="AV504" s="43"/>
      <c r="AW504" s="50">
        <f t="shared" si="34"/>
        <v>21764.571153280682</v>
      </c>
      <c r="AX504" s="51">
        <f t="shared" si="35"/>
        <v>17065.65814372704</v>
      </c>
      <c r="AY504" s="43"/>
    </row>
    <row r="505" spans="1:51">
      <c r="A505" s="43">
        <v>55</v>
      </c>
      <c r="B505" s="43" t="s">
        <v>641</v>
      </c>
      <c r="C505" s="45">
        <v>44461.781307870369</v>
      </c>
      <c r="D505" s="43">
        <v>128</v>
      </c>
      <c r="E505" s="43" t="s">
        <v>125</v>
      </c>
      <c r="F505" s="43">
        <v>0</v>
      </c>
      <c r="G505" s="43">
        <v>6.0339999999999998</v>
      </c>
      <c r="H505" s="44">
        <v>4187</v>
      </c>
      <c r="I505" s="43">
        <v>4.0000000000000001E-3</v>
      </c>
      <c r="J505" s="43" t="s">
        <v>126</v>
      </c>
      <c r="K505" s="43" t="s">
        <v>126</v>
      </c>
      <c r="L505" s="43" t="s">
        <v>126</v>
      </c>
      <c r="M505" s="43" t="s">
        <v>126</v>
      </c>
      <c r="N505" s="43"/>
      <c r="O505" s="43">
        <v>55</v>
      </c>
      <c r="P505" s="43" t="s">
        <v>641</v>
      </c>
      <c r="Q505" s="45">
        <v>44461.781307870369</v>
      </c>
      <c r="R505" s="43">
        <v>128</v>
      </c>
      <c r="S505" s="43" t="s">
        <v>125</v>
      </c>
      <c r="T505" s="43">
        <v>0</v>
      </c>
      <c r="U505" s="43" t="s">
        <v>126</v>
      </c>
      <c r="V505" s="44" t="s">
        <v>126</v>
      </c>
      <c r="W505" s="43" t="s">
        <v>126</v>
      </c>
      <c r="X505" s="43" t="s">
        <v>126</v>
      </c>
      <c r="Y505" s="43" t="s">
        <v>126</v>
      </c>
      <c r="Z505" s="43" t="s">
        <v>126</v>
      </c>
      <c r="AA505" s="43" t="s">
        <v>126</v>
      </c>
      <c r="AB505" s="43"/>
      <c r="AC505" s="43">
        <v>55</v>
      </c>
      <c r="AD505" s="43" t="s">
        <v>641</v>
      </c>
      <c r="AE505" s="45">
        <v>44461.781307870369</v>
      </c>
      <c r="AF505" s="43">
        <v>128</v>
      </c>
      <c r="AG505" s="43" t="s">
        <v>125</v>
      </c>
      <c r="AH505" s="43">
        <v>0</v>
      </c>
      <c r="AI505" s="43">
        <v>12.007999999999999</v>
      </c>
      <c r="AJ505" s="44">
        <v>151173</v>
      </c>
      <c r="AK505" s="43">
        <v>29.518000000000001</v>
      </c>
      <c r="AL505" s="43" t="s">
        <v>126</v>
      </c>
      <c r="AM505" s="43" t="s">
        <v>126</v>
      </c>
      <c r="AN505" s="43" t="s">
        <v>126</v>
      </c>
      <c r="AO505" s="43" t="s">
        <v>126</v>
      </c>
      <c r="AP505" s="43"/>
      <c r="AQ505" s="43">
        <v>1</v>
      </c>
      <c r="AR505" s="43"/>
      <c r="AS505" s="43"/>
      <c r="AT505" s="46">
        <f t="shared" si="32"/>
        <v>7.3273680912499994</v>
      </c>
      <c r="AU505" s="47">
        <f t="shared" si="33"/>
        <v>26627.804069936672</v>
      </c>
      <c r="AV505" s="43"/>
      <c r="AW505" s="50">
        <f t="shared" si="34"/>
        <v>8.2759813464499992</v>
      </c>
      <c r="AX505" s="51">
        <f t="shared" si="35"/>
        <v>28528.825333394459</v>
      </c>
      <c r="AY505" s="43"/>
    </row>
    <row r="506" spans="1:51">
      <c r="A506" s="43">
        <v>56</v>
      </c>
      <c r="B506" s="43" t="s">
        <v>642</v>
      </c>
      <c r="C506" s="45">
        <v>44461.802523148152</v>
      </c>
      <c r="D506" s="43">
        <v>96</v>
      </c>
      <c r="E506" s="43" t="s">
        <v>125</v>
      </c>
      <c r="F506" s="43">
        <v>0</v>
      </c>
      <c r="G506" s="43">
        <v>6.016</v>
      </c>
      <c r="H506" s="44">
        <v>13000</v>
      </c>
      <c r="I506" s="43">
        <v>2.1999999999999999E-2</v>
      </c>
      <c r="J506" s="43" t="s">
        <v>126</v>
      </c>
      <c r="K506" s="43" t="s">
        <v>126</v>
      </c>
      <c r="L506" s="43" t="s">
        <v>126</v>
      </c>
      <c r="M506" s="43" t="s">
        <v>126</v>
      </c>
      <c r="N506" s="43"/>
      <c r="O506" s="43">
        <v>56</v>
      </c>
      <c r="P506" s="43" t="s">
        <v>642</v>
      </c>
      <c r="Q506" s="45">
        <v>44461.802523148152</v>
      </c>
      <c r="R506" s="43">
        <v>96</v>
      </c>
      <c r="S506" s="43" t="s">
        <v>125</v>
      </c>
      <c r="T506" s="43">
        <v>0</v>
      </c>
      <c r="U506" s="43" t="s">
        <v>126</v>
      </c>
      <c r="V506" s="44" t="s">
        <v>126</v>
      </c>
      <c r="W506" s="43" t="s">
        <v>126</v>
      </c>
      <c r="X506" s="43" t="s">
        <v>126</v>
      </c>
      <c r="Y506" s="43" t="s">
        <v>126</v>
      </c>
      <c r="Z506" s="43" t="s">
        <v>126</v>
      </c>
      <c r="AA506" s="43" t="s">
        <v>126</v>
      </c>
      <c r="AB506" s="43"/>
      <c r="AC506" s="43">
        <v>56</v>
      </c>
      <c r="AD506" s="43" t="s">
        <v>642</v>
      </c>
      <c r="AE506" s="45">
        <v>44461.802523148152</v>
      </c>
      <c r="AF506" s="43">
        <v>96</v>
      </c>
      <c r="AG506" s="43" t="s">
        <v>125</v>
      </c>
      <c r="AH506" s="43">
        <v>0</v>
      </c>
      <c r="AI506" s="43">
        <v>12.151</v>
      </c>
      <c r="AJ506" s="44">
        <v>9391</v>
      </c>
      <c r="AK506" s="43">
        <v>1.8839999999999999</v>
      </c>
      <c r="AL506" s="43" t="s">
        <v>126</v>
      </c>
      <c r="AM506" s="43" t="s">
        <v>126</v>
      </c>
      <c r="AN506" s="43" t="s">
        <v>126</v>
      </c>
      <c r="AO506" s="43" t="s">
        <v>126</v>
      </c>
      <c r="AP506" s="43"/>
      <c r="AQ506" s="43">
        <v>1</v>
      </c>
      <c r="AR506" s="43"/>
      <c r="AS506" s="43"/>
      <c r="AT506" s="46">
        <f t="shared" si="32"/>
        <v>34.385249999999999</v>
      </c>
      <c r="AU506" s="47">
        <f t="shared" si="33"/>
        <v>1770.3856583996298</v>
      </c>
      <c r="AV506" s="43"/>
      <c r="AW506" s="50">
        <f t="shared" si="34"/>
        <v>33.823467900000004</v>
      </c>
      <c r="AX506" s="51">
        <f t="shared" si="35"/>
        <v>1790.2672162749402</v>
      </c>
      <c r="AY506" s="43"/>
    </row>
    <row r="507" spans="1:51">
      <c r="A507" s="43">
        <v>57</v>
      </c>
      <c r="B507" s="43" t="s">
        <v>643</v>
      </c>
      <c r="C507" s="45">
        <v>44461.823750000003</v>
      </c>
      <c r="D507" s="43">
        <v>132</v>
      </c>
      <c r="E507" s="43" t="s">
        <v>125</v>
      </c>
      <c r="F507" s="43">
        <v>0</v>
      </c>
      <c r="G507" s="43">
        <v>6.0030000000000001</v>
      </c>
      <c r="H507" s="44">
        <v>150407</v>
      </c>
      <c r="I507" s="43">
        <v>0.309</v>
      </c>
      <c r="J507" s="43" t="s">
        <v>126</v>
      </c>
      <c r="K507" s="43" t="s">
        <v>126</v>
      </c>
      <c r="L507" s="43" t="s">
        <v>126</v>
      </c>
      <c r="M507" s="43" t="s">
        <v>126</v>
      </c>
      <c r="N507" s="43"/>
      <c r="O507" s="43">
        <v>57</v>
      </c>
      <c r="P507" s="43" t="s">
        <v>643</v>
      </c>
      <c r="Q507" s="45">
        <v>44461.823750000003</v>
      </c>
      <c r="R507" s="43">
        <v>132</v>
      </c>
      <c r="S507" s="43" t="s">
        <v>125</v>
      </c>
      <c r="T507" s="43">
        <v>0</v>
      </c>
      <c r="U507" s="43">
        <v>5.9429999999999996</v>
      </c>
      <c r="V507" s="44">
        <v>1410</v>
      </c>
      <c r="W507" s="43">
        <v>0.49299999999999999</v>
      </c>
      <c r="X507" s="43" t="s">
        <v>126</v>
      </c>
      <c r="Y507" s="43" t="s">
        <v>126</v>
      </c>
      <c r="Z507" s="43" t="s">
        <v>126</v>
      </c>
      <c r="AA507" s="43" t="s">
        <v>126</v>
      </c>
      <c r="AB507" s="43"/>
      <c r="AC507" s="43">
        <v>57</v>
      </c>
      <c r="AD507" s="43" t="s">
        <v>643</v>
      </c>
      <c r="AE507" s="45">
        <v>44461.823750000003</v>
      </c>
      <c r="AF507" s="43">
        <v>132</v>
      </c>
      <c r="AG507" s="43" t="s">
        <v>125</v>
      </c>
      <c r="AH507" s="43">
        <v>0</v>
      </c>
      <c r="AI507" s="43">
        <v>11.972</v>
      </c>
      <c r="AJ507" s="44">
        <v>185499</v>
      </c>
      <c r="AK507" s="43">
        <v>36.03</v>
      </c>
      <c r="AL507" s="43" t="s">
        <v>126</v>
      </c>
      <c r="AM507" s="43" t="s">
        <v>126</v>
      </c>
      <c r="AN507" s="43" t="s">
        <v>126</v>
      </c>
      <c r="AO507" s="43" t="s">
        <v>126</v>
      </c>
      <c r="AP507" s="43"/>
      <c r="AQ507" s="43">
        <v>1</v>
      </c>
      <c r="AR507" s="43"/>
      <c r="AS507" s="43"/>
      <c r="AT507" s="46">
        <f t="shared" si="32"/>
        <v>454.4342937772862</v>
      </c>
      <c r="AU507" s="47">
        <f t="shared" si="33"/>
        <v>32266.436495107235</v>
      </c>
      <c r="AV507" s="43"/>
      <c r="AW507" s="50">
        <f t="shared" si="34"/>
        <v>393.17631308303595</v>
      </c>
      <c r="AX507" s="51">
        <f t="shared" si="35"/>
        <v>34904.046167443747</v>
      </c>
      <c r="AY507" s="43"/>
    </row>
    <row r="508" spans="1:51">
      <c r="A508" s="43">
        <v>58</v>
      </c>
      <c r="B508" s="43" t="s">
        <v>644</v>
      </c>
      <c r="C508" s="45">
        <v>44461.844965277778</v>
      </c>
      <c r="D508" s="43">
        <v>216</v>
      </c>
      <c r="E508" s="43" t="s">
        <v>125</v>
      </c>
      <c r="F508" s="43">
        <v>0</v>
      </c>
      <c r="G508" s="43">
        <v>6.02</v>
      </c>
      <c r="H508" s="44">
        <v>11614</v>
      </c>
      <c r="I508" s="43">
        <v>1.9E-2</v>
      </c>
      <c r="J508" s="43" t="s">
        <v>126</v>
      </c>
      <c r="K508" s="43" t="s">
        <v>126</v>
      </c>
      <c r="L508" s="43" t="s">
        <v>126</v>
      </c>
      <c r="M508" s="43" t="s">
        <v>126</v>
      </c>
      <c r="N508" s="43"/>
      <c r="O508" s="43">
        <v>58</v>
      </c>
      <c r="P508" s="43" t="s">
        <v>644</v>
      </c>
      <c r="Q508" s="45">
        <v>44461.844965277778</v>
      </c>
      <c r="R508" s="43">
        <v>216</v>
      </c>
      <c r="S508" s="43" t="s">
        <v>125</v>
      </c>
      <c r="T508" s="43">
        <v>0</v>
      </c>
      <c r="U508" s="43" t="s">
        <v>126</v>
      </c>
      <c r="V508" s="44" t="s">
        <v>126</v>
      </c>
      <c r="W508" s="43" t="s">
        <v>126</v>
      </c>
      <c r="X508" s="43" t="s">
        <v>126</v>
      </c>
      <c r="Y508" s="43" t="s">
        <v>126</v>
      </c>
      <c r="Z508" s="43" t="s">
        <v>126</v>
      </c>
      <c r="AA508" s="43" t="s">
        <v>126</v>
      </c>
      <c r="AB508" s="43"/>
      <c r="AC508" s="43">
        <v>58</v>
      </c>
      <c r="AD508" s="43" t="s">
        <v>644</v>
      </c>
      <c r="AE508" s="45">
        <v>44461.844965277778</v>
      </c>
      <c r="AF508" s="43">
        <v>216</v>
      </c>
      <c r="AG508" s="43" t="s">
        <v>125</v>
      </c>
      <c r="AH508" s="43">
        <v>0</v>
      </c>
      <c r="AI508" s="43">
        <v>12.11</v>
      </c>
      <c r="AJ508" s="44">
        <v>52635</v>
      </c>
      <c r="AK508" s="43">
        <v>10.443</v>
      </c>
      <c r="AL508" s="43" t="s">
        <v>126</v>
      </c>
      <c r="AM508" s="43" t="s">
        <v>126</v>
      </c>
      <c r="AN508" s="43" t="s">
        <v>126</v>
      </c>
      <c r="AO508" s="43" t="s">
        <v>126</v>
      </c>
      <c r="AP508" s="43"/>
      <c r="AQ508" s="43">
        <v>1</v>
      </c>
      <c r="AR508" s="43"/>
      <c r="AS508" s="43"/>
      <c r="AT508" s="46">
        <f t="shared" si="32"/>
        <v>29.911176164999993</v>
      </c>
      <c r="AU508" s="47">
        <f t="shared" si="33"/>
        <v>9619.4582787667496</v>
      </c>
      <c r="AV508" s="43"/>
      <c r="AW508" s="50">
        <f t="shared" si="34"/>
        <v>30.175482403983601</v>
      </c>
      <c r="AX508" s="51">
        <f t="shared" si="35"/>
        <v>10014.9065931615</v>
      </c>
      <c r="AY508" s="43"/>
    </row>
    <row r="509" spans="1:51">
      <c r="A509" s="43">
        <v>59</v>
      </c>
      <c r="B509" s="43" t="s">
        <v>645</v>
      </c>
      <c r="C509" s="45">
        <v>44461.866168981483</v>
      </c>
      <c r="D509" s="43">
        <v>199</v>
      </c>
      <c r="E509" s="43" t="s">
        <v>125</v>
      </c>
      <c r="F509" s="43">
        <v>0</v>
      </c>
      <c r="G509" s="43">
        <v>6.0270000000000001</v>
      </c>
      <c r="H509" s="44">
        <v>5719</v>
      </c>
      <c r="I509" s="43">
        <v>7.0000000000000001E-3</v>
      </c>
      <c r="J509" s="43" t="s">
        <v>126</v>
      </c>
      <c r="K509" s="43" t="s">
        <v>126</v>
      </c>
      <c r="L509" s="43" t="s">
        <v>126</v>
      </c>
      <c r="M509" s="43" t="s">
        <v>126</v>
      </c>
      <c r="N509" s="43"/>
      <c r="O509" s="43">
        <v>59</v>
      </c>
      <c r="P509" s="43" t="s">
        <v>645</v>
      </c>
      <c r="Q509" s="45">
        <v>44461.866168981483</v>
      </c>
      <c r="R509" s="43">
        <v>199</v>
      </c>
      <c r="S509" s="43" t="s">
        <v>125</v>
      </c>
      <c r="T509" s="43">
        <v>0</v>
      </c>
      <c r="U509" s="43" t="s">
        <v>126</v>
      </c>
      <c r="V509" s="43" t="s">
        <v>126</v>
      </c>
      <c r="W509" s="43" t="s">
        <v>126</v>
      </c>
      <c r="X509" s="43" t="s">
        <v>126</v>
      </c>
      <c r="Y509" s="43" t="s">
        <v>126</v>
      </c>
      <c r="Z509" s="43" t="s">
        <v>126</v>
      </c>
      <c r="AA509" s="43" t="s">
        <v>126</v>
      </c>
      <c r="AB509" s="43"/>
      <c r="AC509" s="43">
        <v>59</v>
      </c>
      <c r="AD509" s="43" t="s">
        <v>645</v>
      </c>
      <c r="AE509" s="45">
        <v>44461.866168981483</v>
      </c>
      <c r="AF509" s="43">
        <v>199</v>
      </c>
      <c r="AG509" s="43" t="s">
        <v>125</v>
      </c>
      <c r="AH509" s="43">
        <v>0</v>
      </c>
      <c r="AI509" s="43">
        <v>12.007</v>
      </c>
      <c r="AJ509" s="44">
        <v>160472</v>
      </c>
      <c r="AK509" s="43">
        <v>31.289000000000001</v>
      </c>
      <c r="AL509" s="43" t="s">
        <v>126</v>
      </c>
      <c r="AM509" s="43" t="s">
        <v>126</v>
      </c>
      <c r="AN509" s="43" t="s">
        <v>126</v>
      </c>
      <c r="AO509" s="43" t="s">
        <v>126</v>
      </c>
      <c r="AP509" s="43"/>
      <c r="AQ509" s="43">
        <v>1</v>
      </c>
      <c r="AR509" s="43"/>
      <c r="AS509" s="43"/>
      <c r="AT509" s="46">
        <f t="shared" si="32"/>
        <v>11.793917921249998</v>
      </c>
      <c r="AU509" s="47">
        <f t="shared" si="33"/>
        <v>28169.932035048325</v>
      </c>
      <c r="AV509" s="43"/>
      <c r="AW509" s="50">
        <f t="shared" si="34"/>
        <v>13.25336861005</v>
      </c>
      <c r="AX509" s="51">
        <f t="shared" si="35"/>
        <v>30259.672867132162</v>
      </c>
      <c r="AY509" s="43"/>
    </row>
    <row r="510" spans="1:51">
      <c r="A510" s="43">
        <v>60</v>
      </c>
      <c r="B510" s="43" t="s">
        <v>646</v>
      </c>
      <c r="C510" s="45">
        <v>44461.887384259258</v>
      </c>
      <c r="D510" s="43">
        <v>33</v>
      </c>
      <c r="E510" s="43" t="s">
        <v>125</v>
      </c>
      <c r="F510" s="43">
        <v>0</v>
      </c>
      <c r="G510" s="43">
        <v>6.0090000000000003</v>
      </c>
      <c r="H510" s="44">
        <v>34816</v>
      </c>
      <c r="I510" s="43">
        <v>6.8000000000000005E-2</v>
      </c>
      <c r="J510" s="43" t="s">
        <v>126</v>
      </c>
      <c r="K510" s="43" t="s">
        <v>126</v>
      </c>
      <c r="L510" s="43" t="s">
        <v>126</v>
      </c>
      <c r="M510" s="43" t="s">
        <v>126</v>
      </c>
      <c r="N510" s="43"/>
      <c r="O510" s="43">
        <v>60</v>
      </c>
      <c r="P510" s="43" t="s">
        <v>646</v>
      </c>
      <c r="Q510" s="45">
        <v>44461.887384259258</v>
      </c>
      <c r="R510" s="43">
        <v>33</v>
      </c>
      <c r="S510" s="43" t="s">
        <v>125</v>
      </c>
      <c r="T510" s="43">
        <v>0</v>
      </c>
      <c r="U510" s="43" t="s">
        <v>126</v>
      </c>
      <c r="V510" s="43" t="s">
        <v>126</v>
      </c>
      <c r="W510" s="43" t="s">
        <v>126</v>
      </c>
      <c r="X510" s="43" t="s">
        <v>126</v>
      </c>
      <c r="Y510" s="43" t="s">
        <v>126</v>
      </c>
      <c r="Z510" s="43" t="s">
        <v>126</v>
      </c>
      <c r="AA510" s="43" t="s">
        <v>126</v>
      </c>
      <c r="AB510" s="43"/>
      <c r="AC510" s="43">
        <v>60</v>
      </c>
      <c r="AD510" s="43" t="s">
        <v>646</v>
      </c>
      <c r="AE510" s="45">
        <v>44461.887384259258</v>
      </c>
      <c r="AF510" s="43">
        <v>33</v>
      </c>
      <c r="AG510" s="43" t="s">
        <v>125</v>
      </c>
      <c r="AH510" s="43">
        <v>0</v>
      </c>
      <c r="AI510" s="43">
        <v>12.148</v>
      </c>
      <c r="AJ510" s="44">
        <v>5952</v>
      </c>
      <c r="AK510" s="43">
        <v>1.198</v>
      </c>
      <c r="AL510" s="43" t="s">
        <v>126</v>
      </c>
      <c r="AM510" s="43" t="s">
        <v>126</v>
      </c>
      <c r="AN510" s="43" t="s">
        <v>126</v>
      </c>
      <c r="AO510" s="43" t="s">
        <v>126</v>
      </c>
      <c r="AP510" s="43"/>
      <c r="AQ510" s="43">
        <v>1</v>
      </c>
      <c r="AR510" s="43"/>
      <c r="AS510" s="43"/>
      <c r="AT510" s="46">
        <f t="shared" si="32"/>
        <v>108.83789602273281</v>
      </c>
      <c r="AU510" s="47">
        <f t="shared" si="33"/>
        <v>1136.10709089792</v>
      </c>
      <c r="AV510" s="43"/>
      <c r="AW510" s="50">
        <f t="shared" si="34"/>
        <v>91.1825105988096</v>
      </c>
      <c r="AX510" s="51">
        <f t="shared" si="35"/>
        <v>1133.5883682969602</v>
      </c>
      <c r="AY510" s="43"/>
    </row>
    <row r="511" spans="1:51">
      <c r="A511" s="43">
        <v>61</v>
      </c>
      <c r="B511" s="43" t="s">
        <v>647</v>
      </c>
      <c r="C511" s="45">
        <v>44461.908587962964</v>
      </c>
      <c r="D511" s="43">
        <v>190</v>
      </c>
      <c r="E511" s="43" t="s">
        <v>125</v>
      </c>
      <c r="F511" s="43">
        <v>0</v>
      </c>
      <c r="G511" s="43">
        <v>5.8789999999999996</v>
      </c>
      <c r="H511" s="44">
        <v>43860520</v>
      </c>
      <c r="I511" s="43">
        <v>96.825000000000003</v>
      </c>
      <c r="J511" s="43" t="s">
        <v>126</v>
      </c>
      <c r="K511" s="43" t="s">
        <v>126</v>
      </c>
      <c r="L511" s="43" t="s">
        <v>126</v>
      </c>
      <c r="M511" s="43" t="s">
        <v>126</v>
      </c>
      <c r="N511" s="43"/>
      <c r="O511" s="43">
        <v>61</v>
      </c>
      <c r="P511" s="43" t="s">
        <v>647</v>
      </c>
      <c r="Q511" s="45">
        <v>44461.908587962964</v>
      </c>
      <c r="R511" s="43">
        <v>190</v>
      </c>
      <c r="S511" s="43" t="s">
        <v>125</v>
      </c>
      <c r="T511" s="43">
        <v>0</v>
      </c>
      <c r="U511" s="43">
        <v>5.8410000000000002</v>
      </c>
      <c r="V511" s="44">
        <v>373785</v>
      </c>
      <c r="W511" s="43">
        <v>95.49</v>
      </c>
      <c r="X511" s="43" t="s">
        <v>126</v>
      </c>
      <c r="Y511" s="43" t="s">
        <v>126</v>
      </c>
      <c r="Z511" s="43" t="s">
        <v>126</v>
      </c>
      <c r="AA511" s="43" t="s">
        <v>126</v>
      </c>
      <c r="AB511" s="43"/>
      <c r="AC511" s="43">
        <v>61</v>
      </c>
      <c r="AD511" s="43" t="s">
        <v>647</v>
      </c>
      <c r="AE511" s="45">
        <v>44461.908587962964</v>
      </c>
      <c r="AF511" s="43">
        <v>190</v>
      </c>
      <c r="AG511" s="43" t="s">
        <v>125</v>
      </c>
      <c r="AH511" s="43">
        <v>0</v>
      </c>
      <c r="AI511" s="43">
        <v>12.007</v>
      </c>
      <c r="AJ511" s="44">
        <v>142519</v>
      </c>
      <c r="AK511" s="43">
        <v>27.866</v>
      </c>
      <c r="AL511" s="43" t="s">
        <v>126</v>
      </c>
      <c r="AM511" s="43" t="s">
        <v>126</v>
      </c>
      <c r="AN511" s="43" t="s">
        <v>126</v>
      </c>
      <c r="AO511" s="43" t="s">
        <v>126</v>
      </c>
      <c r="AP511" s="43"/>
      <c r="AQ511" s="43">
        <v>1</v>
      </c>
      <c r="AR511" s="43"/>
      <c r="AS511" s="43"/>
      <c r="AT511" s="46">
        <f t="shared" si="32"/>
        <v>72000.236018149124</v>
      </c>
      <c r="AU511" s="47">
        <f t="shared" si="33"/>
        <v>25182.889365290033</v>
      </c>
      <c r="AV511" s="43"/>
      <c r="AW511" s="50">
        <f t="shared" si="34"/>
        <v>93320.489409664253</v>
      </c>
      <c r="AX511" s="51">
        <f t="shared" si="35"/>
        <v>26915.507121230145</v>
      </c>
      <c r="AY511" s="43"/>
    </row>
    <row r="512" spans="1:51">
      <c r="A512" s="43">
        <v>62</v>
      </c>
      <c r="B512" s="43" t="s">
        <v>648</v>
      </c>
      <c r="C512" s="45">
        <v>44461.929826388892</v>
      </c>
      <c r="D512" s="43">
        <v>112</v>
      </c>
      <c r="E512" s="43" t="s">
        <v>125</v>
      </c>
      <c r="F512" s="43">
        <v>0</v>
      </c>
      <c r="G512" s="43">
        <v>6.0129999999999999</v>
      </c>
      <c r="H512" s="44">
        <v>13454</v>
      </c>
      <c r="I512" s="43">
        <v>2.3E-2</v>
      </c>
      <c r="J512" s="43" t="s">
        <v>126</v>
      </c>
      <c r="K512" s="43" t="s">
        <v>126</v>
      </c>
      <c r="L512" s="43" t="s">
        <v>126</v>
      </c>
      <c r="M512" s="43" t="s">
        <v>126</v>
      </c>
      <c r="N512" s="43"/>
      <c r="O512" s="43">
        <v>62</v>
      </c>
      <c r="P512" s="43" t="s">
        <v>648</v>
      </c>
      <c r="Q512" s="45">
        <v>44461.929826388892</v>
      </c>
      <c r="R512" s="43">
        <v>112</v>
      </c>
      <c r="S512" s="43" t="s">
        <v>125</v>
      </c>
      <c r="T512" s="43">
        <v>0</v>
      </c>
      <c r="U512" s="43" t="s">
        <v>126</v>
      </c>
      <c r="V512" s="43" t="s">
        <v>126</v>
      </c>
      <c r="W512" s="43" t="s">
        <v>126</v>
      </c>
      <c r="X512" s="43" t="s">
        <v>126</v>
      </c>
      <c r="Y512" s="43" t="s">
        <v>126</v>
      </c>
      <c r="Z512" s="43" t="s">
        <v>126</v>
      </c>
      <c r="AA512" s="43" t="s">
        <v>126</v>
      </c>
      <c r="AB512" s="43"/>
      <c r="AC512" s="43">
        <v>62</v>
      </c>
      <c r="AD512" s="43" t="s">
        <v>648</v>
      </c>
      <c r="AE512" s="45">
        <v>44461.929826388892</v>
      </c>
      <c r="AF512" s="43">
        <v>112</v>
      </c>
      <c r="AG512" s="43" t="s">
        <v>125</v>
      </c>
      <c r="AH512" s="43">
        <v>0</v>
      </c>
      <c r="AI512" s="43">
        <v>12.147</v>
      </c>
      <c r="AJ512" s="44">
        <v>12490</v>
      </c>
      <c r="AK512" s="43">
        <v>2.5009999999999999</v>
      </c>
      <c r="AL512" s="43" t="s">
        <v>126</v>
      </c>
      <c r="AM512" s="43" t="s">
        <v>126</v>
      </c>
      <c r="AN512" s="43" t="s">
        <v>126</v>
      </c>
      <c r="AO512" s="43" t="s">
        <v>126</v>
      </c>
      <c r="AP512" s="43"/>
      <c r="AQ512" s="43">
        <v>1</v>
      </c>
      <c r="AR512" s="43"/>
      <c r="AS512" s="43"/>
      <c r="AT512" s="46">
        <f t="shared" si="32"/>
        <v>35.868534965000002</v>
      </c>
      <c r="AU512" s="47">
        <f t="shared" si="33"/>
        <v>2340.683873723</v>
      </c>
      <c r="AV512" s="43"/>
      <c r="AW512" s="50">
        <f t="shared" si="34"/>
        <v>35.018305876975603</v>
      </c>
      <c r="AX512" s="51">
        <f t="shared" si="35"/>
        <v>2381.6934383739999</v>
      </c>
      <c r="AY512" s="43"/>
    </row>
    <row r="513" spans="1:51">
      <c r="A513" s="43">
        <v>63</v>
      </c>
      <c r="B513" s="43" t="s">
        <v>649</v>
      </c>
      <c r="C513" s="45">
        <v>44461.951053240744</v>
      </c>
      <c r="D513" s="43">
        <v>151</v>
      </c>
      <c r="E513" s="43" t="s">
        <v>125</v>
      </c>
      <c r="F513" s="43">
        <v>0</v>
      </c>
      <c r="G513" s="43">
        <v>6.0170000000000003</v>
      </c>
      <c r="H513" s="44">
        <v>20316</v>
      </c>
      <c r="I513" s="43">
        <v>3.7999999999999999E-2</v>
      </c>
      <c r="J513" s="43" t="s">
        <v>126</v>
      </c>
      <c r="K513" s="43" t="s">
        <v>126</v>
      </c>
      <c r="L513" s="43" t="s">
        <v>126</v>
      </c>
      <c r="M513" s="43" t="s">
        <v>126</v>
      </c>
      <c r="N513" s="43"/>
      <c r="O513" s="43">
        <v>63</v>
      </c>
      <c r="P513" s="43" t="s">
        <v>649</v>
      </c>
      <c r="Q513" s="45">
        <v>44461.951053240744</v>
      </c>
      <c r="R513" s="43">
        <v>151</v>
      </c>
      <c r="S513" s="43" t="s">
        <v>125</v>
      </c>
      <c r="T513" s="43">
        <v>0</v>
      </c>
      <c r="U513" s="43" t="s">
        <v>126</v>
      </c>
      <c r="V513" s="43" t="s">
        <v>126</v>
      </c>
      <c r="W513" s="43" t="s">
        <v>126</v>
      </c>
      <c r="X513" s="43" t="s">
        <v>126</v>
      </c>
      <c r="Y513" s="43" t="s">
        <v>126</v>
      </c>
      <c r="Z513" s="43" t="s">
        <v>126</v>
      </c>
      <c r="AA513" s="43" t="s">
        <v>126</v>
      </c>
      <c r="AB513" s="43"/>
      <c r="AC513" s="43">
        <v>63</v>
      </c>
      <c r="AD513" s="43" t="s">
        <v>649</v>
      </c>
      <c r="AE513" s="45">
        <v>44461.951053240744</v>
      </c>
      <c r="AF513" s="43">
        <v>151</v>
      </c>
      <c r="AG513" s="43" t="s">
        <v>125</v>
      </c>
      <c r="AH513" s="43">
        <v>0</v>
      </c>
      <c r="AI513" s="43">
        <v>12.161</v>
      </c>
      <c r="AJ513" s="44">
        <v>9368</v>
      </c>
      <c r="AK513" s="43">
        <v>1.879</v>
      </c>
      <c r="AL513" s="43" t="s">
        <v>126</v>
      </c>
      <c r="AM513" s="43" t="s">
        <v>126</v>
      </c>
      <c r="AN513" s="43" t="s">
        <v>126</v>
      </c>
      <c r="AO513" s="43" t="s">
        <v>126</v>
      </c>
      <c r="AP513" s="43"/>
      <c r="AQ513" s="43">
        <v>1</v>
      </c>
      <c r="AR513" s="43"/>
      <c r="AS513" s="43"/>
      <c r="AT513" s="46">
        <f t="shared" si="32"/>
        <v>63.945877729532796</v>
      </c>
      <c r="AU513" s="47">
        <f t="shared" si="33"/>
        <v>1766.14854095552</v>
      </c>
      <c r="AV513" s="43"/>
      <c r="AW513" s="50">
        <f t="shared" si="34"/>
        <v>53.071659751409612</v>
      </c>
      <c r="AX513" s="51">
        <f t="shared" si="35"/>
        <v>1785.8766317657603</v>
      </c>
      <c r="AY513" s="43"/>
    </row>
    <row r="514" spans="1:51">
      <c r="A514" s="43">
        <v>64</v>
      </c>
      <c r="B514" s="43" t="s">
        <v>650</v>
      </c>
      <c r="C514" s="45">
        <v>44461.972268518519</v>
      </c>
      <c r="D514" s="43">
        <v>138</v>
      </c>
      <c r="E514" s="43" t="s">
        <v>125</v>
      </c>
      <c r="F514" s="43">
        <v>0</v>
      </c>
      <c r="G514" s="43">
        <v>6.016</v>
      </c>
      <c r="H514" s="44">
        <v>11523</v>
      </c>
      <c r="I514" s="43">
        <v>1.9E-2</v>
      </c>
      <c r="J514" s="43" t="s">
        <v>126</v>
      </c>
      <c r="K514" s="43" t="s">
        <v>126</v>
      </c>
      <c r="L514" s="43" t="s">
        <v>126</v>
      </c>
      <c r="M514" s="43" t="s">
        <v>126</v>
      </c>
      <c r="N514" s="43"/>
      <c r="O514" s="43">
        <v>64</v>
      </c>
      <c r="P514" s="43" t="s">
        <v>650</v>
      </c>
      <c r="Q514" s="45">
        <v>44461.972268518519</v>
      </c>
      <c r="R514" s="43">
        <v>138</v>
      </c>
      <c r="S514" s="43" t="s">
        <v>125</v>
      </c>
      <c r="T514" s="43">
        <v>0</v>
      </c>
      <c r="U514" s="43" t="s">
        <v>126</v>
      </c>
      <c r="V514" s="43" t="s">
        <v>126</v>
      </c>
      <c r="W514" s="43" t="s">
        <v>126</v>
      </c>
      <c r="X514" s="43" t="s">
        <v>126</v>
      </c>
      <c r="Y514" s="43" t="s">
        <v>126</v>
      </c>
      <c r="Z514" s="43" t="s">
        <v>126</v>
      </c>
      <c r="AA514" s="43" t="s">
        <v>126</v>
      </c>
      <c r="AB514" s="43"/>
      <c r="AC514" s="43">
        <v>64</v>
      </c>
      <c r="AD514" s="43" t="s">
        <v>650</v>
      </c>
      <c r="AE514" s="45">
        <v>44461.972268518519</v>
      </c>
      <c r="AF514" s="43">
        <v>138</v>
      </c>
      <c r="AG514" s="43" t="s">
        <v>125</v>
      </c>
      <c r="AH514" s="43">
        <v>0</v>
      </c>
      <c r="AI514" s="43">
        <v>12.064</v>
      </c>
      <c r="AJ514" s="44">
        <v>59736</v>
      </c>
      <c r="AK514" s="43">
        <v>11.837</v>
      </c>
      <c r="AL514" s="43" t="s">
        <v>126</v>
      </c>
      <c r="AM514" s="43" t="s">
        <v>126</v>
      </c>
      <c r="AN514" s="43" t="s">
        <v>126</v>
      </c>
      <c r="AO514" s="43" t="s">
        <v>126</v>
      </c>
      <c r="AP514" s="43"/>
      <c r="AQ514" s="43">
        <v>1</v>
      </c>
      <c r="AR514" s="43"/>
      <c r="AS514" s="43"/>
      <c r="AT514" s="46">
        <f t="shared" si="32"/>
        <v>29.620279991249994</v>
      </c>
      <c r="AU514" s="47">
        <f t="shared" si="33"/>
        <v>10885.896578782082</v>
      </c>
      <c r="AV514" s="43"/>
      <c r="AW514" s="50">
        <f t="shared" si="34"/>
        <v>29.935951954943899</v>
      </c>
      <c r="AX514" s="51">
        <f t="shared" si="35"/>
        <v>11359.643183543039</v>
      </c>
      <c r="AY514" s="43"/>
    </row>
    <row r="515" spans="1:51">
      <c r="A515" s="43">
        <v>39</v>
      </c>
      <c r="B515" s="43" t="s">
        <v>651</v>
      </c>
      <c r="C515" s="45">
        <v>44467.611909722225</v>
      </c>
      <c r="D515" s="43" t="s">
        <v>124</v>
      </c>
      <c r="E515" s="43" t="s">
        <v>125</v>
      </c>
      <c r="F515" s="43">
        <v>0</v>
      </c>
      <c r="G515" s="43">
        <v>6.0730000000000004</v>
      </c>
      <c r="H515" s="44">
        <v>2699</v>
      </c>
      <c r="I515" s="43">
        <v>1E-3</v>
      </c>
      <c r="J515" s="43" t="s">
        <v>126</v>
      </c>
      <c r="K515" s="43" t="s">
        <v>126</v>
      </c>
      <c r="L515" s="43" t="s">
        <v>126</v>
      </c>
      <c r="M515" s="43" t="s">
        <v>126</v>
      </c>
      <c r="N515" s="43"/>
      <c r="O515" s="43">
        <v>39</v>
      </c>
      <c r="P515" s="43" t="s">
        <v>651</v>
      </c>
      <c r="Q515" s="45">
        <v>44467.611909722225</v>
      </c>
      <c r="R515" s="43" t="s">
        <v>124</v>
      </c>
      <c r="S515" s="43" t="s">
        <v>125</v>
      </c>
      <c r="T515" s="43">
        <v>0</v>
      </c>
      <c r="U515" s="43" t="s">
        <v>126</v>
      </c>
      <c r="V515" s="44" t="s">
        <v>126</v>
      </c>
      <c r="W515" s="43" t="s">
        <v>126</v>
      </c>
      <c r="X515" s="43" t="s">
        <v>126</v>
      </c>
      <c r="Y515" s="43" t="s">
        <v>126</v>
      </c>
      <c r="Z515" s="43" t="s">
        <v>126</v>
      </c>
      <c r="AA515" s="43" t="s">
        <v>126</v>
      </c>
      <c r="AB515" s="43"/>
      <c r="AC515" s="43">
        <v>39</v>
      </c>
      <c r="AD515" s="43" t="s">
        <v>651</v>
      </c>
      <c r="AE515" s="45">
        <v>44467.611909722225</v>
      </c>
      <c r="AF515" s="43" t="s">
        <v>124</v>
      </c>
      <c r="AG515" s="43" t="s">
        <v>125</v>
      </c>
      <c r="AH515" s="43">
        <v>0</v>
      </c>
      <c r="AI515" s="43">
        <v>12.218</v>
      </c>
      <c r="AJ515" s="44">
        <v>2736</v>
      </c>
      <c r="AK515" s="43">
        <v>0.55600000000000005</v>
      </c>
      <c r="AL515" s="43" t="s">
        <v>126</v>
      </c>
      <c r="AM515" s="43" t="s">
        <v>126</v>
      </c>
      <c r="AN515" s="43" t="s">
        <v>126</v>
      </c>
      <c r="AO515" s="43" t="s">
        <v>126</v>
      </c>
      <c r="AP515" s="43"/>
      <c r="AQ515" s="43">
        <v>1</v>
      </c>
      <c r="AR515" s="43"/>
      <c r="AS515" s="43"/>
      <c r="AT515" s="46">
        <f t="shared" ref="AT515:AT534" si="36">IF(H515&lt;15000,((0.00000002125*H515^2)+(0.002705*H515)+(-4.371)),(IF(H515&lt;700000,((-0.0000000008162*H515^2)+(0.003141*H515)+(0.4702)), ((0.000000003285*V515^2)+(0.1899*V515)+(559.5)))))</f>
        <v>3.0845927712499996</v>
      </c>
      <c r="AU515" s="47">
        <f t="shared" ref="AU515:AU534" si="37">((-0.00000006277*AJ515^2)+(0.1854*AJ515)+(34.83))</f>
        <v>541.61452286208009</v>
      </c>
      <c r="AV515" s="43"/>
      <c r="AW515" s="50">
        <f t="shared" si="34"/>
        <v>3.1811343720499998</v>
      </c>
      <c r="AX515" s="51">
        <f t="shared" si="35"/>
        <v>519.14348258304005</v>
      </c>
    </row>
    <row r="516" spans="1:51">
      <c r="A516" s="43">
        <v>40</v>
      </c>
      <c r="B516" s="43" t="s">
        <v>652</v>
      </c>
      <c r="C516" s="45">
        <v>44467.633113425924</v>
      </c>
      <c r="D516" s="43" t="s">
        <v>128</v>
      </c>
      <c r="E516" s="43" t="s">
        <v>125</v>
      </c>
      <c r="F516" s="43">
        <v>0</v>
      </c>
      <c r="G516" s="43">
        <v>6.008</v>
      </c>
      <c r="H516" s="44">
        <v>883673</v>
      </c>
      <c r="I516" s="43">
        <v>1.839</v>
      </c>
      <c r="J516" s="43" t="s">
        <v>126</v>
      </c>
      <c r="K516" s="43" t="s">
        <v>126</v>
      </c>
      <c r="L516" s="43" t="s">
        <v>126</v>
      </c>
      <c r="M516" s="43" t="s">
        <v>126</v>
      </c>
      <c r="N516" s="43"/>
      <c r="O516" s="43">
        <v>40</v>
      </c>
      <c r="P516" s="43" t="s">
        <v>652</v>
      </c>
      <c r="Q516" s="45">
        <v>44467.633113425924</v>
      </c>
      <c r="R516" s="43" t="s">
        <v>128</v>
      </c>
      <c r="S516" s="43" t="s">
        <v>125</v>
      </c>
      <c r="T516" s="43">
        <v>0</v>
      </c>
      <c r="U516" s="43">
        <v>5.9560000000000004</v>
      </c>
      <c r="V516" s="44">
        <v>7320</v>
      </c>
      <c r="W516" s="43">
        <v>2.08</v>
      </c>
      <c r="X516" s="43" t="s">
        <v>126</v>
      </c>
      <c r="Y516" s="43" t="s">
        <v>126</v>
      </c>
      <c r="Z516" s="43" t="s">
        <v>126</v>
      </c>
      <c r="AA516" s="43" t="s">
        <v>126</v>
      </c>
      <c r="AB516" s="43"/>
      <c r="AC516" s="43">
        <v>40</v>
      </c>
      <c r="AD516" s="43" t="s">
        <v>652</v>
      </c>
      <c r="AE516" s="45">
        <v>44467.633113425924</v>
      </c>
      <c r="AF516" s="43" t="s">
        <v>128</v>
      </c>
      <c r="AG516" s="43" t="s">
        <v>125</v>
      </c>
      <c r="AH516" s="43">
        <v>0</v>
      </c>
      <c r="AI516" s="43">
        <v>12.179</v>
      </c>
      <c r="AJ516" s="44">
        <v>9654</v>
      </c>
      <c r="AK516" s="43">
        <v>1.9359999999999999</v>
      </c>
      <c r="AL516" s="43" t="s">
        <v>126</v>
      </c>
      <c r="AM516" s="43" t="s">
        <v>126</v>
      </c>
      <c r="AN516" s="43" t="s">
        <v>126</v>
      </c>
      <c r="AO516" s="43" t="s">
        <v>126</v>
      </c>
      <c r="AP516" s="43"/>
      <c r="AQ516" s="43">
        <v>1</v>
      </c>
      <c r="AR516" s="43"/>
      <c r="AS516" s="43"/>
      <c r="AT516" s="46">
        <f t="shared" si="36"/>
        <v>1949.744018184</v>
      </c>
      <c r="AU516" s="47">
        <f t="shared" si="37"/>
        <v>1818.8314538266802</v>
      </c>
      <c r="AV516" s="43"/>
      <c r="AW516" s="50">
        <f t="shared" si="34"/>
        <v>2161.8726012320003</v>
      </c>
      <c r="AX516" s="51">
        <f t="shared" si="35"/>
        <v>1840.4713726178402</v>
      </c>
    </row>
    <row r="517" spans="1:51">
      <c r="A517" s="43">
        <v>41</v>
      </c>
      <c r="B517" s="43" t="s">
        <v>653</v>
      </c>
      <c r="C517" s="45">
        <v>44467.654328703706</v>
      </c>
      <c r="D517" s="43">
        <v>215</v>
      </c>
      <c r="E517" s="43" t="s">
        <v>125</v>
      </c>
      <c r="F517" s="43">
        <v>0</v>
      </c>
      <c r="G517" s="43">
        <v>6.0250000000000004</v>
      </c>
      <c r="H517" s="44">
        <v>5080</v>
      </c>
      <c r="I517" s="43">
        <v>6.0000000000000001E-3</v>
      </c>
      <c r="J517" s="43" t="s">
        <v>126</v>
      </c>
      <c r="K517" s="43" t="s">
        <v>126</v>
      </c>
      <c r="L517" s="43" t="s">
        <v>126</v>
      </c>
      <c r="M517" s="43" t="s">
        <v>126</v>
      </c>
      <c r="N517" s="43"/>
      <c r="O517" s="43">
        <v>41</v>
      </c>
      <c r="P517" s="43" t="s">
        <v>653</v>
      </c>
      <c r="Q517" s="45">
        <v>44467.654328703706</v>
      </c>
      <c r="R517" s="43">
        <v>215</v>
      </c>
      <c r="S517" s="43" t="s">
        <v>125</v>
      </c>
      <c r="T517" s="43">
        <v>0</v>
      </c>
      <c r="U517" s="43" t="s">
        <v>126</v>
      </c>
      <c r="V517" s="44" t="s">
        <v>126</v>
      </c>
      <c r="W517" s="43" t="s">
        <v>126</v>
      </c>
      <c r="X517" s="43" t="s">
        <v>126</v>
      </c>
      <c r="Y517" s="43" t="s">
        <v>126</v>
      </c>
      <c r="Z517" s="43" t="s">
        <v>126</v>
      </c>
      <c r="AA517" s="43" t="s">
        <v>126</v>
      </c>
      <c r="AB517" s="43"/>
      <c r="AC517" s="43">
        <v>41</v>
      </c>
      <c r="AD517" s="43" t="s">
        <v>653</v>
      </c>
      <c r="AE517" s="45">
        <v>44467.654328703706</v>
      </c>
      <c r="AF517" s="43">
        <v>215</v>
      </c>
      <c r="AG517" s="43" t="s">
        <v>125</v>
      </c>
      <c r="AH517" s="43">
        <v>0</v>
      </c>
      <c r="AI517" s="43">
        <v>12.010999999999999</v>
      </c>
      <c r="AJ517" s="44">
        <v>154386</v>
      </c>
      <c r="AK517" s="43">
        <v>30.131</v>
      </c>
      <c r="AL517" s="43" t="s">
        <v>126</v>
      </c>
      <c r="AM517" s="43" t="s">
        <v>126</v>
      </c>
      <c r="AN517" s="43" t="s">
        <v>126</v>
      </c>
      <c r="AO517" s="43" t="s">
        <v>126</v>
      </c>
      <c r="AP517" s="43"/>
      <c r="AQ517" s="43">
        <v>1</v>
      </c>
      <c r="AR517" s="43"/>
      <c r="AS517" s="43"/>
      <c r="AT517" s="46">
        <f t="shared" si="36"/>
        <v>9.9187860000000008</v>
      </c>
      <c r="AU517" s="47">
        <f t="shared" si="37"/>
        <v>27161.869127761085</v>
      </c>
      <c r="AV517" s="43"/>
      <c r="AW517" s="50">
        <f t="shared" ref="AW517:AW534" si="38">IF(H517&lt;10000,((-0.00000005795*H517^2)+(0.003823*H517)+(-6.715)),(IF(H517&lt;700000,((-0.0000000001209*H517^2)+(0.002635*H517)+(-0.4111)), ((-0.00000002007*V517^2)+(0.2564*V517)+(286.1)))))</f>
        <v>11.21035912</v>
      </c>
      <c r="AX517" s="51">
        <f t="shared" ref="AX517:AX534" si="39">(-0.00000001626*AJ517^2)+(0.1912*AJ517)+(-3.858)</f>
        <v>29127.187498445041</v>
      </c>
    </row>
    <row r="518" spans="1:51">
      <c r="A518" s="43">
        <v>42</v>
      </c>
      <c r="B518" s="43" t="s">
        <v>654</v>
      </c>
      <c r="C518" s="45">
        <v>44467.675543981481</v>
      </c>
      <c r="D518" s="43">
        <v>201</v>
      </c>
      <c r="E518" s="43" t="s">
        <v>125</v>
      </c>
      <c r="F518" s="43">
        <v>0</v>
      </c>
      <c r="G518" s="43">
        <v>6.056</v>
      </c>
      <c r="H518" s="44">
        <v>2342</v>
      </c>
      <c r="I518" s="43">
        <v>0</v>
      </c>
      <c r="J518" s="43" t="s">
        <v>126</v>
      </c>
      <c r="K518" s="43" t="s">
        <v>126</v>
      </c>
      <c r="L518" s="43" t="s">
        <v>126</v>
      </c>
      <c r="M518" s="43" t="s">
        <v>126</v>
      </c>
      <c r="N518" s="43"/>
      <c r="O518" s="43">
        <v>42</v>
      </c>
      <c r="P518" s="43" t="s">
        <v>654</v>
      </c>
      <c r="Q518" s="45">
        <v>44467.675543981481</v>
      </c>
      <c r="R518" s="43">
        <v>201</v>
      </c>
      <c r="S518" s="43" t="s">
        <v>125</v>
      </c>
      <c r="T518" s="43">
        <v>0</v>
      </c>
      <c r="U518" s="43" t="s">
        <v>126</v>
      </c>
      <c r="V518" s="44" t="s">
        <v>126</v>
      </c>
      <c r="W518" s="43" t="s">
        <v>126</v>
      </c>
      <c r="X518" s="43" t="s">
        <v>126</v>
      </c>
      <c r="Y518" s="43" t="s">
        <v>126</v>
      </c>
      <c r="Z518" s="43" t="s">
        <v>126</v>
      </c>
      <c r="AA518" s="43" t="s">
        <v>126</v>
      </c>
      <c r="AB518" s="43"/>
      <c r="AC518" s="43">
        <v>42</v>
      </c>
      <c r="AD518" s="43" t="s">
        <v>654</v>
      </c>
      <c r="AE518" s="45">
        <v>44467.675543981481</v>
      </c>
      <c r="AF518" s="43">
        <v>201</v>
      </c>
      <c r="AG518" s="43" t="s">
        <v>125</v>
      </c>
      <c r="AH518" s="43">
        <v>0</v>
      </c>
      <c r="AI518" s="43">
        <v>11.973000000000001</v>
      </c>
      <c r="AJ518" s="44">
        <v>201395</v>
      </c>
      <c r="AK518" s="43">
        <v>39.024000000000001</v>
      </c>
      <c r="AL518" s="43" t="s">
        <v>126</v>
      </c>
      <c r="AM518" s="43" t="s">
        <v>126</v>
      </c>
      <c r="AN518" s="43" t="s">
        <v>126</v>
      </c>
      <c r="AO518" s="43" t="s">
        <v>126</v>
      </c>
      <c r="AP518" s="43"/>
      <c r="AQ518" s="43">
        <v>1</v>
      </c>
      <c r="AR518" s="43"/>
      <c r="AS518" s="43"/>
      <c r="AT518" s="46">
        <f t="shared" si="36"/>
        <v>2.0806654849999999</v>
      </c>
      <c r="AU518" s="47">
        <f t="shared" si="37"/>
        <v>34827.515188010751</v>
      </c>
      <c r="AV518" s="43"/>
      <c r="AW518" s="50">
        <f t="shared" si="38"/>
        <v>1.9206123362000014</v>
      </c>
      <c r="AX518" s="51">
        <f t="shared" si="39"/>
        <v>37843.361277633499</v>
      </c>
      <c r="AY518" s="43"/>
    </row>
    <row r="519" spans="1:51">
      <c r="A519" s="43">
        <v>43</v>
      </c>
      <c r="B519" s="43" t="s">
        <v>655</v>
      </c>
      <c r="C519" s="45">
        <v>44467.696759259263</v>
      </c>
      <c r="D519" s="43">
        <v>87</v>
      </c>
      <c r="E519" s="43" t="s">
        <v>125</v>
      </c>
      <c r="F519" s="43">
        <v>0</v>
      </c>
      <c r="G519" s="43">
        <v>6.0250000000000004</v>
      </c>
      <c r="H519" s="44">
        <v>8589</v>
      </c>
      <c r="I519" s="43">
        <v>1.2999999999999999E-2</v>
      </c>
      <c r="J519" s="43" t="s">
        <v>126</v>
      </c>
      <c r="K519" s="43" t="s">
        <v>126</v>
      </c>
      <c r="L519" s="43" t="s">
        <v>126</v>
      </c>
      <c r="M519" s="43" t="s">
        <v>126</v>
      </c>
      <c r="N519" s="43"/>
      <c r="O519" s="43">
        <v>43</v>
      </c>
      <c r="P519" s="43" t="s">
        <v>655</v>
      </c>
      <c r="Q519" s="45">
        <v>44467.696759259263</v>
      </c>
      <c r="R519" s="43">
        <v>87</v>
      </c>
      <c r="S519" s="43" t="s">
        <v>125</v>
      </c>
      <c r="T519" s="43">
        <v>0</v>
      </c>
      <c r="U519" s="43" t="s">
        <v>126</v>
      </c>
      <c r="V519" s="44" t="s">
        <v>126</v>
      </c>
      <c r="W519" s="43" t="s">
        <v>126</v>
      </c>
      <c r="X519" s="43" t="s">
        <v>126</v>
      </c>
      <c r="Y519" s="43" t="s">
        <v>126</v>
      </c>
      <c r="Z519" s="43" t="s">
        <v>126</v>
      </c>
      <c r="AA519" s="43" t="s">
        <v>126</v>
      </c>
      <c r="AB519" s="43"/>
      <c r="AC519" s="43">
        <v>43</v>
      </c>
      <c r="AD519" s="43" t="s">
        <v>655</v>
      </c>
      <c r="AE519" s="45">
        <v>44467.696759259263</v>
      </c>
      <c r="AF519" s="43">
        <v>87</v>
      </c>
      <c r="AG519" s="43" t="s">
        <v>125</v>
      </c>
      <c r="AH519" s="43">
        <v>0</v>
      </c>
      <c r="AI519" s="43">
        <v>12.153</v>
      </c>
      <c r="AJ519" s="44">
        <v>12298</v>
      </c>
      <c r="AK519" s="43">
        <v>2.4630000000000001</v>
      </c>
      <c r="AL519" s="43" t="s">
        <v>126</v>
      </c>
      <c r="AM519" s="43" t="s">
        <v>126</v>
      </c>
      <c r="AN519" s="43" t="s">
        <v>126</v>
      </c>
      <c r="AO519" s="43" t="s">
        <v>126</v>
      </c>
      <c r="AP519" s="43"/>
      <c r="AQ519" s="43">
        <v>1</v>
      </c>
      <c r="AR519" s="43"/>
      <c r="AS519" s="43"/>
      <c r="AT519" s="46">
        <f t="shared" si="36"/>
        <v>20.429877071249997</v>
      </c>
      <c r="AU519" s="47">
        <f t="shared" si="37"/>
        <v>2305.3858147329197</v>
      </c>
      <c r="AV519" s="43"/>
      <c r="AW519" s="50">
        <f t="shared" si="38"/>
        <v>21.845722128049996</v>
      </c>
      <c r="AX519" s="51">
        <f t="shared" si="39"/>
        <v>2345.0604245269601</v>
      </c>
      <c r="AY519" s="43"/>
    </row>
    <row r="520" spans="1:51">
      <c r="A520" s="43">
        <v>44</v>
      </c>
      <c r="B520" s="43" t="s">
        <v>656</v>
      </c>
      <c r="C520" s="45">
        <v>44467.717951388891</v>
      </c>
      <c r="D520" s="43">
        <v>121</v>
      </c>
      <c r="E520" s="43" t="s">
        <v>125</v>
      </c>
      <c r="F520" s="43">
        <v>0</v>
      </c>
      <c r="G520" s="43">
        <v>6.0549999999999997</v>
      </c>
      <c r="H520" s="44">
        <v>2353</v>
      </c>
      <c r="I520" s="43">
        <v>0</v>
      </c>
      <c r="J520" s="43" t="s">
        <v>126</v>
      </c>
      <c r="K520" s="43" t="s">
        <v>126</v>
      </c>
      <c r="L520" s="43" t="s">
        <v>126</v>
      </c>
      <c r="M520" s="43" t="s">
        <v>126</v>
      </c>
      <c r="N520" s="43"/>
      <c r="O520" s="43">
        <v>44</v>
      </c>
      <c r="P520" s="43" t="s">
        <v>656</v>
      </c>
      <c r="Q520" s="45">
        <v>44467.717951388891</v>
      </c>
      <c r="R520" s="43">
        <v>121</v>
      </c>
      <c r="S520" s="43" t="s">
        <v>125</v>
      </c>
      <c r="T520" s="43">
        <v>0</v>
      </c>
      <c r="U520" s="43" t="s">
        <v>126</v>
      </c>
      <c r="V520" s="44" t="s">
        <v>126</v>
      </c>
      <c r="W520" s="43" t="s">
        <v>126</v>
      </c>
      <c r="X520" s="43" t="s">
        <v>126</v>
      </c>
      <c r="Y520" s="43" t="s">
        <v>126</v>
      </c>
      <c r="Z520" s="43" t="s">
        <v>126</v>
      </c>
      <c r="AA520" s="43" t="s">
        <v>126</v>
      </c>
      <c r="AB520" s="43"/>
      <c r="AC520" s="43">
        <v>44</v>
      </c>
      <c r="AD520" s="43" t="s">
        <v>656</v>
      </c>
      <c r="AE520" s="45">
        <v>44467.717951388891</v>
      </c>
      <c r="AF520" s="43">
        <v>121</v>
      </c>
      <c r="AG520" s="43" t="s">
        <v>125</v>
      </c>
      <c r="AH520" s="43">
        <v>0</v>
      </c>
      <c r="AI520" s="43">
        <v>11.968</v>
      </c>
      <c r="AJ520" s="44">
        <v>196974</v>
      </c>
      <c r="AK520" s="43">
        <v>38.192999999999998</v>
      </c>
      <c r="AL520" s="43" t="s">
        <v>126</v>
      </c>
      <c r="AM520" s="43" t="s">
        <v>126</v>
      </c>
      <c r="AN520" s="43" t="s">
        <v>126</v>
      </c>
      <c r="AO520" s="43" t="s">
        <v>126</v>
      </c>
      <c r="AP520" s="43"/>
      <c r="AQ520" s="43">
        <v>1</v>
      </c>
      <c r="AR520" s="43"/>
      <c r="AS520" s="43"/>
      <c r="AT520" s="46">
        <f t="shared" si="36"/>
        <v>2.1115179412499998</v>
      </c>
      <c r="AU520" s="47">
        <f t="shared" si="37"/>
        <v>34118.411643447478</v>
      </c>
      <c r="AV520" s="43"/>
      <c r="AW520" s="50">
        <f t="shared" si="38"/>
        <v>1.9596725084499997</v>
      </c>
      <c r="AX520" s="51">
        <f t="shared" si="39"/>
        <v>37026.703016448242</v>
      </c>
      <c r="AY520" s="43"/>
    </row>
    <row r="521" spans="1:51">
      <c r="A521" s="43">
        <v>45</v>
      </c>
      <c r="B521" s="43" t="s">
        <v>657</v>
      </c>
      <c r="C521" s="45">
        <v>44467.739178240743</v>
      </c>
      <c r="D521" s="43">
        <v>175</v>
      </c>
      <c r="E521" s="43" t="s">
        <v>125</v>
      </c>
      <c r="F521" s="43">
        <v>0</v>
      </c>
      <c r="G521" s="43">
        <v>6.05</v>
      </c>
      <c r="H521" s="44">
        <v>2884</v>
      </c>
      <c r="I521" s="43">
        <v>1E-3</v>
      </c>
      <c r="J521" s="43" t="s">
        <v>126</v>
      </c>
      <c r="K521" s="43" t="s">
        <v>126</v>
      </c>
      <c r="L521" s="43" t="s">
        <v>126</v>
      </c>
      <c r="M521" s="43" t="s">
        <v>126</v>
      </c>
      <c r="N521" s="43"/>
      <c r="O521" s="43">
        <v>45</v>
      </c>
      <c r="P521" s="43" t="s">
        <v>657</v>
      </c>
      <c r="Q521" s="45">
        <v>44467.739178240743</v>
      </c>
      <c r="R521" s="43">
        <v>175</v>
      </c>
      <c r="S521" s="43" t="s">
        <v>125</v>
      </c>
      <c r="T521" s="43">
        <v>0</v>
      </c>
      <c r="U521" s="43" t="s">
        <v>126</v>
      </c>
      <c r="V521" s="44" t="s">
        <v>126</v>
      </c>
      <c r="W521" s="43" t="s">
        <v>126</v>
      </c>
      <c r="X521" s="43" t="s">
        <v>126</v>
      </c>
      <c r="Y521" s="43" t="s">
        <v>126</v>
      </c>
      <c r="Z521" s="43" t="s">
        <v>126</v>
      </c>
      <c r="AA521" s="43" t="s">
        <v>126</v>
      </c>
      <c r="AB521" s="43"/>
      <c r="AC521" s="43">
        <v>45</v>
      </c>
      <c r="AD521" s="43" t="s">
        <v>657</v>
      </c>
      <c r="AE521" s="45">
        <v>44467.739178240743</v>
      </c>
      <c r="AF521" s="43">
        <v>175</v>
      </c>
      <c r="AG521" s="43" t="s">
        <v>125</v>
      </c>
      <c r="AH521" s="43">
        <v>0</v>
      </c>
      <c r="AI521" s="43">
        <v>12.022</v>
      </c>
      <c r="AJ521" s="44">
        <v>138187</v>
      </c>
      <c r="AK521" s="43">
        <v>27.036999999999999</v>
      </c>
      <c r="AL521" s="43" t="s">
        <v>126</v>
      </c>
      <c r="AM521" s="43" t="s">
        <v>126</v>
      </c>
      <c r="AN521" s="43" t="s">
        <v>126</v>
      </c>
      <c r="AO521" s="43" t="s">
        <v>126</v>
      </c>
      <c r="AP521" s="43"/>
      <c r="AQ521" s="43">
        <v>1</v>
      </c>
      <c r="AR521" s="43"/>
      <c r="AS521" s="43"/>
      <c r="AT521" s="46">
        <f t="shared" si="36"/>
        <v>3.6069659399999994</v>
      </c>
      <c r="AU521" s="47">
        <f t="shared" si="37"/>
        <v>24456.066039755871</v>
      </c>
      <c r="AV521" s="43"/>
      <c r="AW521" s="50">
        <f t="shared" si="38"/>
        <v>3.8285354248000001</v>
      </c>
      <c r="AX521" s="51">
        <f t="shared" si="39"/>
        <v>26107.00118028406</v>
      </c>
      <c r="AY521" s="43"/>
    </row>
    <row r="522" spans="1:51">
      <c r="A522" s="43">
        <v>46</v>
      </c>
      <c r="B522" s="43" t="s">
        <v>658</v>
      </c>
      <c r="C522" s="45">
        <v>44467.760405092595</v>
      </c>
      <c r="D522" s="43">
        <v>173</v>
      </c>
      <c r="E522" s="43" t="s">
        <v>125</v>
      </c>
      <c r="F522" s="43">
        <v>0</v>
      </c>
      <c r="G522" s="43">
        <v>6.056</v>
      </c>
      <c r="H522" s="44">
        <v>2277</v>
      </c>
      <c r="I522" s="43">
        <v>0</v>
      </c>
      <c r="J522" s="43" t="s">
        <v>126</v>
      </c>
      <c r="K522" s="43" t="s">
        <v>126</v>
      </c>
      <c r="L522" s="43" t="s">
        <v>126</v>
      </c>
      <c r="M522" s="43" t="s">
        <v>126</v>
      </c>
      <c r="N522" s="43"/>
      <c r="O522" s="43">
        <v>46</v>
      </c>
      <c r="P522" s="43" t="s">
        <v>658</v>
      </c>
      <c r="Q522" s="45">
        <v>44467.760405092595</v>
      </c>
      <c r="R522" s="43">
        <v>173</v>
      </c>
      <c r="S522" s="43" t="s">
        <v>125</v>
      </c>
      <c r="T522" s="43">
        <v>0</v>
      </c>
      <c r="U522" s="43" t="s">
        <v>126</v>
      </c>
      <c r="V522" s="44" t="s">
        <v>126</v>
      </c>
      <c r="W522" s="43" t="s">
        <v>126</v>
      </c>
      <c r="X522" s="43" t="s">
        <v>126</v>
      </c>
      <c r="Y522" s="43" t="s">
        <v>126</v>
      </c>
      <c r="Z522" s="43" t="s">
        <v>126</v>
      </c>
      <c r="AA522" s="43" t="s">
        <v>126</v>
      </c>
      <c r="AB522" s="43"/>
      <c r="AC522" s="43">
        <v>46</v>
      </c>
      <c r="AD522" s="43" t="s">
        <v>658</v>
      </c>
      <c r="AE522" s="45">
        <v>44467.760405092595</v>
      </c>
      <c r="AF522" s="43">
        <v>173</v>
      </c>
      <c r="AG522" s="43" t="s">
        <v>125</v>
      </c>
      <c r="AH522" s="43">
        <v>0</v>
      </c>
      <c r="AI522" s="43">
        <v>11.984</v>
      </c>
      <c r="AJ522" s="44">
        <v>187444</v>
      </c>
      <c r="AK522" s="43">
        <v>36.398000000000003</v>
      </c>
      <c r="AL522" s="43" t="s">
        <v>126</v>
      </c>
      <c r="AM522" s="43" t="s">
        <v>126</v>
      </c>
      <c r="AN522" s="43" t="s">
        <v>126</v>
      </c>
      <c r="AO522" s="43" t="s">
        <v>126</v>
      </c>
      <c r="AP522" s="43"/>
      <c r="AQ522" s="43">
        <v>1</v>
      </c>
      <c r="AR522" s="43"/>
      <c r="AS522" s="43"/>
      <c r="AT522" s="46">
        <f t="shared" si="36"/>
        <v>1.8984604912499989</v>
      </c>
      <c r="AU522" s="47">
        <f t="shared" si="37"/>
        <v>32581.507760653287</v>
      </c>
      <c r="AV522" s="43"/>
      <c r="AW522" s="50">
        <f t="shared" si="38"/>
        <v>1.68951595445</v>
      </c>
      <c r="AX522" s="51">
        <f t="shared" si="39"/>
        <v>35264.13558400864</v>
      </c>
      <c r="AY522" s="43"/>
    </row>
    <row r="523" spans="1:51">
      <c r="A523" s="43">
        <v>47</v>
      </c>
      <c r="B523" s="43" t="s">
        <v>659</v>
      </c>
      <c r="C523" s="45">
        <v>44467.781597222223</v>
      </c>
      <c r="D523" s="43">
        <v>15</v>
      </c>
      <c r="E523" s="43" t="s">
        <v>125</v>
      </c>
      <c r="F523" s="43">
        <v>0</v>
      </c>
      <c r="G523" s="43">
        <v>6.06</v>
      </c>
      <c r="H523" s="44">
        <v>2444</v>
      </c>
      <c r="I523" s="43">
        <v>0</v>
      </c>
      <c r="J523" s="43" t="s">
        <v>126</v>
      </c>
      <c r="K523" s="43" t="s">
        <v>126</v>
      </c>
      <c r="L523" s="43" t="s">
        <v>126</v>
      </c>
      <c r="M523" s="43" t="s">
        <v>126</v>
      </c>
      <c r="N523" s="43"/>
      <c r="O523" s="43">
        <v>47</v>
      </c>
      <c r="P523" s="43" t="s">
        <v>659</v>
      </c>
      <c r="Q523" s="45">
        <v>44467.781597222223</v>
      </c>
      <c r="R523" s="43">
        <v>15</v>
      </c>
      <c r="S523" s="43" t="s">
        <v>125</v>
      </c>
      <c r="T523" s="43">
        <v>0</v>
      </c>
      <c r="U523" s="43" t="s">
        <v>126</v>
      </c>
      <c r="V523" s="44" t="s">
        <v>126</v>
      </c>
      <c r="W523" s="43" t="s">
        <v>126</v>
      </c>
      <c r="X523" s="43" t="s">
        <v>126</v>
      </c>
      <c r="Y523" s="43" t="s">
        <v>126</v>
      </c>
      <c r="Z523" s="43" t="s">
        <v>126</v>
      </c>
      <c r="AA523" s="43" t="s">
        <v>126</v>
      </c>
      <c r="AB523" s="43"/>
      <c r="AC523" s="43">
        <v>47</v>
      </c>
      <c r="AD523" s="43" t="s">
        <v>659</v>
      </c>
      <c r="AE523" s="45">
        <v>44467.781597222223</v>
      </c>
      <c r="AF523" s="43">
        <v>15</v>
      </c>
      <c r="AG523" s="43" t="s">
        <v>125</v>
      </c>
      <c r="AH523" s="43">
        <v>0</v>
      </c>
      <c r="AI523" s="43">
        <v>12.164999999999999</v>
      </c>
      <c r="AJ523" s="44">
        <v>5295</v>
      </c>
      <c r="AK523" s="43">
        <v>1.0669999999999999</v>
      </c>
      <c r="AL523" s="43" t="s">
        <v>126</v>
      </c>
      <c r="AM523" s="43" t="s">
        <v>126</v>
      </c>
      <c r="AN523" s="43" t="s">
        <v>126</v>
      </c>
      <c r="AO523" s="43" t="s">
        <v>126</v>
      </c>
      <c r="AP523" s="43"/>
      <c r="AQ523" s="43">
        <v>1</v>
      </c>
      <c r="AR523" s="43"/>
      <c r="AS523" s="43"/>
      <c r="AT523" s="46">
        <f t="shared" si="36"/>
        <v>2.3669491399999991</v>
      </c>
      <c r="AU523" s="47">
        <f t="shared" si="37"/>
        <v>1014.7631159407501</v>
      </c>
      <c r="AV523" s="43"/>
      <c r="AW523" s="50">
        <f t="shared" si="38"/>
        <v>2.2822687688000016</v>
      </c>
      <c r="AX523" s="51">
        <f t="shared" si="39"/>
        <v>1008.0901179735</v>
      </c>
      <c r="AY523" s="43"/>
    </row>
    <row r="524" spans="1:51">
      <c r="A524" s="43">
        <v>48</v>
      </c>
      <c r="B524" s="43" t="s">
        <v>660</v>
      </c>
      <c r="C524" s="45">
        <v>44467.802835648145</v>
      </c>
      <c r="D524" s="43">
        <v>115</v>
      </c>
      <c r="E524" s="43" t="s">
        <v>125</v>
      </c>
      <c r="F524" s="43">
        <v>0</v>
      </c>
      <c r="G524" s="43">
        <v>6.0549999999999997</v>
      </c>
      <c r="H524" s="44">
        <v>3123</v>
      </c>
      <c r="I524" s="43">
        <v>2E-3</v>
      </c>
      <c r="J524" s="43" t="s">
        <v>126</v>
      </c>
      <c r="K524" s="43" t="s">
        <v>126</v>
      </c>
      <c r="L524" s="43" t="s">
        <v>126</v>
      </c>
      <c r="M524" s="43" t="s">
        <v>126</v>
      </c>
      <c r="N524" s="43"/>
      <c r="O524" s="43">
        <v>48</v>
      </c>
      <c r="P524" s="43" t="s">
        <v>660</v>
      </c>
      <c r="Q524" s="45">
        <v>44467.802835648145</v>
      </c>
      <c r="R524" s="43">
        <v>115</v>
      </c>
      <c r="S524" s="43" t="s">
        <v>125</v>
      </c>
      <c r="T524" s="43">
        <v>0</v>
      </c>
      <c r="U524" s="43" t="s">
        <v>126</v>
      </c>
      <c r="V524" s="44" t="s">
        <v>126</v>
      </c>
      <c r="W524" s="43" t="s">
        <v>126</v>
      </c>
      <c r="X524" s="43" t="s">
        <v>126</v>
      </c>
      <c r="Y524" s="43" t="s">
        <v>126</v>
      </c>
      <c r="Z524" s="43" t="s">
        <v>126</v>
      </c>
      <c r="AA524" s="43" t="s">
        <v>126</v>
      </c>
      <c r="AB524" s="43"/>
      <c r="AC524" s="43">
        <v>48</v>
      </c>
      <c r="AD524" s="43" t="s">
        <v>660</v>
      </c>
      <c r="AE524" s="45">
        <v>44467.802835648145</v>
      </c>
      <c r="AF524" s="43">
        <v>115</v>
      </c>
      <c r="AG524" s="43" t="s">
        <v>125</v>
      </c>
      <c r="AH524" s="43">
        <v>0</v>
      </c>
      <c r="AI524" s="43">
        <v>12.157</v>
      </c>
      <c r="AJ524" s="44">
        <v>5668</v>
      </c>
      <c r="AK524" s="43">
        <v>1.141</v>
      </c>
      <c r="AL524" s="43" t="s">
        <v>126</v>
      </c>
      <c r="AM524" s="43" t="s">
        <v>126</v>
      </c>
      <c r="AN524" s="43" t="s">
        <v>126</v>
      </c>
      <c r="AO524" s="43" t="s">
        <v>126</v>
      </c>
      <c r="AP524" s="43"/>
      <c r="AQ524" s="43">
        <v>1</v>
      </c>
      <c r="AR524" s="43"/>
      <c r="AS524" s="43"/>
      <c r="AT524" s="46">
        <f t="shared" si="36"/>
        <v>4.283968991250001</v>
      </c>
      <c r="AU524" s="47">
        <f t="shared" si="37"/>
        <v>1083.6606369195201</v>
      </c>
      <c r="AV524" s="43"/>
      <c r="AW524" s="50">
        <f t="shared" si="38"/>
        <v>4.6590351744499987</v>
      </c>
      <c r="AX524" s="51">
        <f t="shared" si="39"/>
        <v>1079.3412275977601</v>
      </c>
      <c r="AY524" s="43"/>
    </row>
    <row r="525" spans="1:51">
      <c r="A525" s="43">
        <v>49</v>
      </c>
      <c r="B525" s="43" t="s">
        <v>661</v>
      </c>
      <c r="C525" s="45">
        <v>44467.82403935185</v>
      </c>
      <c r="D525" s="43">
        <v>88</v>
      </c>
      <c r="E525" s="43" t="s">
        <v>125</v>
      </c>
      <c r="F525" s="43">
        <v>0</v>
      </c>
      <c r="G525" s="43">
        <v>6.02</v>
      </c>
      <c r="H525" s="44">
        <v>8376</v>
      </c>
      <c r="I525" s="43">
        <v>1.2999999999999999E-2</v>
      </c>
      <c r="J525" s="43" t="s">
        <v>126</v>
      </c>
      <c r="K525" s="43" t="s">
        <v>126</v>
      </c>
      <c r="L525" s="43" t="s">
        <v>126</v>
      </c>
      <c r="M525" s="43" t="s">
        <v>126</v>
      </c>
      <c r="N525" s="43"/>
      <c r="O525" s="43">
        <v>49</v>
      </c>
      <c r="P525" s="43" t="s">
        <v>661</v>
      </c>
      <c r="Q525" s="45">
        <v>44467.82403935185</v>
      </c>
      <c r="R525" s="43">
        <v>88</v>
      </c>
      <c r="S525" s="43" t="s">
        <v>125</v>
      </c>
      <c r="T525" s="43">
        <v>0</v>
      </c>
      <c r="U525" s="43" t="s">
        <v>126</v>
      </c>
      <c r="V525" s="44" t="s">
        <v>126</v>
      </c>
      <c r="W525" s="43" t="s">
        <v>126</v>
      </c>
      <c r="X525" s="43" t="s">
        <v>126</v>
      </c>
      <c r="Y525" s="43" t="s">
        <v>126</v>
      </c>
      <c r="Z525" s="43" t="s">
        <v>126</v>
      </c>
      <c r="AA525" s="43" t="s">
        <v>126</v>
      </c>
      <c r="AB525" s="43"/>
      <c r="AC525" s="43">
        <v>49</v>
      </c>
      <c r="AD525" s="43" t="s">
        <v>661</v>
      </c>
      <c r="AE525" s="45">
        <v>44467.82403935185</v>
      </c>
      <c r="AF525" s="43">
        <v>88</v>
      </c>
      <c r="AG525" s="43" t="s">
        <v>125</v>
      </c>
      <c r="AH525" s="43">
        <v>0</v>
      </c>
      <c r="AI525" s="43">
        <v>12.147</v>
      </c>
      <c r="AJ525" s="44">
        <v>10639</v>
      </c>
      <c r="AK525" s="43">
        <v>2.1320000000000001</v>
      </c>
      <c r="AL525" s="43" t="s">
        <v>126</v>
      </c>
      <c r="AM525" s="43" t="s">
        <v>126</v>
      </c>
      <c r="AN525" s="43" t="s">
        <v>126</v>
      </c>
      <c r="AO525" s="43" t="s">
        <v>126</v>
      </c>
      <c r="AP525" s="43"/>
      <c r="AQ525" s="43">
        <v>1</v>
      </c>
      <c r="AR525" s="43"/>
      <c r="AS525" s="43"/>
      <c r="AT525" s="46">
        <f t="shared" si="36"/>
        <v>19.77692424</v>
      </c>
      <c r="AU525" s="47">
        <f t="shared" si="37"/>
        <v>2000.19576909083</v>
      </c>
      <c r="AV525" s="43"/>
      <c r="AW525" s="50">
        <f t="shared" si="38"/>
        <v>21.240828060799998</v>
      </c>
      <c r="AX525" s="51">
        <f t="shared" si="39"/>
        <v>2028.4783579005402</v>
      </c>
      <c r="AY525" s="43"/>
    </row>
    <row r="526" spans="1:51">
      <c r="A526" s="43">
        <v>50</v>
      </c>
      <c r="B526" s="43" t="s">
        <v>662</v>
      </c>
      <c r="C526" s="45">
        <v>44467.845231481479</v>
      </c>
      <c r="D526" s="43">
        <v>59</v>
      </c>
      <c r="E526" s="43" t="s">
        <v>125</v>
      </c>
      <c r="F526" s="43">
        <v>0</v>
      </c>
      <c r="G526" s="43">
        <v>6.0129999999999999</v>
      </c>
      <c r="H526" s="44">
        <v>243469</v>
      </c>
      <c r="I526" s="43">
        <v>0.503</v>
      </c>
      <c r="J526" s="43" t="s">
        <v>126</v>
      </c>
      <c r="K526" s="43" t="s">
        <v>126</v>
      </c>
      <c r="L526" s="43" t="s">
        <v>126</v>
      </c>
      <c r="M526" s="43" t="s">
        <v>126</v>
      </c>
      <c r="N526" s="43"/>
      <c r="O526" s="43">
        <v>50</v>
      </c>
      <c r="P526" s="43" t="s">
        <v>662</v>
      </c>
      <c r="Q526" s="45">
        <v>44467.845231481479</v>
      </c>
      <c r="R526" s="43">
        <v>59</v>
      </c>
      <c r="S526" s="43" t="s">
        <v>125</v>
      </c>
      <c r="T526" s="43">
        <v>0</v>
      </c>
      <c r="U526" s="43">
        <v>5.9740000000000002</v>
      </c>
      <c r="V526" s="44">
        <v>2321</v>
      </c>
      <c r="W526" s="43">
        <v>0.73799999999999999</v>
      </c>
      <c r="X526" s="43" t="s">
        <v>126</v>
      </c>
      <c r="Y526" s="43" t="s">
        <v>126</v>
      </c>
      <c r="Z526" s="43" t="s">
        <v>126</v>
      </c>
      <c r="AA526" s="43" t="s">
        <v>126</v>
      </c>
      <c r="AB526" s="43"/>
      <c r="AC526" s="43">
        <v>50</v>
      </c>
      <c r="AD526" s="43" t="s">
        <v>662</v>
      </c>
      <c r="AE526" s="45">
        <v>44467.845231481479</v>
      </c>
      <c r="AF526" s="43">
        <v>59</v>
      </c>
      <c r="AG526" s="43" t="s">
        <v>125</v>
      </c>
      <c r="AH526" s="43">
        <v>0</v>
      </c>
      <c r="AI526" s="43">
        <v>12.131</v>
      </c>
      <c r="AJ526" s="44">
        <v>33559</v>
      </c>
      <c r="AK526" s="43">
        <v>6.6820000000000004</v>
      </c>
      <c r="AL526" s="43" t="s">
        <v>126</v>
      </c>
      <c r="AM526" s="43" t="s">
        <v>126</v>
      </c>
      <c r="AN526" s="43" t="s">
        <v>126</v>
      </c>
      <c r="AO526" s="43" t="s">
        <v>126</v>
      </c>
      <c r="AP526" s="43"/>
      <c r="AQ526" s="43">
        <v>1</v>
      </c>
      <c r="AR526" s="43"/>
      <c r="AS526" s="43"/>
      <c r="AT526" s="46">
        <f t="shared" si="36"/>
        <v>716.82431593703177</v>
      </c>
      <c r="AU526" s="47">
        <f t="shared" si="37"/>
        <v>6185.9766191876297</v>
      </c>
      <c r="AV526" s="43"/>
      <c r="AW526" s="50">
        <f t="shared" si="38"/>
        <v>633.96310708611509</v>
      </c>
      <c r="AX526" s="51">
        <f t="shared" si="39"/>
        <v>6394.3106826189405</v>
      </c>
      <c r="AY526" s="43"/>
    </row>
    <row r="527" spans="1:51">
      <c r="A527" s="43">
        <v>51</v>
      </c>
      <c r="B527" s="43" t="s">
        <v>663</v>
      </c>
      <c r="C527" s="45">
        <v>44467.86645833333</v>
      </c>
      <c r="D527" s="43">
        <v>81</v>
      </c>
      <c r="E527" s="43" t="s">
        <v>125</v>
      </c>
      <c r="F527" s="43">
        <v>0</v>
      </c>
      <c r="G527" s="43">
        <v>6.0190000000000001</v>
      </c>
      <c r="H527" s="44">
        <v>8603</v>
      </c>
      <c r="I527" s="43">
        <v>1.2999999999999999E-2</v>
      </c>
      <c r="J527" s="43" t="s">
        <v>126</v>
      </c>
      <c r="K527" s="43" t="s">
        <v>126</v>
      </c>
      <c r="L527" s="43" t="s">
        <v>126</v>
      </c>
      <c r="M527" s="43" t="s">
        <v>126</v>
      </c>
      <c r="N527" s="43"/>
      <c r="O527" s="43">
        <v>51</v>
      </c>
      <c r="P527" s="43" t="s">
        <v>663</v>
      </c>
      <c r="Q527" s="45">
        <v>44467.86645833333</v>
      </c>
      <c r="R527" s="43">
        <v>81</v>
      </c>
      <c r="S527" s="43" t="s">
        <v>125</v>
      </c>
      <c r="T527" s="43">
        <v>0</v>
      </c>
      <c r="U527" s="43" t="s">
        <v>126</v>
      </c>
      <c r="V527" s="44" t="s">
        <v>126</v>
      </c>
      <c r="W527" s="43" t="s">
        <v>126</v>
      </c>
      <c r="X527" s="43" t="s">
        <v>126</v>
      </c>
      <c r="Y527" s="43" t="s">
        <v>126</v>
      </c>
      <c r="Z527" s="43" t="s">
        <v>126</v>
      </c>
      <c r="AA527" s="43" t="s">
        <v>126</v>
      </c>
      <c r="AB527" s="43"/>
      <c r="AC527" s="43">
        <v>51</v>
      </c>
      <c r="AD527" s="43" t="s">
        <v>663</v>
      </c>
      <c r="AE527" s="45">
        <v>44467.86645833333</v>
      </c>
      <c r="AF527" s="43">
        <v>81</v>
      </c>
      <c r="AG527" s="43" t="s">
        <v>125</v>
      </c>
      <c r="AH527" s="43">
        <v>0</v>
      </c>
      <c r="AI527" s="43">
        <v>12.157</v>
      </c>
      <c r="AJ527" s="44">
        <v>9690</v>
      </c>
      <c r="AK527" s="43">
        <v>1.9430000000000001</v>
      </c>
      <c r="AL527" s="43" t="s">
        <v>126</v>
      </c>
      <c r="AM527" s="43" t="s">
        <v>126</v>
      </c>
      <c r="AN527" s="43" t="s">
        <v>126</v>
      </c>
      <c r="AO527" s="43" t="s">
        <v>126</v>
      </c>
      <c r="AP527" s="43"/>
      <c r="AQ527" s="43">
        <v>1</v>
      </c>
      <c r="AR527" s="43"/>
      <c r="AS527" s="43"/>
      <c r="AT527" s="46">
        <f t="shared" si="36"/>
        <v>20.472861691249996</v>
      </c>
      <c r="AU527" s="47">
        <f t="shared" si="37"/>
        <v>1825.4621418029999</v>
      </c>
      <c r="AV527" s="43"/>
      <c r="AW527" s="50">
        <f t="shared" si="38"/>
        <v>21.885296258449998</v>
      </c>
      <c r="AX527" s="51">
        <f t="shared" si="39"/>
        <v>1847.3432494140002</v>
      </c>
      <c r="AY527" s="43"/>
    </row>
    <row r="528" spans="1:51">
      <c r="A528" s="43">
        <v>52</v>
      </c>
      <c r="B528" s="43" t="s">
        <v>664</v>
      </c>
      <c r="C528" s="45">
        <v>44467.887650462966</v>
      </c>
      <c r="D528" s="43">
        <v>68</v>
      </c>
      <c r="E528" s="43" t="s">
        <v>125</v>
      </c>
      <c r="F528" s="43">
        <v>0</v>
      </c>
      <c r="G528" s="43">
        <v>6.0069999999999997</v>
      </c>
      <c r="H528" s="44">
        <v>62917</v>
      </c>
      <c r="I528" s="43">
        <v>0.126</v>
      </c>
      <c r="J528" s="43" t="s">
        <v>126</v>
      </c>
      <c r="K528" s="43" t="s">
        <v>126</v>
      </c>
      <c r="L528" s="43" t="s">
        <v>126</v>
      </c>
      <c r="M528" s="43" t="s">
        <v>126</v>
      </c>
      <c r="N528" s="43"/>
      <c r="O528" s="43">
        <v>52</v>
      </c>
      <c r="P528" s="43" t="s">
        <v>664</v>
      </c>
      <c r="Q528" s="45">
        <v>44467.887650462966</v>
      </c>
      <c r="R528" s="43">
        <v>68</v>
      </c>
      <c r="S528" s="43" t="s">
        <v>125</v>
      </c>
      <c r="T528" s="43">
        <v>0</v>
      </c>
      <c r="U528" s="43" t="s">
        <v>126</v>
      </c>
      <c r="V528" s="44" t="s">
        <v>126</v>
      </c>
      <c r="W528" s="43" t="s">
        <v>126</v>
      </c>
      <c r="X528" s="43" t="s">
        <v>126</v>
      </c>
      <c r="Y528" s="43" t="s">
        <v>126</v>
      </c>
      <c r="Z528" s="43" t="s">
        <v>126</v>
      </c>
      <c r="AA528" s="43" t="s">
        <v>126</v>
      </c>
      <c r="AB528" s="43"/>
      <c r="AC528" s="43">
        <v>52</v>
      </c>
      <c r="AD528" s="43" t="s">
        <v>664</v>
      </c>
      <c r="AE528" s="45">
        <v>44467.887650462966</v>
      </c>
      <c r="AF528" s="43">
        <v>68</v>
      </c>
      <c r="AG528" s="43" t="s">
        <v>125</v>
      </c>
      <c r="AH528" s="43">
        <v>0</v>
      </c>
      <c r="AI528" s="43">
        <v>12.093999999999999</v>
      </c>
      <c r="AJ528" s="44">
        <v>66933</v>
      </c>
      <c r="AK528" s="43">
        <v>13.247</v>
      </c>
      <c r="AL528" s="43" t="s">
        <v>126</v>
      </c>
      <c r="AM528" s="43" t="s">
        <v>126</v>
      </c>
      <c r="AN528" s="43" t="s">
        <v>126</v>
      </c>
      <c r="AO528" s="43" t="s">
        <v>126</v>
      </c>
      <c r="AP528" s="43"/>
      <c r="AQ528" s="43">
        <v>1</v>
      </c>
      <c r="AR528" s="43"/>
      <c r="AS528" s="43"/>
      <c r="AT528" s="46">
        <f t="shared" si="36"/>
        <v>194.8615293967982</v>
      </c>
      <c r="AU528" s="47">
        <f t="shared" si="37"/>
        <v>12162.99693728547</v>
      </c>
      <c r="AV528" s="43"/>
      <c r="AW528" s="50">
        <f t="shared" si="38"/>
        <v>164.89660643931992</v>
      </c>
      <c r="AX528" s="51">
        <f t="shared" si="39"/>
        <v>12720.886369288861</v>
      </c>
      <c r="AY528" s="43"/>
    </row>
    <row r="529" spans="1:51">
      <c r="A529" s="43">
        <v>53</v>
      </c>
      <c r="B529" s="43" t="s">
        <v>665</v>
      </c>
      <c r="C529" s="45">
        <v>44467.908865740741</v>
      </c>
      <c r="D529" s="43">
        <v>44</v>
      </c>
      <c r="E529" s="43" t="s">
        <v>125</v>
      </c>
      <c r="F529" s="43">
        <v>0</v>
      </c>
      <c r="G529" s="43">
        <v>6.0270000000000001</v>
      </c>
      <c r="H529" s="44">
        <v>9777</v>
      </c>
      <c r="I529" s="43">
        <v>1.6E-2</v>
      </c>
      <c r="J529" s="43" t="s">
        <v>126</v>
      </c>
      <c r="K529" s="43" t="s">
        <v>126</v>
      </c>
      <c r="L529" s="43" t="s">
        <v>126</v>
      </c>
      <c r="M529" s="43" t="s">
        <v>126</v>
      </c>
      <c r="N529" s="43"/>
      <c r="O529" s="43">
        <v>53</v>
      </c>
      <c r="P529" s="43" t="s">
        <v>665</v>
      </c>
      <c r="Q529" s="45">
        <v>44467.908865740741</v>
      </c>
      <c r="R529" s="43">
        <v>44</v>
      </c>
      <c r="S529" s="43" t="s">
        <v>125</v>
      </c>
      <c r="T529" s="43">
        <v>0</v>
      </c>
      <c r="U529" s="43" t="s">
        <v>126</v>
      </c>
      <c r="V529" s="44" t="s">
        <v>126</v>
      </c>
      <c r="W529" s="43" t="s">
        <v>126</v>
      </c>
      <c r="X529" s="43" t="s">
        <v>126</v>
      </c>
      <c r="Y529" s="43" t="s">
        <v>126</v>
      </c>
      <c r="Z529" s="43" t="s">
        <v>126</v>
      </c>
      <c r="AA529" s="43" t="s">
        <v>126</v>
      </c>
      <c r="AB529" s="43"/>
      <c r="AC529" s="43">
        <v>53</v>
      </c>
      <c r="AD529" s="43" t="s">
        <v>665</v>
      </c>
      <c r="AE529" s="45">
        <v>44467.908865740741</v>
      </c>
      <c r="AF529" s="43">
        <v>44</v>
      </c>
      <c r="AG529" s="43" t="s">
        <v>125</v>
      </c>
      <c r="AH529" s="43">
        <v>0</v>
      </c>
      <c r="AI529" s="43">
        <v>12.163</v>
      </c>
      <c r="AJ529" s="44">
        <v>13206</v>
      </c>
      <c r="AK529" s="43">
        <v>2.6440000000000001</v>
      </c>
      <c r="AL529" s="43" t="s">
        <v>126</v>
      </c>
      <c r="AM529" s="43" t="s">
        <v>126</v>
      </c>
      <c r="AN529" s="43" t="s">
        <v>126</v>
      </c>
      <c r="AO529" s="43" t="s">
        <v>126</v>
      </c>
      <c r="AP529" s="43"/>
      <c r="AQ529" s="43">
        <v>1</v>
      </c>
      <c r="AR529" s="43"/>
      <c r="AS529" s="43"/>
      <c r="AT529" s="46">
        <f t="shared" si="36"/>
        <v>24.107066741249994</v>
      </c>
      <c r="AU529" s="47">
        <f t="shared" si="37"/>
        <v>2472.2754101722803</v>
      </c>
      <c r="AV529" s="43"/>
      <c r="AW529" s="50">
        <f t="shared" si="38"/>
        <v>25.123046204450002</v>
      </c>
      <c r="AX529" s="51">
        <f t="shared" si="39"/>
        <v>2518.29348143064</v>
      </c>
      <c r="AY529" s="43"/>
    </row>
    <row r="530" spans="1:51">
      <c r="A530" s="43">
        <v>54</v>
      </c>
      <c r="B530" s="43" t="s">
        <v>666</v>
      </c>
      <c r="C530" s="45">
        <v>44467.930104166669</v>
      </c>
      <c r="D530" s="43">
        <v>179</v>
      </c>
      <c r="E530" s="43" t="s">
        <v>125</v>
      </c>
      <c r="F530" s="43">
        <v>0</v>
      </c>
      <c r="G530" s="43">
        <v>6.0579999999999998</v>
      </c>
      <c r="H530" s="44">
        <v>2488</v>
      </c>
      <c r="I530" s="43">
        <v>0</v>
      </c>
      <c r="J530" s="43" t="s">
        <v>126</v>
      </c>
      <c r="K530" s="43" t="s">
        <v>126</v>
      </c>
      <c r="L530" s="43" t="s">
        <v>126</v>
      </c>
      <c r="M530" s="43" t="s">
        <v>126</v>
      </c>
      <c r="N530" s="43"/>
      <c r="O530" s="43">
        <v>54</v>
      </c>
      <c r="P530" s="43" t="s">
        <v>666</v>
      </c>
      <c r="Q530" s="45">
        <v>44467.930104166669</v>
      </c>
      <c r="R530" s="43">
        <v>179</v>
      </c>
      <c r="S530" s="43" t="s">
        <v>125</v>
      </c>
      <c r="T530" s="43">
        <v>0</v>
      </c>
      <c r="U530" s="43" t="s">
        <v>126</v>
      </c>
      <c r="V530" s="44" t="s">
        <v>126</v>
      </c>
      <c r="W530" s="43" t="s">
        <v>126</v>
      </c>
      <c r="X530" s="43" t="s">
        <v>126</v>
      </c>
      <c r="Y530" s="43" t="s">
        <v>126</v>
      </c>
      <c r="Z530" s="43" t="s">
        <v>126</v>
      </c>
      <c r="AA530" s="43" t="s">
        <v>126</v>
      </c>
      <c r="AB530" s="43"/>
      <c r="AC530" s="43">
        <v>54</v>
      </c>
      <c r="AD530" s="43" t="s">
        <v>666</v>
      </c>
      <c r="AE530" s="45">
        <v>44467.930104166669</v>
      </c>
      <c r="AF530" s="43">
        <v>179</v>
      </c>
      <c r="AG530" s="43" t="s">
        <v>125</v>
      </c>
      <c r="AH530" s="43">
        <v>0</v>
      </c>
      <c r="AI530" s="43">
        <v>11.98</v>
      </c>
      <c r="AJ530" s="44">
        <v>189794</v>
      </c>
      <c r="AK530" s="43">
        <v>36.841000000000001</v>
      </c>
      <c r="AL530" s="43" t="s">
        <v>126</v>
      </c>
      <c r="AM530" s="43" t="s">
        <v>126</v>
      </c>
      <c r="AN530" s="43" t="s">
        <v>126</v>
      </c>
      <c r="AO530" s="43" t="s">
        <v>126</v>
      </c>
      <c r="AP530" s="43"/>
      <c r="AQ530" s="43">
        <v>1</v>
      </c>
      <c r="AR530" s="43"/>
      <c r="AS530" s="43"/>
      <c r="AT530" s="46">
        <f t="shared" si="36"/>
        <v>2.4905805599999997</v>
      </c>
      <c r="AU530" s="47">
        <f t="shared" si="37"/>
        <v>32961.551571892283</v>
      </c>
      <c r="AV530" s="43"/>
      <c r="AW530" s="50">
        <f t="shared" si="38"/>
        <v>2.4379051551999993</v>
      </c>
      <c r="AX530" s="51">
        <f t="shared" si="39"/>
        <v>35699.040942790642</v>
      </c>
      <c r="AY530" s="43"/>
    </row>
    <row r="531" spans="1:51">
      <c r="A531" s="43">
        <v>55</v>
      </c>
      <c r="B531" s="43" t="s">
        <v>667</v>
      </c>
      <c r="C531" s="45">
        <v>44467.951296296298</v>
      </c>
      <c r="D531" s="43">
        <v>182</v>
      </c>
      <c r="E531" s="43" t="s">
        <v>125</v>
      </c>
      <c r="F531" s="43">
        <v>0</v>
      </c>
      <c r="G531" s="43">
        <v>6.02</v>
      </c>
      <c r="H531" s="44">
        <v>8770</v>
      </c>
      <c r="I531" s="43">
        <v>1.2999999999999999E-2</v>
      </c>
      <c r="J531" s="43" t="s">
        <v>126</v>
      </c>
      <c r="K531" s="43" t="s">
        <v>126</v>
      </c>
      <c r="L531" s="43" t="s">
        <v>126</v>
      </c>
      <c r="M531" s="43" t="s">
        <v>126</v>
      </c>
      <c r="N531" s="43"/>
      <c r="O531" s="43">
        <v>55</v>
      </c>
      <c r="P531" s="43" t="s">
        <v>667</v>
      </c>
      <c r="Q531" s="45">
        <v>44467.951296296298</v>
      </c>
      <c r="R531" s="43">
        <v>182</v>
      </c>
      <c r="S531" s="43" t="s">
        <v>125</v>
      </c>
      <c r="T531" s="43">
        <v>0</v>
      </c>
      <c r="U531" s="43" t="s">
        <v>126</v>
      </c>
      <c r="V531" s="44" t="s">
        <v>126</v>
      </c>
      <c r="W531" s="43" t="s">
        <v>126</v>
      </c>
      <c r="X531" s="43" t="s">
        <v>126</v>
      </c>
      <c r="Y531" s="43" t="s">
        <v>126</v>
      </c>
      <c r="Z531" s="43" t="s">
        <v>126</v>
      </c>
      <c r="AA531" s="43" t="s">
        <v>126</v>
      </c>
      <c r="AB531" s="43"/>
      <c r="AC531" s="43">
        <v>55</v>
      </c>
      <c r="AD531" s="43" t="s">
        <v>667</v>
      </c>
      <c r="AE531" s="45">
        <v>44467.951296296298</v>
      </c>
      <c r="AF531" s="43">
        <v>182</v>
      </c>
      <c r="AG531" s="43" t="s">
        <v>125</v>
      </c>
      <c r="AH531" s="43">
        <v>0</v>
      </c>
      <c r="AI531" s="43">
        <v>12.148</v>
      </c>
      <c r="AJ531" s="44">
        <v>10431</v>
      </c>
      <c r="AK531" s="43">
        <v>2.0910000000000002</v>
      </c>
      <c r="AL531" s="43" t="s">
        <v>126</v>
      </c>
      <c r="AM531" s="43" t="s">
        <v>126</v>
      </c>
      <c r="AN531" s="43" t="s">
        <v>126</v>
      </c>
      <c r="AO531" s="43" t="s">
        <v>126</v>
      </c>
      <c r="AP531" s="43"/>
      <c r="AQ531" s="43">
        <v>1</v>
      </c>
      <c r="AR531" s="43"/>
      <c r="AS531" s="43"/>
      <c r="AT531" s="46">
        <f t="shared" si="36"/>
        <v>20.986249125000001</v>
      </c>
      <c r="AU531" s="47">
        <f t="shared" si="37"/>
        <v>1961.9076623820299</v>
      </c>
      <c r="AV531" s="43"/>
      <c r="AW531" s="50">
        <f t="shared" si="38"/>
        <v>22.355607445</v>
      </c>
      <c r="AX531" s="51">
        <f t="shared" si="39"/>
        <v>1988.7800183261402</v>
      </c>
      <c r="AY531" s="43"/>
    </row>
    <row r="532" spans="1:51">
      <c r="A532" s="43">
        <v>56</v>
      </c>
      <c r="B532" s="43" t="s">
        <v>668</v>
      </c>
      <c r="C532" s="45">
        <v>44467.97252314815</v>
      </c>
      <c r="D532" s="43">
        <v>45</v>
      </c>
      <c r="E532" s="43" t="s">
        <v>125</v>
      </c>
      <c r="F532" s="43">
        <v>0</v>
      </c>
      <c r="G532" s="43">
        <v>6.0279999999999996</v>
      </c>
      <c r="H532" s="44">
        <v>8503</v>
      </c>
      <c r="I532" s="43">
        <v>1.2999999999999999E-2</v>
      </c>
      <c r="J532" s="43" t="s">
        <v>126</v>
      </c>
      <c r="K532" s="43" t="s">
        <v>126</v>
      </c>
      <c r="L532" s="43" t="s">
        <v>126</v>
      </c>
      <c r="M532" s="43" t="s">
        <v>126</v>
      </c>
      <c r="N532" s="43"/>
      <c r="O532" s="43">
        <v>56</v>
      </c>
      <c r="P532" s="43" t="s">
        <v>668</v>
      </c>
      <c r="Q532" s="45">
        <v>44467.97252314815</v>
      </c>
      <c r="R532" s="43">
        <v>45</v>
      </c>
      <c r="S532" s="43" t="s">
        <v>125</v>
      </c>
      <c r="T532" s="43">
        <v>0</v>
      </c>
      <c r="U532" s="43" t="s">
        <v>126</v>
      </c>
      <c r="V532" s="44" t="s">
        <v>126</v>
      </c>
      <c r="W532" s="43" t="s">
        <v>126</v>
      </c>
      <c r="X532" s="43" t="s">
        <v>126</v>
      </c>
      <c r="Y532" s="43" t="s">
        <v>126</v>
      </c>
      <c r="Z532" s="43" t="s">
        <v>126</v>
      </c>
      <c r="AA532" s="43" t="s">
        <v>126</v>
      </c>
      <c r="AB532" s="43"/>
      <c r="AC532" s="43">
        <v>56</v>
      </c>
      <c r="AD532" s="43" t="s">
        <v>668</v>
      </c>
      <c r="AE532" s="45">
        <v>44467.97252314815</v>
      </c>
      <c r="AF532" s="43">
        <v>45</v>
      </c>
      <c r="AG532" s="43" t="s">
        <v>125</v>
      </c>
      <c r="AH532" s="43">
        <v>0</v>
      </c>
      <c r="AI532" s="43">
        <v>12.163</v>
      </c>
      <c r="AJ532" s="44">
        <v>11473</v>
      </c>
      <c r="AK532" s="43">
        <v>2.2989999999999999</v>
      </c>
      <c r="AL532" s="43" t="s">
        <v>126</v>
      </c>
      <c r="AM532" s="43" t="s">
        <v>126</v>
      </c>
      <c r="AN532" s="43" t="s">
        <v>126</v>
      </c>
      <c r="AO532" s="43" t="s">
        <v>126</v>
      </c>
      <c r="AP532" s="43"/>
      <c r="AQ532" s="43">
        <v>1</v>
      </c>
      <c r="AR532" s="43"/>
      <c r="AS532" s="43"/>
      <c r="AT532" s="46">
        <f t="shared" si="36"/>
        <v>20.166011441249999</v>
      </c>
      <c r="AU532" s="47">
        <f t="shared" si="37"/>
        <v>2153.66180191067</v>
      </c>
      <c r="AV532" s="43"/>
      <c r="AW532" s="50">
        <f t="shared" si="38"/>
        <v>21.602125528449999</v>
      </c>
      <c r="AX532" s="51">
        <f t="shared" si="39"/>
        <v>2187.63930060646</v>
      </c>
      <c r="AY532" s="43"/>
    </row>
    <row r="533" spans="1:51">
      <c r="A533" s="43">
        <v>57</v>
      </c>
      <c r="B533" s="43" t="s">
        <v>669</v>
      </c>
      <c r="C533" s="45">
        <v>44467.993750000001</v>
      </c>
      <c r="D533" s="43">
        <v>134</v>
      </c>
      <c r="E533" s="43" t="s">
        <v>125</v>
      </c>
      <c r="F533" s="43">
        <v>0</v>
      </c>
      <c r="G533" s="43">
        <v>6.008</v>
      </c>
      <c r="H533" s="44">
        <v>51454</v>
      </c>
      <c r="I533" s="43">
        <v>0.10199999999999999</v>
      </c>
      <c r="J533" s="43" t="s">
        <v>126</v>
      </c>
      <c r="K533" s="43" t="s">
        <v>126</v>
      </c>
      <c r="L533" s="43" t="s">
        <v>126</v>
      </c>
      <c r="M533" s="43" t="s">
        <v>126</v>
      </c>
      <c r="N533" s="43"/>
      <c r="O533" s="43">
        <v>57</v>
      </c>
      <c r="P533" s="43" t="s">
        <v>669</v>
      </c>
      <c r="Q533" s="45">
        <v>44467.993750000001</v>
      </c>
      <c r="R533" s="43">
        <v>134</v>
      </c>
      <c r="S533" s="43" t="s">
        <v>125</v>
      </c>
      <c r="T533" s="43">
        <v>0</v>
      </c>
      <c r="U533" s="43" t="s">
        <v>126</v>
      </c>
      <c r="V533" s="44" t="s">
        <v>126</v>
      </c>
      <c r="W533" s="43" t="s">
        <v>126</v>
      </c>
      <c r="X533" s="43" t="s">
        <v>126</v>
      </c>
      <c r="Y533" s="43" t="s">
        <v>126</v>
      </c>
      <c r="Z533" s="43" t="s">
        <v>126</v>
      </c>
      <c r="AA533" s="43" t="s">
        <v>126</v>
      </c>
      <c r="AB533" s="43"/>
      <c r="AC533" s="43">
        <v>57</v>
      </c>
      <c r="AD533" s="43" t="s">
        <v>669</v>
      </c>
      <c r="AE533" s="45">
        <v>44467.993750000001</v>
      </c>
      <c r="AF533" s="43">
        <v>134</v>
      </c>
      <c r="AG533" s="43" t="s">
        <v>125</v>
      </c>
      <c r="AH533" s="43">
        <v>0</v>
      </c>
      <c r="AI533" s="43">
        <v>12.090999999999999</v>
      </c>
      <c r="AJ533" s="44">
        <v>65205</v>
      </c>
      <c r="AK533" s="43">
        <v>12.909000000000001</v>
      </c>
      <c r="AL533" s="43" t="s">
        <v>126</v>
      </c>
      <c r="AM533" s="43" t="s">
        <v>126</v>
      </c>
      <c r="AN533" s="43" t="s">
        <v>126</v>
      </c>
      <c r="AO533" s="43" t="s">
        <v>126</v>
      </c>
      <c r="AP533" s="43"/>
      <c r="AQ533" s="43">
        <v>1</v>
      </c>
      <c r="AR533" s="43"/>
      <c r="AS533" s="43"/>
      <c r="AT533" s="46">
        <f t="shared" si="36"/>
        <v>159.92631297852083</v>
      </c>
      <c r="AU533" s="47">
        <f t="shared" si="37"/>
        <v>11856.958291590752</v>
      </c>
      <c r="AV533" s="43"/>
      <c r="AW533" s="50">
        <f t="shared" si="38"/>
        <v>134.85010554337561</v>
      </c>
      <c r="AX533" s="51">
        <f t="shared" si="39"/>
        <v>12394.2054876735</v>
      </c>
      <c r="AY533" s="43"/>
    </row>
    <row r="534" spans="1:51">
      <c r="A534" s="43">
        <v>58</v>
      </c>
      <c r="B534" s="43" t="s">
        <v>670</v>
      </c>
      <c r="C534" s="45">
        <v>44468.014965277776</v>
      </c>
      <c r="D534" s="43">
        <v>71</v>
      </c>
      <c r="E534" s="43" t="s">
        <v>125</v>
      </c>
      <c r="F534" s="43">
        <v>0</v>
      </c>
      <c r="G534" s="43">
        <v>6.0060000000000002</v>
      </c>
      <c r="H534" s="44">
        <v>302770</v>
      </c>
      <c r="I534" s="43">
        <v>0.626</v>
      </c>
      <c r="J534" s="43" t="s">
        <v>126</v>
      </c>
      <c r="K534" s="43" t="s">
        <v>126</v>
      </c>
      <c r="L534" s="43" t="s">
        <v>126</v>
      </c>
      <c r="M534" s="43" t="s">
        <v>126</v>
      </c>
      <c r="N534" s="43"/>
      <c r="O534" s="43">
        <v>58</v>
      </c>
      <c r="P534" s="43" t="s">
        <v>670</v>
      </c>
      <c r="Q534" s="45">
        <v>44468.014965277776</v>
      </c>
      <c r="R534" s="43">
        <v>71</v>
      </c>
      <c r="S534" s="43" t="s">
        <v>125</v>
      </c>
      <c r="T534" s="43">
        <v>0</v>
      </c>
      <c r="U534" s="43">
        <v>5.9569999999999999</v>
      </c>
      <c r="V534" s="44">
        <v>2652</v>
      </c>
      <c r="W534" s="43">
        <v>0.82699999999999996</v>
      </c>
      <c r="X534" s="43" t="s">
        <v>126</v>
      </c>
      <c r="Y534" s="43" t="s">
        <v>126</v>
      </c>
      <c r="Z534" s="43" t="s">
        <v>126</v>
      </c>
      <c r="AA534" s="43" t="s">
        <v>126</v>
      </c>
      <c r="AB534" s="43"/>
      <c r="AC534" s="43">
        <v>58</v>
      </c>
      <c r="AD534" s="43" t="s">
        <v>670</v>
      </c>
      <c r="AE534" s="45">
        <v>44468.014965277776</v>
      </c>
      <c r="AF534" s="43">
        <v>71</v>
      </c>
      <c r="AG534" s="43" t="s">
        <v>125</v>
      </c>
      <c r="AH534" s="43">
        <v>0</v>
      </c>
      <c r="AI534" s="43">
        <v>12.119</v>
      </c>
      <c r="AJ534" s="44">
        <v>35416</v>
      </c>
      <c r="AK534" s="43">
        <v>7.0490000000000004</v>
      </c>
      <c r="AL534" s="43" t="s">
        <v>126</v>
      </c>
      <c r="AM534" s="43" t="s">
        <v>126</v>
      </c>
      <c r="AN534" s="43" t="s">
        <v>126</v>
      </c>
      <c r="AO534" s="43" t="s">
        <v>126</v>
      </c>
      <c r="AP534" s="43"/>
      <c r="AQ534" s="43">
        <v>1</v>
      </c>
      <c r="AR534" s="43"/>
      <c r="AS534" s="43"/>
      <c r="AT534" s="46">
        <f t="shared" si="36"/>
        <v>876.64998297902002</v>
      </c>
      <c r="AU534" s="47">
        <f t="shared" si="37"/>
        <v>6522.2244248748802</v>
      </c>
      <c r="AV534" s="43"/>
      <c r="AW534" s="50">
        <f t="shared" si="38"/>
        <v>786.30498654639007</v>
      </c>
      <c r="AX534" s="51">
        <f t="shared" si="39"/>
        <v>6747.2863949094399</v>
      </c>
      <c r="AY534" s="43"/>
    </row>
    <row r="535" spans="1:51">
      <c r="C535" s="2"/>
      <c r="H535" s="33"/>
      <c r="Q535" s="2"/>
      <c r="AE535" s="2"/>
      <c r="AJ535" s="33"/>
      <c r="AQ535" s="37"/>
      <c r="AR535" s="37"/>
      <c r="AS535" s="37"/>
      <c r="AT535" s="34"/>
      <c r="AU535" s="35"/>
    </row>
    <row r="536" spans="1:51">
      <c r="C536" s="2"/>
      <c r="H536" s="33"/>
      <c r="Q536" s="2"/>
      <c r="AE536" s="2"/>
      <c r="AJ536" s="33"/>
      <c r="AQ536" s="37"/>
      <c r="AR536" s="37"/>
      <c r="AS536" s="37"/>
      <c r="AT536" s="34"/>
      <c r="AU536" s="35"/>
    </row>
    <row r="537" spans="1:51">
      <c r="C537" s="2"/>
      <c r="H537" s="33"/>
      <c r="Q537" s="2"/>
      <c r="AE537" s="2"/>
      <c r="AJ537" s="33"/>
      <c r="AQ537" s="37"/>
      <c r="AR537" s="37"/>
      <c r="AS537" s="37"/>
      <c r="AT537" s="34"/>
      <c r="AU537" s="35"/>
    </row>
    <row r="538" spans="1:51">
      <c r="C538" s="2"/>
      <c r="H538" s="33"/>
      <c r="Q538" s="2"/>
      <c r="AE538" s="2"/>
      <c r="AJ538" s="33"/>
      <c r="AQ538" s="37"/>
      <c r="AR538" s="37"/>
      <c r="AS538" s="37"/>
      <c r="AT538" s="34"/>
      <c r="AU538" s="35"/>
    </row>
    <row r="539" spans="1:51">
      <c r="C539" s="2"/>
      <c r="H539" s="33"/>
      <c r="Q539" s="2"/>
      <c r="AE539" s="2"/>
      <c r="AJ539" s="33"/>
      <c r="AQ539" s="37"/>
      <c r="AR539" s="37"/>
      <c r="AS539" s="37"/>
      <c r="AT539" s="34"/>
      <c r="AU539" s="35"/>
    </row>
    <row r="540" spans="1:51">
      <c r="C540" s="2"/>
      <c r="H540" s="33"/>
      <c r="Q540" s="2"/>
      <c r="AE540" s="2"/>
      <c r="AJ540" s="33"/>
      <c r="AQ540" s="37"/>
      <c r="AR540" s="37"/>
      <c r="AS540" s="37"/>
      <c r="AT540" s="34"/>
      <c r="AU540" s="35"/>
    </row>
    <row r="541" spans="1:51">
      <c r="C541" s="2"/>
      <c r="H541" s="33"/>
      <c r="Q541" s="2"/>
      <c r="AE541" s="2"/>
      <c r="AJ541" s="33"/>
      <c r="AQ541" s="37"/>
      <c r="AR541" s="37"/>
      <c r="AS541" s="37"/>
      <c r="AT541" s="34"/>
      <c r="AU541" s="35"/>
    </row>
    <row r="542" spans="1:51">
      <c r="C542" s="2"/>
      <c r="H542" s="33"/>
      <c r="Q542" s="2"/>
      <c r="AE542" s="2"/>
      <c r="AJ542" s="33"/>
      <c r="AQ542" s="37"/>
      <c r="AR542" s="37"/>
      <c r="AS542" s="37"/>
      <c r="AT542" s="34"/>
      <c r="AU542" s="35"/>
    </row>
    <row r="543" spans="1:51">
      <c r="C543" s="2"/>
      <c r="H543" s="33"/>
      <c r="Q543" s="2"/>
      <c r="AE543" s="2"/>
      <c r="AJ543" s="33"/>
      <c r="AT543" s="34"/>
      <c r="AU543" s="35"/>
    </row>
    <row r="544" spans="1:51">
      <c r="C544" s="2"/>
      <c r="H544" s="33"/>
      <c r="Q544" s="2"/>
      <c r="AE544" s="2"/>
      <c r="AJ544" s="33"/>
      <c r="AQ544" s="42"/>
    </row>
    <row r="545" spans="3:43">
      <c r="C545" s="2"/>
      <c r="H545" s="33"/>
      <c r="Q545" s="2"/>
      <c r="AE545" s="2"/>
      <c r="AJ545" s="33"/>
      <c r="AQ545" s="42"/>
    </row>
    <row r="546" spans="3:43">
      <c r="C546" s="2"/>
      <c r="H546" s="33"/>
      <c r="Q546" s="2"/>
      <c r="AE546" s="2"/>
      <c r="AJ546" s="33"/>
      <c r="AQ546" s="42"/>
    </row>
    <row r="547" spans="3:43">
      <c r="C547" s="2"/>
      <c r="H547" s="33"/>
      <c r="Q547" s="2"/>
      <c r="AE547" s="2"/>
      <c r="AJ547" s="33"/>
      <c r="AQ547" s="42"/>
    </row>
    <row r="548" spans="3:43">
      <c r="C548" s="2"/>
      <c r="H548" s="33"/>
      <c r="Q548" s="2"/>
      <c r="AE548" s="2"/>
      <c r="AJ548" s="33"/>
      <c r="AQ548" s="42"/>
    </row>
    <row r="549" spans="3:43">
      <c r="C549" s="2"/>
      <c r="H549" s="33"/>
      <c r="Q549" s="2"/>
      <c r="AE549" s="2"/>
      <c r="AJ549" s="33"/>
      <c r="AQ549" s="42"/>
    </row>
    <row r="550" spans="3:43">
      <c r="C550" s="2"/>
      <c r="H550" s="33"/>
      <c r="Q550" s="2"/>
      <c r="AE550" s="2"/>
      <c r="AJ550" s="33"/>
      <c r="AQ550" s="42"/>
    </row>
    <row r="551" spans="3:43">
      <c r="C551" s="2"/>
      <c r="H551" s="33"/>
      <c r="Q551" s="2"/>
      <c r="AE551" s="2"/>
      <c r="AJ551" s="33"/>
      <c r="AQ551" s="42"/>
    </row>
    <row r="552" spans="3:43">
      <c r="C552" s="2"/>
      <c r="H552" s="33"/>
      <c r="Q552" s="2"/>
      <c r="AE552" s="2"/>
      <c r="AJ552" s="33"/>
      <c r="AQ552" s="42"/>
    </row>
    <row r="553" spans="3:43">
      <c r="C553" s="2"/>
      <c r="H553" s="33"/>
      <c r="Q553" s="2"/>
      <c r="AE553" s="2"/>
      <c r="AJ553" s="33"/>
      <c r="AQ553" s="42"/>
    </row>
    <row r="554" spans="3:43">
      <c r="C554" s="2"/>
      <c r="H554" s="33"/>
      <c r="Q554" s="2"/>
      <c r="AE554" s="2"/>
      <c r="AJ554" s="33"/>
      <c r="AQ554" s="42"/>
    </row>
    <row r="555" spans="3:43">
      <c r="C555" s="2"/>
      <c r="H555" s="33"/>
      <c r="Q555" s="2"/>
      <c r="AE555" s="2"/>
      <c r="AJ555" s="33"/>
      <c r="AQ555" s="42"/>
    </row>
    <row r="556" spans="3:43">
      <c r="AQ556" s="42"/>
    </row>
    <row r="557" spans="3:43">
      <c r="AQ557" s="42"/>
    </row>
    <row r="558" spans="3:43">
      <c r="AQ558" s="42"/>
    </row>
    <row r="559" spans="3:43">
      <c r="AQ559" s="42"/>
    </row>
    <row r="560" spans="3:43">
      <c r="AQ560" s="42"/>
    </row>
    <row r="561" spans="1:47">
      <c r="AQ561" s="42"/>
    </row>
    <row r="562" spans="1:47">
      <c r="AQ562" s="42"/>
    </row>
    <row r="563" spans="1:47">
      <c r="AQ563" s="42"/>
    </row>
    <row r="564" spans="1:47">
      <c r="AQ564" s="42"/>
    </row>
    <row r="565" spans="1:47">
      <c r="AQ565" s="42"/>
    </row>
    <row r="566" spans="1:47">
      <c r="AQ566" s="42"/>
    </row>
    <row r="567" spans="1:47">
      <c r="AQ567" s="42"/>
    </row>
    <row r="568" spans="1:47">
      <c r="AQ568" s="42"/>
    </row>
    <row r="569" spans="1:47">
      <c r="AQ569" s="42"/>
    </row>
    <row r="570" spans="1:47">
      <c r="AQ570" s="42"/>
    </row>
    <row r="571" spans="1:47">
      <c r="AQ571" s="42"/>
    </row>
    <row r="572" spans="1:47">
      <c r="AQ572" s="42"/>
    </row>
    <row r="573" spans="1:47">
      <c r="A573" s="43"/>
      <c r="B573" s="43"/>
      <c r="C573" s="45"/>
      <c r="D573" s="43"/>
      <c r="E573" s="43"/>
      <c r="F573" s="43"/>
      <c r="G573" s="43"/>
      <c r="H573" s="44"/>
      <c r="I573" s="43"/>
      <c r="J573" s="43"/>
      <c r="K573" s="43"/>
      <c r="L573" s="43"/>
      <c r="M573" s="43"/>
      <c r="N573" s="43"/>
      <c r="O573" s="43"/>
      <c r="P573" s="43"/>
      <c r="Q573" s="45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5"/>
      <c r="AF573" s="43"/>
      <c r="AG573" s="43"/>
      <c r="AH573" s="43"/>
      <c r="AI573" s="43"/>
      <c r="AJ573" s="44"/>
      <c r="AK573" s="43"/>
      <c r="AL573" s="43"/>
      <c r="AM573" s="43"/>
      <c r="AN573" s="43"/>
      <c r="AO573" s="43"/>
      <c r="AP573" s="43"/>
      <c r="AQ573" s="49"/>
      <c r="AR573" s="49"/>
      <c r="AS573" s="49"/>
      <c r="AT573" s="46"/>
      <c r="AU573" s="47"/>
    </row>
    <row r="574" spans="1:47">
      <c r="A574" s="43"/>
      <c r="B574" s="43"/>
      <c r="C574" s="45"/>
      <c r="D574" s="43"/>
      <c r="E574" s="43"/>
      <c r="F574" s="43"/>
      <c r="G574" s="43"/>
      <c r="H574" s="44"/>
      <c r="I574" s="48"/>
      <c r="J574" s="43"/>
      <c r="K574" s="43"/>
      <c r="L574" s="43"/>
      <c r="M574" s="43"/>
      <c r="N574" s="43"/>
      <c r="O574" s="43"/>
      <c r="P574" s="43"/>
      <c r="Q574" s="45"/>
      <c r="R574" s="43"/>
      <c r="S574" s="43"/>
      <c r="T574" s="43"/>
      <c r="U574" s="43"/>
      <c r="V574" s="44"/>
      <c r="W574" s="48"/>
      <c r="X574" s="43"/>
      <c r="Y574" s="43"/>
      <c r="Z574" s="43"/>
      <c r="AA574" s="43"/>
      <c r="AB574" s="43"/>
      <c r="AC574" s="43"/>
      <c r="AD574" s="43"/>
      <c r="AE574" s="45"/>
      <c r="AF574" s="43"/>
      <c r="AG574" s="43"/>
      <c r="AH574" s="43"/>
      <c r="AI574" s="43"/>
      <c r="AJ574" s="44"/>
      <c r="AK574" s="48"/>
      <c r="AL574" s="43"/>
      <c r="AM574" s="43"/>
      <c r="AN574" s="43"/>
      <c r="AO574" s="43"/>
      <c r="AP574" s="43"/>
      <c r="AQ574" s="49"/>
      <c r="AR574" s="49"/>
      <c r="AS574" s="49"/>
      <c r="AT574" s="46"/>
      <c r="AU574" s="47"/>
    </row>
    <row r="575" spans="1:47">
      <c r="A575" s="43"/>
      <c r="B575" s="43"/>
      <c r="C575" s="45"/>
      <c r="D575" s="43"/>
      <c r="E575" s="43"/>
      <c r="F575" s="43"/>
      <c r="G575" s="43"/>
      <c r="H575" s="44"/>
      <c r="I575" s="43"/>
      <c r="J575" s="43"/>
      <c r="K575" s="43"/>
      <c r="L575" s="43"/>
      <c r="M575" s="43"/>
      <c r="N575" s="43"/>
      <c r="O575" s="43"/>
      <c r="P575" s="43"/>
      <c r="Q575" s="45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5"/>
      <c r="AF575" s="43"/>
      <c r="AG575" s="43"/>
      <c r="AH575" s="43"/>
      <c r="AI575" s="43"/>
      <c r="AJ575" s="44"/>
      <c r="AK575" s="48"/>
      <c r="AL575" s="43"/>
      <c r="AM575" s="43"/>
      <c r="AN575" s="43"/>
      <c r="AO575" s="43"/>
      <c r="AP575" s="43"/>
      <c r="AQ575" s="49"/>
      <c r="AR575" s="49"/>
      <c r="AS575" s="49"/>
      <c r="AT575" s="46"/>
      <c r="AU575" s="47"/>
    </row>
    <row r="576" spans="1:47">
      <c r="A576" s="43"/>
      <c r="B576" s="43"/>
      <c r="C576" s="45"/>
      <c r="D576" s="43"/>
      <c r="E576" s="43"/>
      <c r="F576" s="43"/>
      <c r="G576" s="43"/>
      <c r="H576" s="44"/>
      <c r="I576" s="43"/>
      <c r="J576" s="43"/>
      <c r="K576" s="43"/>
      <c r="L576" s="43"/>
      <c r="M576" s="43"/>
      <c r="N576" s="43"/>
      <c r="O576" s="43"/>
      <c r="P576" s="43"/>
      <c r="Q576" s="45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5"/>
      <c r="AF576" s="43"/>
      <c r="AG576" s="43"/>
      <c r="AH576" s="43"/>
      <c r="AI576" s="43"/>
      <c r="AJ576" s="44"/>
      <c r="AK576" s="48"/>
      <c r="AL576" s="43"/>
      <c r="AM576" s="43"/>
      <c r="AN576" s="43"/>
      <c r="AO576" s="43"/>
      <c r="AP576" s="43"/>
      <c r="AQ576" s="49"/>
      <c r="AR576" s="49"/>
      <c r="AS576" s="49"/>
      <c r="AT576" s="46"/>
      <c r="AU576" s="47"/>
    </row>
    <row r="577" spans="1:47">
      <c r="A577" s="43"/>
      <c r="B577" s="43"/>
      <c r="C577" s="45"/>
      <c r="D577" s="43"/>
      <c r="E577" s="43"/>
      <c r="F577" s="43"/>
      <c r="G577" s="43"/>
      <c r="H577" s="44"/>
      <c r="I577" s="43"/>
      <c r="J577" s="43"/>
      <c r="K577" s="43"/>
      <c r="L577" s="43"/>
      <c r="M577" s="43"/>
      <c r="N577" s="43"/>
      <c r="O577" s="43"/>
      <c r="P577" s="43"/>
      <c r="Q577" s="45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5"/>
      <c r="AF577" s="43"/>
      <c r="AG577" s="43"/>
      <c r="AH577" s="43"/>
      <c r="AI577" s="43"/>
      <c r="AJ577" s="44"/>
      <c r="AK577" s="48"/>
      <c r="AL577" s="43"/>
      <c r="AM577" s="43"/>
      <c r="AN577" s="43"/>
      <c r="AO577" s="43"/>
      <c r="AP577" s="43"/>
      <c r="AQ577" s="49"/>
      <c r="AR577" s="49"/>
      <c r="AS577" s="49"/>
      <c r="AT577" s="46"/>
      <c r="AU577" s="47"/>
    </row>
    <row r="578" spans="1:47">
      <c r="A578" s="43"/>
      <c r="B578" s="43"/>
      <c r="C578" s="45"/>
      <c r="D578" s="43"/>
      <c r="E578" s="43"/>
      <c r="F578" s="43"/>
      <c r="G578" s="43"/>
      <c r="H578" s="44"/>
      <c r="I578" s="43"/>
      <c r="J578" s="43"/>
      <c r="K578" s="43"/>
      <c r="L578" s="43"/>
      <c r="M578" s="43"/>
      <c r="N578" s="43"/>
      <c r="O578" s="43"/>
      <c r="P578" s="43"/>
      <c r="Q578" s="45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5"/>
      <c r="AF578" s="43"/>
      <c r="AG578" s="43"/>
      <c r="AH578" s="43"/>
      <c r="AI578" s="43"/>
      <c r="AJ578" s="44"/>
      <c r="AK578" s="48"/>
      <c r="AL578" s="43"/>
      <c r="AM578" s="43"/>
      <c r="AN578" s="43"/>
      <c r="AO578" s="43"/>
      <c r="AP578" s="43"/>
      <c r="AQ578" s="49"/>
      <c r="AR578" s="49"/>
      <c r="AS578" s="43"/>
      <c r="AT578" s="46"/>
      <c r="AU578" s="47"/>
    </row>
    <row r="579" spans="1:47">
      <c r="A579" s="43"/>
      <c r="B579" s="43"/>
      <c r="C579" s="45"/>
      <c r="D579" s="43"/>
      <c r="E579" s="43"/>
      <c r="F579" s="43"/>
      <c r="G579" s="43"/>
      <c r="H579" s="44"/>
      <c r="I579" s="43"/>
      <c r="J579" s="43"/>
      <c r="K579" s="43"/>
      <c r="L579" s="43"/>
      <c r="M579" s="43"/>
      <c r="N579" s="43"/>
      <c r="O579" s="43"/>
      <c r="P579" s="43"/>
      <c r="Q579" s="45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5"/>
      <c r="AF579" s="43"/>
      <c r="AG579" s="43"/>
      <c r="AH579" s="43"/>
      <c r="AI579" s="43"/>
      <c r="AJ579" s="44"/>
      <c r="AK579" s="48"/>
      <c r="AL579" s="43"/>
      <c r="AM579" s="43"/>
      <c r="AN579" s="43"/>
      <c r="AO579" s="43"/>
      <c r="AP579" s="43"/>
      <c r="AQ579" s="49"/>
      <c r="AR579" s="49"/>
      <c r="AS579" s="43"/>
      <c r="AT579" s="46"/>
      <c r="AU579" s="47"/>
    </row>
    <row r="580" spans="1:47">
      <c r="A580" s="43"/>
      <c r="B580" s="43"/>
      <c r="C580" s="45"/>
      <c r="D580" s="43"/>
      <c r="E580" s="43"/>
      <c r="F580" s="43"/>
      <c r="G580" s="43"/>
      <c r="H580" s="44"/>
      <c r="I580" s="43"/>
      <c r="J580" s="43"/>
      <c r="K580" s="43"/>
      <c r="L580" s="43"/>
      <c r="M580" s="43"/>
      <c r="N580" s="43"/>
      <c r="O580" s="43"/>
      <c r="P580" s="43"/>
      <c r="Q580" s="45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5"/>
      <c r="AF580" s="43"/>
      <c r="AG580" s="43"/>
      <c r="AH580" s="43"/>
      <c r="AI580" s="43"/>
      <c r="AJ580" s="44"/>
      <c r="AK580" s="48"/>
      <c r="AL580" s="43"/>
      <c r="AM580" s="43"/>
      <c r="AN580" s="43"/>
      <c r="AO580" s="43"/>
      <c r="AP580" s="43"/>
      <c r="AQ580" s="49"/>
      <c r="AR580" s="49"/>
      <c r="AS580" s="43"/>
      <c r="AT580" s="46"/>
      <c r="AU580" s="47"/>
    </row>
    <row r="581" spans="1:47">
      <c r="A581" s="43"/>
      <c r="B581" s="43"/>
      <c r="C581" s="45"/>
      <c r="D581" s="43"/>
      <c r="E581" s="43"/>
      <c r="F581" s="43"/>
      <c r="G581" s="43"/>
      <c r="H581" s="44"/>
      <c r="I581" s="43"/>
      <c r="J581" s="43"/>
      <c r="K581" s="43"/>
      <c r="L581" s="43"/>
      <c r="M581" s="43"/>
      <c r="N581" s="43"/>
      <c r="O581" s="43"/>
      <c r="P581" s="43"/>
      <c r="Q581" s="45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5"/>
      <c r="AF581" s="43"/>
      <c r="AG581" s="43"/>
      <c r="AH581" s="43"/>
      <c r="AI581" s="43"/>
      <c r="AJ581" s="44"/>
      <c r="AK581" s="48"/>
      <c r="AL581" s="43"/>
      <c r="AM581" s="43"/>
      <c r="AN581" s="43"/>
      <c r="AO581" s="43"/>
      <c r="AP581" s="43"/>
      <c r="AQ581" s="49"/>
      <c r="AR581" s="49"/>
      <c r="AS581" s="43"/>
      <c r="AT581" s="46"/>
      <c r="AU581" s="47"/>
    </row>
    <row r="582" spans="1:47">
      <c r="A582" s="43"/>
      <c r="B582" s="43"/>
      <c r="C582" s="45"/>
      <c r="D582" s="43"/>
      <c r="E582" s="43"/>
      <c r="F582" s="43"/>
      <c r="G582" s="43"/>
      <c r="H582" s="44"/>
      <c r="I582" s="43"/>
      <c r="J582" s="43"/>
      <c r="K582" s="43"/>
      <c r="L582" s="43"/>
      <c r="M582" s="43"/>
      <c r="N582" s="43"/>
      <c r="O582" s="43"/>
      <c r="P582" s="43"/>
      <c r="Q582" s="45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5"/>
      <c r="AF582" s="43"/>
      <c r="AG582" s="43"/>
      <c r="AH582" s="43"/>
      <c r="AI582" s="43"/>
      <c r="AJ582" s="44"/>
      <c r="AK582" s="48"/>
      <c r="AL582" s="43"/>
      <c r="AM582" s="43"/>
      <c r="AN582" s="43"/>
      <c r="AO582" s="43"/>
      <c r="AP582" s="43"/>
      <c r="AQ582" s="49"/>
      <c r="AR582" s="49"/>
      <c r="AS582" s="43"/>
      <c r="AT582" s="46"/>
      <c r="AU582" s="47"/>
    </row>
    <row r="583" spans="1:47">
      <c r="A583" s="43"/>
      <c r="B583" s="43"/>
      <c r="C583" s="45"/>
      <c r="D583" s="43"/>
      <c r="E583" s="43"/>
      <c r="F583" s="43"/>
      <c r="G583" s="43"/>
      <c r="H583" s="44"/>
      <c r="I583" s="43"/>
      <c r="J583" s="43"/>
      <c r="K583" s="43"/>
      <c r="L583" s="43"/>
      <c r="M583" s="43"/>
      <c r="N583" s="43"/>
      <c r="O583" s="43"/>
      <c r="P583" s="43"/>
      <c r="Q583" s="45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5"/>
      <c r="AF583" s="43"/>
      <c r="AG583" s="43"/>
      <c r="AH583" s="43"/>
      <c r="AI583" s="43"/>
      <c r="AJ583" s="44"/>
      <c r="AK583" s="48"/>
      <c r="AL583" s="43"/>
      <c r="AM583" s="43"/>
      <c r="AN583" s="43"/>
      <c r="AO583" s="43"/>
      <c r="AP583" s="43"/>
      <c r="AQ583" s="49"/>
      <c r="AR583" s="49"/>
      <c r="AS583" s="43"/>
      <c r="AT583" s="46"/>
      <c r="AU583" s="47"/>
    </row>
    <row r="584" spans="1:47">
      <c r="A584" s="43"/>
      <c r="B584" s="43"/>
      <c r="C584" s="45"/>
      <c r="D584" s="43"/>
      <c r="E584" s="43"/>
      <c r="F584" s="43"/>
      <c r="G584" s="43"/>
      <c r="H584" s="44"/>
      <c r="I584" s="43"/>
      <c r="J584" s="43"/>
      <c r="K584" s="43"/>
      <c r="L584" s="43"/>
      <c r="M584" s="43"/>
      <c r="N584" s="43"/>
      <c r="O584" s="43"/>
      <c r="P584" s="43"/>
      <c r="Q584" s="45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5"/>
      <c r="AF584" s="43"/>
      <c r="AG584" s="43"/>
      <c r="AH584" s="43"/>
      <c r="AI584" s="43"/>
      <c r="AJ584" s="44"/>
      <c r="AK584" s="48"/>
      <c r="AL584" s="43"/>
      <c r="AM584" s="43"/>
      <c r="AN584" s="43"/>
      <c r="AO584" s="43"/>
      <c r="AP584" s="43"/>
      <c r="AQ584" s="49"/>
      <c r="AR584" s="49"/>
      <c r="AS584" s="43"/>
      <c r="AT584" s="46"/>
      <c r="AU584" s="47"/>
    </row>
    <row r="585" spans="1:47">
      <c r="A585" s="43"/>
      <c r="B585" s="43"/>
      <c r="C585" s="45"/>
      <c r="D585" s="43"/>
      <c r="E585" s="43"/>
      <c r="F585" s="43"/>
      <c r="G585" s="43"/>
      <c r="H585" s="44"/>
      <c r="I585" s="43"/>
      <c r="J585" s="43"/>
      <c r="K585" s="43"/>
      <c r="L585" s="43"/>
      <c r="M585" s="43"/>
      <c r="N585" s="43"/>
      <c r="O585" s="43"/>
      <c r="P585" s="43"/>
      <c r="Q585" s="45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5"/>
      <c r="AF585" s="43"/>
      <c r="AG585" s="43"/>
      <c r="AH585" s="43"/>
      <c r="AI585" s="43"/>
      <c r="AJ585" s="44"/>
      <c r="AK585" s="48"/>
      <c r="AL585" s="43"/>
      <c r="AM585" s="43"/>
      <c r="AN585" s="43"/>
      <c r="AO585" s="43"/>
      <c r="AP585" s="43"/>
      <c r="AQ585" s="49"/>
      <c r="AR585" s="49"/>
      <c r="AS585" s="43"/>
      <c r="AT585" s="46"/>
      <c r="AU585" s="47"/>
    </row>
    <row r="586" spans="1:47">
      <c r="A586" s="43"/>
      <c r="B586" s="43"/>
      <c r="C586" s="45"/>
      <c r="D586" s="43"/>
      <c r="E586" s="43"/>
      <c r="F586" s="43"/>
      <c r="G586" s="43"/>
      <c r="H586" s="44"/>
      <c r="I586" s="43"/>
      <c r="J586" s="43"/>
      <c r="K586" s="43"/>
      <c r="L586" s="43"/>
      <c r="M586" s="43"/>
      <c r="N586" s="43"/>
      <c r="O586" s="43"/>
      <c r="P586" s="43"/>
      <c r="Q586" s="45"/>
      <c r="R586" s="43"/>
      <c r="S586" s="43"/>
      <c r="T586" s="43"/>
      <c r="U586" s="43"/>
      <c r="V586" s="44"/>
      <c r="W586" s="43"/>
      <c r="X586" s="43"/>
      <c r="Y586" s="43"/>
      <c r="Z586" s="43"/>
      <c r="AA586" s="43"/>
      <c r="AB586" s="43"/>
      <c r="AC586" s="43"/>
      <c r="AD586" s="43"/>
      <c r="AE586" s="45"/>
      <c r="AF586" s="43"/>
      <c r="AG586" s="43"/>
      <c r="AH586" s="43"/>
      <c r="AI586" s="43"/>
      <c r="AJ586" s="44"/>
      <c r="AK586" s="48"/>
      <c r="AL586" s="43"/>
      <c r="AM586" s="43"/>
      <c r="AN586" s="43"/>
      <c r="AO586" s="43"/>
      <c r="AP586" s="43"/>
      <c r="AQ586" s="49"/>
      <c r="AR586" s="49"/>
      <c r="AS586" s="43"/>
      <c r="AT586" s="46"/>
      <c r="AU586" s="47"/>
    </row>
    <row r="587" spans="1:47">
      <c r="A587" s="43"/>
      <c r="B587" s="43"/>
      <c r="C587" s="45"/>
      <c r="D587" s="43"/>
      <c r="E587" s="43"/>
      <c r="F587" s="43"/>
      <c r="G587" s="43"/>
      <c r="H587" s="44"/>
      <c r="I587" s="43"/>
      <c r="J587" s="43"/>
      <c r="K587" s="43"/>
      <c r="L587" s="43"/>
      <c r="M587" s="43"/>
      <c r="N587" s="43"/>
      <c r="O587" s="43"/>
      <c r="P587" s="43"/>
      <c r="Q587" s="45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5"/>
      <c r="AF587" s="43"/>
      <c r="AG587" s="43"/>
      <c r="AH587" s="43"/>
      <c r="AI587" s="43"/>
      <c r="AJ587" s="44"/>
      <c r="AK587" s="48"/>
      <c r="AL587" s="43"/>
      <c r="AM587" s="43"/>
      <c r="AN587" s="43"/>
      <c r="AO587" s="43"/>
      <c r="AP587" s="43"/>
      <c r="AQ587" s="49"/>
      <c r="AR587" s="49"/>
      <c r="AS587" s="43"/>
      <c r="AT587" s="46"/>
      <c r="AU587" s="47"/>
    </row>
    <row r="588" spans="1:47">
      <c r="A588" s="43"/>
      <c r="B588" s="43"/>
      <c r="C588" s="45"/>
      <c r="D588" s="43"/>
      <c r="E588" s="43"/>
      <c r="F588" s="43"/>
      <c r="G588" s="43"/>
      <c r="H588" s="44"/>
      <c r="I588" s="43"/>
      <c r="J588" s="43"/>
      <c r="K588" s="43"/>
      <c r="L588" s="43"/>
      <c r="M588" s="43"/>
      <c r="N588" s="43"/>
      <c r="O588" s="43"/>
      <c r="P588" s="43"/>
      <c r="Q588" s="45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5"/>
      <c r="AF588" s="43"/>
      <c r="AG588" s="43"/>
      <c r="AH588" s="43"/>
      <c r="AI588" s="43"/>
      <c r="AJ588" s="44"/>
      <c r="AK588" s="48"/>
      <c r="AL588" s="43"/>
      <c r="AM588" s="43"/>
      <c r="AN588" s="43"/>
      <c r="AO588" s="43"/>
      <c r="AP588" s="43"/>
      <c r="AQ588" s="49"/>
      <c r="AR588" s="49"/>
      <c r="AS588" s="43"/>
      <c r="AT588" s="46"/>
      <c r="AU588" s="47"/>
    </row>
    <row r="589" spans="1:47">
      <c r="A589" s="43"/>
      <c r="B589" s="43"/>
      <c r="C589" s="45"/>
      <c r="D589" s="43"/>
      <c r="E589" s="43"/>
      <c r="F589" s="43"/>
      <c r="G589" s="43"/>
      <c r="H589" s="44"/>
      <c r="I589" s="43"/>
      <c r="J589" s="43"/>
      <c r="K589" s="43"/>
      <c r="L589" s="43"/>
      <c r="M589" s="43"/>
      <c r="N589" s="43"/>
      <c r="O589" s="43"/>
      <c r="P589" s="43"/>
      <c r="Q589" s="45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5"/>
      <c r="AF589" s="43"/>
      <c r="AG589" s="43"/>
      <c r="AH589" s="43"/>
      <c r="AI589" s="43"/>
      <c r="AJ589" s="44"/>
      <c r="AK589" s="48"/>
      <c r="AL589" s="43"/>
      <c r="AM589" s="43"/>
      <c r="AN589" s="43"/>
      <c r="AO589" s="43"/>
      <c r="AP589" s="43"/>
      <c r="AQ589" s="49"/>
      <c r="AR589" s="49"/>
      <c r="AS589" s="43"/>
      <c r="AT589" s="46"/>
      <c r="AU589" s="47"/>
    </row>
    <row r="590" spans="1:47">
      <c r="A590" s="43"/>
      <c r="B590" s="43"/>
      <c r="C590" s="45"/>
      <c r="D590" s="43"/>
      <c r="E590" s="43"/>
      <c r="F590" s="43"/>
      <c r="G590" s="43"/>
      <c r="H590" s="44"/>
      <c r="I590" s="43"/>
      <c r="J590" s="43"/>
      <c r="K590" s="43"/>
      <c r="L590" s="43"/>
      <c r="M590" s="43"/>
      <c r="N590" s="43"/>
      <c r="O590" s="43"/>
      <c r="P590" s="43"/>
      <c r="Q590" s="45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5"/>
      <c r="AF590" s="43"/>
      <c r="AG590" s="43"/>
      <c r="AH590" s="43"/>
      <c r="AI590" s="43"/>
      <c r="AJ590" s="44"/>
      <c r="AK590" s="48"/>
      <c r="AL590" s="43"/>
      <c r="AM590" s="43"/>
      <c r="AN590" s="43"/>
      <c r="AO590" s="43"/>
      <c r="AP590" s="43"/>
      <c r="AQ590" s="49"/>
      <c r="AR590" s="49"/>
      <c r="AS590" s="43"/>
      <c r="AT590" s="46"/>
      <c r="AU590" s="47"/>
    </row>
    <row r="591" spans="1:47">
      <c r="A591" s="43"/>
      <c r="B591" s="43"/>
      <c r="C591" s="45"/>
      <c r="D591" s="43"/>
      <c r="E591" s="43"/>
      <c r="F591" s="43"/>
      <c r="G591" s="43"/>
      <c r="H591" s="44"/>
      <c r="I591" s="43"/>
      <c r="J591" s="43"/>
      <c r="K591" s="43"/>
      <c r="L591" s="43"/>
      <c r="M591" s="43"/>
      <c r="N591" s="43"/>
      <c r="O591" s="43"/>
      <c r="P591" s="43"/>
      <c r="Q591" s="45"/>
      <c r="R591" s="43"/>
      <c r="S591" s="43"/>
      <c r="T591" s="43"/>
      <c r="U591" s="43"/>
      <c r="V591" s="44"/>
      <c r="W591" s="43"/>
      <c r="X591" s="43"/>
      <c r="Y591" s="43"/>
      <c r="Z591" s="43"/>
      <c r="AA591" s="43"/>
      <c r="AB591" s="43"/>
      <c r="AC591" s="43"/>
      <c r="AD591" s="43"/>
      <c r="AE591" s="45"/>
      <c r="AF591" s="43"/>
      <c r="AG591" s="43"/>
      <c r="AH591" s="43"/>
      <c r="AI591" s="43"/>
      <c r="AJ591" s="44"/>
      <c r="AK591" s="48"/>
      <c r="AL591" s="43"/>
      <c r="AM591" s="43"/>
      <c r="AN591" s="43"/>
      <c r="AO591" s="43"/>
      <c r="AP591" s="43"/>
      <c r="AQ591" s="49"/>
      <c r="AR591" s="49"/>
      <c r="AS591" s="43"/>
      <c r="AT591" s="46"/>
      <c r="AU591" s="47"/>
    </row>
    <row r="592" spans="1:47">
      <c r="A592" s="43"/>
      <c r="B592" s="43"/>
      <c r="C592" s="45"/>
      <c r="D592" s="43"/>
      <c r="E592" s="43"/>
      <c r="F592" s="43"/>
      <c r="G592" s="43"/>
      <c r="H592" s="44"/>
      <c r="I592" s="43"/>
      <c r="J592" s="43"/>
      <c r="K592" s="43"/>
      <c r="L592" s="43"/>
      <c r="M592" s="43"/>
      <c r="N592" s="43"/>
      <c r="O592" s="43"/>
      <c r="P592" s="43"/>
      <c r="Q592" s="45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5"/>
      <c r="AF592" s="43"/>
      <c r="AG592" s="43"/>
      <c r="AH592" s="43"/>
      <c r="AI592" s="43"/>
      <c r="AJ592" s="44"/>
      <c r="AK592" s="48"/>
      <c r="AL592" s="43"/>
      <c r="AM592" s="43"/>
      <c r="AN592" s="43"/>
      <c r="AO592" s="43"/>
      <c r="AP592" s="43"/>
      <c r="AQ592" s="49"/>
      <c r="AR592" s="49"/>
      <c r="AS592" s="43"/>
      <c r="AT592" s="46"/>
      <c r="AU592" s="47"/>
    </row>
    <row r="593" spans="3:29">
      <c r="C593" s="2"/>
      <c r="P593" s="2"/>
      <c r="AC593" s="2"/>
    </row>
    <row r="594" spans="3:29">
      <c r="C594" s="2"/>
      <c r="P594" s="2"/>
      <c r="AC594" s="2"/>
    </row>
    <row r="595" spans="3:29">
      <c r="C595" s="2"/>
      <c r="P595" s="2"/>
      <c r="AC595" s="2"/>
    </row>
    <row r="596" spans="3:29">
      <c r="C596" s="2"/>
      <c r="P596" s="2"/>
      <c r="AC596" s="2"/>
    </row>
    <row r="597" spans="3:29">
      <c r="C597" s="2"/>
      <c r="P597" s="2"/>
      <c r="AC597" s="2"/>
    </row>
    <row r="598" spans="3:29">
      <c r="C598" s="2"/>
      <c r="P598" s="2"/>
      <c r="AC598" s="2"/>
    </row>
    <row r="599" spans="3:29">
      <c r="C599" s="2"/>
      <c r="P599" s="2"/>
      <c r="AC599" s="2"/>
    </row>
    <row r="600" spans="3:29">
      <c r="C600" s="2"/>
      <c r="P600" s="2"/>
      <c r="AC600" s="2"/>
    </row>
    <row r="601" spans="3:29">
      <c r="C601" s="2"/>
      <c r="P601" s="2"/>
      <c r="AC601" s="2"/>
    </row>
    <row r="602" spans="3:29">
      <c r="C602" s="2"/>
      <c r="P602" s="2"/>
      <c r="AC602" s="2"/>
    </row>
    <row r="603" spans="3:29">
      <c r="C603" s="2"/>
      <c r="P603" s="2"/>
      <c r="AC603" s="2"/>
    </row>
    <row r="604" spans="3:29">
      <c r="C604" s="2"/>
      <c r="P604" s="2"/>
      <c r="AC604" s="2"/>
    </row>
    <row r="605" spans="3:29">
      <c r="C605" s="2"/>
      <c r="P605" s="2"/>
      <c r="AC605" s="2"/>
    </row>
    <row r="606" spans="3:29">
      <c r="C606" s="2"/>
      <c r="P606" s="2"/>
      <c r="AC606" s="2"/>
    </row>
    <row r="607" spans="3:29">
      <c r="C607" s="2"/>
      <c r="P607" s="2"/>
      <c r="AC607" s="2"/>
    </row>
    <row r="608" spans="3:29">
      <c r="C608" s="2"/>
      <c r="P608" s="2"/>
      <c r="AC608" s="2"/>
    </row>
    <row r="609" spans="3:29">
      <c r="C609" s="2"/>
      <c r="P609" s="2"/>
      <c r="AC609" s="2"/>
    </row>
    <row r="610" spans="3:29">
      <c r="C610" s="2"/>
      <c r="P610" s="2"/>
      <c r="AC610" s="2"/>
    </row>
    <row r="611" spans="3:29">
      <c r="C611" s="2"/>
      <c r="P611" s="2"/>
      <c r="AC611" s="2"/>
    </row>
    <row r="612" spans="3:29">
      <c r="C612" s="2"/>
      <c r="P612" s="2"/>
      <c r="AC612" s="2"/>
    </row>
    <row r="613" spans="3:29">
      <c r="C613" s="2"/>
      <c r="P613" s="2"/>
      <c r="AC613" s="2"/>
    </row>
    <row r="614" spans="3:29">
      <c r="C614" s="2"/>
      <c r="P614" s="2"/>
      <c r="AC614" s="2"/>
    </row>
    <row r="615" spans="3:29">
      <c r="C615" s="2"/>
      <c r="P615" s="2"/>
      <c r="AC615" s="2"/>
    </row>
    <row r="616" spans="3:29">
      <c r="C616" s="2"/>
      <c r="P616" s="2"/>
      <c r="AC616" s="2"/>
    </row>
    <row r="617" spans="3:29">
      <c r="C617" s="2"/>
      <c r="P617" s="2"/>
      <c r="AC617" s="2"/>
    </row>
    <row r="618" spans="3:29">
      <c r="C618" s="2"/>
      <c r="P618" s="2"/>
      <c r="AC618" s="2"/>
    </row>
    <row r="619" spans="3:29">
      <c r="C619" s="2"/>
      <c r="P619" s="2"/>
      <c r="AC619" s="2"/>
    </row>
    <row r="620" spans="3:29">
      <c r="C620" s="2"/>
      <c r="P620" s="2"/>
      <c r="AC620" s="2"/>
    </row>
    <row r="621" spans="3:29">
      <c r="C621" s="2"/>
      <c r="P621" s="2"/>
      <c r="AC621" s="2"/>
    </row>
    <row r="622" spans="3:29">
      <c r="C622" s="2"/>
      <c r="P622" s="2"/>
      <c r="AC622" s="2"/>
    </row>
    <row r="623" spans="3:29">
      <c r="C623" s="2"/>
      <c r="P623" s="2"/>
      <c r="AC623" s="2"/>
    </row>
    <row r="624" spans="3:29">
      <c r="C624" s="2"/>
      <c r="P624" s="2"/>
      <c r="AC624" s="2"/>
    </row>
    <row r="625" spans="3:29">
      <c r="C625" s="2"/>
      <c r="P625" s="2"/>
      <c r="AC625" s="2"/>
    </row>
    <row r="626" spans="3:29">
      <c r="C626" s="2"/>
      <c r="P626" s="2"/>
      <c r="AC626" s="2"/>
    </row>
    <row r="627" spans="3:29">
      <c r="C627" s="2"/>
      <c r="P627" s="2"/>
      <c r="AC627" s="2"/>
    </row>
    <row r="628" spans="3:29">
      <c r="C628" s="2"/>
      <c r="P628" s="2"/>
      <c r="AC628" s="2"/>
    </row>
    <row r="629" spans="3:29">
      <c r="C629" s="2"/>
      <c r="P629" s="2"/>
      <c r="AC629" s="2"/>
    </row>
    <row r="630" spans="3:29">
      <c r="C630" s="2"/>
      <c r="P630" s="2"/>
      <c r="AC630" s="2"/>
    </row>
    <row r="631" spans="3:29">
      <c r="C631" s="2"/>
      <c r="P631" s="2"/>
      <c r="AC631" s="2"/>
    </row>
    <row r="632" spans="3:29">
      <c r="C632" s="2"/>
      <c r="P632" s="2"/>
      <c r="AC632" s="2"/>
    </row>
    <row r="633" spans="3:29">
      <c r="C633" s="2"/>
      <c r="P633" s="2"/>
      <c r="AC633" s="2"/>
    </row>
    <row r="634" spans="3:29">
      <c r="C634" s="2"/>
      <c r="P634" s="2"/>
      <c r="AC634" s="2"/>
    </row>
    <row r="635" spans="3:29">
      <c r="C635" s="2"/>
      <c r="P635" s="2"/>
      <c r="AC635" s="2"/>
    </row>
    <row r="636" spans="3:29">
      <c r="C636" s="2"/>
      <c r="P636" s="2"/>
      <c r="AC636" s="2"/>
    </row>
    <row r="637" spans="3:29">
      <c r="C637" s="2"/>
      <c r="P637" s="2"/>
      <c r="AC637" s="2"/>
    </row>
    <row r="638" spans="3:29">
      <c r="C638" s="2"/>
      <c r="P638" s="2"/>
      <c r="AC638" s="2"/>
    </row>
    <row r="639" spans="3:29">
      <c r="C639" s="2"/>
      <c r="P639" s="2"/>
      <c r="AC639" s="2"/>
    </row>
    <row r="640" spans="3:29">
      <c r="C640" s="2"/>
      <c r="P640" s="2"/>
      <c r="AC640" s="2"/>
    </row>
    <row r="641" spans="3:29">
      <c r="C641" s="2"/>
      <c r="P641" s="2"/>
      <c r="AC641" s="2"/>
    </row>
    <row r="642" spans="3:29">
      <c r="C642" s="2"/>
      <c r="P642" s="2"/>
      <c r="AC642" s="2"/>
    </row>
    <row r="643" spans="3:29">
      <c r="C643" s="2"/>
      <c r="P643" s="2"/>
      <c r="AC643" s="2"/>
    </row>
    <row r="644" spans="3:29">
      <c r="C644" s="2"/>
      <c r="P644" s="2"/>
      <c r="AC644" s="2"/>
    </row>
    <row r="645" spans="3:29">
      <c r="C645" s="2"/>
      <c r="P645" s="2"/>
      <c r="AC645" s="2"/>
    </row>
    <row r="646" spans="3:29">
      <c r="C646" s="2"/>
      <c r="P646" s="2"/>
      <c r="AC646" s="2"/>
    </row>
    <row r="647" spans="3:29">
      <c r="C647" s="2"/>
      <c r="P647" s="2"/>
      <c r="AC647" s="2"/>
    </row>
    <row r="648" spans="3:29">
      <c r="C648" s="2"/>
      <c r="P648" s="2"/>
      <c r="AC648" s="2"/>
    </row>
    <row r="649" spans="3:29">
      <c r="C649" s="2"/>
      <c r="P649" s="2"/>
      <c r="AC649" s="2"/>
    </row>
    <row r="650" spans="3:29">
      <c r="C650" s="2"/>
      <c r="P650" s="2"/>
      <c r="AC650" s="2"/>
    </row>
    <row r="651" spans="3:29">
      <c r="C651" s="2"/>
      <c r="P651" s="2"/>
      <c r="AC651" s="2"/>
    </row>
    <row r="652" spans="3:29">
      <c r="C652" s="2"/>
      <c r="P652" s="2"/>
      <c r="AC652" s="2"/>
    </row>
    <row r="653" spans="3:29">
      <c r="C653" s="2"/>
      <c r="P653" s="2"/>
      <c r="AC653" s="2"/>
    </row>
    <row r="654" spans="3:29">
      <c r="C654" s="2"/>
      <c r="P654" s="2"/>
      <c r="AC654" s="2"/>
    </row>
    <row r="655" spans="3:29">
      <c r="C655" s="2"/>
      <c r="P655" s="2"/>
      <c r="AC655" s="2"/>
    </row>
    <row r="656" spans="3:29">
      <c r="C656" s="2"/>
      <c r="P656" s="2"/>
      <c r="AC656" s="2"/>
    </row>
    <row r="657" spans="3:29">
      <c r="C657" s="2"/>
      <c r="P657" s="2"/>
      <c r="AC657" s="2"/>
    </row>
    <row r="658" spans="3:29">
      <c r="C658" s="2"/>
      <c r="P658" s="2"/>
      <c r="AC658" s="2"/>
    </row>
    <row r="659" spans="3:29">
      <c r="C659" s="2"/>
      <c r="P659" s="2"/>
      <c r="AC659" s="2"/>
    </row>
    <row r="660" spans="3:29">
      <c r="C660" s="2"/>
      <c r="P660" s="2"/>
      <c r="AC660" s="2"/>
    </row>
    <row r="661" spans="3:29">
      <c r="C661" s="2"/>
      <c r="P661" s="2"/>
      <c r="AC661" s="2"/>
    </row>
    <row r="662" spans="3:29">
      <c r="C662" s="2"/>
      <c r="P662" s="2"/>
      <c r="AC662" s="2"/>
    </row>
    <row r="663" spans="3:29">
      <c r="C663" s="2"/>
      <c r="P663" s="2"/>
      <c r="AC663" s="2"/>
    </row>
    <row r="664" spans="3:29">
      <c r="C664" s="2"/>
      <c r="P664" s="2"/>
      <c r="AC664" s="2"/>
    </row>
    <row r="665" spans="3:29">
      <c r="C665" s="2"/>
      <c r="P665" s="2"/>
      <c r="AC665" s="2"/>
    </row>
    <row r="666" spans="3:29">
      <c r="C666" s="2"/>
      <c r="P666" s="2"/>
      <c r="AC666" s="2"/>
    </row>
    <row r="667" spans="3:29">
      <c r="C667" s="2"/>
      <c r="P667" s="2"/>
      <c r="AC667" s="2"/>
    </row>
    <row r="668" spans="3:29">
      <c r="C668" s="2"/>
      <c r="P668" s="2"/>
      <c r="AC668" s="2"/>
    </row>
    <row r="669" spans="3:29">
      <c r="C669" s="2"/>
      <c r="P669" s="2"/>
      <c r="AC669" s="2"/>
    </row>
    <row r="670" spans="3:29">
      <c r="C670" s="2"/>
      <c r="P670" s="2"/>
      <c r="AC670" s="2"/>
    </row>
    <row r="671" spans="3:29">
      <c r="C671" s="2"/>
      <c r="P671" s="2"/>
      <c r="AC671" s="2"/>
    </row>
    <row r="672" spans="3:29">
      <c r="C672" s="2"/>
      <c r="P672" s="2"/>
      <c r="AC672" s="2"/>
    </row>
    <row r="673" spans="3:29">
      <c r="C673" s="2"/>
      <c r="P673" s="2"/>
      <c r="AC673" s="2"/>
    </row>
    <row r="674" spans="3:29">
      <c r="C674" s="2"/>
      <c r="P674" s="2"/>
      <c r="AC674" s="2"/>
    </row>
    <row r="675" spans="3:29">
      <c r="C675" s="2"/>
      <c r="P675" s="2"/>
      <c r="AC675" s="2"/>
    </row>
    <row r="676" spans="3:29">
      <c r="C676" s="2"/>
      <c r="P676" s="2"/>
      <c r="AC676" s="2"/>
    </row>
    <row r="677" spans="3:29">
      <c r="C677" s="2"/>
      <c r="P677" s="2"/>
      <c r="AC677" s="2"/>
    </row>
    <row r="678" spans="3:29">
      <c r="C678" s="2"/>
      <c r="P678" s="2"/>
      <c r="AC678" s="2"/>
    </row>
    <row r="679" spans="3:29">
      <c r="C679" s="2"/>
      <c r="P679" s="2"/>
      <c r="AC679" s="2"/>
    </row>
    <row r="680" spans="3:29">
      <c r="C680" s="2"/>
      <c r="P680" s="2"/>
      <c r="AC680" s="2"/>
    </row>
    <row r="681" spans="3:29">
      <c r="C681" s="2"/>
      <c r="P681" s="2"/>
      <c r="AC681" s="2"/>
    </row>
    <row r="682" spans="3:29">
      <c r="C682" s="2"/>
      <c r="P682" s="2"/>
      <c r="AC682" s="2"/>
    </row>
    <row r="683" spans="3:29">
      <c r="C683" s="2"/>
      <c r="P683" s="2"/>
      <c r="AC683" s="2"/>
    </row>
    <row r="684" spans="3:29">
      <c r="C684" s="2"/>
      <c r="P684" s="2"/>
      <c r="AC684" s="2"/>
    </row>
    <row r="685" spans="3:29">
      <c r="C685" s="2"/>
      <c r="P685" s="2"/>
      <c r="AC685" s="2"/>
    </row>
    <row r="686" spans="3:29">
      <c r="C686" s="2"/>
      <c r="P686" s="2"/>
      <c r="AC686" s="2"/>
    </row>
    <row r="687" spans="3:29">
      <c r="C687" s="2"/>
      <c r="P687" s="2"/>
      <c r="AC687" s="2"/>
    </row>
    <row r="688" spans="3:29">
      <c r="C688" s="2"/>
      <c r="P688" s="2"/>
      <c r="AC688" s="2"/>
    </row>
    <row r="689" spans="3:29">
      <c r="C689" s="2"/>
      <c r="P689" s="2"/>
      <c r="AC689" s="2"/>
    </row>
    <row r="690" spans="3:29">
      <c r="C690" s="2"/>
      <c r="P690" s="2"/>
      <c r="AC690" s="2"/>
    </row>
    <row r="691" spans="3:29">
      <c r="C691" s="2"/>
      <c r="P691" s="2"/>
      <c r="AC691" s="2"/>
    </row>
    <row r="692" spans="3:29">
      <c r="C692" s="2"/>
      <c r="P692" s="2"/>
      <c r="AC692" s="2"/>
    </row>
    <row r="693" spans="3:29">
      <c r="C693" s="2"/>
      <c r="P693" s="2"/>
      <c r="AC693" s="2"/>
    </row>
    <row r="694" spans="3:29">
      <c r="C694" s="2"/>
      <c r="P694" s="2"/>
      <c r="AC694" s="2"/>
    </row>
    <row r="695" spans="3:29">
      <c r="C695" s="2"/>
      <c r="P695" s="2"/>
      <c r="AC695" s="2"/>
    </row>
    <row r="696" spans="3:29">
      <c r="C696" s="2"/>
      <c r="P696" s="2"/>
      <c r="AC696" s="2"/>
    </row>
    <row r="697" spans="3:29">
      <c r="C697" s="2"/>
      <c r="P697" s="2"/>
      <c r="AC697" s="2"/>
    </row>
    <row r="698" spans="3:29">
      <c r="C698" s="2"/>
      <c r="P698" s="2"/>
      <c r="AC698" s="2"/>
    </row>
    <row r="699" spans="3:29">
      <c r="C699" s="2"/>
      <c r="P699" s="2"/>
      <c r="AC699" s="2"/>
    </row>
    <row r="700" spans="3:29">
      <c r="C700" s="2"/>
      <c r="P700" s="2"/>
      <c r="AC700" s="2"/>
    </row>
    <row r="701" spans="3:29">
      <c r="C701" s="2"/>
      <c r="P701" s="2"/>
      <c r="AC701" s="2"/>
    </row>
    <row r="702" spans="3:29">
      <c r="C702" s="2"/>
      <c r="P702" s="2"/>
      <c r="AC702" s="2"/>
    </row>
    <row r="703" spans="3:29">
      <c r="C703" s="2"/>
      <c r="P703" s="2"/>
      <c r="AC703" s="2"/>
    </row>
    <row r="704" spans="3:29">
      <c r="C704" s="2"/>
      <c r="P704" s="2"/>
      <c r="AC704" s="2"/>
    </row>
    <row r="705" spans="3:29">
      <c r="C705" s="2"/>
      <c r="P705" s="2"/>
      <c r="AC705" s="2"/>
    </row>
    <row r="706" spans="3:29">
      <c r="C706" s="2"/>
      <c r="P706" s="2"/>
      <c r="AC706" s="2"/>
    </row>
    <row r="707" spans="3:29">
      <c r="C707" s="2"/>
      <c r="P707" s="2"/>
      <c r="AC707" s="2"/>
    </row>
    <row r="708" spans="3:29">
      <c r="C708" s="2"/>
      <c r="P708" s="2"/>
      <c r="AC708" s="2"/>
    </row>
    <row r="709" spans="3:29">
      <c r="C709" s="2"/>
      <c r="P709" s="2"/>
      <c r="AC709" s="2"/>
    </row>
    <row r="710" spans="3:29">
      <c r="C710" s="2"/>
      <c r="P710" s="2"/>
      <c r="AC710" s="2"/>
    </row>
    <row r="711" spans="3:29">
      <c r="C711" s="2"/>
      <c r="P711" s="2"/>
      <c r="AC711" s="2"/>
    </row>
    <row r="712" spans="3:29">
      <c r="C712" s="2"/>
      <c r="P712" s="2"/>
      <c r="AC712" s="2"/>
    </row>
    <row r="713" spans="3:29">
      <c r="C713" s="2"/>
      <c r="P713" s="2"/>
      <c r="AC713" s="2"/>
    </row>
    <row r="714" spans="3:29">
      <c r="C714" s="2"/>
      <c r="P714" s="2"/>
      <c r="AC714" s="2"/>
    </row>
    <row r="715" spans="3:29">
      <c r="C715" s="2"/>
      <c r="P715" s="2"/>
      <c r="AC715" s="2"/>
    </row>
    <row r="716" spans="3:29">
      <c r="C716" s="2"/>
      <c r="P716" s="2"/>
      <c r="AC716" s="2"/>
    </row>
    <row r="717" spans="3:29">
      <c r="C717" s="2"/>
      <c r="P717" s="2"/>
      <c r="AC717" s="2"/>
    </row>
    <row r="718" spans="3:29">
      <c r="C718" s="2"/>
      <c r="P718" s="2"/>
      <c r="AC718" s="2"/>
    </row>
    <row r="719" spans="3:29">
      <c r="C719" s="2"/>
      <c r="P719" s="2"/>
      <c r="AC719" s="2"/>
    </row>
    <row r="720" spans="3:29">
      <c r="C720" s="2"/>
      <c r="P720" s="2"/>
      <c r="AC720" s="2"/>
    </row>
    <row r="721" spans="3:29">
      <c r="C721" s="2"/>
      <c r="P721" s="2"/>
      <c r="AC721" s="2"/>
    </row>
    <row r="722" spans="3:29">
      <c r="C722" s="2"/>
      <c r="P722" s="2"/>
      <c r="AC722" s="2"/>
    </row>
    <row r="723" spans="3:29">
      <c r="C723" s="2"/>
      <c r="P723" s="2"/>
      <c r="AC723" s="2"/>
    </row>
    <row r="724" spans="3:29">
      <c r="C724" s="2"/>
      <c r="P724" s="2"/>
      <c r="AC724" s="2"/>
    </row>
    <row r="725" spans="3:29">
      <c r="C725" s="2"/>
      <c r="P725" s="2"/>
      <c r="AC725" s="2"/>
    </row>
    <row r="726" spans="3:29">
      <c r="C726" s="2"/>
      <c r="P726" s="2"/>
      <c r="AC726" s="2"/>
    </row>
    <row r="727" spans="3:29">
      <c r="C727" s="2"/>
      <c r="P727" s="2"/>
      <c r="AC727" s="2"/>
    </row>
    <row r="728" spans="3:29">
      <c r="C728" s="2"/>
      <c r="P728" s="2"/>
      <c r="AC728" s="2"/>
    </row>
    <row r="729" spans="3:29">
      <c r="C729" s="2"/>
      <c r="P729" s="2"/>
      <c r="AC729" s="2"/>
    </row>
    <row r="730" spans="3:29">
      <c r="C730" s="2"/>
      <c r="P730" s="2"/>
      <c r="AC730" s="2"/>
    </row>
    <row r="731" spans="3:29">
      <c r="C731" s="2"/>
      <c r="P731" s="2"/>
      <c r="AC731" s="2"/>
    </row>
    <row r="732" spans="3:29">
      <c r="C732" s="2"/>
      <c r="P732" s="2"/>
      <c r="AC732" s="2"/>
    </row>
    <row r="733" spans="3:29">
      <c r="C733" s="2"/>
      <c r="P733" s="2"/>
      <c r="AC733" s="2"/>
    </row>
    <row r="734" spans="3:29">
      <c r="C734" s="2"/>
      <c r="P734" s="2"/>
      <c r="AC734" s="2"/>
    </row>
    <row r="735" spans="3:29">
      <c r="C735" s="2"/>
      <c r="P735" s="2"/>
      <c r="AC735" s="2"/>
    </row>
    <row r="736" spans="3:29">
      <c r="C736" s="2"/>
      <c r="P736" s="2"/>
      <c r="AC736" s="2"/>
    </row>
    <row r="737" spans="3:29">
      <c r="C737" s="2"/>
      <c r="P737" s="2"/>
      <c r="AC737" s="2"/>
    </row>
    <row r="738" spans="3:29">
      <c r="C738" s="2"/>
      <c r="P738" s="2"/>
      <c r="AC738" s="2"/>
    </row>
    <row r="739" spans="3:29">
      <c r="C739" s="2"/>
      <c r="P739" s="2"/>
      <c r="AC739" s="2"/>
    </row>
    <row r="740" spans="3:29">
      <c r="C740" s="2"/>
      <c r="P740" s="2"/>
      <c r="AC740" s="2"/>
    </row>
    <row r="741" spans="3:29">
      <c r="C741" s="2"/>
      <c r="P741" s="2"/>
      <c r="AC741" s="2"/>
    </row>
    <row r="742" spans="3:29">
      <c r="C742" s="2"/>
      <c r="P742" s="2"/>
      <c r="AC742" s="2"/>
    </row>
    <row r="743" spans="3:29">
      <c r="C743" s="2"/>
      <c r="P743" s="2"/>
      <c r="AC743" s="2"/>
    </row>
    <row r="744" spans="3:29">
      <c r="C744" s="2"/>
      <c r="P744" s="2"/>
      <c r="AC744" s="2"/>
    </row>
    <row r="745" spans="3:29">
      <c r="C745" s="2"/>
      <c r="P745" s="2"/>
      <c r="AC745" s="2"/>
    </row>
    <row r="746" spans="3:29">
      <c r="C746" s="2"/>
      <c r="P746" s="2"/>
      <c r="AC746" s="2"/>
    </row>
    <row r="747" spans="3:29">
      <c r="C747" s="2"/>
      <c r="P747" s="2"/>
      <c r="AC747" s="2"/>
    </row>
    <row r="748" spans="3:29">
      <c r="C748" s="2"/>
      <c r="P748" s="2"/>
      <c r="AC748" s="2"/>
    </row>
    <row r="749" spans="3:29">
      <c r="C749" s="2"/>
      <c r="P749" s="2"/>
      <c r="AC749" s="2"/>
    </row>
    <row r="750" spans="3:29">
      <c r="C750" s="2"/>
      <c r="P750" s="2"/>
      <c r="AC750" s="2"/>
    </row>
    <row r="751" spans="3:29">
      <c r="C751" s="2"/>
      <c r="P751" s="2"/>
      <c r="AC751" s="2"/>
    </row>
    <row r="752" spans="3:29">
      <c r="C752" s="2"/>
      <c r="P752" s="2"/>
      <c r="AC752" s="2"/>
    </row>
    <row r="753" spans="3:29">
      <c r="C753" s="2"/>
      <c r="P753" s="2"/>
      <c r="AC753" s="2"/>
    </row>
    <row r="754" spans="3:29">
      <c r="C754" s="2"/>
      <c r="P754" s="2"/>
      <c r="AC754" s="2"/>
    </row>
    <row r="755" spans="3:29">
      <c r="C755" s="2"/>
      <c r="P755" s="2"/>
      <c r="AC755" s="2"/>
    </row>
    <row r="756" spans="3:29">
      <c r="C756" s="2"/>
      <c r="P756" s="2"/>
      <c r="AC756" s="2"/>
    </row>
    <row r="757" spans="3:29">
      <c r="C757" s="2"/>
      <c r="P757" s="2"/>
      <c r="AC757" s="2"/>
    </row>
    <row r="758" spans="3:29">
      <c r="C758" s="2"/>
      <c r="P758" s="2"/>
      <c r="AC758" s="2"/>
    </row>
    <row r="759" spans="3:29">
      <c r="C759" s="2"/>
      <c r="P759" s="2"/>
      <c r="AC759" s="2"/>
    </row>
    <row r="760" spans="3:29">
      <c r="C760" s="2"/>
      <c r="P760" s="2"/>
      <c r="AC760" s="2"/>
    </row>
    <row r="761" spans="3:29">
      <c r="C761" s="2"/>
      <c r="P761" s="2"/>
      <c r="AC761" s="2"/>
    </row>
    <row r="762" spans="3:29">
      <c r="C762" s="2"/>
      <c r="P762" s="2"/>
      <c r="AC762" s="2"/>
    </row>
    <row r="763" spans="3:29">
      <c r="C763" s="2"/>
      <c r="P763" s="2"/>
      <c r="AC763" s="2"/>
    </row>
    <row r="764" spans="3:29">
      <c r="C764" s="2"/>
      <c r="P764" s="2"/>
      <c r="AC764" s="2"/>
    </row>
    <row r="765" spans="3:29">
      <c r="C765" s="2"/>
      <c r="P765" s="2"/>
      <c r="AC765" s="2"/>
    </row>
    <row r="766" spans="3:29">
      <c r="C766" s="2"/>
      <c r="P766" s="2"/>
      <c r="AC766" s="2"/>
    </row>
    <row r="767" spans="3:29">
      <c r="C767" s="2"/>
      <c r="P767" s="2"/>
      <c r="AC767" s="2"/>
    </row>
    <row r="768" spans="3:29">
      <c r="C768" s="2"/>
      <c r="P768" s="2"/>
      <c r="AC768" s="2"/>
    </row>
    <row r="769" spans="3:29">
      <c r="C769" s="2"/>
      <c r="P769" s="2"/>
      <c r="AC769" s="2"/>
    </row>
    <row r="770" spans="3:29">
      <c r="C770" s="2"/>
      <c r="P770" s="2"/>
      <c r="AC770" s="2"/>
    </row>
    <row r="771" spans="3:29">
      <c r="C771" s="2"/>
      <c r="P771" s="2"/>
      <c r="AC771" s="2"/>
    </row>
    <row r="772" spans="3:29">
      <c r="C772" s="2"/>
      <c r="P772" s="2"/>
      <c r="AC772" s="2"/>
    </row>
    <row r="773" spans="3:29">
      <c r="C773" s="2"/>
      <c r="P773" s="2"/>
      <c r="AC773" s="2"/>
    </row>
    <row r="774" spans="3:29">
      <c r="C774" s="2"/>
      <c r="P774" s="2"/>
      <c r="AC774" s="2"/>
    </row>
    <row r="775" spans="3:29">
      <c r="C775" s="2"/>
      <c r="P775" s="2"/>
      <c r="AC775" s="2"/>
    </row>
    <row r="776" spans="3:29">
      <c r="C776" s="2"/>
      <c r="P776" s="2"/>
      <c r="AC776" s="2"/>
    </row>
    <row r="777" spans="3:29">
      <c r="C777" s="2"/>
      <c r="P777" s="2"/>
      <c r="AC777" s="2"/>
    </row>
    <row r="778" spans="3:29">
      <c r="C778" s="2"/>
      <c r="P778" s="2"/>
      <c r="AC778" s="2"/>
    </row>
    <row r="779" spans="3:29">
      <c r="C779" s="2"/>
      <c r="P779" s="2"/>
      <c r="AC779" s="2"/>
    </row>
    <row r="780" spans="3:29">
      <c r="C780" s="2"/>
      <c r="P780" s="2"/>
      <c r="AC780" s="2"/>
    </row>
    <row r="781" spans="3:29">
      <c r="C781" s="2"/>
      <c r="P781" s="2"/>
      <c r="AC781" s="2"/>
    </row>
    <row r="782" spans="3:29">
      <c r="C782" s="2"/>
      <c r="P782" s="2"/>
      <c r="AC782" s="2"/>
    </row>
    <row r="783" spans="3:29">
      <c r="C783" s="2"/>
      <c r="P783" s="2"/>
      <c r="AC783" s="2"/>
    </row>
    <row r="784" spans="3:29">
      <c r="C784" s="2"/>
      <c r="P784" s="2"/>
      <c r="AC784" s="2"/>
    </row>
    <row r="785" spans="3:29">
      <c r="C785" s="2"/>
      <c r="P785" s="2"/>
      <c r="AC785" s="2"/>
    </row>
    <row r="786" spans="3:29">
      <c r="C786" s="2"/>
      <c r="P786" s="2"/>
      <c r="AC786" s="2"/>
    </row>
    <row r="787" spans="3:29">
      <c r="C787" s="2"/>
      <c r="P787" s="2"/>
      <c r="AC787" s="2"/>
    </row>
    <row r="788" spans="3:29">
      <c r="C788" s="2"/>
      <c r="P788" s="2"/>
      <c r="AC788" s="2"/>
    </row>
    <row r="789" spans="3:29">
      <c r="C789" s="2"/>
      <c r="P789" s="2"/>
      <c r="AC789" s="2"/>
    </row>
    <row r="790" spans="3:29">
      <c r="C790" s="2"/>
      <c r="P790" s="2"/>
      <c r="AC790" s="2"/>
    </row>
    <row r="791" spans="3:29">
      <c r="C791" s="2"/>
      <c r="P791" s="2"/>
      <c r="AC791" s="2"/>
    </row>
    <row r="792" spans="3:29">
      <c r="C792" s="2"/>
      <c r="P792" s="2"/>
      <c r="AC792" s="2"/>
    </row>
    <row r="793" spans="3:29">
      <c r="C793" s="2"/>
      <c r="P793" s="2"/>
      <c r="AC793" s="2"/>
    </row>
    <row r="794" spans="3:29">
      <c r="C794" s="2"/>
      <c r="P794" s="2"/>
      <c r="AC794" s="2"/>
    </row>
    <row r="795" spans="3:29">
      <c r="C795" s="2"/>
      <c r="P795" s="2"/>
      <c r="AC795" s="2"/>
    </row>
    <row r="796" spans="3:29">
      <c r="C796" s="2"/>
      <c r="P796" s="2"/>
      <c r="AC796" s="2"/>
    </row>
    <row r="797" spans="3:29">
      <c r="C797" s="2"/>
      <c r="P797" s="2"/>
      <c r="AC797" s="2"/>
    </row>
    <row r="798" spans="3:29">
      <c r="C798" s="2"/>
      <c r="P798" s="2"/>
      <c r="AC798" s="2"/>
    </row>
    <row r="799" spans="3:29">
      <c r="C799" s="2"/>
      <c r="P799" s="2"/>
      <c r="AC799" s="2"/>
    </row>
    <row r="800" spans="3:29">
      <c r="C800" s="2"/>
      <c r="P800" s="2"/>
      <c r="AC800" s="2"/>
    </row>
    <row r="801" spans="3:29">
      <c r="C801" s="2"/>
      <c r="P801" s="2"/>
      <c r="AC801" s="2"/>
    </row>
    <row r="802" spans="3:29">
      <c r="C802" s="2"/>
      <c r="P802" s="2"/>
      <c r="AC802" s="2"/>
    </row>
    <row r="803" spans="3:29">
      <c r="C803" s="2"/>
      <c r="P803" s="2"/>
      <c r="AC803" s="2"/>
    </row>
    <row r="804" spans="3:29">
      <c r="C804" s="2"/>
      <c r="P804" s="2"/>
      <c r="AC804" s="2"/>
    </row>
    <row r="805" spans="3:29">
      <c r="C805" s="2"/>
      <c r="P805" s="2"/>
      <c r="AC805" s="2"/>
    </row>
    <row r="806" spans="3:29">
      <c r="C806" s="2"/>
      <c r="P806" s="2"/>
      <c r="AC806" s="2"/>
    </row>
    <row r="807" spans="3:29">
      <c r="C807" s="2"/>
      <c r="P807" s="2"/>
      <c r="AC807" s="2"/>
    </row>
    <row r="808" spans="3:29">
      <c r="C808" s="2"/>
      <c r="P808" s="2"/>
      <c r="AC808" s="2"/>
    </row>
    <row r="809" spans="3:29">
      <c r="C809" s="2"/>
      <c r="P809" s="2"/>
      <c r="AC809" s="2"/>
    </row>
    <row r="810" spans="3:29">
      <c r="C810" s="2"/>
      <c r="P810" s="2"/>
      <c r="AC810" s="2"/>
    </row>
    <row r="811" spans="3:29">
      <c r="C811" s="2"/>
      <c r="P811" s="2"/>
      <c r="AC811" s="2"/>
    </row>
    <row r="812" spans="3:29">
      <c r="C812" s="2"/>
      <c r="P812" s="2"/>
      <c r="AC812" s="2"/>
    </row>
    <row r="813" spans="3:29">
      <c r="C813" s="2"/>
      <c r="P813" s="2"/>
      <c r="AC813" s="2"/>
    </row>
    <row r="814" spans="3:29">
      <c r="C814" s="2"/>
      <c r="P814" s="2"/>
      <c r="AC814" s="2"/>
    </row>
    <row r="815" spans="3:29">
      <c r="C815" s="2"/>
      <c r="P815" s="2"/>
      <c r="AC815" s="2"/>
    </row>
    <row r="816" spans="3:29">
      <c r="C816" s="2"/>
      <c r="P816" s="2"/>
      <c r="AC816" s="2"/>
    </row>
    <row r="817" spans="3:29">
      <c r="C817" s="2"/>
      <c r="P817" s="2"/>
      <c r="AC817" s="2"/>
    </row>
    <row r="818" spans="3:29">
      <c r="C818" s="2"/>
      <c r="P818" s="2"/>
      <c r="AC818" s="2"/>
    </row>
    <row r="819" spans="3:29">
      <c r="C819" s="2"/>
      <c r="P819" s="2"/>
      <c r="AC819" s="2"/>
    </row>
    <row r="820" spans="3:29">
      <c r="C820" s="2"/>
      <c r="P820" s="2"/>
      <c r="AC820" s="2"/>
    </row>
    <row r="821" spans="3:29">
      <c r="C821" s="2"/>
      <c r="P821" s="2"/>
      <c r="AC821" s="2"/>
    </row>
    <row r="822" spans="3:29">
      <c r="C822" s="2"/>
      <c r="P822" s="2"/>
      <c r="AC822" s="2"/>
    </row>
    <row r="823" spans="3:29">
      <c r="C823" s="2"/>
      <c r="P823" s="2"/>
      <c r="AC823" s="2"/>
    </row>
    <row r="824" spans="3:29">
      <c r="C824" s="2"/>
      <c r="P824" s="2"/>
      <c r="AC824" s="2"/>
    </row>
    <row r="825" spans="3:29">
      <c r="C825" s="2"/>
      <c r="P825" s="2"/>
      <c r="AC825" s="2"/>
    </row>
    <row r="826" spans="3:29">
      <c r="C826" s="2"/>
      <c r="P826" s="2"/>
      <c r="AC826" s="2"/>
    </row>
    <row r="827" spans="3:29">
      <c r="C827" s="2"/>
      <c r="P827" s="2"/>
      <c r="AC827" s="2"/>
    </row>
    <row r="828" spans="3:29">
      <c r="C828" s="2"/>
      <c r="P828" s="2"/>
      <c r="AC828" s="2"/>
    </row>
    <row r="829" spans="3:29">
      <c r="C829" s="2"/>
      <c r="P829" s="2"/>
      <c r="AC829" s="2"/>
    </row>
    <row r="830" spans="3:29">
      <c r="C830" s="2"/>
      <c r="P830" s="2"/>
      <c r="AC830" s="2"/>
    </row>
    <row r="831" spans="3:29">
      <c r="C831" s="2"/>
      <c r="P831" s="2"/>
      <c r="AC831" s="2"/>
    </row>
    <row r="832" spans="3:29">
      <c r="C832" s="2"/>
      <c r="P832" s="2"/>
      <c r="AC832" s="2"/>
    </row>
    <row r="833" spans="3:29">
      <c r="C833" s="2"/>
      <c r="P833" s="2"/>
      <c r="AC833" s="2"/>
    </row>
    <row r="834" spans="3:29">
      <c r="C834" s="2"/>
      <c r="P834" s="2"/>
      <c r="AC834" s="2"/>
    </row>
    <row r="835" spans="3:29">
      <c r="C835" s="2"/>
      <c r="P835" s="2"/>
      <c r="AC835" s="2"/>
    </row>
    <row r="836" spans="3:29">
      <c r="C836" s="2"/>
      <c r="P836" s="2"/>
      <c r="AC836" s="2"/>
    </row>
    <row r="837" spans="3:29">
      <c r="C837" s="2"/>
      <c r="P837" s="2"/>
      <c r="AC837" s="2"/>
    </row>
    <row r="838" spans="3:29">
      <c r="C838" s="2"/>
      <c r="P838" s="2"/>
      <c r="AC838" s="2"/>
    </row>
    <row r="839" spans="3:29">
      <c r="C839" s="2"/>
      <c r="P839" s="2"/>
      <c r="AC839" s="2"/>
    </row>
    <row r="840" spans="3:29">
      <c r="C840" s="2"/>
      <c r="P840" s="2"/>
      <c r="AC840" s="2"/>
    </row>
    <row r="841" spans="3:29">
      <c r="C841" s="2"/>
      <c r="P841" s="2"/>
      <c r="AC841" s="2"/>
    </row>
    <row r="842" spans="3:29">
      <c r="C842" s="2"/>
      <c r="P842" s="2"/>
      <c r="AC842" s="2"/>
    </row>
    <row r="843" spans="3:29">
      <c r="C843" s="2"/>
      <c r="P843" s="2"/>
      <c r="AC843" s="2"/>
    </row>
    <row r="844" spans="3:29">
      <c r="C844" s="2"/>
      <c r="P844" s="2"/>
      <c r="AC844" s="2"/>
    </row>
    <row r="845" spans="3:29">
      <c r="C845" s="2"/>
      <c r="P845" s="2"/>
      <c r="AC845" s="2"/>
    </row>
    <row r="846" spans="3:29">
      <c r="C846" s="2"/>
      <c r="P846" s="2"/>
      <c r="AC846" s="2"/>
    </row>
    <row r="847" spans="3:29">
      <c r="C847" s="2"/>
      <c r="P847" s="2"/>
      <c r="AC847" s="2"/>
    </row>
    <row r="848" spans="3:29">
      <c r="C848" s="2"/>
      <c r="P848" s="2"/>
      <c r="AC848" s="2"/>
    </row>
    <row r="849" spans="3:29">
      <c r="C849" s="2"/>
      <c r="P849" s="2"/>
      <c r="AC849" s="2"/>
    </row>
    <row r="850" spans="3:29">
      <c r="C850" s="2"/>
      <c r="P850" s="2"/>
      <c r="AC850" s="2"/>
    </row>
    <row r="851" spans="3:29">
      <c r="C851" s="2"/>
      <c r="P851" s="2"/>
      <c r="AC851" s="2"/>
    </row>
    <row r="852" spans="3:29">
      <c r="C852" s="2"/>
      <c r="P852" s="2"/>
      <c r="AC852" s="2"/>
    </row>
    <row r="853" spans="3:29">
      <c r="C853" s="2"/>
      <c r="P853" s="2"/>
      <c r="AC853" s="2"/>
    </row>
    <row r="854" spans="3:29">
      <c r="C854" s="2"/>
      <c r="P854" s="2"/>
      <c r="AC854" s="2"/>
    </row>
    <row r="855" spans="3:29">
      <c r="C855" s="2"/>
      <c r="P855" s="2"/>
      <c r="AC855" s="2"/>
    </row>
    <row r="856" spans="3:29">
      <c r="C856" s="2"/>
      <c r="P856" s="2"/>
      <c r="AC856" s="2"/>
    </row>
    <row r="857" spans="3:29">
      <c r="C857" s="2"/>
      <c r="P857" s="2"/>
      <c r="AC857" s="2"/>
    </row>
    <row r="858" spans="3:29">
      <c r="C858" s="2"/>
      <c r="P858" s="2"/>
      <c r="AC858" s="2"/>
    </row>
    <row r="859" spans="3:29">
      <c r="C859" s="2"/>
      <c r="P859" s="2"/>
      <c r="AC859" s="2"/>
    </row>
    <row r="860" spans="3:29">
      <c r="C860" s="2"/>
      <c r="P860" s="2"/>
      <c r="AC860" s="2"/>
    </row>
    <row r="861" spans="3:29">
      <c r="C861" s="2"/>
      <c r="P861" s="2"/>
      <c r="AC861" s="2"/>
    </row>
    <row r="862" spans="3:29">
      <c r="C862" s="2"/>
      <c r="P862" s="2"/>
      <c r="AC862" s="2"/>
    </row>
    <row r="863" spans="3:29">
      <c r="C863" s="2"/>
      <c r="P863" s="2"/>
      <c r="AC863" s="2"/>
    </row>
    <row r="864" spans="3:29">
      <c r="C864" s="2"/>
      <c r="P864" s="2"/>
      <c r="AC864" s="2"/>
    </row>
    <row r="865" spans="3:29">
      <c r="C865" s="2"/>
      <c r="P865" s="2"/>
      <c r="AC865" s="2"/>
    </row>
    <row r="866" spans="3:29">
      <c r="C866" s="2"/>
      <c r="P866" s="2"/>
      <c r="AC866" s="2"/>
    </row>
    <row r="867" spans="3:29">
      <c r="C867" s="2"/>
      <c r="P867" s="2"/>
      <c r="AC867" s="2"/>
    </row>
    <row r="868" spans="3:29">
      <c r="C868" s="2"/>
      <c r="P868" s="2"/>
      <c r="AC868" s="2"/>
    </row>
    <row r="869" spans="3:29">
      <c r="C869" s="2"/>
      <c r="P869" s="2"/>
      <c r="AC869" s="2"/>
    </row>
    <row r="870" spans="3:29">
      <c r="C870" s="2"/>
      <c r="P870" s="2"/>
      <c r="AC870" s="2"/>
    </row>
    <row r="871" spans="3:29">
      <c r="C871" s="2"/>
      <c r="P871" s="2"/>
      <c r="AC871" s="2"/>
    </row>
    <row r="872" spans="3:29">
      <c r="C872" s="2"/>
      <c r="P872" s="2"/>
      <c r="AC872" s="2"/>
    </row>
    <row r="873" spans="3:29">
      <c r="C873" s="2"/>
      <c r="P873" s="2"/>
      <c r="AC873" s="2"/>
    </row>
    <row r="874" spans="3:29">
      <c r="C874" s="2"/>
      <c r="P874" s="2"/>
      <c r="AC874" s="2"/>
    </row>
    <row r="875" spans="3:29">
      <c r="C875" s="2"/>
      <c r="P875" s="2"/>
      <c r="AC875" s="2"/>
    </row>
    <row r="876" spans="3:29">
      <c r="C876" s="2"/>
      <c r="P876" s="2"/>
      <c r="AC876" s="2"/>
    </row>
    <row r="877" spans="3:29">
      <c r="C877" s="2"/>
      <c r="P877" s="2"/>
      <c r="AC877" s="2"/>
    </row>
    <row r="878" spans="3:29">
      <c r="C878" s="2"/>
      <c r="P878" s="2"/>
      <c r="AC878" s="2"/>
    </row>
    <row r="879" spans="3:29">
      <c r="C879" s="2"/>
      <c r="P879" s="2"/>
      <c r="AC879" s="2"/>
    </row>
    <row r="880" spans="3:29">
      <c r="C880" s="2"/>
      <c r="P880" s="2"/>
      <c r="AC880" s="2"/>
    </row>
    <row r="881" spans="3:29">
      <c r="C881" s="2"/>
      <c r="P881" s="2"/>
      <c r="AC881" s="2"/>
    </row>
    <row r="882" spans="3:29">
      <c r="C882" s="2"/>
      <c r="P882" s="2"/>
      <c r="AC882" s="2"/>
    </row>
    <row r="883" spans="3:29">
      <c r="C883" s="2"/>
      <c r="P883" s="2"/>
      <c r="AC883" s="2"/>
    </row>
    <row r="884" spans="3:29">
      <c r="C884" s="2"/>
      <c r="P884" s="2"/>
      <c r="AC884" s="2"/>
    </row>
    <row r="885" spans="3:29">
      <c r="C885" s="2"/>
      <c r="P885" s="2"/>
      <c r="AC885" s="2"/>
    </row>
    <row r="886" spans="3:29">
      <c r="C886" s="2"/>
      <c r="P886" s="2"/>
      <c r="AC886" s="2"/>
    </row>
    <row r="887" spans="3:29">
      <c r="C887" s="2"/>
      <c r="P887" s="2"/>
      <c r="AC887" s="2"/>
    </row>
    <row r="888" spans="3:29">
      <c r="C888" s="2"/>
      <c r="P888" s="2"/>
      <c r="AC888" s="2"/>
    </row>
    <row r="889" spans="3:29">
      <c r="C889" s="2"/>
      <c r="P889" s="2"/>
      <c r="AC889" s="2"/>
    </row>
    <row r="890" spans="3:29">
      <c r="C890" s="2"/>
      <c r="P890" s="2"/>
      <c r="AC890" s="2"/>
    </row>
    <row r="891" spans="3:29">
      <c r="C891" s="2"/>
      <c r="P891" s="2"/>
      <c r="AC891" s="2"/>
    </row>
    <row r="892" spans="3:29">
      <c r="C892" s="2"/>
      <c r="P892" s="2"/>
      <c r="AC892" s="2"/>
    </row>
    <row r="893" spans="3:29">
      <c r="C893" s="2"/>
      <c r="P893" s="2"/>
      <c r="AC893" s="2"/>
    </row>
    <row r="894" spans="3:29">
      <c r="C894" s="2"/>
      <c r="P894" s="2"/>
      <c r="AC894" s="2"/>
    </row>
    <row r="895" spans="3:29">
      <c r="C895" s="2"/>
      <c r="P895" s="2"/>
      <c r="AC895" s="2"/>
    </row>
    <row r="896" spans="3:29">
      <c r="C896" s="2"/>
      <c r="P896" s="2"/>
      <c r="AC896" s="2"/>
    </row>
    <row r="897" spans="3:29">
      <c r="C897" s="2"/>
      <c r="P897" s="2"/>
      <c r="AC897" s="2"/>
    </row>
    <row r="898" spans="3:29">
      <c r="C898" s="2"/>
      <c r="P898" s="2"/>
      <c r="AC898" s="2"/>
    </row>
    <row r="899" spans="3:29">
      <c r="C899" s="2"/>
      <c r="P899" s="2"/>
      <c r="AC899" s="2"/>
    </row>
    <row r="900" spans="3:29">
      <c r="C900" s="2"/>
      <c r="P900" s="2"/>
      <c r="AC900" s="2"/>
    </row>
    <row r="901" spans="3:29">
      <c r="C901" s="2"/>
      <c r="P901" s="2"/>
      <c r="AC901" s="2"/>
    </row>
    <row r="902" spans="3:29">
      <c r="C902" s="2"/>
      <c r="P902" s="2"/>
      <c r="AC902" s="2"/>
    </row>
    <row r="903" spans="3:29">
      <c r="C903" s="2"/>
      <c r="P903" s="2"/>
      <c r="AC903" s="2"/>
    </row>
    <row r="904" spans="3:29">
      <c r="C904" s="2"/>
      <c r="P904" s="2"/>
      <c r="AC904" s="2"/>
    </row>
    <row r="905" spans="3:29">
      <c r="C905" s="2"/>
      <c r="P905" s="2"/>
      <c r="AC905" s="2"/>
    </row>
    <row r="906" spans="3:29">
      <c r="C906" s="2"/>
      <c r="P906" s="2"/>
      <c r="AC906" s="2"/>
    </row>
    <row r="907" spans="3:29">
      <c r="C907" s="2"/>
      <c r="P907" s="2"/>
      <c r="AC907" s="2"/>
    </row>
    <row r="908" spans="3:29">
      <c r="C908" s="2"/>
      <c r="P908" s="2"/>
      <c r="AC908" s="2"/>
    </row>
    <row r="909" spans="3:29">
      <c r="C909" s="2"/>
      <c r="P909" s="2"/>
      <c r="AC909" s="2"/>
    </row>
    <row r="910" spans="3:29">
      <c r="C910" s="2"/>
      <c r="P910" s="2"/>
      <c r="AC910" s="2"/>
    </row>
    <row r="911" spans="3:29">
      <c r="C911" s="2"/>
      <c r="P911" s="2"/>
      <c r="AC911" s="2"/>
    </row>
    <row r="912" spans="3:29">
      <c r="C912" s="2"/>
      <c r="P912" s="2"/>
      <c r="AC912" s="2"/>
    </row>
    <row r="913" spans="3:29">
      <c r="C913" s="2"/>
      <c r="P913" s="2"/>
      <c r="AC913" s="2"/>
    </row>
    <row r="914" spans="3:29">
      <c r="C914" s="2"/>
      <c r="P914" s="2"/>
      <c r="AC914" s="2"/>
    </row>
    <row r="915" spans="3:29">
      <c r="C915" s="2"/>
      <c r="P915" s="2"/>
      <c r="AC915" s="2"/>
    </row>
    <row r="916" spans="3:29">
      <c r="C916" s="2"/>
      <c r="P916" s="2"/>
      <c r="AC916" s="2"/>
    </row>
    <row r="917" spans="3:29">
      <c r="C917" s="2"/>
      <c r="P917" s="2"/>
      <c r="AC917" s="2"/>
    </row>
    <row r="918" spans="3:29">
      <c r="C918" s="2"/>
      <c r="P918" s="2"/>
      <c r="AC918" s="2"/>
    </row>
    <row r="919" spans="3:29">
      <c r="C919" s="2"/>
      <c r="P919" s="2"/>
      <c r="AC919" s="2"/>
    </row>
    <row r="920" spans="3:29">
      <c r="C920" s="2"/>
      <c r="P920" s="2"/>
      <c r="AC920" s="2"/>
    </row>
    <row r="921" spans="3:29">
      <c r="C921" s="2"/>
      <c r="P921" s="2"/>
      <c r="AC921" s="2"/>
    </row>
    <row r="922" spans="3:29">
      <c r="C922" s="2"/>
      <c r="P922" s="2"/>
      <c r="AC922" s="2"/>
    </row>
    <row r="923" spans="3:29">
      <c r="C923" s="2"/>
      <c r="P923" s="2"/>
      <c r="AC923" s="2"/>
    </row>
    <row r="924" spans="3:29">
      <c r="C924" s="2"/>
      <c r="P924" s="2"/>
      <c r="AC924" s="2"/>
    </row>
    <row r="925" spans="3:29">
      <c r="C925" s="2"/>
      <c r="P925" s="2"/>
      <c r="AC925" s="2"/>
    </row>
    <row r="926" spans="3:29">
      <c r="C926" s="2"/>
      <c r="P926" s="2"/>
      <c r="AC926" s="2"/>
    </row>
    <row r="927" spans="3:29">
      <c r="C927" s="2"/>
      <c r="P927" s="2"/>
      <c r="AC927" s="2"/>
    </row>
    <row r="928" spans="3:29">
      <c r="C928" s="2"/>
      <c r="P928" s="2"/>
      <c r="AC928" s="2"/>
    </row>
    <row r="929" spans="3:29">
      <c r="C929" s="2"/>
      <c r="P929" s="2"/>
      <c r="AC929" s="2"/>
    </row>
    <row r="930" spans="3:29">
      <c r="C930" s="2"/>
      <c r="P930" s="2"/>
      <c r="AC930" s="2"/>
    </row>
    <row r="931" spans="3:29">
      <c r="C931" s="2"/>
      <c r="P931" s="2"/>
      <c r="AC931" s="2"/>
    </row>
    <row r="932" spans="3:29">
      <c r="C932" s="2"/>
      <c r="P932" s="2"/>
      <c r="AC932" s="2"/>
    </row>
    <row r="933" spans="3:29">
      <c r="C933" s="2"/>
      <c r="P933" s="2"/>
      <c r="AC933" s="2"/>
    </row>
    <row r="934" spans="3:29">
      <c r="C934" s="2"/>
      <c r="P934" s="2"/>
      <c r="AC934" s="2"/>
    </row>
    <row r="935" spans="3:29">
      <c r="C935" s="2"/>
      <c r="P935" s="2"/>
      <c r="AC935" s="2"/>
    </row>
    <row r="936" spans="3:29">
      <c r="C936" s="2"/>
      <c r="P936" s="2"/>
      <c r="AC936" s="2"/>
    </row>
    <row r="937" spans="3:29">
      <c r="C937" s="2"/>
      <c r="P937" s="2"/>
      <c r="AC937" s="2"/>
    </row>
    <row r="938" spans="3:29">
      <c r="C938" s="2"/>
      <c r="P938" s="2"/>
      <c r="AC938" s="2"/>
    </row>
    <row r="939" spans="3:29">
      <c r="C939" s="2"/>
      <c r="P939" s="2"/>
      <c r="AC939" s="2"/>
    </row>
    <row r="940" spans="3:29">
      <c r="C940" s="2"/>
      <c r="P940" s="2"/>
      <c r="AC940" s="2"/>
    </row>
    <row r="941" spans="3:29">
      <c r="C941" s="2"/>
      <c r="P941" s="2"/>
      <c r="AC941" s="2"/>
    </row>
    <row r="942" spans="3:29">
      <c r="C942" s="2"/>
      <c r="P942" s="2"/>
      <c r="AC942" s="2"/>
    </row>
    <row r="943" spans="3:29">
      <c r="C943" s="2"/>
      <c r="P943" s="2"/>
      <c r="AC943" s="2"/>
    </row>
    <row r="944" spans="3:29">
      <c r="C944" s="2"/>
      <c r="P944" s="2"/>
      <c r="AC944" s="2"/>
    </row>
    <row r="945" spans="3:29">
      <c r="C945" s="2"/>
      <c r="P945" s="2"/>
      <c r="AC945" s="2"/>
    </row>
    <row r="946" spans="3:29">
      <c r="C946" s="2"/>
      <c r="P946" s="2"/>
      <c r="AC946" s="2"/>
    </row>
    <row r="947" spans="3:29">
      <c r="C947" s="2"/>
      <c r="P947" s="2"/>
      <c r="AC947" s="2"/>
    </row>
    <row r="948" spans="3:29">
      <c r="C948" s="2"/>
      <c r="P948" s="2"/>
      <c r="AC948" s="2"/>
    </row>
    <row r="949" spans="3:29">
      <c r="C949" s="2"/>
      <c r="P949" s="2"/>
      <c r="AC949" s="2"/>
    </row>
    <row r="950" spans="3:29">
      <c r="C950" s="2"/>
      <c r="P950" s="2"/>
      <c r="AC950" s="2"/>
    </row>
    <row r="951" spans="3:29">
      <c r="C951" s="2"/>
      <c r="P951" s="2"/>
      <c r="AC951" s="2"/>
    </row>
    <row r="952" spans="3:29">
      <c r="C952" s="2"/>
      <c r="P952" s="2"/>
      <c r="AC952" s="2"/>
    </row>
    <row r="953" spans="3:29">
      <c r="C953" s="2"/>
      <c r="P953" s="2"/>
      <c r="AC953" s="2"/>
    </row>
    <row r="954" spans="3:29">
      <c r="C954" s="2"/>
      <c r="P954" s="2"/>
      <c r="AC954" s="2"/>
    </row>
    <row r="955" spans="3:29">
      <c r="C955" s="2"/>
      <c r="P955" s="2"/>
      <c r="AC955" s="2"/>
    </row>
    <row r="956" spans="3:29">
      <c r="C956" s="2"/>
      <c r="P956" s="2"/>
      <c r="AC956" s="2"/>
    </row>
    <row r="957" spans="3:29">
      <c r="C957" s="2"/>
      <c r="P957" s="2"/>
      <c r="AC957" s="2"/>
    </row>
    <row r="958" spans="3:29">
      <c r="C958" s="2"/>
      <c r="P958" s="2"/>
      <c r="AC958" s="2"/>
    </row>
    <row r="959" spans="3:29">
      <c r="C959" s="2"/>
      <c r="P959" s="2"/>
      <c r="AC959" s="2"/>
    </row>
    <row r="960" spans="3:29">
      <c r="C960" s="2"/>
      <c r="P960" s="2"/>
      <c r="AC960" s="2"/>
    </row>
    <row r="961" spans="3:29">
      <c r="C961" s="2"/>
      <c r="P961" s="2"/>
      <c r="AC961" s="2"/>
    </row>
    <row r="962" spans="3:29">
      <c r="C962" s="2"/>
      <c r="P962" s="2"/>
      <c r="AC962" s="2"/>
    </row>
    <row r="963" spans="3:29">
      <c r="C963" s="2"/>
      <c r="P963" s="2"/>
      <c r="AC963" s="2"/>
    </row>
    <row r="964" spans="3:29">
      <c r="C964" s="2"/>
      <c r="P964" s="2"/>
      <c r="AC964" s="2"/>
    </row>
    <row r="965" spans="3:29">
      <c r="C965" s="2"/>
      <c r="P965" s="2"/>
      <c r="AC965" s="2"/>
    </row>
    <row r="966" spans="3:29">
      <c r="C966" s="2"/>
      <c r="P966" s="2"/>
      <c r="AC966" s="2"/>
    </row>
    <row r="967" spans="3:29">
      <c r="C967" s="2"/>
      <c r="P967" s="2"/>
      <c r="AC967" s="2"/>
    </row>
    <row r="968" spans="3:29">
      <c r="C968" s="2"/>
      <c r="P968" s="2"/>
      <c r="AC968" s="2"/>
    </row>
    <row r="969" spans="3:29">
      <c r="C969" s="2"/>
      <c r="P969" s="2"/>
      <c r="AC969" s="2"/>
    </row>
    <row r="970" spans="3:29">
      <c r="C970" s="2"/>
      <c r="P970" s="2"/>
      <c r="AC970" s="2"/>
    </row>
    <row r="971" spans="3:29">
      <c r="C971" s="2"/>
      <c r="P971" s="2"/>
      <c r="AC971" s="2"/>
    </row>
    <row r="972" spans="3:29">
      <c r="C972" s="2"/>
      <c r="P972" s="2"/>
      <c r="AC972" s="2"/>
    </row>
    <row r="973" spans="3:29">
      <c r="C973" s="2"/>
      <c r="P973" s="2"/>
      <c r="AC973" s="2"/>
    </row>
    <row r="974" spans="3:29">
      <c r="C974" s="2"/>
      <c r="P974" s="2"/>
      <c r="AC974" s="2"/>
    </row>
    <row r="975" spans="3:29">
      <c r="C975" s="2"/>
      <c r="P975" s="2"/>
      <c r="AC975" s="2"/>
    </row>
    <row r="976" spans="3:29">
      <c r="C976" s="2"/>
      <c r="P976" s="2"/>
      <c r="AC976" s="2"/>
    </row>
    <row r="977" spans="3:29">
      <c r="C977" s="2"/>
      <c r="P977" s="2"/>
      <c r="AC977" s="2"/>
    </row>
    <row r="978" spans="3:29">
      <c r="C978" s="2"/>
      <c r="P978" s="2"/>
      <c r="AC978" s="2"/>
    </row>
    <row r="979" spans="3:29">
      <c r="C979" s="2"/>
      <c r="P979" s="2"/>
      <c r="AC979" s="2"/>
    </row>
    <row r="980" spans="3:29">
      <c r="C980" s="2"/>
      <c r="P980" s="2"/>
      <c r="AC980" s="2"/>
    </row>
    <row r="981" spans="3:29">
      <c r="C981" s="2"/>
      <c r="P981" s="2"/>
      <c r="AC981" s="2"/>
    </row>
    <row r="982" spans="3:29">
      <c r="C982" s="2"/>
    </row>
    <row r="983" spans="3:29">
      <c r="C983" s="2"/>
    </row>
    <row r="984" spans="3:29">
      <c r="C984" s="2"/>
    </row>
    <row r="985" spans="3:29">
      <c r="C985" s="2"/>
    </row>
    <row r="986" spans="3:29">
      <c r="C986" s="2"/>
    </row>
    <row r="987" spans="3:29">
      <c r="C987" s="2"/>
    </row>
    <row r="988" spans="3:29">
      <c r="C988" s="2"/>
    </row>
    <row r="989" spans="3:29">
      <c r="C989" s="2"/>
    </row>
    <row r="990" spans="3:29">
      <c r="C990" s="2"/>
    </row>
    <row r="991" spans="3:29">
      <c r="C991" s="2"/>
      <c r="L991" s="32"/>
      <c r="P991" s="2"/>
      <c r="AC991" s="2"/>
    </row>
    <row r="992" spans="3:29">
      <c r="C992" s="2"/>
      <c r="L992" s="32"/>
      <c r="P992" s="2"/>
      <c r="AC992" s="2"/>
    </row>
    <row r="993" spans="3:29">
      <c r="C993" s="2"/>
      <c r="L993" s="32"/>
      <c r="P993" s="2"/>
      <c r="AC993" s="2"/>
    </row>
    <row r="994" spans="3:29">
      <c r="C994" s="2"/>
      <c r="L994" s="32"/>
      <c r="P994" s="2"/>
      <c r="AC994" s="2"/>
    </row>
    <row r="995" spans="3:29">
      <c r="C995" s="2"/>
      <c r="L995" s="32"/>
      <c r="P995" s="2"/>
      <c r="AC995" s="2"/>
    </row>
    <row r="996" spans="3:29">
      <c r="C996" s="2"/>
      <c r="L996" s="32"/>
      <c r="P996" s="2"/>
      <c r="AC996" s="2"/>
    </row>
    <row r="997" spans="3:29">
      <c r="C997" s="2"/>
      <c r="L997" s="32"/>
      <c r="P997" s="2"/>
      <c r="AC997" s="2"/>
    </row>
    <row r="998" spans="3:29">
      <c r="C998" s="2"/>
      <c r="L998" s="32"/>
      <c r="P998" s="2"/>
      <c r="AC998" s="2"/>
    </row>
    <row r="999" spans="3:29">
      <c r="C999" s="2"/>
      <c r="L999" s="32"/>
      <c r="P999" s="2"/>
      <c r="AC999" s="2"/>
    </row>
    <row r="1000" spans="3:29">
      <c r="C1000" s="2"/>
      <c r="L1000" s="32"/>
      <c r="P1000" s="2"/>
      <c r="AC1000" s="2"/>
    </row>
    <row r="1001" spans="3:29">
      <c r="C1001" s="2"/>
      <c r="L1001" s="32"/>
      <c r="P1001" s="2"/>
      <c r="AC1001" s="2"/>
    </row>
    <row r="1002" spans="3:29">
      <c r="C1002" s="2"/>
      <c r="L1002" s="32"/>
      <c r="P1002" s="2"/>
      <c r="AC1002" s="2"/>
    </row>
    <row r="1003" spans="3:29">
      <c r="C1003" s="2"/>
      <c r="L1003" s="32"/>
      <c r="P1003" s="2"/>
      <c r="AC1003" s="2"/>
    </row>
    <row r="1004" spans="3:29">
      <c r="L1004" s="32"/>
      <c r="P1004" s="2"/>
      <c r="AC1004" s="2"/>
    </row>
    <row r="1005" spans="3:29">
      <c r="C1005" s="2"/>
      <c r="L1005" s="32"/>
      <c r="P1005" s="2"/>
      <c r="AC1005" s="2"/>
    </row>
    <row r="1006" spans="3:29">
      <c r="C1006" s="2"/>
      <c r="L1006" s="32"/>
      <c r="P1006" s="2"/>
      <c r="AC1006" s="2"/>
    </row>
    <row r="1007" spans="3:29">
      <c r="C1007" s="2"/>
      <c r="L1007" s="32"/>
      <c r="P1007" s="2"/>
      <c r="AC1007" s="2"/>
    </row>
    <row r="1008" spans="3:29">
      <c r="C1008" s="2"/>
      <c r="L1008" s="32"/>
      <c r="P1008" s="2"/>
      <c r="AC1008" s="2"/>
    </row>
    <row r="1009" spans="3:29">
      <c r="C1009" s="2"/>
      <c r="L1009" s="32"/>
      <c r="P1009" s="2"/>
      <c r="AC1009" s="2"/>
    </row>
    <row r="1010" spans="3:29">
      <c r="C1010" s="2"/>
      <c r="L1010" s="32"/>
      <c r="P1010" s="2"/>
      <c r="AC1010" s="2"/>
    </row>
    <row r="1011" spans="3:29">
      <c r="C1011" s="2"/>
      <c r="L1011" s="32"/>
      <c r="P1011" s="2"/>
      <c r="AC1011" s="2"/>
    </row>
    <row r="1012" spans="3:29">
      <c r="C1012" s="2"/>
      <c r="L1012" s="32"/>
      <c r="P1012" s="2"/>
      <c r="AC1012" s="2"/>
    </row>
    <row r="1013" spans="3:29">
      <c r="C1013" s="2"/>
      <c r="L1013" s="32"/>
      <c r="P1013" s="2"/>
      <c r="AC1013" s="2"/>
    </row>
    <row r="1014" spans="3:29">
      <c r="C1014" s="2"/>
      <c r="L1014" s="32"/>
      <c r="P1014" s="2"/>
      <c r="AC1014" s="2"/>
    </row>
    <row r="1015" spans="3:29">
      <c r="C1015" s="2"/>
      <c r="L1015" s="32"/>
      <c r="P1015" s="2"/>
      <c r="AC1015" s="2"/>
    </row>
    <row r="1016" spans="3:29">
      <c r="C1016" s="2"/>
      <c r="L1016" s="32"/>
      <c r="P1016" s="2"/>
      <c r="AC1016" s="2"/>
    </row>
    <row r="1017" spans="3:29">
      <c r="C1017" s="2"/>
      <c r="L1017" s="32"/>
      <c r="P1017" s="2"/>
      <c r="AC1017" s="2"/>
    </row>
    <row r="1018" spans="3:29">
      <c r="C1018" s="2"/>
      <c r="L1018" s="32"/>
      <c r="P1018" s="2"/>
      <c r="AC1018" s="2"/>
    </row>
    <row r="1019" spans="3:29">
      <c r="C1019" s="2"/>
      <c r="L1019" s="32"/>
      <c r="P1019" s="2"/>
      <c r="AC1019" s="2"/>
    </row>
    <row r="1020" spans="3:29">
      <c r="C1020" s="2"/>
      <c r="L1020" s="32"/>
      <c r="P1020" s="2"/>
      <c r="AC1020" s="2"/>
    </row>
    <row r="1021" spans="3:29">
      <c r="C1021" s="2"/>
      <c r="L1021" s="32"/>
      <c r="P1021" s="2"/>
      <c r="AC1021" s="2"/>
    </row>
    <row r="1022" spans="3:29">
      <c r="C1022" s="2"/>
      <c r="L1022" s="32"/>
      <c r="P1022" s="2"/>
      <c r="AC1022" s="2"/>
    </row>
    <row r="1023" spans="3:29">
      <c r="C1023" s="2"/>
      <c r="L1023" s="32"/>
      <c r="P1023" s="2"/>
      <c r="AC1023" s="2"/>
    </row>
    <row r="1024" spans="3:29">
      <c r="C1024" s="2"/>
      <c r="L1024" s="32"/>
      <c r="P1024" s="2"/>
      <c r="AC1024" s="2"/>
    </row>
    <row r="1025" spans="3:29">
      <c r="C1025" s="2"/>
      <c r="L1025" s="32"/>
      <c r="P1025" s="2"/>
      <c r="AC1025" s="2"/>
    </row>
    <row r="1026" spans="3:29">
      <c r="C1026" s="2"/>
      <c r="L1026" s="32"/>
      <c r="P1026" s="2"/>
      <c r="AC1026" s="2"/>
    </row>
    <row r="1027" spans="3:29">
      <c r="C1027" s="2"/>
      <c r="L1027" s="32"/>
      <c r="P1027" s="2"/>
      <c r="AC1027" s="2"/>
    </row>
    <row r="1028" spans="3:29">
      <c r="C1028" s="2"/>
      <c r="L1028" s="32"/>
      <c r="P1028" s="2"/>
      <c r="AC1028" s="2"/>
    </row>
    <row r="1029" spans="3:29">
      <c r="C1029" s="2"/>
      <c r="P1029" s="2"/>
      <c r="AC1029" s="2"/>
    </row>
    <row r="1030" spans="3:29">
      <c r="C1030" s="2"/>
      <c r="P1030" s="2"/>
      <c r="AC1030" s="2"/>
    </row>
    <row r="1031" spans="3:29">
      <c r="C1031" s="2"/>
      <c r="P1031" s="2"/>
      <c r="AC1031" s="2"/>
    </row>
    <row r="1032" spans="3:29">
      <c r="C1032" s="2"/>
      <c r="P1032" s="2"/>
      <c r="AC1032" s="2"/>
    </row>
    <row r="1033" spans="3:29">
      <c r="C1033" s="2"/>
      <c r="P1033" s="2"/>
      <c r="AC1033" s="2"/>
    </row>
    <row r="1034" spans="3:29">
      <c r="C1034" s="2"/>
      <c r="P1034" s="2"/>
      <c r="AC1034" s="2"/>
    </row>
    <row r="1035" spans="3:29">
      <c r="C1035" s="2"/>
      <c r="P1035" s="2"/>
      <c r="AC1035" s="2"/>
    </row>
    <row r="1036" spans="3:29">
      <c r="C1036" s="2"/>
      <c r="P1036" s="2"/>
      <c r="AC1036" s="2"/>
    </row>
    <row r="1037" spans="3:29">
      <c r="C1037" s="2"/>
      <c r="L1037" s="32"/>
      <c r="P1037" s="2"/>
      <c r="AC1037" s="2"/>
    </row>
    <row r="1038" spans="3:29">
      <c r="C1038" s="2"/>
      <c r="L1038" s="32"/>
      <c r="P1038" s="2"/>
      <c r="AC1038" s="2"/>
    </row>
    <row r="1039" spans="3:29">
      <c r="C1039" s="2"/>
      <c r="K1039" s="18"/>
      <c r="L1039" s="32"/>
      <c r="P1039" s="2"/>
      <c r="AC1039" s="2"/>
    </row>
    <row r="1040" spans="3:29">
      <c r="C1040" s="2"/>
      <c r="L1040" s="32"/>
      <c r="P1040" s="2"/>
      <c r="AC1040" s="2"/>
    </row>
    <row r="1041" spans="3:29">
      <c r="C1041" s="2"/>
      <c r="L1041" s="32"/>
      <c r="P1041" s="2"/>
      <c r="AC1041" s="2"/>
    </row>
    <row r="1042" spans="3:29">
      <c r="C1042" s="2"/>
      <c r="L1042" s="32"/>
      <c r="P1042" s="2"/>
      <c r="AC1042" s="2"/>
    </row>
    <row r="1043" spans="3:29">
      <c r="C1043" s="2"/>
      <c r="L1043" s="32"/>
      <c r="P1043" s="2"/>
      <c r="AC1043" s="2"/>
    </row>
    <row r="1044" spans="3:29">
      <c r="C1044" s="2"/>
      <c r="L1044" s="32"/>
      <c r="P1044" s="2"/>
      <c r="AC1044" s="2"/>
    </row>
    <row r="1045" spans="3:29">
      <c r="C1045" s="2"/>
      <c r="L1045" s="32"/>
      <c r="P1045" s="2"/>
      <c r="AC1045" s="2"/>
    </row>
    <row r="1046" spans="3:29">
      <c r="C1046" s="2"/>
      <c r="L1046" s="32"/>
      <c r="P1046" s="2"/>
      <c r="AC1046" s="2"/>
    </row>
    <row r="1047" spans="3:29">
      <c r="C1047" s="2"/>
      <c r="L1047" s="32"/>
      <c r="P1047" s="2"/>
      <c r="AC1047" s="2"/>
    </row>
    <row r="1048" spans="3:29">
      <c r="C1048" s="2"/>
      <c r="L1048" s="32"/>
      <c r="P1048" s="2"/>
      <c r="AC1048" s="2"/>
    </row>
    <row r="1049" spans="3:29">
      <c r="C1049" s="2"/>
      <c r="L1049" s="32"/>
      <c r="P1049" s="2"/>
      <c r="AC1049" s="2"/>
    </row>
    <row r="1050" spans="3:29">
      <c r="C1050" s="2"/>
      <c r="L1050" s="32"/>
      <c r="P1050" s="2"/>
      <c r="AC1050" s="2"/>
    </row>
    <row r="1051" spans="3:29">
      <c r="C1051" s="2"/>
      <c r="L1051" s="32"/>
      <c r="P1051" s="2"/>
      <c r="AC1051" s="2"/>
    </row>
    <row r="1052" spans="3:29">
      <c r="C1052" s="2"/>
      <c r="L1052" s="32"/>
      <c r="P1052" s="2"/>
      <c r="AC1052" s="2"/>
    </row>
    <row r="1053" spans="3:29">
      <c r="C1053" s="2"/>
      <c r="L1053" s="32"/>
      <c r="P1053" s="2"/>
      <c r="AC1053" s="2"/>
    </row>
    <row r="1054" spans="3:29">
      <c r="C1054" s="2"/>
      <c r="L1054" s="32"/>
      <c r="P1054" s="2"/>
      <c r="AC1054" s="2"/>
    </row>
    <row r="1055" spans="3:29">
      <c r="C1055" s="2"/>
      <c r="L1055" s="32"/>
      <c r="P1055" s="2"/>
      <c r="AC1055" s="2"/>
    </row>
    <row r="1056" spans="3:29">
      <c r="C1056" s="2"/>
      <c r="L1056" s="32"/>
      <c r="P1056" s="2"/>
      <c r="AC1056" s="2"/>
    </row>
    <row r="1057" spans="3:29">
      <c r="C1057" s="2"/>
      <c r="L1057" s="32"/>
      <c r="P1057" s="2"/>
      <c r="AC1057" s="2"/>
    </row>
    <row r="1058" spans="3:29">
      <c r="C1058" s="2"/>
      <c r="L1058" s="32"/>
      <c r="P1058" s="2"/>
      <c r="AC1058" s="2"/>
    </row>
    <row r="1059" spans="3:29">
      <c r="C1059" s="2"/>
      <c r="L1059" s="32"/>
      <c r="P1059" s="2"/>
      <c r="AC1059" s="2"/>
    </row>
    <row r="1060" spans="3:29">
      <c r="C1060" s="2"/>
      <c r="L1060" s="32"/>
      <c r="P1060" s="2"/>
      <c r="AC1060" s="2"/>
    </row>
    <row r="1061" spans="3:29">
      <c r="C1061" s="2"/>
      <c r="L1061" s="32"/>
      <c r="P1061" s="2"/>
      <c r="AC1061" s="2"/>
    </row>
    <row r="1062" spans="3:29">
      <c r="C1062" s="2"/>
      <c r="P1062" s="2"/>
      <c r="AC1062" s="2"/>
    </row>
    <row r="1063" spans="3:29">
      <c r="C1063" s="2"/>
      <c r="P1063" s="2"/>
      <c r="AC1063" s="2"/>
    </row>
    <row r="1064" spans="3:29">
      <c r="C1064" s="2"/>
      <c r="P1064" s="2"/>
      <c r="AC1064" s="2"/>
    </row>
    <row r="1065" spans="3:29">
      <c r="C1065" s="2"/>
      <c r="P1065" s="2"/>
      <c r="AC1065" s="2"/>
    </row>
    <row r="1066" spans="3:29">
      <c r="C1066" s="2"/>
      <c r="P1066" s="2"/>
      <c r="AC1066" s="2"/>
    </row>
    <row r="1067" spans="3:29">
      <c r="C1067" s="2"/>
      <c r="P1067" s="2"/>
      <c r="AC1067" s="2"/>
    </row>
    <row r="1068" spans="3:29">
      <c r="C1068" s="2"/>
      <c r="L1068" s="32"/>
      <c r="P1068" s="2"/>
      <c r="AC1068" s="2"/>
    </row>
    <row r="1069" spans="3:29">
      <c r="C1069" s="2"/>
      <c r="L1069" s="32"/>
      <c r="P1069" s="2"/>
      <c r="AC1069" s="2"/>
    </row>
    <row r="1070" spans="3:29">
      <c r="C1070" s="2"/>
      <c r="L1070" s="32"/>
      <c r="P1070" s="2"/>
      <c r="AC1070" s="2"/>
    </row>
    <row r="1071" spans="3:29">
      <c r="C1071" s="2"/>
      <c r="L1071" s="32"/>
      <c r="P1071" s="2"/>
      <c r="AC1071" s="2"/>
    </row>
    <row r="1072" spans="3:29">
      <c r="C1072" s="2"/>
      <c r="L1072" s="32"/>
      <c r="P1072" s="2"/>
      <c r="AC1072" s="2"/>
    </row>
    <row r="1073" spans="3:34">
      <c r="C1073" s="2"/>
      <c r="L1073" s="32"/>
      <c r="P1073" s="2"/>
      <c r="AC1073" s="2"/>
    </row>
    <row r="1074" spans="3:34">
      <c r="C1074" s="2"/>
      <c r="L1074" s="32"/>
      <c r="P1074" s="2"/>
      <c r="AC1074" s="2"/>
    </row>
    <row r="1075" spans="3:34">
      <c r="C1075" s="2"/>
      <c r="L1075" s="32"/>
      <c r="P1075" s="2"/>
      <c r="AC1075" s="2"/>
    </row>
    <row r="1076" spans="3:34">
      <c r="C1076" s="2"/>
      <c r="L1076" s="32"/>
      <c r="P1076" s="2"/>
      <c r="AC1076" s="2"/>
    </row>
    <row r="1077" spans="3:34">
      <c r="C1077" s="2"/>
      <c r="L1077" s="32"/>
      <c r="P1077" s="2"/>
      <c r="AC1077" s="2"/>
    </row>
    <row r="1078" spans="3:34">
      <c r="C1078" s="2"/>
      <c r="L1078" s="32"/>
      <c r="P1078" s="2"/>
      <c r="AC1078" s="2"/>
    </row>
    <row r="1079" spans="3:34">
      <c r="C1079" s="2"/>
      <c r="L1079" s="32"/>
      <c r="P1079" s="2"/>
      <c r="AC1079" s="2"/>
    </row>
    <row r="1080" spans="3:34">
      <c r="C1080" s="2"/>
      <c r="L1080" s="32"/>
      <c r="P1080" s="2"/>
      <c r="AC1080" s="2"/>
    </row>
    <row r="1081" spans="3:34">
      <c r="C1081" s="2"/>
      <c r="L1081" s="32"/>
      <c r="P1081" s="2"/>
      <c r="AC1081" s="2"/>
    </row>
    <row r="1082" spans="3:34">
      <c r="C1082" s="2"/>
      <c r="L1082" s="32"/>
      <c r="P1082" s="2"/>
      <c r="AC1082" s="2"/>
    </row>
    <row r="1083" spans="3:34">
      <c r="C1083" s="2"/>
      <c r="L1083" s="32"/>
      <c r="P1083" s="2"/>
      <c r="AC1083" s="2"/>
    </row>
    <row r="1084" spans="3:34">
      <c r="C1084" s="2"/>
      <c r="H1084" s="33"/>
      <c r="P1084" s="2"/>
      <c r="U1084" s="33"/>
      <c r="AC1084" s="2"/>
      <c r="AH1084" s="33"/>
    </row>
    <row r="1085" spans="3:34">
      <c r="C1085" s="2"/>
      <c r="H1085" s="33"/>
      <c r="P1085" s="2"/>
      <c r="U1085" s="33"/>
      <c r="AC1085" s="2"/>
      <c r="AH1085" s="33"/>
    </row>
    <row r="1086" spans="3:34">
      <c r="C1086" s="2"/>
      <c r="H1086" s="33"/>
      <c r="P1086" s="2"/>
      <c r="U1086" s="33"/>
      <c r="AC1086" s="2"/>
      <c r="AH1086" s="33"/>
    </row>
    <row r="1087" spans="3:34">
      <c r="C1087" s="2"/>
      <c r="H1087" s="33"/>
      <c r="P1087" s="2"/>
      <c r="U1087" s="33"/>
      <c r="AC1087" s="2"/>
      <c r="AH1087" s="33"/>
    </row>
    <row r="1088" spans="3:34">
      <c r="C1088" s="2"/>
      <c r="H1088" s="33"/>
      <c r="P1088" s="2"/>
      <c r="AC1088" s="2"/>
      <c r="AH1088" s="33"/>
    </row>
    <row r="1089" spans="3:34">
      <c r="C1089" s="2"/>
      <c r="H1089" s="33"/>
      <c r="P1089" s="2"/>
      <c r="AC1089" s="2"/>
      <c r="AH1089" s="33"/>
    </row>
    <row r="1090" spans="3:34">
      <c r="C1090" s="2"/>
      <c r="H1090" s="33"/>
      <c r="P1090" s="2"/>
      <c r="U1090" s="33"/>
      <c r="AC1090" s="2"/>
      <c r="AH1090" s="33"/>
    </row>
    <row r="1091" spans="3:34">
      <c r="C1091" s="2"/>
      <c r="H1091" s="33"/>
      <c r="P1091" s="2"/>
      <c r="U1091" s="33"/>
      <c r="AC1091" s="2"/>
      <c r="AH1091" s="33"/>
    </row>
    <row r="1092" spans="3:34">
      <c r="C1092" s="2"/>
      <c r="H1092" s="33"/>
      <c r="P1092" s="2"/>
      <c r="U1092" s="33"/>
      <c r="AC1092" s="2"/>
      <c r="AH1092" s="33"/>
    </row>
    <row r="1093" spans="3:34">
      <c r="C1093" s="2"/>
      <c r="H1093" s="33"/>
      <c r="P1093" s="2"/>
      <c r="U1093" s="33"/>
      <c r="AC1093" s="2"/>
      <c r="AH1093" s="33"/>
    </row>
    <row r="1094" spans="3:34">
      <c r="C1094" s="2"/>
      <c r="H1094" s="33"/>
      <c r="P1094" s="2"/>
      <c r="AC1094" s="2"/>
      <c r="AH1094" s="33"/>
    </row>
    <row r="1095" spans="3:34">
      <c r="C1095" s="2"/>
      <c r="H1095" s="33"/>
      <c r="P1095" s="2"/>
      <c r="U1095" s="33"/>
      <c r="AC1095" s="2"/>
      <c r="AH1095" s="33"/>
    </row>
    <row r="1096" spans="3:34">
      <c r="C1096" s="2"/>
      <c r="H1096" s="33"/>
      <c r="P1096" s="2"/>
      <c r="AC1096" s="2"/>
      <c r="AH1096" s="33"/>
    </row>
    <row r="1097" spans="3:34">
      <c r="C1097" s="2"/>
      <c r="H1097" s="33"/>
      <c r="P1097" s="2"/>
      <c r="AC1097" s="2"/>
      <c r="AH1097" s="33"/>
    </row>
  </sheetData>
  <sortState xmlns:xlrd2="http://schemas.microsoft.com/office/spreadsheetml/2017/richdata2" ref="K401:K446">
    <sortCondition ref="K401:K4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3ABE-C876-4683-BD50-439AA704E30D}">
  <dimension ref="A1:AY579"/>
  <sheetViews>
    <sheetView topLeftCell="B1" zoomScaleNormal="100" workbookViewId="0">
      <pane ySplit="10" topLeftCell="A288" activePane="bottomLeft" state="frozen"/>
      <selection pane="bottomLeft" activeCell="J301" sqref="J301"/>
    </sheetView>
  </sheetViews>
  <sheetFormatPr baseColWidth="10" defaultColWidth="8.83203125" defaultRowHeight="15"/>
  <cols>
    <col min="1" max="1" width="18.5" customWidth="1"/>
    <col min="2" max="2" width="15" customWidth="1"/>
    <col min="3" max="3" width="10.83203125" customWidth="1"/>
    <col min="5" max="5" width="17.5" bestFit="1" customWidth="1"/>
    <col min="6" max="6" width="12.5" customWidth="1"/>
    <col min="7" max="7" width="20.5" customWidth="1"/>
    <col min="8" max="8" width="15.5" customWidth="1"/>
    <col min="9" max="9" width="17" customWidth="1"/>
    <col min="10" max="10" width="18.33203125" customWidth="1"/>
    <col min="11" max="12" width="14.5" customWidth="1"/>
    <col min="13" max="14" width="12" bestFit="1" customWidth="1"/>
    <col min="15" max="15" width="12" customWidth="1"/>
    <col min="18" max="18" width="12" bestFit="1" customWidth="1"/>
    <col min="19" max="19" width="11.6640625" customWidth="1"/>
    <col min="20" max="20" width="26.6640625" customWidth="1"/>
    <col min="21" max="21" width="13.6640625" customWidth="1"/>
    <col min="22" max="22" width="36.6640625" style="4" customWidth="1"/>
    <col min="23" max="23" width="16.5" customWidth="1"/>
    <col min="26" max="26" width="24.1640625" customWidth="1"/>
    <col min="28" max="29" width="12" bestFit="1" customWidth="1"/>
    <col min="31" max="32" width="12" bestFit="1" customWidth="1"/>
    <col min="36" max="36" width="12" bestFit="1" customWidth="1"/>
    <col min="38" max="38" width="12" bestFit="1" customWidth="1"/>
    <col min="39" max="39" width="11" bestFit="1" customWidth="1"/>
    <col min="42" max="43" width="11.83203125" bestFit="1" customWidth="1"/>
    <col min="45" max="46" width="11.83203125" bestFit="1" customWidth="1"/>
  </cols>
  <sheetData>
    <row r="1" spans="1:51">
      <c r="I1" t="s">
        <v>8</v>
      </c>
      <c r="J1" s="3" t="e">
        <f>MIN(#REF!)</f>
        <v>#REF!</v>
      </c>
      <c r="K1" s="3" t="e">
        <f>MIN(#REF!)</f>
        <v>#REF!</v>
      </c>
    </row>
    <row r="2" spans="1:51">
      <c r="I2" t="s">
        <v>9</v>
      </c>
      <c r="J2" s="3" t="e">
        <f>MAX(#REF!)</f>
        <v>#REF!</v>
      </c>
      <c r="K2" s="3" t="e">
        <f>MAX(#REF!)</f>
        <v>#REF!</v>
      </c>
    </row>
    <row r="3" spans="1:51">
      <c r="F3" s="1"/>
      <c r="G3" s="1"/>
      <c r="H3" s="4"/>
      <c r="I3" t="s">
        <v>10</v>
      </c>
      <c r="J3" t="e">
        <f>_xlfn.PERCENTILE.INC(#REF!,0.8)</f>
        <v>#REF!</v>
      </c>
      <c r="K3" t="e">
        <f>_xlfn.PERCENTILE.INC(#REF!,0.8)</f>
        <v>#REF!</v>
      </c>
      <c r="V3"/>
    </row>
    <row r="4" spans="1:51">
      <c r="J4" t="s">
        <v>11</v>
      </c>
      <c r="M4" t="s">
        <v>12</v>
      </c>
      <c r="N4" t="s">
        <v>13</v>
      </c>
      <c r="O4" t="s">
        <v>14</v>
      </c>
      <c r="V4" s="4" t="s">
        <v>15</v>
      </c>
      <c r="AB4" t="s">
        <v>16</v>
      </c>
      <c r="AI4" t="s">
        <v>17</v>
      </c>
      <c r="AP4" t="s">
        <v>18</v>
      </c>
    </row>
    <row r="5" spans="1:51">
      <c r="J5" t="s">
        <v>19</v>
      </c>
      <c r="K5" t="s">
        <v>20</v>
      </c>
      <c r="L5" t="s">
        <v>21</v>
      </c>
      <c r="M5" t="s">
        <v>22</v>
      </c>
      <c r="N5" t="s">
        <v>22</v>
      </c>
      <c r="O5" t="s">
        <v>22</v>
      </c>
      <c r="V5" s="4" t="s">
        <v>23</v>
      </c>
      <c r="W5" t="s">
        <v>24</v>
      </c>
      <c r="X5" t="s">
        <v>25</v>
      </c>
      <c r="Y5" t="s">
        <v>26</v>
      </c>
      <c r="Z5" t="s">
        <v>27</v>
      </c>
      <c r="AB5" t="s">
        <v>28</v>
      </c>
      <c r="AC5" t="s">
        <v>29</v>
      </c>
      <c r="AD5" t="s">
        <v>30</v>
      </c>
      <c r="AE5" t="s">
        <v>31</v>
      </c>
      <c r="AF5" t="s">
        <v>32</v>
      </c>
      <c r="AG5" t="s">
        <v>33</v>
      </c>
      <c r="AI5" t="s">
        <v>28</v>
      </c>
      <c r="AJ5" t="s">
        <v>29</v>
      </c>
      <c r="AK5" t="s">
        <v>30</v>
      </c>
      <c r="AL5" t="s">
        <v>31</v>
      </c>
      <c r="AM5" t="s">
        <v>32</v>
      </c>
      <c r="AN5" t="s">
        <v>33</v>
      </c>
      <c r="AP5" t="s">
        <v>28</v>
      </c>
      <c r="AQ5" t="s">
        <v>29</v>
      </c>
      <c r="AR5" t="s">
        <v>30</v>
      </c>
      <c r="AS5" t="s">
        <v>31</v>
      </c>
      <c r="AT5" t="s">
        <v>32</v>
      </c>
      <c r="AU5" t="s">
        <v>33</v>
      </c>
    </row>
    <row r="6" spans="1:51">
      <c r="H6" s="5" t="s">
        <v>34</v>
      </c>
      <c r="I6" s="5"/>
      <c r="J6" s="5"/>
      <c r="K6" s="5"/>
      <c r="L6" s="5"/>
      <c r="M6" s="6" t="s">
        <v>35</v>
      </c>
      <c r="N6" s="6"/>
      <c r="O6" s="6"/>
      <c r="P6" t="s">
        <v>36</v>
      </c>
      <c r="V6" s="4" t="s">
        <v>37</v>
      </c>
      <c r="AG6" t="s">
        <v>38</v>
      </c>
      <c r="AN6" t="s">
        <v>38</v>
      </c>
      <c r="AU6" t="s">
        <v>38</v>
      </c>
    </row>
    <row r="7" spans="1:51" s="1" customFormat="1" ht="100.5" customHeight="1">
      <c r="A7" s="1" t="s">
        <v>39</v>
      </c>
      <c r="B7" s="1" t="s">
        <v>40</v>
      </c>
      <c r="C7" s="1" t="s">
        <v>116</v>
      </c>
      <c r="D7" s="1" t="s">
        <v>41</v>
      </c>
      <c r="E7" s="1" t="s">
        <v>117</v>
      </c>
      <c r="F7" s="1" t="s">
        <v>3</v>
      </c>
      <c r="G7" s="1" t="s">
        <v>42</v>
      </c>
      <c r="H7" s="7" t="s">
        <v>43</v>
      </c>
      <c r="I7" s="7" t="s">
        <v>44</v>
      </c>
      <c r="J7" s="7" t="s">
        <v>45</v>
      </c>
      <c r="K7" s="7" t="s">
        <v>46</v>
      </c>
      <c r="L7" s="7" t="s">
        <v>47</v>
      </c>
      <c r="M7" s="8" t="s">
        <v>48</v>
      </c>
      <c r="N7" s="8" t="s">
        <v>49</v>
      </c>
      <c r="O7" s="8" t="s">
        <v>50</v>
      </c>
      <c r="P7" s="1" t="s">
        <v>51</v>
      </c>
      <c r="Q7" s="1" t="s">
        <v>52</v>
      </c>
      <c r="R7" s="1" t="s">
        <v>53</v>
      </c>
      <c r="S7" s="1" t="s">
        <v>54</v>
      </c>
      <c r="T7" s="1" t="s">
        <v>55</v>
      </c>
      <c r="V7" s="9" t="s">
        <v>56</v>
      </c>
      <c r="W7" s="9" t="s">
        <v>57</v>
      </c>
      <c r="X7" s="9" t="s">
        <v>58</v>
      </c>
      <c r="Y7" s="9" t="s">
        <v>59</v>
      </c>
      <c r="Z7" s="9" t="s">
        <v>60</v>
      </c>
      <c r="AA7" s="9"/>
      <c r="AB7" s="9" t="s">
        <v>61</v>
      </c>
      <c r="AC7" s="9" t="s">
        <v>62</v>
      </c>
      <c r="AD7" s="1" t="s">
        <v>63</v>
      </c>
      <c r="AE7" s="10" t="s">
        <v>64</v>
      </c>
      <c r="AF7" s="10" t="s">
        <v>65</v>
      </c>
      <c r="AI7" s="1" t="s">
        <v>66</v>
      </c>
      <c r="AJ7" s="1" t="s">
        <v>67</v>
      </c>
      <c r="AK7" s="1" t="s">
        <v>63</v>
      </c>
      <c r="AL7" s="10" t="s">
        <v>68</v>
      </c>
      <c r="AM7" s="10" t="s">
        <v>69</v>
      </c>
      <c r="AP7" s="1" t="s">
        <v>66</v>
      </c>
      <c r="AQ7" s="1" t="s">
        <v>67</v>
      </c>
      <c r="AR7" s="1" t="s">
        <v>63</v>
      </c>
      <c r="AS7" s="10" t="s">
        <v>68</v>
      </c>
      <c r="AT7" s="10" t="s">
        <v>69</v>
      </c>
      <c r="AW7" s="1" t="s">
        <v>70</v>
      </c>
      <c r="AX7" s="1" t="s">
        <v>70</v>
      </c>
      <c r="AY7" s="1" t="s">
        <v>70</v>
      </c>
    </row>
    <row r="8" spans="1:51" ht="16" hidden="1">
      <c r="H8" s="5"/>
      <c r="I8" s="5"/>
      <c r="J8" s="5"/>
      <c r="K8" s="5" t="s">
        <v>71</v>
      </c>
      <c r="L8" s="5" t="s">
        <v>71</v>
      </c>
      <c r="M8" s="6"/>
      <c r="N8" s="6"/>
      <c r="O8" s="6"/>
      <c r="R8" t="s">
        <v>72</v>
      </c>
      <c r="Z8" t="s">
        <v>73</v>
      </c>
      <c r="AB8" t="s">
        <v>74</v>
      </c>
      <c r="AC8" t="s">
        <v>75</v>
      </c>
      <c r="AD8" t="s">
        <v>76</v>
      </c>
      <c r="AE8" s="11" t="s">
        <v>77</v>
      </c>
      <c r="AF8" s="11" t="s">
        <v>78</v>
      </c>
      <c r="AG8" s="12" t="s">
        <v>79</v>
      </c>
      <c r="AH8" s="12"/>
      <c r="AI8" s="12"/>
      <c r="AJ8" s="12"/>
      <c r="AK8" s="12"/>
      <c r="AL8" s="13"/>
      <c r="AM8" s="13"/>
      <c r="AN8" s="12" t="s">
        <v>80</v>
      </c>
      <c r="AP8" s="12"/>
      <c r="AQ8" s="12"/>
      <c r="AR8" s="12"/>
      <c r="AS8" s="13"/>
      <c r="AT8" s="13"/>
      <c r="AU8" s="12" t="s">
        <v>81</v>
      </c>
    </row>
    <row r="9" spans="1:51" ht="16" hidden="1">
      <c r="H9" s="5"/>
      <c r="I9" s="5"/>
      <c r="J9" s="5"/>
      <c r="K9" s="5" t="s">
        <v>82</v>
      </c>
      <c r="L9" s="5" t="s">
        <v>82</v>
      </c>
      <c r="M9" s="6"/>
      <c r="N9" s="6"/>
      <c r="O9" s="6"/>
      <c r="R9" t="s">
        <v>83</v>
      </c>
      <c r="T9" s="12"/>
      <c r="U9" s="12"/>
      <c r="AE9" s="11"/>
      <c r="AF9" s="11"/>
      <c r="AG9" s="14" t="s">
        <v>84</v>
      </c>
      <c r="AH9" s="12"/>
      <c r="AJ9" s="12"/>
      <c r="AK9" s="12"/>
      <c r="AL9" s="13"/>
      <c r="AM9" s="13"/>
      <c r="AN9" s="14" t="s">
        <v>84</v>
      </c>
      <c r="AQ9" s="12"/>
      <c r="AR9" s="12"/>
      <c r="AS9" s="13"/>
      <c r="AT9" s="13"/>
      <c r="AU9" s="14" t="s">
        <v>84</v>
      </c>
    </row>
    <row r="10" spans="1:51" ht="16" hidden="1">
      <c r="H10" s="5"/>
      <c r="I10" s="5"/>
      <c r="J10" s="5"/>
      <c r="K10" s="5" t="s">
        <v>85</v>
      </c>
      <c r="L10" s="5"/>
      <c r="M10" s="6"/>
      <c r="N10" s="6"/>
      <c r="O10" s="6"/>
      <c r="T10" t="s">
        <v>86</v>
      </c>
      <c r="AE10" s="11"/>
      <c r="AF10" s="11"/>
      <c r="AG10" s="12" t="s">
        <v>87</v>
      </c>
      <c r="AH10" s="12"/>
      <c r="AI10" s="12"/>
      <c r="AJ10" s="12"/>
      <c r="AK10" s="12"/>
      <c r="AL10" s="13"/>
      <c r="AM10" s="13"/>
      <c r="AN10" s="12" t="s">
        <v>87</v>
      </c>
      <c r="AP10" s="12"/>
      <c r="AQ10" s="12"/>
      <c r="AR10" s="12"/>
      <c r="AS10" s="13"/>
      <c r="AT10" s="13"/>
      <c r="AU10" s="12" t="s">
        <v>87</v>
      </c>
    </row>
    <row r="11" spans="1:51">
      <c r="A11" s="45">
        <v>44253.513888888891</v>
      </c>
      <c r="B11">
        <v>0.1</v>
      </c>
      <c r="C11" t="s">
        <v>278</v>
      </c>
      <c r="D11" s="43">
        <v>1</v>
      </c>
      <c r="E11" s="45">
        <v>44256.500844907408</v>
      </c>
      <c r="F11">
        <v>45</v>
      </c>
      <c r="H11" s="54">
        <v>20.399999999999999</v>
      </c>
      <c r="I11" s="5">
        <v>30</v>
      </c>
      <c r="J11" s="5">
        <v>21.96</v>
      </c>
      <c r="K11" s="5">
        <v>1352</v>
      </c>
      <c r="L11" s="5" t="s">
        <v>88</v>
      </c>
      <c r="M11" s="6">
        <f t="shared" ref="M11:M74" si="0">1000000*(AF11-AD11)/X11</f>
        <v>0.11344025769095679</v>
      </c>
      <c r="N11" s="6">
        <f t="shared" ref="N11:N42" si="1">1000000*(AM11-AK11)/X11</f>
        <v>36.176874312065955</v>
      </c>
      <c r="O11" s="6" t="e">
        <f t="shared" ref="O11:O74" si="2">1000000*(AT11-AR11)/X11</f>
        <v>#VALUE!</v>
      </c>
      <c r="P11">
        <f t="shared" ref="P11:P74" si="3">(M11*16)</f>
        <v>1.8150441230553087</v>
      </c>
      <c r="Q11">
        <f t="shared" ref="Q11:Q74" si="4">(N11*44)</f>
        <v>1591.782469730902</v>
      </c>
      <c r="R11">
        <f t="shared" ref="R11:R74" si="5">1000000*(((AF11-AD11)*0.082057*W11)/(V11-Z11))/X11</f>
        <v>3.1515717753561092</v>
      </c>
      <c r="S11">
        <f t="shared" ref="S11:S74" si="6">1000000*(((AM11-AK11)*0.082057*W11)/(V11-Z11))/X11</f>
        <v>1005.0578015532971</v>
      </c>
      <c r="T11">
        <f t="shared" ref="T11:T74" si="7">N11*((1*0.082057*W11)/(V11-Z11))</f>
        <v>1005.0578015532972</v>
      </c>
      <c r="V11" s="4">
        <f t="shared" ref="V11:V12" si="8">((0.001316*((I11*25.4)-(2.5*2053/100)))*(273.15+40))/(273.15+H11)</f>
        <v>0.99769376646227226</v>
      </c>
      <c r="W11">
        <v>313.14999999999998</v>
      </c>
      <c r="X11">
        <f t="shared" ref="X11:X74" si="9">(21.0733341666667/1000)-Y11</f>
        <v>1.9073334166666699E-2</v>
      </c>
      <c r="Y11">
        <v>2E-3</v>
      </c>
      <c r="Z11">
        <f t="shared" ref="Z11:Z74" si="10">(0.001316*10^(8.07131-(1730.63/(233.46+(W11-273.15)))))</f>
        <v>7.2765497523200454E-2</v>
      </c>
      <c r="AB11">
        <f t="shared" ref="AB11:AB12" si="11">V11*(J11/10^6)</f>
        <v>2.1909355111511499E-5</v>
      </c>
      <c r="AC11">
        <f t="shared" ref="AC11:AC74" si="12">(AB11*Y11)/(0.082057*W11)</f>
        <v>1.7052636675296356E-9</v>
      </c>
      <c r="AD11">
        <v>0</v>
      </c>
      <c r="AE11" s="11">
        <f t="shared" ref="AE11:AE74" si="13">AB11*AG11*X11</f>
        <v>4.5842027536276496E-10</v>
      </c>
      <c r="AF11" s="11">
        <f t="shared" ref="AF11:AF74" si="14">AC11+AE11</f>
        <v>2.1636839428924007E-9</v>
      </c>
      <c r="AG11" s="15">
        <f t="shared" ref="AG11:AG74" si="15">101.325*(0.000014*EXP(1600*((1/W11)-(1/298.15))))</f>
        <v>1.097002469958351E-3</v>
      </c>
      <c r="AI11">
        <f t="shared" ref="AI11:AI12" si="16">V11*(K11/10^6)</f>
        <v>1.3488819722569921E-3</v>
      </c>
      <c r="AJ11">
        <f t="shared" ref="AJ11:AJ74" si="17">(AI11*Y11)/(0.082057*W11)</f>
        <v>1.0498708918488466E-7</v>
      </c>
      <c r="AK11">
        <v>0</v>
      </c>
      <c r="AL11" s="11">
        <f t="shared" ref="AL11:AL74" si="18">AI11*AN11*X11</f>
        <v>5.8502652367464976E-7</v>
      </c>
      <c r="AM11" s="11">
        <f t="shared" ref="AM11:AM74" si="19">AJ11+AL11</f>
        <v>6.9001361285953441E-7</v>
      </c>
      <c r="AN11" s="15">
        <f t="shared" ref="AN11:AN74" si="20">101.325*(0.00033*EXP(2400*((1/W11)-(1/298.15))))</f>
        <v>2.2739189884214046E-2</v>
      </c>
      <c r="AO11" s="15"/>
      <c r="AP11" t="e">
        <f t="shared" ref="AP11:AP74" si="21">V11*(L11/10^6)</f>
        <v>#VALUE!</v>
      </c>
      <c r="AQ11" t="e">
        <f t="shared" ref="AQ11:AQ74" si="22">(AP11*Y11)/(0.082057*W11)</f>
        <v>#VALUE!</v>
      </c>
      <c r="AR11">
        <v>0</v>
      </c>
      <c r="AS11" s="11" t="e">
        <f t="shared" ref="AS11:AS74" si="23">AP11*AU11*X11</f>
        <v>#VALUE!</v>
      </c>
      <c r="AT11" s="11" t="e">
        <f t="shared" ref="AT11:AT74" si="24">AQ11+AS11</f>
        <v>#VALUE!</v>
      </c>
      <c r="AU11" s="15">
        <f t="shared" ref="AU11:AU74" si="25">101.325*((2.4*10^-4)*EXP(2700*((1/W11)-(1/298.15))))</f>
        <v>1.5759424160826513E-2</v>
      </c>
      <c r="AW11">
        <f t="shared" ref="AW11:AW74" si="26">100*(AF11-AE11)/AF11</f>
        <v>78.81297419298906</v>
      </c>
      <c r="AX11">
        <f t="shared" ref="AX11:AX74" si="27">100*(AM11-AL11)/AM11</f>
        <v>15.215219993965077</v>
      </c>
      <c r="AY11" t="e">
        <f t="shared" ref="AY11:AY74" si="28">100*(AT11-AS11)/AT11</f>
        <v>#VALUE!</v>
      </c>
    </row>
    <row r="12" spans="1:51">
      <c r="A12" s="45">
        <v>44253.513888888891</v>
      </c>
      <c r="B12">
        <v>0.1</v>
      </c>
      <c r="C12" t="s">
        <v>278</v>
      </c>
      <c r="D12" s="43">
        <v>2</v>
      </c>
      <c r="E12" s="45">
        <v>44256.522106481483</v>
      </c>
      <c r="F12">
        <v>211</v>
      </c>
      <c r="H12" s="54">
        <v>20.399999999999999</v>
      </c>
      <c r="I12" s="5">
        <v>30</v>
      </c>
      <c r="J12" s="5">
        <v>27.66</v>
      </c>
      <c r="K12" s="5">
        <v>1966</v>
      </c>
      <c r="L12" s="5" t="s">
        <v>88</v>
      </c>
      <c r="M12" s="6">
        <f t="shared" si="0"/>
        <v>0.14288513332112315</v>
      </c>
      <c r="N12" s="6">
        <f t="shared" si="1"/>
        <v>52.606312794024902</v>
      </c>
      <c r="O12" s="6" t="e">
        <f t="shared" si="2"/>
        <v>#VALUE!</v>
      </c>
      <c r="P12">
        <f t="shared" si="3"/>
        <v>2.2861621331379705</v>
      </c>
      <c r="Q12">
        <f t="shared" si="4"/>
        <v>2314.6777629370958</v>
      </c>
      <c r="R12">
        <f t="shared" si="5"/>
        <v>3.9696027006534598</v>
      </c>
      <c r="S12">
        <f t="shared" si="6"/>
        <v>1461.4967735604894</v>
      </c>
      <c r="T12">
        <f t="shared" si="7"/>
        <v>1461.4967735604898</v>
      </c>
      <c r="V12" s="4">
        <f t="shared" si="8"/>
        <v>0.99769376646227226</v>
      </c>
      <c r="W12">
        <v>313.14999999999998</v>
      </c>
      <c r="X12">
        <f t="shared" si="9"/>
        <v>1.9073334166666699E-2</v>
      </c>
      <c r="Y12">
        <v>2E-3</v>
      </c>
      <c r="Z12">
        <f t="shared" si="10"/>
        <v>7.2765497523200454E-2</v>
      </c>
      <c r="AB12">
        <f t="shared" si="11"/>
        <v>2.759620958034645E-5</v>
      </c>
      <c r="AC12">
        <f t="shared" si="12"/>
        <v>2.1478867506315904E-9</v>
      </c>
      <c r="AD12">
        <v>0</v>
      </c>
      <c r="AE12" s="11">
        <f t="shared" si="13"/>
        <v>5.7740914465091437E-10</v>
      </c>
      <c r="AF12" s="11">
        <f t="shared" si="14"/>
        <v>2.7252958952825046E-9</v>
      </c>
      <c r="AG12" s="15">
        <f t="shared" si="15"/>
        <v>1.097002469958351E-3</v>
      </c>
      <c r="AI12">
        <f t="shared" si="16"/>
        <v>1.9614659448648269E-3</v>
      </c>
      <c r="AJ12">
        <f t="shared" si="17"/>
        <v>1.526661370839373E-7</v>
      </c>
      <c r="AK12">
        <v>0</v>
      </c>
      <c r="AL12" s="11">
        <f t="shared" si="18"/>
        <v>8.5071164611269335E-7</v>
      </c>
      <c r="AM12" s="11">
        <f t="shared" si="19"/>
        <v>1.0033777831966306E-6</v>
      </c>
      <c r="AN12" s="15">
        <f t="shared" si="20"/>
        <v>2.2739189884214046E-2</v>
      </c>
      <c r="AO12" s="15"/>
      <c r="AP12" t="e">
        <f t="shared" si="21"/>
        <v>#VALUE!</v>
      </c>
      <c r="AQ12" t="e">
        <f t="shared" si="22"/>
        <v>#VALUE!</v>
      </c>
      <c r="AR12">
        <v>0</v>
      </c>
      <c r="AS12" s="11" t="e">
        <f t="shared" si="23"/>
        <v>#VALUE!</v>
      </c>
      <c r="AT12" s="11" t="e">
        <f t="shared" si="24"/>
        <v>#VALUE!</v>
      </c>
      <c r="AU12" s="15">
        <f t="shared" si="25"/>
        <v>1.5759424160826513E-2</v>
      </c>
      <c r="AW12">
        <f t="shared" si="26"/>
        <v>78.812974192989046</v>
      </c>
      <c r="AX12">
        <f t="shared" si="27"/>
        <v>15.215219993965075</v>
      </c>
      <c r="AY12" t="e">
        <f t="shared" si="28"/>
        <v>#VALUE!</v>
      </c>
    </row>
    <row r="13" spans="1:51">
      <c r="A13" s="45">
        <v>44253.513888888891</v>
      </c>
      <c r="B13">
        <v>1.6</v>
      </c>
      <c r="C13" t="s">
        <v>278</v>
      </c>
      <c r="D13" s="43">
        <v>1</v>
      </c>
      <c r="E13" s="45">
        <v>44256.543333333335</v>
      </c>
      <c r="F13">
        <v>91</v>
      </c>
      <c r="H13" s="54">
        <v>20.399999999999999</v>
      </c>
      <c r="I13" s="5">
        <v>30</v>
      </c>
      <c r="J13" s="5">
        <v>30.33</v>
      </c>
      <c r="K13" s="5">
        <v>1748</v>
      </c>
      <c r="L13" s="5" t="s">
        <v>88</v>
      </c>
      <c r="M13" s="6">
        <f t="shared" si="0"/>
        <v>0.15667773295841161</v>
      </c>
      <c r="N13" s="6">
        <f t="shared" si="1"/>
        <v>46.773059391635577</v>
      </c>
      <c r="O13" s="6" t="e">
        <f t="shared" si="2"/>
        <v>#VALUE!</v>
      </c>
      <c r="P13">
        <f t="shared" si="3"/>
        <v>2.5068437273345858</v>
      </c>
      <c r="Q13">
        <f t="shared" si="4"/>
        <v>2058.0146132319655</v>
      </c>
      <c r="R13">
        <f t="shared" si="5"/>
        <v>4.3527856077664291</v>
      </c>
      <c r="S13">
        <f t="shared" si="6"/>
        <v>1299.4386369194995</v>
      </c>
      <c r="T13">
        <f t="shared" si="7"/>
        <v>1299.4386369194997</v>
      </c>
      <c r="V13" s="4">
        <f t="shared" ref="V13:V76" si="29">((0.001316*((I13*25.4)-(2.5*2053/100)))*(273.15+40))/(273.15+H13)</f>
        <v>0.99769376646227226</v>
      </c>
      <c r="W13">
        <v>313.14999999999998</v>
      </c>
      <c r="X13">
        <f t="shared" si="9"/>
        <v>1.9073334166666699E-2</v>
      </c>
      <c r="Y13">
        <v>2E-3</v>
      </c>
      <c r="Z13">
        <f t="shared" si="10"/>
        <v>7.2765497523200454E-2</v>
      </c>
      <c r="AB13">
        <f t="shared" ref="AB13:AB76" si="30">V13*(J13/10^6)</f>
        <v>3.0260051936800718E-5</v>
      </c>
      <c r="AC13">
        <f t="shared" si="12"/>
        <v>2.3552207211372426E-9</v>
      </c>
      <c r="AD13">
        <v>0</v>
      </c>
      <c r="AE13" s="11">
        <f t="shared" si="13"/>
        <v>6.3314603605431071E-10</v>
      </c>
      <c r="AF13" s="11">
        <f t="shared" si="14"/>
        <v>2.9883667571915532E-9</v>
      </c>
      <c r="AG13" s="15">
        <f t="shared" si="15"/>
        <v>1.097002469958351E-3</v>
      </c>
      <c r="AI13">
        <f t="shared" ref="AI13:AI76" si="31">V13*(K13/10^6)</f>
        <v>1.7439687037760518E-3</v>
      </c>
      <c r="AJ13">
        <f t="shared" si="17"/>
        <v>1.357377454845994E-7</v>
      </c>
      <c r="AK13">
        <v>0</v>
      </c>
      <c r="AL13" s="11">
        <f t="shared" si="18"/>
        <v>7.5638044628941409E-7</v>
      </c>
      <c r="AM13" s="11">
        <f t="shared" si="19"/>
        <v>8.9211819177401355E-7</v>
      </c>
      <c r="AN13" s="15">
        <f t="shared" si="20"/>
        <v>2.2739189884214046E-2</v>
      </c>
      <c r="AO13" s="15"/>
      <c r="AP13" t="e">
        <f t="shared" si="21"/>
        <v>#VALUE!</v>
      </c>
      <c r="AQ13" t="e">
        <f t="shared" si="22"/>
        <v>#VALUE!</v>
      </c>
      <c r="AR13">
        <v>0</v>
      </c>
      <c r="AS13" s="11" t="e">
        <f t="shared" si="23"/>
        <v>#VALUE!</v>
      </c>
      <c r="AT13" s="11" t="e">
        <f t="shared" si="24"/>
        <v>#VALUE!</v>
      </c>
      <c r="AU13" s="15">
        <f t="shared" si="25"/>
        <v>1.5759424160826513E-2</v>
      </c>
      <c r="AW13">
        <f t="shared" si="26"/>
        <v>78.812974192989046</v>
      </c>
      <c r="AX13">
        <f t="shared" si="27"/>
        <v>15.215219993965082</v>
      </c>
      <c r="AY13" t="e">
        <f t="shared" si="28"/>
        <v>#VALUE!</v>
      </c>
    </row>
    <row r="14" spans="1:51">
      <c r="A14" s="45">
        <v>44253.513888888891</v>
      </c>
      <c r="B14">
        <v>1.6</v>
      </c>
      <c r="C14" t="s">
        <v>278</v>
      </c>
      <c r="D14" s="43">
        <v>2</v>
      </c>
      <c r="E14" s="45">
        <v>44256.564618055556</v>
      </c>
      <c r="F14">
        <v>77</v>
      </c>
      <c r="H14" s="54">
        <v>20.399999999999999</v>
      </c>
      <c r="I14" s="5">
        <v>30</v>
      </c>
      <c r="J14" s="5">
        <v>30.05</v>
      </c>
      <c r="K14" s="5">
        <v>1805</v>
      </c>
      <c r="L14" s="5" t="s">
        <v>88</v>
      </c>
      <c r="M14" s="6">
        <f t="shared" si="0"/>
        <v>0.1552313180151754</v>
      </c>
      <c r="N14" s="6">
        <f t="shared" si="1"/>
        <v>48.298267850058473</v>
      </c>
      <c r="O14" s="6" t="e">
        <f t="shared" si="2"/>
        <v>#VALUE!</v>
      </c>
      <c r="P14">
        <f t="shared" si="3"/>
        <v>2.4837010882428063</v>
      </c>
      <c r="Q14">
        <f t="shared" si="4"/>
        <v>2125.1237854025726</v>
      </c>
      <c r="R14">
        <f t="shared" si="5"/>
        <v>4.3126016324886649</v>
      </c>
      <c r="S14">
        <f t="shared" si="6"/>
        <v>1341.8116359494832</v>
      </c>
      <c r="T14">
        <f t="shared" si="7"/>
        <v>1341.8116359494834</v>
      </c>
      <c r="V14" s="4">
        <f t="shared" si="29"/>
        <v>0.99769376646227226</v>
      </c>
      <c r="W14">
        <v>313.14999999999998</v>
      </c>
      <c r="X14">
        <f t="shared" si="9"/>
        <v>1.9073334166666699E-2</v>
      </c>
      <c r="Y14">
        <v>2E-3</v>
      </c>
      <c r="Z14">
        <f t="shared" si="10"/>
        <v>7.2765497523200454E-2</v>
      </c>
      <c r="AB14">
        <f t="shared" si="30"/>
        <v>2.9980697682191284E-5</v>
      </c>
      <c r="AC14">
        <f t="shared" si="12"/>
        <v>2.3334778328445155E-9</v>
      </c>
      <c r="AD14">
        <v>0</v>
      </c>
      <c r="AE14" s="11">
        <f t="shared" si="13"/>
        <v>6.2730096879103322E-10</v>
      </c>
      <c r="AF14" s="11">
        <f t="shared" si="14"/>
        <v>2.9607788016355485E-9</v>
      </c>
      <c r="AG14" s="15">
        <f t="shared" si="15"/>
        <v>1.097002469958351E-3</v>
      </c>
      <c r="AI14">
        <f t="shared" si="31"/>
        <v>1.8008372484644014E-3</v>
      </c>
      <c r="AJ14">
        <f t="shared" si="17"/>
        <v>1.4016397631561896E-7</v>
      </c>
      <c r="AK14">
        <v>0</v>
      </c>
      <c r="AL14" s="11">
        <f t="shared" si="18"/>
        <v>7.810450260597211E-7</v>
      </c>
      <c r="AM14" s="11">
        <f t="shared" si="19"/>
        <v>9.2120900237534E-7</v>
      </c>
      <c r="AN14" s="15">
        <f t="shared" si="20"/>
        <v>2.2739189884214046E-2</v>
      </c>
      <c r="AO14" s="15"/>
      <c r="AP14" t="e">
        <f t="shared" si="21"/>
        <v>#VALUE!</v>
      </c>
      <c r="AQ14" t="e">
        <f t="shared" si="22"/>
        <v>#VALUE!</v>
      </c>
      <c r="AR14">
        <v>0</v>
      </c>
      <c r="AS14" s="11" t="e">
        <f t="shared" si="23"/>
        <v>#VALUE!</v>
      </c>
      <c r="AT14" s="11" t="e">
        <f t="shared" si="24"/>
        <v>#VALUE!</v>
      </c>
      <c r="AU14" s="15">
        <f t="shared" si="25"/>
        <v>1.5759424160826513E-2</v>
      </c>
      <c r="AW14">
        <f t="shared" si="26"/>
        <v>78.812974192989046</v>
      </c>
      <c r="AX14">
        <f t="shared" si="27"/>
        <v>15.215219993965071</v>
      </c>
      <c r="AY14" t="e">
        <f t="shared" si="28"/>
        <v>#VALUE!</v>
      </c>
    </row>
    <row r="15" spans="1:51">
      <c r="A15" s="45">
        <v>44253.513888888891</v>
      </c>
      <c r="B15">
        <v>3.8</v>
      </c>
      <c r="C15" t="s">
        <v>278</v>
      </c>
      <c r="D15" s="36">
        <v>1</v>
      </c>
      <c r="E15" s="45">
        <v>44256.585879629631</v>
      </c>
      <c r="F15">
        <v>97</v>
      </c>
      <c r="H15" s="54">
        <v>20.399999999999999</v>
      </c>
      <c r="I15" s="5">
        <v>30</v>
      </c>
      <c r="J15" s="5">
        <v>26.88</v>
      </c>
      <c r="K15" s="5">
        <v>1696</v>
      </c>
      <c r="L15" s="5" t="s">
        <v>88</v>
      </c>
      <c r="M15" s="6">
        <f t="shared" si="0"/>
        <v>0.13885583455067937</v>
      </c>
      <c r="N15" s="6">
        <f t="shared" si="1"/>
        <v>45.381641148863807</v>
      </c>
      <c r="O15" s="6" t="e">
        <f t="shared" si="2"/>
        <v>#VALUE!</v>
      </c>
      <c r="P15">
        <f t="shared" si="3"/>
        <v>2.22169335281087</v>
      </c>
      <c r="Q15">
        <f t="shared" si="4"/>
        <v>1996.7922105500074</v>
      </c>
      <c r="R15">
        <f t="shared" si="5"/>
        <v>3.8576616266654016</v>
      </c>
      <c r="S15">
        <f t="shared" si="6"/>
        <v>1260.7825676289885</v>
      </c>
      <c r="T15">
        <f t="shared" si="7"/>
        <v>1260.7825676289883</v>
      </c>
      <c r="V15" s="4">
        <f t="shared" si="29"/>
        <v>0.99769376646227226</v>
      </c>
      <c r="W15">
        <v>313.14999999999998</v>
      </c>
      <c r="X15">
        <f t="shared" si="9"/>
        <v>1.9073334166666699E-2</v>
      </c>
      <c r="Y15">
        <v>2E-3</v>
      </c>
      <c r="Z15">
        <f t="shared" si="10"/>
        <v>7.2765497523200454E-2</v>
      </c>
      <c r="AB15">
        <f t="shared" si="30"/>
        <v>2.681800844250588E-5</v>
      </c>
      <c r="AC15">
        <f t="shared" si="12"/>
        <v>2.0873172761018494E-9</v>
      </c>
      <c r="AD15">
        <v>0</v>
      </c>
      <c r="AE15" s="11">
        <f t="shared" si="13"/>
        <v>5.6112645727464136E-10</v>
      </c>
      <c r="AF15" s="11">
        <f t="shared" si="14"/>
        <v>2.6484437333764907E-9</v>
      </c>
      <c r="AG15" s="15">
        <f t="shared" si="15"/>
        <v>1.097002469958351E-3</v>
      </c>
      <c r="AI15">
        <f t="shared" si="31"/>
        <v>1.6920886279200137E-3</v>
      </c>
      <c r="AJ15">
        <f t="shared" si="17"/>
        <v>1.3169978051594999E-7</v>
      </c>
      <c r="AK15">
        <v>0</v>
      </c>
      <c r="AL15" s="11">
        <f t="shared" si="18"/>
        <v>7.3387942614808146E-7</v>
      </c>
      <c r="AM15" s="11">
        <f t="shared" si="19"/>
        <v>8.6557920666403146E-7</v>
      </c>
      <c r="AN15" s="15">
        <f t="shared" si="20"/>
        <v>2.2739189884214046E-2</v>
      </c>
      <c r="AO15" s="15"/>
      <c r="AP15" t="e">
        <f t="shared" si="21"/>
        <v>#VALUE!</v>
      </c>
      <c r="AQ15" t="e">
        <f t="shared" si="22"/>
        <v>#VALUE!</v>
      </c>
      <c r="AR15">
        <v>0</v>
      </c>
      <c r="AS15" s="11" t="e">
        <f t="shared" si="23"/>
        <v>#VALUE!</v>
      </c>
      <c r="AT15" s="11" t="e">
        <f t="shared" si="24"/>
        <v>#VALUE!</v>
      </c>
      <c r="AU15" s="15">
        <f t="shared" si="25"/>
        <v>1.5759424160826513E-2</v>
      </c>
      <c r="AW15">
        <f t="shared" si="26"/>
        <v>78.812974192989046</v>
      </c>
      <c r="AX15">
        <f t="shared" si="27"/>
        <v>15.215219993965077</v>
      </c>
      <c r="AY15" t="e">
        <f t="shared" si="28"/>
        <v>#VALUE!</v>
      </c>
    </row>
    <row r="16" spans="1:51">
      <c r="A16" s="45">
        <v>44253.513888888891</v>
      </c>
      <c r="B16">
        <v>3.8</v>
      </c>
      <c r="C16" t="s">
        <v>278</v>
      </c>
      <c r="D16" s="36">
        <v>2</v>
      </c>
      <c r="E16" s="45">
        <v>44256.607152777775</v>
      </c>
      <c r="F16">
        <v>170</v>
      </c>
      <c r="H16" s="54">
        <v>20.399999999999999</v>
      </c>
      <c r="I16" s="5">
        <v>30</v>
      </c>
      <c r="J16" s="5">
        <v>33.5</v>
      </c>
      <c r="K16" s="5">
        <v>1729</v>
      </c>
      <c r="L16" s="5" t="s">
        <v>88</v>
      </c>
      <c r="M16" s="6">
        <f t="shared" si="0"/>
        <v>0.17305321642290766</v>
      </c>
      <c r="N16" s="6">
        <f t="shared" si="1"/>
        <v>46.264656572161286</v>
      </c>
      <c r="O16" s="6" t="e">
        <f t="shared" si="2"/>
        <v>#VALUE!</v>
      </c>
      <c r="P16">
        <f t="shared" si="3"/>
        <v>2.7688514627665226</v>
      </c>
      <c r="Q16">
        <f t="shared" si="4"/>
        <v>2035.6448891750965</v>
      </c>
      <c r="R16">
        <f t="shared" si="5"/>
        <v>4.8077256135896942</v>
      </c>
      <c r="S16">
        <f t="shared" si="6"/>
        <v>1285.3143039095053</v>
      </c>
      <c r="T16">
        <f t="shared" si="7"/>
        <v>1285.3143039095055</v>
      </c>
      <c r="V16" s="4">
        <f t="shared" si="29"/>
        <v>0.99769376646227226</v>
      </c>
      <c r="W16">
        <v>313.14999999999998</v>
      </c>
      <c r="X16">
        <f t="shared" si="9"/>
        <v>1.9073334166666699E-2</v>
      </c>
      <c r="Y16">
        <v>2E-3</v>
      </c>
      <c r="Z16">
        <f t="shared" si="10"/>
        <v>7.2765497523200454E-2</v>
      </c>
      <c r="AB16">
        <f t="shared" si="30"/>
        <v>3.3422741176486125E-5</v>
      </c>
      <c r="AC16">
        <f t="shared" si="12"/>
        <v>2.6013812778799091E-9</v>
      </c>
      <c r="AD16">
        <v>0</v>
      </c>
      <c r="AE16" s="11">
        <f t="shared" si="13"/>
        <v>6.9932054757070267E-10</v>
      </c>
      <c r="AF16" s="11">
        <f t="shared" si="14"/>
        <v>3.3007018254506118E-9</v>
      </c>
      <c r="AG16" s="15">
        <f t="shared" si="15"/>
        <v>1.097002469958351E-3</v>
      </c>
      <c r="AI16">
        <f t="shared" si="31"/>
        <v>1.7250125222132689E-3</v>
      </c>
      <c r="AJ16">
        <f t="shared" si="17"/>
        <v>1.3426233520759291E-7</v>
      </c>
      <c r="AK16">
        <v>0</v>
      </c>
      <c r="AL16" s="11">
        <f t="shared" si="18"/>
        <v>7.4815891969931182E-7</v>
      </c>
      <c r="AM16" s="11">
        <f t="shared" si="19"/>
        <v>8.8242125490690476E-7</v>
      </c>
      <c r="AN16" s="15">
        <f t="shared" si="20"/>
        <v>2.2739189884214046E-2</v>
      </c>
      <c r="AO16" s="15"/>
      <c r="AP16" t="e">
        <f t="shared" si="21"/>
        <v>#VALUE!</v>
      </c>
      <c r="AQ16" t="e">
        <f t="shared" si="22"/>
        <v>#VALUE!</v>
      </c>
      <c r="AR16">
        <v>0</v>
      </c>
      <c r="AS16" s="11" t="e">
        <f t="shared" si="23"/>
        <v>#VALUE!</v>
      </c>
      <c r="AT16" s="11" t="e">
        <f t="shared" si="24"/>
        <v>#VALUE!</v>
      </c>
      <c r="AU16" s="15">
        <f t="shared" si="25"/>
        <v>1.5759424160826513E-2</v>
      </c>
      <c r="AW16">
        <f t="shared" si="26"/>
        <v>78.812974192989046</v>
      </c>
      <c r="AX16">
        <f t="shared" si="27"/>
        <v>15.21521999396508</v>
      </c>
      <c r="AY16" t="e">
        <f t="shared" si="28"/>
        <v>#VALUE!</v>
      </c>
    </row>
    <row r="17" spans="1:51">
      <c r="A17" s="45">
        <v>44253.513888888891</v>
      </c>
      <c r="B17">
        <v>5</v>
      </c>
      <c r="C17" t="s">
        <v>278</v>
      </c>
      <c r="D17" s="36">
        <v>1</v>
      </c>
      <c r="E17" s="45">
        <v>44256.62841435185</v>
      </c>
      <c r="F17">
        <v>71</v>
      </c>
      <c r="H17" s="54">
        <v>20.399999999999999</v>
      </c>
      <c r="I17" s="5">
        <v>30</v>
      </c>
      <c r="J17" s="5">
        <v>29.75</v>
      </c>
      <c r="K17" s="5">
        <v>1730</v>
      </c>
      <c r="L17" s="5" t="s">
        <v>88</v>
      </c>
      <c r="M17" s="6">
        <f t="shared" si="0"/>
        <v>0.15368158771885085</v>
      </c>
      <c r="N17" s="6">
        <f t="shared" si="1"/>
        <v>46.291414615291501</v>
      </c>
      <c r="O17" s="6" t="e">
        <f t="shared" si="2"/>
        <v>#VALUE!</v>
      </c>
      <c r="P17">
        <f t="shared" si="3"/>
        <v>2.4589054035016136</v>
      </c>
      <c r="Q17">
        <f t="shared" si="4"/>
        <v>2036.822243072826</v>
      </c>
      <c r="R17">
        <f t="shared" si="5"/>
        <v>4.2695473732624887</v>
      </c>
      <c r="S17">
        <f t="shared" si="6"/>
        <v>1286.0576898573995</v>
      </c>
      <c r="T17">
        <f t="shared" si="7"/>
        <v>1286.0576898573995</v>
      </c>
      <c r="V17" s="4">
        <f t="shared" si="29"/>
        <v>0.99769376646227226</v>
      </c>
      <c r="W17">
        <v>313.14999999999998</v>
      </c>
      <c r="X17">
        <f t="shared" si="9"/>
        <v>1.9073334166666699E-2</v>
      </c>
      <c r="Y17">
        <v>2E-3</v>
      </c>
      <c r="Z17">
        <f t="shared" si="10"/>
        <v>7.2765497523200454E-2</v>
      </c>
      <c r="AB17">
        <f t="shared" si="30"/>
        <v>2.96813895522526E-5</v>
      </c>
      <c r="AC17">
        <f t="shared" si="12"/>
        <v>2.3101818811023072E-9</v>
      </c>
      <c r="AD17">
        <v>0</v>
      </c>
      <c r="AE17" s="11">
        <f t="shared" si="13"/>
        <v>6.2103839672323584E-10</v>
      </c>
      <c r="AF17" s="11">
        <f t="shared" si="14"/>
        <v>2.9312202778255429E-9</v>
      </c>
      <c r="AG17" s="15">
        <f t="shared" si="15"/>
        <v>1.097002469958351E-3</v>
      </c>
      <c r="AI17">
        <f t="shared" si="31"/>
        <v>1.7260102159797309E-3</v>
      </c>
      <c r="AJ17">
        <f t="shared" si="17"/>
        <v>1.3433998838006692E-7</v>
      </c>
      <c r="AK17">
        <v>0</v>
      </c>
      <c r="AL17" s="11">
        <f t="shared" si="18"/>
        <v>7.4859163162510666E-7</v>
      </c>
      <c r="AM17" s="11">
        <f t="shared" si="19"/>
        <v>8.8293162000517355E-7</v>
      </c>
      <c r="AN17" s="15">
        <f t="shared" si="20"/>
        <v>2.2739189884214046E-2</v>
      </c>
      <c r="AO17" s="15"/>
      <c r="AP17" t="e">
        <f t="shared" si="21"/>
        <v>#VALUE!</v>
      </c>
      <c r="AQ17" t="e">
        <f t="shared" si="22"/>
        <v>#VALUE!</v>
      </c>
      <c r="AR17">
        <v>0</v>
      </c>
      <c r="AS17" s="11" t="e">
        <f t="shared" si="23"/>
        <v>#VALUE!</v>
      </c>
      <c r="AT17" s="11" t="e">
        <f t="shared" si="24"/>
        <v>#VALUE!</v>
      </c>
      <c r="AU17" s="15">
        <f t="shared" si="25"/>
        <v>1.5759424160826513E-2</v>
      </c>
      <c r="AW17">
        <f t="shared" si="26"/>
        <v>78.81297419298906</v>
      </c>
      <c r="AX17">
        <f t="shared" si="27"/>
        <v>15.215219993965073</v>
      </c>
      <c r="AY17" t="e">
        <f t="shared" si="28"/>
        <v>#VALUE!</v>
      </c>
    </row>
    <row r="18" spans="1:51">
      <c r="A18" s="45">
        <v>44253.513888888891</v>
      </c>
      <c r="B18">
        <v>5</v>
      </c>
      <c r="C18" t="s">
        <v>278</v>
      </c>
      <c r="D18" s="36">
        <v>2</v>
      </c>
      <c r="E18" s="45">
        <v>44256.649699074071</v>
      </c>
      <c r="F18">
        <v>93</v>
      </c>
      <c r="H18" s="54">
        <v>20.399999999999999</v>
      </c>
      <c r="I18" s="5">
        <v>30</v>
      </c>
      <c r="J18" s="5">
        <v>1.95</v>
      </c>
      <c r="K18" s="5">
        <v>1480</v>
      </c>
      <c r="L18" s="5" t="s">
        <v>88</v>
      </c>
      <c r="M18" s="6">
        <f t="shared" si="0"/>
        <v>1.0073246926109549E-2</v>
      </c>
      <c r="N18" s="6">
        <f t="shared" si="1"/>
        <v>39.601903832734926</v>
      </c>
      <c r="O18" s="6" t="e">
        <f t="shared" si="2"/>
        <v>#VALUE!</v>
      </c>
      <c r="P18">
        <f t="shared" si="3"/>
        <v>0.16117195081775279</v>
      </c>
      <c r="Q18">
        <f t="shared" si="4"/>
        <v>1742.4837686403368</v>
      </c>
      <c r="R18">
        <f t="shared" si="5"/>
        <v>0.27985268497014631</v>
      </c>
      <c r="S18">
        <f t="shared" si="6"/>
        <v>1100.2112028837869</v>
      </c>
      <c r="T18">
        <f t="shared" si="7"/>
        <v>1100.2112028837869</v>
      </c>
      <c r="V18" s="4">
        <f t="shared" si="29"/>
        <v>0.99769376646227226</v>
      </c>
      <c r="W18">
        <v>313.14999999999998</v>
      </c>
      <c r="X18">
        <f t="shared" si="9"/>
        <v>1.9073334166666699E-2</v>
      </c>
      <c r="Y18">
        <v>2E-3</v>
      </c>
      <c r="Z18">
        <f t="shared" si="10"/>
        <v>7.2765497523200454E-2</v>
      </c>
      <c r="AB18">
        <f t="shared" si="30"/>
        <v>1.9455028446014311E-6</v>
      </c>
      <c r="AC18">
        <f t="shared" si="12"/>
        <v>1.514236863243529E-10</v>
      </c>
      <c r="AD18">
        <v>0</v>
      </c>
      <c r="AE18" s="11">
        <f t="shared" si="13"/>
        <v>4.0706718440682688E-11</v>
      </c>
      <c r="AF18" s="11">
        <f t="shared" si="14"/>
        <v>1.9213040476503558E-10</v>
      </c>
      <c r="AG18" s="15">
        <f t="shared" si="15"/>
        <v>1.097002469958351E-3</v>
      </c>
      <c r="AI18">
        <f t="shared" si="31"/>
        <v>1.4765867743641629E-3</v>
      </c>
      <c r="AJ18">
        <f t="shared" si="17"/>
        <v>1.1492669526156013E-7</v>
      </c>
      <c r="AK18">
        <v>0</v>
      </c>
      <c r="AL18" s="11">
        <f t="shared" si="18"/>
        <v>6.4041365017639187E-7</v>
      </c>
      <c r="AM18" s="11">
        <f t="shared" si="19"/>
        <v>7.5534034543795195E-7</v>
      </c>
      <c r="AN18" s="15">
        <f t="shared" si="20"/>
        <v>2.2739189884214046E-2</v>
      </c>
      <c r="AO18" s="15"/>
      <c r="AP18" t="e">
        <f t="shared" si="21"/>
        <v>#VALUE!</v>
      </c>
      <c r="AQ18" t="e">
        <f t="shared" si="22"/>
        <v>#VALUE!</v>
      </c>
      <c r="AR18">
        <v>0</v>
      </c>
      <c r="AS18" s="11" t="e">
        <f t="shared" si="23"/>
        <v>#VALUE!</v>
      </c>
      <c r="AT18" s="11" t="e">
        <f t="shared" si="24"/>
        <v>#VALUE!</v>
      </c>
      <c r="AU18" s="15">
        <f t="shared" si="25"/>
        <v>1.5759424160826513E-2</v>
      </c>
      <c r="AW18">
        <f t="shared" si="26"/>
        <v>78.812974192989046</v>
      </c>
      <c r="AX18">
        <f t="shared" si="27"/>
        <v>15.215219993965068</v>
      </c>
      <c r="AY18" t="e">
        <f t="shared" si="28"/>
        <v>#VALUE!</v>
      </c>
    </row>
    <row r="19" spans="1:51">
      <c r="A19" s="45">
        <v>44253.513888888891</v>
      </c>
      <c r="B19">
        <v>6.2</v>
      </c>
      <c r="C19" t="s">
        <v>278</v>
      </c>
      <c r="D19" s="36">
        <v>1</v>
      </c>
      <c r="E19" s="45">
        <v>44256.670983796299</v>
      </c>
      <c r="F19">
        <v>76</v>
      </c>
      <c r="H19" s="54">
        <v>20.399999999999999</v>
      </c>
      <c r="I19" s="5">
        <v>30</v>
      </c>
      <c r="J19" s="5">
        <v>28.43</v>
      </c>
      <c r="K19" s="5">
        <v>1537</v>
      </c>
      <c r="L19" s="5" t="s">
        <v>88</v>
      </c>
      <c r="M19" s="6">
        <f t="shared" si="0"/>
        <v>0.14686277441502282</v>
      </c>
      <c r="N19" s="6">
        <f t="shared" si="1"/>
        <v>41.127112291157822</v>
      </c>
      <c r="O19" s="6" t="e">
        <f t="shared" si="2"/>
        <v>#VALUE!</v>
      </c>
      <c r="P19">
        <f t="shared" si="3"/>
        <v>2.3498043906403652</v>
      </c>
      <c r="Q19">
        <f t="shared" si="4"/>
        <v>1809.5929408109441</v>
      </c>
      <c r="R19">
        <f t="shared" si="5"/>
        <v>4.0801086326673124</v>
      </c>
      <c r="S19">
        <f t="shared" si="6"/>
        <v>1142.5842019137706</v>
      </c>
      <c r="T19">
        <f t="shared" si="7"/>
        <v>1142.5842019137706</v>
      </c>
      <c r="V19" s="4">
        <f t="shared" si="29"/>
        <v>0.99769376646227226</v>
      </c>
      <c r="W19">
        <v>313.14999999999998</v>
      </c>
      <c r="X19">
        <f t="shared" si="9"/>
        <v>1.9073334166666699E-2</v>
      </c>
      <c r="Y19">
        <v>2E-3</v>
      </c>
      <c r="Z19">
        <f t="shared" si="10"/>
        <v>7.2765497523200454E-2</v>
      </c>
      <c r="AB19">
        <f t="shared" si="30"/>
        <v>2.8364433780522402E-5</v>
      </c>
      <c r="AC19">
        <f t="shared" si="12"/>
        <v>2.2076796934365914E-9</v>
      </c>
      <c r="AD19">
        <v>0</v>
      </c>
      <c r="AE19" s="11">
        <f t="shared" si="13"/>
        <v>5.9348307962492754E-10</v>
      </c>
      <c r="AF19" s="11">
        <f t="shared" si="14"/>
        <v>2.8011627730615187E-9</v>
      </c>
      <c r="AG19" s="15">
        <f t="shared" si="15"/>
        <v>1.097002469958351E-3</v>
      </c>
      <c r="AI19">
        <f t="shared" si="31"/>
        <v>1.5334553190525125E-3</v>
      </c>
      <c r="AJ19">
        <f t="shared" si="17"/>
        <v>1.1935292609257969E-7</v>
      </c>
      <c r="AK19">
        <v>0</v>
      </c>
      <c r="AL19" s="11">
        <f t="shared" si="18"/>
        <v>6.6507822994669877E-7</v>
      </c>
      <c r="AM19" s="11">
        <f t="shared" si="19"/>
        <v>7.844311560392784E-7</v>
      </c>
      <c r="AN19" s="15">
        <f t="shared" si="20"/>
        <v>2.2739189884214046E-2</v>
      </c>
      <c r="AO19" s="15"/>
      <c r="AP19" t="e">
        <f t="shared" si="21"/>
        <v>#VALUE!</v>
      </c>
      <c r="AQ19" t="e">
        <f t="shared" si="22"/>
        <v>#VALUE!</v>
      </c>
      <c r="AR19">
        <v>0</v>
      </c>
      <c r="AS19" s="11" t="e">
        <f t="shared" si="23"/>
        <v>#VALUE!</v>
      </c>
      <c r="AT19" s="11" t="e">
        <f t="shared" si="24"/>
        <v>#VALUE!</v>
      </c>
      <c r="AU19" s="15">
        <f t="shared" si="25"/>
        <v>1.5759424160826513E-2</v>
      </c>
      <c r="AW19">
        <f t="shared" si="26"/>
        <v>78.812974192989032</v>
      </c>
      <c r="AX19">
        <f t="shared" si="27"/>
        <v>15.215219993965071</v>
      </c>
      <c r="AY19" t="e">
        <f t="shared" si="28"/>
        <v>#VALUE!</v>
      </c>
    </row>
    <row r="20" spans="1:51">
      <c r="A20" s="45">
        <v>44253.513888888891</v>
      </c>
      <c r="B20">
        <v>6.2</v>
      </c>
      <c r="C20" t="s">
        <v>278</v>
      </c>
      <c r="D20" s="36">
        <v>2</v>
      </c>
      <c r="E20" s="45">
        <v>44256.692245370374</v>
      </c>
      <c r="F20">
        <v>10</v>
      </c>
      <c r="H20" s="54">
        <v>20.399999999999999</v>
      </c>
      <c r="I20" s="5">
        <v>30</v>
      </c>
      <c r="J20" s="5">
        <v>28.91</v>
      </c>
      <c r="K20" s="5">
        <v>1317</v>
      </c>
      <c r="L20" s="5" t="s">
        <v>88</v>
      </c>
      <c r="M20" s="6">
        <f t="shared" si="0"/>
        <v>0.14934234288914208</v>
      </c>
      <c r="N20" s="6">
        <f t="shared" si="1"/>
        <v>35.240342802508046</v>
      </c>
      <c r="O20" s="6" t="e">
        <f t="shared" si="2"/>
        <v>#VALUE!</v>
      </c>
      <c r="P20">
        <f t="shared" si="3"/>
        <v>2.3894774862262733</v>
      </c>
      <c r="Q20">
        <f t="shared" si="4"/>
        <v>1550.5750833103541</v>
      </c>
      <c r="R20">
        <f t="shared" si="5"/>
        <v>4.1489954474291943</v>
      </c>
      <c r="S20">
        <f t="shared" si="6"/>
        <v>979.0392933769914</v>
      </c>
      <c r="T20">
        <f t="shared" si="7"/>
        <v>979.03929337699174</v>
      </c>
      <c r="V20" s="4">
        <f t="shared" si="29"/>
        <v>0.99769376646227226</v>
      </c>
      <c r="W20">
        <v>313.14999999999998</v>
      </c>
      <c r="X20">
        <f t="shared" si="9"/>
        <v>1.9073334166666699E-2</v>
      </c>
      <c r="Y20">
        <v>2E-3</v>
      </c>
      <c r="Z20">
        <f t="shared" si="10"/>
        <v>7.2765497523200454E-2</v>
      </c>
      <c r="AB20">
        <f t="shared" si="30"/>
        <v>2.8843326788424291E-5</v>
      </c>
      <c r="AC20">
        <f t="shared" si="12"/>
        <v>2.2449532162241241E-9</v>
      </c>
      <c r="AD20">
        <v>0</v>
      </c>
      <c r="AE20" s="11">
        <f t="shared" si="13"/>
        <v>6.0350319493340327E-10</v>
      </c>
      <c r="AF20" s="11">
        <f t="shared" si="14"/>
        <v>2.8484564111575274E-9</v>
      </c>
      <c r="AG20" s="15">
        <f t="shared" si="15"/>
        <v>1.097002469958351E-3</v>
      </c>
      <c r="AI20">
        <f t="shared" si="31"/>
        <v>1.3139626904308127E-3</v>
      </c>
      <c r="AJ20">
        <f t="shared" si="17"/>
        <v>1.0226922814829372E-7</v>
      </c>
      <c r="AK20">
        <v>0</v>
      </c>
      <c r="AL20" s="11">
        <f t="shared" si="18"/>
        <v>5.6988160627182983E-7</v>
      </c>
      <c r="AM20" s="11">
        <f t="shared" si="19"/>
        <v>6.7215083442012353E-7</v>
      </c>
      <c r="AN20" s="15">
        <f t="shared" si="20"/>
        <v>2.2739189884214046E-2</v>
      </c>
      <c r="AO20" s="15"/>
      <c r="AP20" t="e">
        <f t="shared" si="21"/>
        <v>#VALUE!</v>
      </c>
      <c r="AQ20" t="e">
        <f t="shared" si="22"/>
        <v>#VALUE!</v>
      </c>
      <c r="AR20">
        <v>0</v>
      </c>
      <c r="AS20" s="11" t="e">
        <f t="shared" si="23"/>
        <v>#VALUE!</v>
      </c>
      <c r="AT20" s="11" t="e">
        <f t="shared" si="24"/>
        <v>#VALUE!</v>
      </c>
      <c r="AU20" s="15">
        <f t="shared" si="25"/>
        <v>1.5759424160826513E-2</v>
      </c>
      <c r="AW20">
        <f t="shared" si="26"/>
        <v>78.812974192989046</v>
      </c>
      <c r="AX20">
        <f t="shared" si="27"/>
        <v>15.215219993965071</v>
      </c>
      <c r="AY20" t="e">
        <f t="shared" si="28"/>
        <v>#VALUE!</v>
      </c>
    </row>
    <row r="21" spans="1:51">
      <c r="A21" s="45">
        <v>44253.513888888891</v>
      </c>
      <c r="B21">
        <v>8</v>
      </c>
      <c r="C21" t="s">
        <v>278</v>
      </c>
      <c r="D21" s="36">
        <v>1</v>
      </c>
      <c r="E21" s="45">
        <v>44256.713472222225</v>
      </c>
      <c r="F21">
        <v>194</v>
      </c>
      <c r="H21" s="54">
        <v>20.399999999999999</v>
      </c>
      <c r="I21" s="5">
        <v>30</v>
      </c>
      <c r="J21" s="5">
        <v>29.99</v>
      </c>
      <c r="K21" s="5">
        <v>1748</v>
      </c>
      <c r="L21" s="5" t="s">
        <v>88</v>
      </c>
      <c r="M21" s="6">
        <f t="shared" si="0"/>
        <v>0.15492137195591044</v>
      </c>
      <c r="N21" s="6">
        <f t="shared" si="1"/>
        <v>46.773059391635577</v>
      </c>
      <c r="O21" s="6" t="e">
        <f t="shared" si="2"/>
        <v>#VALUE!</v>
      </c>
      <c r="P21">
        <f t="shared" si="3"/>
        <v>2.478741951294567</v>
      </c>
      <c r="Q21">
        <f t="shared" si="4"/>
        <v>2058.0146132319655</v>
      </c>
      <c r="R21">
        <f t="shared" si="5"/>
        <v>4.3039907806434297</v>
      </c>
      <c r="S21">
        <f t="shared" si="6"/>
        <v>1299.4386369194995</v>
      </c>
      <c r="T21">
        <f t="shared" si="7"/>
        <v>1299.4386369194997</v>
      </c>
      <c r="V21" s="4">
        <f t="shared" si="29"/>
        <v>0.99769376646227226</v>
      </c>
      <c r="W21">
        <v>313.14999999999998</v>
      </c>
      <c r="X21">
        <f t="shared" si="9"/>
        <v>1.9073334166666699E-2</v>
      </c>
      <c r="Y21">
        <v>2E-3</v>
      </c>
      <c r="Z21">
        <f t="shared" si="10"/>
        <v>7.2765497523200454E-2</v>
      </c>
      <c r="AB21">
        <f t="shared" si="30"/>
        <v>2.9920836056203545E-5</v>
      </c>
      <c r="AC21">
        <f t="shared" si="12"/>
        <v>2.3288186424960733E-9</v>
      </c>
      <c r="AD21">
        <v>0</v>
      </c>
      <c r="AE21" s="11">
        <f t="shared" si="13"/>
        <v>6.2604845437747366E-10</v>
      </c>
      <c r="AF21" s="11">
        <f t="shared" si="14"/>
        <v>2.9548670968735469E-9</v>
      </c>
      <c r="AG21" s="15">
        <f t="shared" si="15"/>
        <v>1.097002469958351E-3</v>
      </c>
      <c r="AI21">
        <f t="shared" si="31"/>
        <v>1.7439687037760518E-3</v>
      </c>
      <c r="AJ21">
        <f t="shared" si="17"/>
        <v>1.357377454845994E-7</v>
      </c>
      <c r="AK21">
        <v>0</v>
      </c>
      <c r="AL21" s="11">
        <f t="shared" si="18"/>
        <v>7.5638044628941409E-7</v>
      </c>
      <c r="AM21" s="11">
        <f t="shared" si="19"/>
        <v>8.9211819177401355E-7</v>
      </c>
      <c r="AN21" s="15">
        <f t="shared" si="20"/>
        <v>2.2739189884214046E-2</v>
      </c>
      <c r="AO21" s="15"/>
      <c r="AP21" t="e">
        <f t="shared" si="21"/>
        <v>#VALUE!</v>
      </c>
      <c r="AQ21" t="e">
        <f t="shared" si="22"/>
        <v>#VALUE!</v>
      </c>
      <c r="AR21">
        <v>0</v>
      </c>
      <c r="AS21" s="11" t="e">
        <f t="shared" si="23"/>
        <v>#VALUE!</v>
      </c>
      <c r="AT21" s="11" t="e">
        <f t="shared" si="24"/>
        <v>#VALUE!</v>
      </c>
      <c r="AU21" s="15">
        <f t="shared" si="25"/>
        <v>1.5759424160826513E-2</v>
      </c>
      <c r="AW21">
        <f t="shared" si="26"/>
        <v>78.81297419298906</v>
      </c>
      <c r="AX21">
        <f t="shared" si="27"/>
        <v>15.215219993965082</v>
      </c>
      <c r="AY21" t="e">
        <f t="shared" si="28"/>
        <v>#VALUE!</v>
      </c>
    </row>
    <row r="22" spans="1:51">
      <c r="A22" s="45">
        <v>44253.513888888891</v>
      </c>
      <c r="B22">
        <v>8</v>
      </c>
      <c r="C22" t="s">
        <v>278</v>
      </c>
      <c r="D22" s="36">
        <v>2</v>
      </c>
      <c r="E22" s="45">
        <v>44256.73474537037</v>
      </c>
      <c r="F22">
        <v>188</v>
      </c>
      <c r="H22" s="54">
        <v>20.399999999999999</v>
      </c>
      <c r="I22" s="5">
        <v>30</v>
      </c>
      <c r="J22" s="5">
        <v>31.19</v>
      </c>
      <c r="K22" s="5">
        <v>1143</v>
      </c>
      <c r="L22" s="5" t="s">
        <v>88</v>
      </c>
      <c r="M22" s="6">
        <f t="shared" si="0"/>
        <v>0.16112029314120865</v>
      </c>
      <c r="N22" s="6">
        <f t="shared" si="1"/>
        <v>30.584443297848662</v>
      </c>
      <c r="O22" s="6" t="e">
        <f t="shared" si="2"/>
        <v>#VALUE!</v>
      </c>
      <c r="P22">
        <f t="shared" si="3"/>
        <v>2.5779246902593385</v>
      </c>
      <c r="Q22">
        <f t="shared" si="4"/>
        <v>1345.7155051053412</v>
      </c>
      <c r="R22">
        <f t="shared" si="5"/>
        <v>4.4762078175481346</v>
      </c>
      <c r="S22">
        <f t="shared" si="6"/>
        <v>849.69013844335711</v>
      </c>
      <c r="T22">
        <f t="shared" si="7"/>
        <v>849.690138443357</v>
      </c>
      <c r="V22" s="4">
        <f t="shared" si="29"/>
        <v>0.99769376646227226</v>
      </c>
      <c r="W22">
        <v>313.14999999999998</v>
      </c>
      <c r="X22">
        <f t="shared" si="9"/>
        <v>1.9073334166666699E-2</v>
      </c>
      <c r="Y22">
        <v>2E-3</v>
      </c>
      <c r="Z22">
        <f t="shared" si="10"/>
        <v>7.2765497523200454E-2</v>
      </c>
      <c r="AB22">
        <f t="shared" si="30"/>
        <v>3.1118068575958276E-5</v>
      </c>
      <c r="AC22">
        <f t="shared" si="12"/>
        <v>2.422002449464906E-9</v>
      </c>
      <c r="AD22">
        <v>0</v>
      </c>
      <c r="AE22" s="11">
        <f t="shared" si="13"/>
        <v>6.5109874264866306E-10</v>
      </c>
      <c r="AF22" s="11">
        <f t="shared" si="14"/>
        <v>3.0731011921135691E-9</v>
      </c>
      <c r="AG22" s="15">
        <f t="shared" si="15"/>
        <v>1.097002469958351E-3</v>
      </c>
      <c r="AI22">
        <f t="shared" si="31"/>
        <v>1.1403639750663772E-3</v>
      </c>
      <c r="AJ22">
        <f t="shared" si="17"/>
        <v>8.8757576137812992E-8</v>
      </c>
      <c r="AK22">
        <v>0</v>
      </c>
      <c r="AL22" s="11">
        <f t="shared" si="18"/>
        <v>4.9458973118352431E-7</v>
      </c>
      <c r="AM22" s="11">
        <f t="shared" si="19"/>
        <v>5.8334730732133727E-7</v>
      </c>
      <c r="AN22" s="15">
        <f t="shared" si="20"/>
        <v>2.2739189884214046E-2</v>
      </c>
      <c r="AO22" s="15"/>
      <c r="AP22" t="e">
        <f t="shared" si="21"/>
        <v>#VALUE!</v>
      </c>
      <c r="AQ22" t="e">
        <f t="shared" si="22"/>
        <v>#VALUE!</v>
      </c>
      <c r="AR22">
        <v>0</v>
      </c>
      <c r="AS22" s="11" t="e">
        <f t="shared" si="23"/>
        <v>#VALUE!</v>
      </c>
      <c r="AT22" s="11" t="e">
        <f t="shared" si="24"/>
        <v>#VALUE!</v>
      </c>
      <c r="AU22" s="15">
        <f t="shared" si="25"/>
        <v>1.5759424160826513E-2</v>
      </c>
      <c r="AW22">
        <f t="shared" si="26"/>
        <v>78.81297419298906</v>
      </c>
      <c r="AX22">
        <f t="shared" si="27"/>
        <v>15.215219993965066</v>
      </c>
      <c r="AY22" t="e">
        <f t="shared" si="28"/>
        <v>#VALUE!</v>
      </c>
    </row>
    <row r="23" spans="1:51">
      <c r="A23" s="45">
        <v>44253.513888888891</v>
      </c>
      <c r="B23">
        <v>9</v>
      </c>
      <c r="C23" t="s">
        <v>278</v>
      </c>
      <c r="D23" s="36">
        <v>1</v>
      </c>
      <c r="E23" s="45">
        <v>44256.756006944444</v>
      </c>
      <c r="F23">
        <v>190</v>
      </c>
      <c r="H23" s="54">
        <v>20.399999999999999</v>
      </c>
      <c r="I23" s="5">
        <v>30</v>
      </c>
      <c r="J23" s="5">
        <v>32.590000000000003</v>
      </c>
      <c r="K23" s="5">
        <v>1419</v>
      </c>
      <c r="L23" s="5" t="s">
        <v>88</v>
      </c>
      <c r="M23" s="6">
        <f t="shared" si="0"/>
        <v>0.16835236785738988</v>
      </c>
      <c r="N23" s="6">
        <f t="shared" si="1"/>
        <v>37.969663201791128</v>
      </c>
      <c r="O23" s="6" t="e">
        <f t="shared" si="2"/>
        <v>#VALUE!</v>
      </c>
      <c r="P23">
        <f t="shared" si="3"/>
        <v>2.6936378857182381</v>
      </c>
      <c r="Q23">
        <f t="shared" si="4"/>
        <v>1670.6651808788097</v>
      </c>
      <c r="R23">
        <f t="shared" si="5"/>
        <v>4.6771276939369582</v>
      </c>
      <c r="S23">
        <f t="shared" si="6"/>
        <v>1054.8646600622255</v>
      </c>
      <c r="T23">
        <f t="shared" si="7"/>
        <v>1054.8646600622255</v>
      </c>
      <c r="V23" s="4">
        <f t="shared" si="29"/>
        <v>0.99769376646227226</v>
      </c>
      <c r="W23">
        <v>313.14999999999998</v>
      </c>
      <c r="X23">
        <f t="shared" si="9"/>
        <v>1.9073334166666699E-2</v>
      </c>
      <c r="Y23">
        <v>2E-3</v>
      </c>
      <c r="Z23">
        <f t="shared" si="10"/>
        <v>7.2765497523200454E-2</v>
      </c>
      <c r="AB23">
        <f t="shared" si="30"/>
        <v>3.2514839849005459E-5</v>
      </c>
      <c r="AC23">
        <f t="shared" si="12"/>
        <v>2.5307168909285443E-9</v>
      </c>
      <c r="AD23">
        <v>0</v>
      </c>
      <c r="AE23" s="11">
        <f t="shared" si="13"/>
        <v>6.8032407896505081E-10</v>
      </c>
      <c r="AF23" s="11">
        <f t="shared" si="14"/>
        <v>3.2110409698935949E-9</v>
      </c>
      <c r="AG23" s="15">
        <f t="shared" si="15"/>
        <v>1.097002469958351E-3</v>
      </c>
      <c r="AI23">
        <f t="shared" si="31"/>
        <v>1.4157274546099643E-3</v>
      </c>
      <c r="AJ23">
        <f t="shared" si="17"/>
        <v>1.101898517406445E-7</v>
      </c>
      <c r="AK23">
        <v>0</v>
      </c>
      <c r="AL23" s="11">
        <f t="shared" si="18"/>
        <v>6.1401822270290552E-7</v>
      </c>
      <c r="AM23" s="11">
        <f t="shared" si="19"/>
        <v>7.2420807444355002E-7</v>
      </c>
      <c r="AN23" s="15">
        <f t="shared" si="20"/>
        <v>2.2739189884214046E-2</v>
      </c>
      <c r="AO23" s="15"/>
      <c r="AP23" t="e">
        <f t="shared" si="21"/>
        <v>#VALUE!</v>
      </c>
      <c r="AQ23" t="e">
        <f t="shared" si="22"/>
        <v>#VALUE!</v>
      </c>
      <c r="AR23">
        <v>0</v>
      </c>
      <c r="AS23" s="11" t="e">
        <f t="shared" si="23"/>
        <v>#VALUE!</v>
      </c>
      <c r="AT23" s="11" t="e">
        <f t="shared" si="24"/>
        <v>#VALUE!</v>
      </c>
      <c r="AU23" s="15">
        <f t="shared" si="25"/>
        <v>1.5759424160826513E-2</v>
      </c>
      <c r="AW23">
        <f t="shared" si="26"/>
        <v>78.812974192989032</v>
      </c>
      <c r="AX23">
        <f t="shared" si="27"/>
        <v>15.215219993965077</v>
      </c>
      <c r="AY23" t="e">
        <f t="shared" si="28"/>
        <v>#VALUE!</v>
      </c>
    </row>
    <row r="24" spans="1:51">
      <c r="A24" s="45">
        <v>44253.513888888891</v>
      </c>
      <c r="B24">
        <v>9</v>
      </c>
      <c r="C24" t="s">
        <v>278</v>
      </c>
      <c r="D24" s="36">
        <v>2</v>
      </c>
      <c r="E24" s="45">
        <v>44256.777256944442</v>
      </c>
      <c r="F24">
        <v>133</v>
      </c>
      <c r="H24" s="54">
        <v>20.399999999999999</v>
      </c>
      <c r="I24" s="5">
        <v>30</v>
      </c>
      <c r="J24" s="5">
        <v>1.1000000000000001</v>
      </c>
      <c r="K24" s="5">
        <v>1413</v>
      </c>
      <c r="L24" s="5" t="s">
        <v>88</v>
      </c>
      <c r="M24" s="6">
        <f t="shared" si="0"/>
        <v>5.68234441985667E-3</v>
      </c>
      <c r="N24" s="6">
        <f t="shared" si="1"/>
        <v>37.809114943009774</v>
      </c>
      <c r="O24" s="6" t="e">
        <f t="shared" si="2"/>
        <v>#VALUE!</v>
      </c>
      <c r="P24">
        <f t="shared" si="3"/>
        <v>9.091751071770672E-2</v>
      </c>
      <c r="Q24">
        <f t="shared" si="4"/>
        <v>1663.6010574924301</v>
      </c>
      <c r="R24">
        <f t="shared" si="5"/>
        <v>0.15786561716264669</v>
      </c>
      <c r="S24">
        <f t="shared" si="6"/>
        <v>1050.404344374859</v>
      </c>
      <c r="T24">
        <f t="shared" si="7"/>
        <v>1050.404344374859</v>
      </c>
      <c r="V24" s="4">
        <f t="shared" si="29"/>
        <v>0.99769376646227226</v>
      </c>
      <c r="W24">
        <v>313.14999999999998</v>
      </c>
      <c r="X24">
        <f t="shared" si="9"/>
        <v>1.9073334166666699E-2</v>
      </c>
      <c r="Y24">
        <v>2E-3</v>
      </c>
      <c r="Z24">
        <f t="shared" si="10"/>
        <v>7.2765497523200454E-2</v>
      </c>
      <c r="AB24">
        <f t="shared" si="30"/>
        <v>1.0974631431084995E-6</v>
      </c>
      <c r="AC24">
        <f t="shared" si="12"/>
        <v>8.541848972142985E-11</v>
      </c>
      <c r="AD24">
        <v>0</v>
      </c>
      <c r="AE24" s="11">
        <f t="shared" si="13"/>
        <v>2.2962764248590234E-11</v>
      </c>
      <c r="AF24" s="11">
        <f t="shared" si="14"/>
        <v>1.0838125397002008E-10</v>
      </c>
      <c r="AG24" s="15">
        <f t="shared" si="15"/>
        <v>1.097002469958351E-3</v>
      </c>
      <c r="AI24">
        <f t="shared" si="31"/>
        <v>1.4097412920111908E-3</v>
      </c>
      <c r="AJ24">
        <f t="shared" si="17"/>
        <v>1.0972393270580034E-7</v>
      </c>
      <c r="AK24">
        <v>0</v>
      </c>
      <c r="AL24" s="11">
        <f t="shared" si="18"/>
        <v>6.1142195114813642E-7</v>
      </c>
      <c r="AM24" s="11">
        <f t="shared" si="19"/>
        <v>7.2114588385393676E-7</v>
      </c>
      <c r="AN24" s="15">
        <f t="shared" si="20"/>
        <v>2.2739189884214046E-2</v>
      </c>
      <c r="AO24" s="15"/>
      <c r="AP24" t="e">
        <f t="shared" si="21"/>
        <v>#VALUE!</v>
      </c>
      <c r="AQ24" t="e">
        <f t="shared" si="22"/>
        <v>#VALUE!</v>
      </c>
      <c r="AR24">
        <v>0</v>
      </c>
      <c r="AS24" s="11" t="e">
        <f t="shared" si="23"/>
        <v>#VALUE!</v>
      </c>
      <c r="AT24" s="11" t="e">
        <f t="shared" si="24"/>
        <v>#VALUE!</v>
      </c>
      <c r="AU24" s="15">
        <f t="shared" si="25"/>
        <v>1.5759424160826513E-2</v>
      </c>
      <c r="AW24">
        <f t="shared" si="26"/>
        <v>78.812974192989046</v>
      </c>
      <c r="AX24">
        <f t="shared" si="27"/>
        <v>15.215219993965075</v>
      </c>
      <c r="AY24" t="e">
        <f t="shared" si="28"/>
        <v>#VALUE!</v>
      </c>
    </row>
    <row r="25" spans="1:51">
      <c r="A25" s="45">
        <v>44253.513888888891</v>
      </c>
      <c r="B25" s="38" t="s">
        <v>280</v>
      </c>
      <c r="C25" s="38" t="s">
        <v>278</v>
      </c>
      <c r="D25" s="52">
        <v>1</v>
      </c>
      <c r="E25" s="45">
        <v>44256.798518518517</v>
      </c>
      <c r="F25" s="38">
        <v>206</v>
      </c>
      <c r="H25" s="54">
        <v>20.399999999999999</v>
      </c>
      <c r="I25" s="5">
        <v>30</v>
      </c>
      <c r="J25" s="5">
        <v>33.5</v>
      </c>
      <c r="K25" s="5">
        <v>1495</v>
      </c>
      <c r="L25" s="5" t="s">
        <v>88</v>
      </c>
      <c r="M25" s="6">
        <f t="shared" si="0"/>
        <v>0.17305321642290766</v>
      </c>
      <c r="N25" s="6">
        <f t="shared" si="1"/>
        <v>40.003274479688322</v>
      </c>
      <c r="O25" s="6" t="e">
        <f t="shared" si="2"/>
        <v>#VALUE!</v>
      </c>
      <c r="P25">
        <f t="shared" si="3"/>
        <v>2.7688514627665226</v>
      </c>
      <c r="Q25">
        <f t="shared" si="4"/>
        <v>1760.1440771062862</v>
      </c>
      <c r="R25">
        <f t="shared" si="5"/>
        <v>4.8077256135896942</v>
      </c>
      <c r="S25">
        <f t="shared" si="6"/>
        <v>1111.3619921022039</v>
      </c>
      <c r="T25">
        <f t="shared" si="7"/>
        <v>1111.3619921022037</v>
      </c>
      <c r="V25" s="4">
        <f t="shared" si="29"/>
        <v>0.99769376646227226</v>
      </c>
      <c r="W25">
        <v>313.14999999999998</v>
      </c>
      <c r="X25">
        <f t="shared" si="9"/>
        <v>1.9073334166666699E-2</v>
      </c>
      <c r="Y25">
        <v>2E-3</v>
      </c>
      <c r="Z25">
        <f t="shared" si="10"/>
        <v>7.2765497523200454E-2</v>
      </c>
      <c r="AB25">
        <f t="shared" si="30"/>
        <v>3.3422741176486125E-5</v>
      </c>
      <c r="AC25">
        <f t="shared" si="12"/>
        <v>2.6013812778799091E-9</v>
      </c>
      <c r="AD25">
        <v>0</v>
      </c>
      <c r="AE25" s="11">
        <f t="shared" si="13"/>
        <v>6.9932054757070267E-10</v>
      </c>
      <c r="AF25" s="11">
        <f t="shared" si="14"/>
        <v>3.3007018254506118E-9</v>
      </c>
      <c r="AG25" s="15">
        <f t="shared" si="15"/>
        <v>1.097002469958351E-3</v>
      </c>
      <c r="AI25">
        <f t="shared" si="31"/>
        <v>1.4915521808610971E-3</v>
      </c>
      <c r="AJ25">
        <f t="shared" si="17"/>
        <v>1.1609149284867055E-7</v>
      </c>
      <c r="AK25">
        <v>0</v>
      </c>
      <c r="AL25" s="11">
        <f t="shared" si="18"/>
        <v>6.4690432906331469E-7</v>
      </c>
      <c r="AM25" s="11">
        <f t="shared" si="19"/>
        <v>7.6299582191198526E-7</v>
      </c>
      <c r="AN25" s="15">
        <f t="shared" si="20"/>
        <v>2.2739189884214046E-2</v>
      </c>
      <c r="AO25" s="15"/>
      <c r="AP25" t="e">
        <f t="shared" si="21"/>
        <v>#VALUE!</v>
      </c>
      <c r="AQ25" t="e">
        <f t="shared" si="22"/>
        <v>#VALUE!</v>
      </c>
      <c r="AR25">
        <v>0</v>
      </c>
      <c r="AS25" s="11" t="e">
        <f t="shared" si="23"/>
        <v>#VALUE!</v>
      </c>
      <c r="AT25" s="11" t="e">
        <f t="shared" si="24"/>
        <v>#VALUE!</v>
      </c>
      <c r="AU25" s="15">
        <f t="shared" si="25"/>
        <v>1.5759424160826513E-2</v>
      </c>
      <c r="AW25">
        <f t="shared" si="26"/>
        <v>78.812974192989046</v>
      </c>
      <c r="AX25">
        <f t="shared" si="27"/>
        <v>15.21521999396508</v>
      </c>
      <c r="AY25" t="e">
        <f t="shared" si="28"/>
        <v>#VALUE!</v>
      </c>
    </row>
    <row r="26" spans="1:51">
      <c r="A26" s="45">
        <v>44253.513888888891</v>
      </c>
      <c r="B26" s="38" t="s">
        <v>280</v>
      </c>
      <c r="C26" s="38" t="s">
        <v>278</v>
      </c>
      <c r="D26" s="52">
        <v>2</v>
      </c>
      <c r="E26" s="45">
        <v>44256.819780092592</v>
      </c>
      <c r="F26" s="38">
        <v>205</v>
      </c>
      <c r="G26" s="43"/>
      <c r="H26" s="54">
        <v>20.399999999999999</v>
      </c>
      <c r="I26" s="5">
        <v>30</v>
      </c>
      <c r="J26" s="5">
        <v>31.88</v>
      </c>
      <c r="K26" s="5">
        <v>1509</v>
      </c>
      <c r="L26" s="5" t="s">
        <v>88</v>
      </c>
      <c r="M26" s="6">
        <f t="shared" si="0"/>
        <v>0.16468467282275512</v>
      </c>
      <c r="N26" s="6">
        <f t="shared" si="1"/>
        <v>40.377887083511482</v>
      </c>
      <c r="O26" s="6" t="e">
        <f t="shared" si="2"/>
        <v>#VALUE!</v>
      </c>
      <c r="P26">
        <f t="shared" si="3"/>
        <v>2.6349547651640819</v>
      </c>
      <c r="Q26">
        <f t="shared" si="4"/>
        <v>1776.6270316745051</v>
      </c>
      <c r="R26">
        <f t="shared" si="5"/>
        <v>4.5752326137683417</v>
      </c>
      <c r="S26">
        <f t="shared" si="6"/>
        <v>1121.7693953727257</v>
      </c>
      <c r="T26">
        <f t="shared" si="7"/>
        <v>1121.7693953727257</v>
      </c>
      <c r="V26" s="4">
        <f t="shared" si="29"/>
        <v>0.99769376646227226</v>
      </c>
      <c r="W26">
        <v>313.14999999999998</v>
      </c>
      <c r="X26">
        <f t="shared" si="9"/>
        <v>1.9073334166666699E-2</v>
      </c>
      <c r="Y26">
        <v>2E-3</v>
      </c>
      <c r="Z26">
        <f t="shared" si="10"/>
        <v>7.2765497523200454E-2</v>
      </c>
      <c r="AB26">
        <f t="shared" si="30"/>
        <v>3.1806477274817243E-5</v>
      </c>
      <c r="AC26">
        <f t="shared" si="12"/>
        <v>2.475583138471985E-9</v>
      </c>
      <c r="AD26">
        <v>0</v>
      </c>
      <c r="AE26" s="11">
        <f t="shared" si="13"/>
        <v>6.6550265840459699E-10</v>
      </c>
      <c r="AF26" s="11">
        <f t="shared" si="14"/>
        <v>3.141085796876582E-9</v>
      </c>
      <c r="AG26" s="15">
        <f t="shared" si="15"/>
        <v>1.097002469958351E-3</v>
      </c>
      <c r="AI26">
        <f t="shared" si="31"/>
        <v>1.5055198935915687E-3</v>
      </c>
      <c r="AJ26">
        <f t="shared" si="17"/>
        <v>1.1717863726330692E-7</v>
      </c>
      <c r="AK26">
        <v>0</v>
      </c>
      <c r="AL26" s="11">
        <f t="shared" si="18"/>
        <v>6.5296229602444268E-7</v>
      </c>
      <c r="AM26" s="11">
        <f t="shared" si="19"/>
        <v>7.7014093328774957E-7</v>
      </c>
      <c r="AN26" s="15">
        <f t="shared" si="20"/>
        <v>2.2739189884214046E-2</v>
      </c>
      <c r="AO26" s="15"/>
      <c r="AP26" t="e">
        <f t="shared" si="21"/>
        <v>#VALUE!</v>
      </c>
      <c r="AQ26" t="e">
        <f t="shared" si="22"/>
        <v>#VALUE!</v>
      </c>
      <c r="AR26">
        <v>0</v>
      </c>
      <c r="AS26" s="11" t="e">
        <f t="shared" si="23"/>
        <v>#VALUE!</v>
      </c>
      <c r="AT26" s="11" t="e">
        <f t="shared" si="24"/>
        <v>#VALUE!</v>
      </c>
      <c r="AU26" s="15">
        <f t="shared" si="25"/>
        <v>1.5759424160826513E-2</v>
      </c>
      <c r="AW26">
        <f t="shared" si="26"/>
        <v>78.812974192989046</v>
      </c>
      <c r="AX26">
        <f t="shared" si="27"/>
        <v>15.215219993965073</v>
      </c>
      <c r="AY26" t="e">
        <f t="shared" si="28"/>
        <v>#VALUE!</v>
      </c>
    </row>
    <row r="27" spans="1:51">
      <c r="A27" s="45">
        <v>44319.447916666664</v>
      </c>
      <c r="B27" s="43">
        <v>0.1</v>
      </c>
      <c r="C27" s="43" t="s">
        <v>279</v>
      </c>
      <c r="D27" s="36">
        <v>1</v>
      </c>
      <c r="E27" s="45">
        <v>44320.48605324074</v>
      </c>
      <c r="F27" s="43">
        <v>147</v>
      </c>
      <c r="H27" s="54">
        <v>20.6</v>
      </c>
      <c r="I27" s="5">
        <v>30</v>
      </c>
      <c r="J27" s="5">
        <v>14.39</v>
      </c>
      <c r="K27" s="5">
        <v>566</v>
      </c>
      <c r="L27" s="5" t="s">
        <v>88</v>
      </c>
      <c r="M27" s="6">
        <f t="shared" si="0"/>
        <v>7.4284785213214799E-2</v>
      </c>
      <c r="N27" s="6">
        <f t="shared" si="1"/>
        <v>15.134740886661817</v>
      </c>
      <c r="O27" s="6" t="e">
        <f t="shared" si="2"/>
        <v>#VALUE!</v>
      </c>
      <c r="P27">
        <f t="shared" si="3"/>
        <v>1.1885565634114368</v>
      </c>
      <c r="Q27">
        <f t="shared" si="4"/>
        <v>665.92859901311999</v>
      </c>
      <c r="R27">
        <f t="shared" si="5"/>
        <v>2.0652800000358602</v>
      </c>
      <c r="S27">
        <f t="shared" si="6"/>
        <v>420.77900029233894</v>
      </c>
      <c r="T27">
        <f t="shared" si="7"/>
        <v>420.77900029233905</v>
      </c>
      <c r="V27" s="4">
        <f t="shared" si="29"/>
        <v>0.99701448559999994</v>
      </c>
      <c r="W27">
        <v>313.14999999999998</v>
      </c>
      <c r="X27">
        <f t="shared" si="9"/>
        <v>1.9073334166666699E-2</v>
      </c>
      <c r="Y27">
        <v>2E-3</v>
      </c>
      <c r="Z27">
        <f t="shared" si="10"/>
        <v>7.2765497523200454E-2</v>
      </c>
      <c r="AB27">
        <f t="shared" si="30"/>
        <v>1.4347038447784E-5</v>
      </c>
      <c r="AC27">
        <f t="shared" si="12"/>
        <v>1.1166683490744239E-9</v>
      </c>
      <c r="AD27">
        <v>0</v>
      </c>
      <c r="AE27" s="11">
        <f t="shared" si="13"/>
        <v>3.0019018279628323E-10</v>
      </c>
      <c r="AF27" s="11">
        <f t="shared" si="14"/>
        <v>1.4168585318707071E-9</v>
      </c>
      <c r="AG27" s="15">
        <f t="shared" si="15"/>
        <v>1.097002469958351E-3</v>
      </c>
      <c r="AI27">
        <f t="shared" si="31"/>
        <v>5.6431019884959992E-4</v>
      </c>
      <c r="AJ27">
        <f t="shared" si="17"/>
        <v>4.3921771061579141E-8</v>
      </c>
      <c r="AK27">
        <v>0</v>
      </c>
      <c r="AL27" s="11">
        <f t="shared" si="18"/>
        <v>2.4474819939563511E-7</v>
      </c>
      <c r="AM27" s="11">
        <f t="shared" si="19"/>
        <v>2.8866997045721425E-7</v>
      </c>
      <c r="AN27" s="15">
        <f t="shared" si="20"/>
        <v>2.2739189884214046E-2</v>
      </c>
      <c r="AO27" s="15"/>
      <c r="AP27" t="e">
        <f t="shared" si="21"/>
        <v>#VALUE!</v>
      </c>
      <c r="AQ27" t="e">
        <f t="shared" si="22"/>
        <v>#VALUE!</v>
      </c>
      <c r="AR27">
        <v>0</v>
      </c>
      <c r="AS27" s="11" t="e">
        <f t="shared" si="23"/>
        <v>#VALUE!</v>
      </c>
      <c r="AT27" s="11" t="e">
        <f t="shared" si="24"/>
        <v>#VALUE!</v>
      </c>
      <c r="AU27" s="15">
        <f t="shared" si="25"/>
        <v>1.5759424160826513E-2</v>
      </c>
      <c r="AW27">
        <f t="shared" si="26"/>
        <v>78.812974192989046</v>
      </c>
      <c r="AX27">
        <f t="shared" si="27"/>
        <v>15.215219993965075</v>
      </c>
      <c r="AY27" t="e">
        <f t="shared" si="28"/>
        <v>#VALUE!</v>
      </c>
    </row>
    <row r="28" spans="1:51">
      <c r="A28" s="45">
        <v>44319.447916666664</v>
      </c>
      <c r="B28" s="43">
        <v>0.1</v>
      </c>
      <c r="C28" s="43" t="s">
        <v>279</v>
      </c>
      <c r="D28" s="36">
        <v>2</v>
      </c>
      <c r="E28" s="45">
        <v>44320.507349537038</v>
      </c>
      <c r="F28" s="43">
        <v>158</v>
      </c>
      <c r="H28" s="54">
        <v>20.6</v>
      </c>
      <c r="I28" s="5">
        <v>30</v>
      </c>
      <c r="J28" s="5">
        <v>12.95</v>
      </c>
      <c r="K28" s="5">
        <v>852</v>
      </c>
      <c r="L28" s="5" t="s">
        <v>88</v>
      </c>
      <c r="M28" s="6">
        <f t="shared" si="0"/>
        <v>6.6851144441357285E-2</v>
      </c>
      <c r="N28" s="6">
        <f t="shared" si="1"/>
        <v>22.782330804657015</v>
      </c>
      <c r="O28" s="6" t="e">
        <f t="shared" si="2"/>
        <v>#VALUE!</v>
      </c>
      <c r="P28">
        <f t="shared" si="3"/>
        <v>1.0696183110617166</v>
      </c>
      <c r="Q28">
        <f t="shared" si="4"/>
        <v>1002.4225554049086</v>
      </c>
      <c r="R28">
        <f t="shared" si="5"/>
        <v>1.85860847814207</v>
      </c>
      <c r="S28">
        <f t="shared" si="6"/>
        <v>633.39877782521717</v>
      </c>
      <c r="T28">
        <f t="shared" si="7"/>
        <v>633.39877782521728</v>
      </c>
      <c r="V28" s="4">
        <f t="shared" si="29"/>
        <v>0.99701448559999994</v>
      </c>
      <c r="W28">
        <v>313.14999999999998</v>
      </c>
      <c r="X28">
        <f t="shared" si="9"/>
        <v>1.9073334166666699E-2</v>
      </c>
      <c r="Y28">
        <v>2E-3</v>
      </c>
      <c r="Z28">
        <f t="shared" si="10"/>
        <v>7.2765497523200454E-2</v>
      </c>
      <c r="AB28">
        <f t="shared" si="30"/>
        <v>1.2911337588519999E-5</v>
      </c>
      <c r="AC28">
        <f t="shared" si="12"/>
        <v>1.0049239138647524E-9</v>
      </c>
      <c r="AD28">
        <v>0</v>
      </c>
      <c r="AE28" s="11">
        <f t="shared" si="13"/>
        <v>2.7015030348935836E-10</v>
      </c>
      <c r="AF28" s="11">
        <f t="shared" si="14"/>
        <v>1.2750742173541106E-9</v>
      </c>
      <c r="AG28" s="15">
        <f t="shared" si="15"/>
        <v>1.097002469958351E-3</v>
      </c>
      <c r="AI28">
        <f t="shared" si="31"/>
        <v>8.4945634173119993E-4</v>
      </c>
      <c r="AJ28">
        <f t="shared" si="17"/>
        <v>6.611545749905553E-8</v>
      </c>
      <c r="AK28">
        <v>0</v>
      </c>
      <c r="AL28" s="11">
        <f t="shared" si="18"/>
        <v>3.6841955103371225E-7</v>
      </c>
      <c r="AM28" s="11">
        <f t="shared" si="19"/>
        <v>4.3453500853276781E-7</v>
      </c>
      <c r="AN28" s="15">
        <f t="shared" si="20"/>
        <v>2.2739189884214046E-2</v>
      </c>
      <c r="AO28" s="15"/>
      <c r="AP28" t="e">
        <f t="shared" si="21"/>
        <v>#VALUE!</v>
      </c>
      <c r="AQ28" t="e">
        <f t="shared" si="22"/>
        <v>#VALUE!</v>
      </c>
      <c r="AR28">
        <v>0</v>
      </c>
      <c r="AS28" s="11" t="e">
        <f t="shared" si="23"/>
        <v>#VALUE!</v>
      </c>
      <c r="AT28" s="11" t="e">
        <f t="shared" si="24"/>
        <v>#VALUE!</v>
      </c>
      <c r="AU28" s="15">
        <f t="shared" si="25"/>
        <v>1.5759424160826513E-2</v>
      </c>
      <c r="AW28">
        <f t="shared" si="26"/>
        <v>78.812974192989046</v>
      </c>
      <c r="AX28">
        <f t="shared" si="27"/>
        <v>15.21521999396508</v>
      </c>
      <c r="AY28" t="e">
        <f t="shared" si="28"/>
        <v>#VALUE!</v>
      </c>
    </row>
    <row r="29" spans="1:51">
      <c r="A29" s="45">
        <v>44319.447916666664</v>
      </c>
      <c r="B29" s="43">
        <v>3</v>
      </c>
      <c r="C29" s="43" t="s">
        <v>279</v>
      </c>
      <c r="D29" s="36">
        <v>1</v>
      </c>
      <c r="E29" s="45">
        <v>44320.528657407405</v>
      </c>
      <c r="F29" s="43">
        <v>163</v>
      </c>
      <c r="H29" s="54">
        <v>20.6</v>
      </c>
      <c r="I29" s="5">
        <v>30</v>
      </c>
      <c r="J29" s="5">
        <v>83.86</v>
      </c>
      <c r="K29" s="5">
        <v>7793</v>
      </c>
      <c r="L29" s="5" t="s">
        <v>88</v>
      </c>
      <c r="M29" s="6">
        <f t="shared" si="0"/>
        <v>0.43290632994997869</v>
      </c>
      <c r="N29" s="6">
        <f t="shared" si="1"/>
        <v>208.38345535292493</v>
      </c>
      <c r="O29" s="6" t="e">
        <f t="shared" si="2"/>
        <v>#VALUE!</v>
      </c>
      <c r="P29">
        <f t="shared" si="3"/>
        <v>6.926501279199659</v>
      </c>
      <c r="Q29">
        <f t="shared" si="4"/>
        <v>9168.8720355286969</v>
      </c>
      <c r="R29">
        <f t="shared" si="5"/>
        <v>12.03574571250919</v>
      </c>
      <c r="S29">
        <f t="shared" si="6"/>
        <v>5793.5172248731396</v>
      </c>
      <c r="T29">
        <f t="shared" si="7"/>
        <v>5793.5172248731405</v>
      </c>
      <c r="V29" s="4">
        <f t="shared" si="29"/>
        <v>0.99701448559999994</v>
      </c>
      <c r="W29">
        <v>313.14999999999998</v>
      </c>
      <c r="X29">
        <f t="shared" si="9"/>
        <v>1.9073334166666699E-2</v>
      </c>
      <c r="Y29">
        <v>2E-3</v>
      </c>
      <c r="Z29">
        <f t="shared" si="10"/>
        <v>7.2765497523200454E-2</v>
      </c>
      <c r="AB29">
        <f t="shared" si="30"/>
        <v>8.3609634762416002E-5</v>
      </c>
      <c r="AC29">
        <f t="shared" si="12"/>
        <v>6.5075613449187753E-9</v>
      </c>
      <c r="AD29">
        <v>0</v>
      </c>
      <c r="AE29" s="11">
        <f t="shared" si="13"/>
        <v>1.7494057490824397E-9</v>
      </c>
      <c r="AF29" s="11">
        <f t="shared" si="14"/>
        <v>8.2569670940012152E-9</v>
      </c>
      <c r="AG29" s="15">
        <f t="shared" si="15"/>
        <v>1.097002469958351E-3</v>
      </c>
      <c r="AI29">
        <f t="shared" si="31"/>
        <v>7.7697338862807988E-3</v>
      </c>
      <c r="AJ29">
        <f t="shared" si="17"/>
        <v>6.0473915527011707E-7</v>
      </c>
      <c r="AK29">
        <v>0</v>
      </c>
      <c r="AL29" s="11">
        <f t="shared" si="18"/>
        <v>3.3698281234808906E-6</v>
      </c>
      <c r="AM29" s="11">
        <f t="shared" si="19"/>
        <v>3.9745672787510075E-6</v>
      </c>
      <c r="AN29" s="15">
        <f t="shared" si="20"/>
        <v>2.2739189884214046E-2</v>
      </c>
      <c r="AO29" s="15"/>
      <c r="AP29" t="e">
        <f t="shared" si="21"/>
        <v>#VALUE!</v>
      </c>
      <c r="AQ29" t="e">
        <f t="shared" si="22"/>
        <v>#VALUE!</v>
      </c>
      <c r="AR29">
        <v>0</v>
      </c>
      <c r="AS29" s="11" t="e">
        <f t="shared" si="23"/>
        <v>#VALUE!</v>
      </c>
      <c r="AT29" s="11" t="e">
        <f t="shared" si="24"/>
        <v>#VALUE!</v>
      </c>
      <c r="AU29" s="15">
        <f t="shared" si="25"/>
        <v>1.5759424160826513E-2</v>
      </c>
      <c r="AW29">
        <f t="shared" si="26"/>
        <v>78.812974192989046</v>
      </c>
      <c r="AX29">
        <f t="shared" si="27"/>
        <v>15.215219993965075</v>
      </c>
      <c r="AY29" t="e">
        <f t="shared" si="28"/>
        <v>#VALUE!</v>
      </c>
    </row>
    <row r="30" spans="1:51">
      <c r="A30" s="45">
        <v>44319.447916666664</v>
      </c>
      <c r="B30" s="43">
        <v>3</v>
      </c>
      <c r="C30" s="43" t="s">
        <v>279</v>
      </c>
      <c r="D30" s="36">
        <v>2</v>
      </c>
      <c r="E30" s="45">
        <v>44320.54996527778</v>
      </c>
      <c r="F30" s="43">
        <v>87</v>
      </c>
      <c r="H30" s="54">
        <v>20.6</v>
      </c>
      <c r="I30" s="5">
        <v>30</v>
      </c>
      <c r="J30" s="5">
        <v>3.62</v>
      </c>
      <c r="K30" s="5">
        <v>4151</v>
      </c>
      <c r="L30" s="5" t="s">
        <v>88</v>
      </c>
      <c r="M30" s="6">
        <f t="shared" si="0"/>
        <v>1.8687346940363971E-2</v>
      </c>
      <c r="N30" s="6">
        <f t="shared" si="1"/>
        <v>110.9970131104827</v>
      </c>
      <c r="O30" s="6" t="e">
        <f t="shared" si="2"/>
        <v>#VALUE!</v>
      </c>
      <c r="P30">
        <f t="shared" si="3"/>
        <v>0.29899755104582354</v>
      </c>
      <c r="Q30">
        <f t="shared" si="4"/>
        <v>4883.8685768612386</v>
      </c>
      <c r="R30">
        <f t="shared" si="5"/>
        <v>0.51954924253855561</v>
      </c>
      <c r="S30">
        <f t="shared" si="6"/>
        <v>3085.9604774090094</v>
      </c>
      <c r="T30">
        <f t="shared" si="7"/>
        <v>3085.9604774090099</v>
      </c>
      <c r="V30" s="4">
        <f t="shared" si="29"/>
        <v>0.99701448559999994</v>
      </c>
      <c r="W30">
        <v>313.14999999999998</v>
      </c>
      <c r="X30">
        <f t="shared" si="9"/>
        <v>1.9073334166666699E-2</v>
      </c>
      <c r="Y30">
        <v>2E-3</v>
      </c>
      <c r="Z30">
        <f t="shared" si="10"/>
        <v>7.2765497523200454E-2</v>
      </c>
      <c r="AB30">
        <f t="shared" si="30"/>
        <v>3.6091924378719998E-6</v>
      </c>
      <c r="AC30">
        <f t="shared" si="12"/>
        <v>2.8091309406875707E-10</v>
      </c>
      <c r="AD30">
        <v>0</v>
      </c>
      <c r="AE30" s="11">
        <f t="shared" si="13"/>
        <v>7.5516918813241501E-11</v>
      </c>
      <c r="AF30" s="11">
        <f t="shared" si="14"/>
        <v>3.5643001288199855E-10</v>
      </c>
      <c r="AG30" s="15">
        <f t="shared" si="15"/>
        <v>1.097002469958351E-3</v>
      </c>
      <c r="AI30">
        <f t="shared" si="31"/>
        <v>4.1386071297255999E-3</v>
      </c>
      <c r="AJ30">
        <f t="shared" si="17"/>
        <v>3.221188545523234E-7</v>
      </c>
      <c r="AK30">
        <v>0</v>
      </c>
      <c r="AL30" s="11">
        <f t="shared" si="18"/>
        <v>1.7949642680057977E-6</v>
      </c>
      <c r="AM30" s="11">
        <f t="shared" si="19"/>
        <v>2.117083122558121E-6</v>
      </c>
      <c r="AN30" s="15">
        <f t="shared" si="20"/>
        <v>2.2739189884214046E-2</v>
      </c>
      <c r="AO30" s="15"/>
      <c r="AP30" t="e">
        <f t="shared" si="21"/>
        <v>#VALUE!</v>
      </c>
      <c r="AQ30" t="e">
        <f t="shared" si="22"/>
        <v>#VALUE!</v>
      </c>
      <c r="AR30">
        <v>0</v>
      </c>
      <c r="AS30" s="11" t="e">
        <f t="shared" si="23"/>
        <v>#VALUE!</v>
      </c>
      <c r="AT30" s="11" t="e">
        <f t="shared" si="24"/>
        <v>#VALUE!</v>
      </c>
      <c r="AU30" s="15">
        <f t="shared" si="25"/>
        <v>1.5759424160826513E-2</v>
      </c>
      <c r="AW30">
        <f t="shared" si="26"/>
        <v>78.812974192989046</v>
      </c>
      <c r="AX30">
        <f t="shared" si="27"/>
        <v>15.215219993965075</v>
      </c>
      <c r="AY30" t="e">
        <f t="shared" si="28"/>
        <v>#VALUE!</v>
      </c>
    </row>
    <row r="31" spans="1:51">
      <c r="A31" s="45">
        <v>44319.447916666664</v>
      </c>
      <c r="B31" s="43">
        <v>6</v>
      </c>
      <c r="C31" s="43" t="s">
        <v>279</v>
      </c>
      <c r="D31" s="36">
        <v>1</v>
      </c>
      <c r="E31" s="45">
        <v>44320.571273148147</v>
      </c>
      <c r="F31" s="43">
        <v>7</v>
      </c>
      <c r="H31" s="54">
        <v>20.6</v>
      </c>
      <c r="I31" s="5">
        <v>30</v>
      </c>
      <c r="J31" s="5">
        <v>15.42</v>
      </c>
      <c r="K31" s="5">
        <v>813</v>
      </c>
      <c r="L31" s="5" t="s">
        <v>88</v>
      </c>
      <c r="M31" s="6">
        <f t="shared" si="0"/>
        <v>7.9601903265307306E-2</v>
      </c>
      <c r="N31" s="6">
        <f t="shared" si="1"/>
        <v>21.739477634021302</v>
      </c>
      <c r="O31" s="6" t="e">
        <f t="shared" si="2"/>
        <v>#VALUE!</v>
      </c>
      <c r="P31">
        <f t="shared" si="3"/>
        <v>1.2736304522449169</v>
      </c>
      <c r="Q31">
        <f t="shared" si="4"/>
        <v>956.53701589693731</v>
      </c>
      <c r="R31">
        <f t="shared" si="5"/>
        <v>2.2131075469460018</v>
      </c>
      <c r="S31">
        <f t="shared" si="6"/>
        <v>604.40517179800634</v>
      </c>
      <c r="T31">
        <f t="shared" si="7"/>
        <v>604.40517179800645</v>
      </c>
      <c r="V31" s="4">
        <f t="shared" si="29"/>
        <v>0.99701448559999994</v>
      </c>
      <c r="W31">
        <v>313.14999999999998</v>
      </c>
      <c r="X31">
        <f t="shared" si="9"/>
        <v>1.9073334166666699E-2</v>
      </c>
      <c r="Y31">
        <v>2E-3</v>
      </c>
      <c r="Z31">
        <f t="shared" si="10"/>
        <v>7.2765497523200454E-2</v>
      </c>
      <c r="AB31">
        <f t="shared" si="30"/>
        <v>1.5373963367952001E-5</v>
      </c>
      <c r="AC31">
        <f t="shared" si="12"/>
        <v>1.1965966603702303E-9</v>
      </c>
      <c r="AD31">
        <v>0</v>
      </c>
      <c r="AE31" s="11">
        <f t="shared" si="13"/>
        <v>3.2167704091165299E-10</v>
      </c>
      <c r="AF31" s="11">
        <f t="shared" si="14"/>
        <v>1.5182737012818834E-9</v>
      </c>
      <c r="AG31" s="15">
        <f t="shared" si="15"/>
        <v>1.097002469958351E-3</v>
      </c>
      <c r="AI31">
        <f t="shared" si="31"/>
        <v>8.1057277679279997E-4</v>
      </c>
      <c r="AJ31">
        <f t="shared" si="17"/>
        <v>6.3089045712126931E-8</v>
      </c>
      <c r="AK31">
        <v>0</v>
      </c>
      <c r="AL31" s="11">
        <f t="shared" si="18"/>
        <v>3.5155527581033807E-7</v>
      </c>
      <c r="AM31" s="11">
        <f t="shared" si="19"/>
        <v>4.1464432152246503E-7</v>
      </c>
      <c r="AN31" s="15">
        <f t="shared" si="20"/>
        <v>2.2739189884214046E-2</v>
      </c>
      <c r="AO31" s="15"/>
      <c r="AP31" t="e">
        <f t="shared" si="21"/>
        <v>#VALUE!</v>
      </c>
      <c r="AQ31" t="e">
        <f t="shared" si="22"/>
        <v>#VALUE!</v>
      </c>
      <c r="AR31">
        <v>0</v>
      </c>
      <c r="AS31" s="11" t="e">
        <f t="shared" si="23"/>
        <v>#VALUE!</v>
      </c>
      <c r="AT31" s="11" t="e">
        <f t="shared" si="24"/>
        <v>#VALUE!</v>
      </c>
      <c r="AU31" s="15">
        <f t="shared" si="25"/>
        <v>1.5759424160826513E-2</v>
      </c>
      <c r="AW31">
        <f t="shared" si="26"/>
        <v>78.812974192989046</v>
      </c>
      <c r="AX31">
        <f t="shared" si="27"/>
        <v>15.215219993965082</v>
      </c>
      <c r="AY31" t="e">
        <f t="shared" si="28"/>
        <v>#VALUE!</v>
      </c>
    </row>
    <row r="32" spans="1:51">
      <c r="A32" s="45">
        <v>44319.447916666664</v>
      </c>
      <c r="B32" s="43">
        <v>6</v>
      </c>
      <c r="C32" s="43" t="s">
        <v>279</v>
      </c>
      <c r="D32" s="36">
        <v>2</v>
      </c>
      <c r="E32" s="45">
        <v>44320.592592592591</v>
      </c>
      <c r="F32" s="43">
        <v>17</v>
      </c>
      <c r="H32" s="54">
        <v>20.6</v>
      </c>
      <c r="I32" s="5">
        <v>30</v>
      </c>
      <c r="J32" s="5">
        <v>5.42</v>
      </c>
      <c r="K32" s="5">
        <v>5480</v>
      </c>
      <c r="L32" s="5" t="s">
        <v>88</v>
      </c>
      <c r="M32" s="6">
        <f t="shared" si="0"/>
        <v>2.7979397905185832E-2</v>
      </c>
      <c r="N32" s="6">
        <f t="shared" si="1"/>
        <v>146.53424038676104</v>
      </c>
      <c r="O32" s="6" t="e">
        <f t="shared" si="2"/>
        <v>#VALUE!</v>
      </c>
      <c r="P32">
        <f t="shared" si="3"/>
        <v>0.44767036648297331</v>
      </c>
      <c r="Q32">
        <f t="shared" si="4"/>
        <v>6447.5065770174861</v>
      </c>
      <c r="R32">
        <f t="shared" si="5"/>
        <v>0.77788864490579301</v>
      </c>
      <c r="S32">
        <f t="shared" si="6"/>
        <v>4073.9733597208792</v>
      </c>
      <c r="T32">
        <f t="shared" si="7"/>
        <v>4073.9733597208797</v>
      </c>
      <c r="V32" s="4">
        <f t="shared" si="29"/>
        <v>0.99701448559999994</v>
      </c>
      <c r="W32">
        <v>313.14999999999998</v>
      </c>
      <c r="X32">
        <f t="shared" si="9"/>
        <v>1.9073334166666699E-2</v>
      </c>
      <c r="Y32">
        <v>2E-3</v>
      </c>
      <c r="Z32">
        <f t="shared" si="10"/>
        <v>7.2765497523200454E-2</v>
      </c>
      <c r="AB32">
        <f t="shared" si="30"/>
        <v>5.4038185119519996E-6</v>
      </c>
      <c r="AC32">
        <f t="shared" si="12"/>
        <v>4.2059363808084619E-10</v>
      </c>
      <c r="AD32">
        <v>0</v>
      </c>
      <c r="AE32" s="11">
        <f t="shared" si="13"/>
        <v>1.1306676794689747E-10</v>
      </c>
      <c r="AF32" s="11">
        <f t="shared" si="14"/>
        <v>5.3366040602774362E-10</v>
      </c>
      <c r="AG32" s="15">
        <f t="shared" si="15"/>
        <v>1.097002469958351E-3</v>
      </c>
      <c r="AI32">
        <f t="shared" si="31"/>
        <v>5.463639381087999E-3</v>
      </c>
      <c r="AJ32">
        <f t="shared" si="17"/>
        <v>4.2524965621458245E-7</v>
      </c>
      <c r="AK32">
        <v>0</v>
      </c>
      <c r="AL32" s="11">
        <f t="shared" si="18"/>
        <v>2.3696468775407779E-6</v>
      </c>
      <c r="AM32" s="11">
        <f t="shared" si="19"/>
        <v>2.7948965337553604E-6</v>
      </c>
      <c r="AN32" s="15">
        <f t="shared" si="20"/>
        <v>2.2739189884214046E-2</v>
      </c>
      <c r="AO32" s="15"/>
      <c r="AP32" t="e">
        <f t="shared" si="21"/>
        <v>#VALUE!</v>
      </c>
      <c r="AQ32" t="e">
        <f t="shared" si="22"/>
        <v>#VALUE!</v>
      </c>
      <c r="AR32">
        <v>0</v>
      </c>
      <c r="AS32" s="11" t="e">
        <f t="shared" si="23"/>
        <v>#VALUE!</v>
      </c>
      <c r="AT32" s="11" t="e">
        <f t="shared" si="24"/>
        <v>#VALUE!</v>
      </c>
      <c r="AU32" s="15">
        <f t="shared" si="25"/>
        <v>1.5759424160826513E-2</v>
      </c>
      <c r="AW32">
        <f t="shared" si="26"/>
        <v>78.812974192989046</v>
      </c>
      <c r="AX32">
        <f t="shared" si="27"/>
        <v>15.215219993965079</v>
      </c>
      <c r="AY32" t="e">
        <f t="shared" si="28"/>
        <v>#VALUE!</v>
      </c>
    </row>
    <row r="33" spans="1:51">
      <c r="A33" s="45">
        <v>44319.447916666664</v>
      </c>
      <c r="B33" s="43">
        <v>9</v>
      </c>
      <c r="C33" s="43" t="s">
        <v>279</v>
      </c>
      <c r="D33" s="36">
        <v>1</v>
      </c>
      <c r="E33" s="45">
        <v>44320.613912037035</v>
      </c>
      <c r="F33" s="43">
        <v>33</v>
      </c>
      <c r="H33" s="54">
        <v>20.6</v>
      </c>
      <c r="I33" s="5">
        <v>30</v>
      </c>
      <c r="J33" s="5">
        <v>4.26</v>
      </c>
      <c r="K33" s="5">
        <v>4601</v>
      </c>
      <c r="L33" s="5" t="s">
        <v>88</v>
      </c>
      <c r="M33" s="6">
        <f t="shared" si="0"/>
        <v>2.1991187283411751E-2</v>
      </c>
      <c r="N33" s="6">
        <f t="shared" si="1"/>
        <v>123.02993431012547</v>
      </c>
      <c r="O33" s="6" t="e">
        <f t="shared" si="2"/>
        <v>#VALUE!</v>
      </c>
      <c r="P33">
        <f t="shared" si="3"/>
        <v>0.35185899653458802</v>
      </c>
      <c r="Q33">
        <f t="shared" si="4"/>
        <v>5413.3171096455208</v>
      </c>
      <c r="R33">
        <f t="shared" si="5"/>
        <v>0.61140325226912906</v>
      </c>
      <c r="S33">
        <f t="shared" si="6"/>
        <v>3420.5020854152854</v>
      </c>
      <c r="T33">
        <f t="shared" si="7"/>
        <v>3420.5020854152863</v>
      </c>
      <c r="V33" s="4">
        <f t="shared" si="29"/>
        <v>0.99701448559999994</v>
      </c>
      <c r="W33">
        <v>313.14999999999998</v>
      </c>
      <c r="X33">
        <f t="shared" si="9"/>
        <v>1.9073334166666699E-2</v>
      </c>
      <c r="Y33">
        <v>2E-3</v>
      </c>
      <c r="Z33">
        <f t="shared" si="10"/>
        <v>7.2765497523200454E-2</v>
      </c>
      <c r="AB33">
        <f t="shared" si="30"/>
        <v>4.247281708656E-6</v>
      </c>
      <c r="AC33">
        <f t="shared" si="12"/>
        <v>3.305772874952777E-10</v>
      </c>
      <c r="AD33">
        <v>0</v>
      </c>
      <c r="AE33" s="11">
        <f t="shared" si="13"/>
        <v>8.8867976282985849E-11</v>
      </c>
      <c r="AF33" s="11">
        <f t="shared" si="14"/>
        <v>4.1944526377826358E-10</v>
      </c>
      <c r="AG33" s="15">
        <f t="shared" si="15"/>
        <v>1.097002469958351E-3</v>
      </c>
      <c r="AI33">
        <f t="shared" si="31"/>
        <v>4.5872636482455998E-3</v>
      </c>
      <c r="AJ33">
        <f t="shared" si="17"/>
        <v>3.5703899055534568E-7</v>
      </c>
      <c r="AK33">
        <v>0</v>
      </c>
      <c r="AL33" s="11">
        <f t="shared" si="18"/>
        <v>1.9895520590447299E-6</v>
      </c>
      <c r="AM33" s="11">
        <f t="shared" si="19"/>
        <v>2.3465910496000756E-6</v>
      </c>
      <c r="AN33" s="15">
        <f t="shared" si="20"/>
        <v>2.2739189884214046E-2</v>
      </c>
      <c r="AO33" s="15"/>
      <c r="AP33" t="e">
        <f t="shared" si="21"/>
        <v>#VALUE!</v>
      </c>
      <c r="AQ33" t="e">
        <f t="shared" si="22"/>
        <v>#VALUE!</v>
      </c>
      <c r="AR33">
        <v>0</v>
      </c>
      <c r="AS33" s="11" t="e">
        <f t="shared" si="23"/>
        <v>#VALUE!</v>
      </c>
      <c r="AT33" s="11" t="e">
        <f t="shared" si="24"/>
        <v>#VALUE!</v>
      </c>
      <c r="AU33" s="15">
        <f t="shared" si="25"/>
        <v>1.5759424160826513E-2</v>
      </c>
      <c r="AW33">
        <f t="shared" si="26"/>
        <v>78.812974192989046</v>
      </c>
      <c r="AX33">
        <f t="shared" si="27"/>
        <v>15.215219993965075</v>
      </c>
      <c r="AY33" t="e">
        <f t="shared" si="28"/>
        <v>#VALUE!</v>
      </c>
    </row>
    <row r="34" spans="1:51">
      <c r="A34" s="45">
        <v>44319.447916666664</v>
      </c>
      <c r="B34" s="43">
        <v>9</v>
      </c>
      <c r="C34" s="43" t="s">
        <v>279</v>
      </c>
      <c r="D34" s="36">
        <v>2</v>
      </c>
      <c r="E34" s="45">
        <v>44320.635208333333</v>
      </c>
      <c r="F34" s="43">
        <v>175</v>
      </c>
      <c r="H34" s="54">
        <v>20.6</v>
      </c>
      <c r="I34" s="5">
        <v>30</v>
      </c>
      <c r="J34" s="5">
        <v>4.66</v>
      </c>
      <c r="K34" s="5">
        <v>5679</v>
      </c>
      <c r="L34" s="5" t="s">
        <v>88</v>
      </c>
      <c r="M34" s="6">
        <f t="shared" si="0"/>
        <v>2.4056087497816604E-2</v>
      </c>
      <c r="N34" s="6">
        <f t="shared" si="1"/>
        <v>151.85546553949197</v>
      </c>
      <c r="O34" s="6" t="e">
        <f t="shared" si="2"/>
        <v>#VALUE!</v>
      </c>
      <c r="P34">
        <f t="shared" si="3"/>
        <v>0.38489739996506567</v>
      </c>
      <c r="Q34">
        <f t="shared" si="4"/>
        <v>6681.6404837376467</v>
      </c>
      <c r="R34">
        <f t="shared" si="5"/>
        <v>0.66881200835073706</v>
      </c>
      <c r="S34">
        <f t="shared" si="6"/>
        <v>4221.9150930392107</v>
      </c>
      <c r="T34">
        <f t="shared" si="7"/>
        <v>4221.9150930392116</v>
      </c>
      <c r="V34" s="4">
        <f t="shared" si="29"/>
        <v>0.99701448559999994</v>
      </c>
      <c r="W34">
        <v>313.14999999999998</v>
      </c>
      <c r="X34">
        <f t="shared" si="9"/>
        <v>1.9073334166666699E-2</v>
      </c>
      <c r="Y34">
        <v>2E-3</v>
      </c>
      <c r="Z34">
        <f t="shared" si="10"/>
        <v>7.2765497523200454E-2</v>
      </c>
      <c r="AB34">
        <f t="shared" si="30"/>
        <v>4.646087502896E-6</v>
      </c>
      <c r="AC34">
        <f t="shared" si="12"/>
        <v>3.6161740838685303E-10</v>
      </c>
      <c r="AD34">
        <v>0</v>
      </c>
      <c r="AE34" s="11">
        <f t="shared" si="13"/>
        <v>9.7212387201576065E-11</v>
      </c>
      <c r="AF34" s="11">
        <f t="shared" si="14"/>
        <v>4.5882979558842907E-10</v>
      </c>
      <c r="AG34" s="15">
        <f t="shared" si="15"/>
        <v>1.097002469958351E-3</v>
      </c>
      <c r="AI34">
        <f t="shared" si="31"/>
        <v>5.6620452637223999E-3</v>
      </c>
      <c r="AJ34">
        <f t="shared" si="17"/>
        <v>4.4069211635814126E-7</v>
      </c>
      <c r="AK34">
        <v>0</v>
      </c>
      <c r="AL34" s="11">
        <f t="shared" si="18"/>
        <v>2.4556979229113286E-6</v>
      </c>
      <c r="AM34" s="11">
        <f t="shared" si="19"/>
        <v>2.8963900392694699E-6</v>
      </c>
      <c r="AN34" s="15">
        <f t="shared" si="20"/>
        <v>2.2739189884214046E-2</v>
      </c>
      <c r="AO34" s="15"/>
      <c r="AP34" t="e">
        <f t="shared" si="21"/>
        <v>#VALUE!</v>
      </c>
      <c r="AQ34" t="e">
        <f t="shared" si="22"/>
        <v>#VALUE!</v>
      </c>
      <c r="AR34">
        <v>0</v>
      </c>
      <c r="AS34" s="11" t="e">
        <f t="shared" si="23"/>
        <v>#VALUE!</v>
      </c>
      <c r="AT34" s="11" t="e">
        <f t="shared" si="24"/>
        <v>#VALUE!</v>
      </c>
      <c r="AU34" s="15">
        <f t="shared" si="25"/>
        <v>1.5759424160826513E-2</v>
      </c>
      <c r="AW34">
        <f t="shared" si="26"/>
        <v>78.81297419298906</v>
      </c>
      <c r="AX34">
        <f t="shared" si="27"/>
        <v>15.215219993965075</v>
      </c>
      <c r="AY34" t="e">
        <f t="shared" si="28"/>
        <v>#VALUE!</v>
      </c>
    </row>
    <row r="35" spans="1:51">
      <c r="A35" s="45">
        <v>44319.447916666664</v>
      </c>
      <c r="B35" s="43">
        <v>11</v>
      </c>
      <c r="C35" s="43" t="s">
        <v>279</v>
      </c>
      <c r="D35" s="36">
        <v>1</v>
      </c>
      <c r="E35" s="45">
        <v>44320.656493055554</v>
      </c>
      <c r="F35" s="43">
        <v>69</v>
      </c>
      <c r="H35" s="54">
        <v>20.6</v>
      </c>
      <c r="I35" s="5">
        <v>30</v>
      </c>
      <c r="J35" s="5">
        <v>18.43</v>
      </c>
      <c r="K35" s="5">
        <v>681</v>
      </c>
      <c r="L35" s="5" t="s">
        <v>88</v>
      </c>
      <c r="M35" s="6">
        <f t="shared" si="0"/>
        <v>9.5140277378703855E-2</v>
      </c>
      <c r="N35" s="6">
        <f t="shared" si="1"/>
        <v>18.209820748792751</v>
      </c>
      <c r="O35" s="6" t="e">
        <f t="shared" si="2"/>
        <v>#VALUE!</v>
      </c>
      <c r="P35">
        <f t="shared" si="3"/>
        <v>1.5222444380592617</v>
      </c>
      <c r="Q35">
        <f t="shared" si="4"/>
        <v>801.23211294688099</v>
      </c>
      <c r="R35">
        <f t="shared" si="5"/>
        <v>2.6451084364601036</v>
      </c>
      <c r="S35">
        <f t="shared" si="6"/>
        <v>506.27296678283199</v>
      </c>
      <c r="T35">
        <f t="shared" si="7"/>
        <v>506.27296678283199</v>
      </c>
      <c r="V35" s="4">
        <f t="shared" si="29"/>
        <v>0.99701448559999994</v>
      </c>
      <c r="W35">
        <v>313.14999999999998</v>
      </c>
      <c r="X35">
        <f t="shared" si="9"/>
        <v>1.9073334166666699E-2</v>
      </c>
      <c r="Y35">
        <v>2E-3</v>
      </c>
      <c r="Z35">
        <f t="shared" si="10"/>
        <v>7.2765497523200454E-2</v>
      </c>
      <c r="AB35">
        <f t="shared" si="30"/>
        <v>1.8374976969607997E-5</v>
      </c>
      <c r="AC35">
        <f t="shared" si="12"/>
        <v>1.4301735700793349E-9</v>
      </c>
      <c r="AD35">
        <v>0</v>
      </c>
      <c r="AE35" s="11">
        <f t="shared" si="13"/>
        <v>3.8446873307404427E-10</v>
      </c>
      <c r="AF35" s="11">
        <f t="shared" si="14"/>
        <v>1.8146423031533791E-9</v>
      </c>
      <c r="AG35" s="15">
        <f t="shared" si="15"/>
        <v>1.097002469958351E-3</v>
      </c>
      <c r="AI35">
        <f t="shared" si="31"/>
        <v>6.7896686469359996E-4</v>
      </c>
      <c r="AJ35">
        <f t="shared" si="17"/>
        <v>5.2845805817907061E-8</v>
      </c>
      <c r="AK35">
        <v>0</v>
      </c>
      <c r="AL35" s="11">
        <f t="shared" si="18"/>
        <v>2.9447619043891789E-7</v>
      </c>
      <c r="AM35" s="11">
        <f t="shared" si="19"/>
        <v>3.4732199625682495E-7</v>
      </c>
      <c r="AN35" s="15">
        <f t="shared" si="20"/>
        <v>2.2739189884214046E-2</v>
      </c>
      <c r="AO35" s="15"/>
      <c r="AP35" t="e">
        <f t="shared" si="21"/>
        <v>#VALUE!</v>
      </c>
      <c r="AQ35" t="e">
        <f t="shared" si="22"/>
        <v>#VALUE!</v>
      </c>
      <c r="AR35">
        <v>0</v>
      </c>
      <c r="AS35" s="11" t="e">
        <f t="shared" si="23"/>
        <v>#VALUE!</v>
      </c>
      <c r="AT35" s="11" t="e">
        <f t="shared" si="24"/>
        <v>#VALUE!</v>
      </c>
      <c r="AU35" s="15">
        <f t="shared" si="25"/>
        <v>1.5759424160826513E-2</v>
      </c>
      <c r="AW35">
        <f t="shared" si="26"/>
        <v>78.812974192989046</v>
      </c>
      <c r="AX35">
        <f t="shared" si="27"/>
        <v>15.215219993965075</v>
      </c>
      <c r="AY35" t="e">
        <f t="shared" si="28"/>
        <v>#VALUE!</v>
      </c>
    </row>
    <row r="36" spans="1:51">
      <c r="A36" s="45">
        <v>44319.447916666664</v>
      </c>
      <c r="B36" s="43">
        <v>11</v>
      </c>
      <c r="C36" s="43" t="s">
        <v>279</v>
      </c>
      <c r="D36" s="36">
        <v>2</v>
      </c>
      <c r="E36" s="45">
        <v>44320.677789351852</v>
      </c>
      <c r="F36" s="43">
        <v>201</v>
      </c>
      <c r="H36" s="54">
        <v>20.6</v>
      </c>
      <c r="I36" s="5">
        <v>30</v>
      </c>
      <c r="J36" s="5">
        <v>71.430000000000007</v>
      </c>
      <c r="K36" s="5">
        <v>8206</v>
      </c>
      <c r="L36" s="5" t="s">
        <v>88</v>
      </c>
      <c r="M36" s="6">
        <f t="shared" si="0"/>
        <v>0.36873955578734774</v>
      </c>
      <c r="N36" s="6">
        <f t="shared" si="1"/>
        <v>219.4270030317083</v>
      </c>
      <c r="O36" s="6" t="e">
        <f t="shared" si="2"/>
        <v>#VALUE!</v>
      </c>
      <c r="P36">
        <f t="shared" si="3"/>
        <v>5.8998328925975638</v>
      </c>
      <c r="Q36">
        <f t="shared" si="4"/>
        <v>9654.7881333951646</v>
      </c>
      <c r="R36">
        <f t="shared" si="5"/>
        <v>10.251768617273211</v>
      </c>
      <c r="S36">
        <f t="shared" si="6"/>
        <v>6100.5520784433465</v>
      </c>
      <c r="T36">
        <f t="shared" si="7"/>
        <v>6100.5520784433484</v>
      </c>
      <c r="V36" s="4">
        <f t="shared" si="29"/>
        <v>0.99701448559999994</v>
      </c>
      <c r="W36">
        <v>313.14999999999998</v>
      </c>
      <c r="X36">
        <f t="shared" si="9"/>
        <v>1.9073334166666699E-2</v>
      </c>
      <c r="Y36">
        <v>2E-3</v>
      </c>
      <c r="Z36">
        <f t="shared" si="10"/>
        <v>7.2765497523200454E-2</v>
      </c>
      <c r="AB36">
        <f t="shared" si="30"/>
        <v>7.1216744706408008E-5</v>
      </c>
      <c r="AC36">
        <f t="shared" si="12"/>
        <v>5.5429895882130721E-9</v>
      </c>
      <c r="AD36">
        <v>0</v>
      </c>
      <c r="AE36" s="11">
        <f t="shared" si="13"/>
        <v>1.4901031797872489E-9</v>
      </c>
      <c r="AF36" s="11">
        <f t="shared" si="14"/>
        <v>7.0330927680003209E-9</v>
      </c>
      <c r="AG36" s="15">
        <f t="shared" si="15"/>
        <v>1.097002469958351E-3</v>
      </c>
      <c r="AI36">
        <f t="shared" si="31"/>
        <v>8.1815008688336001E-3</v>
      </c>
      <c r="AJ36">
        <f t="shared" si="17"/>
        <v>6.3678808009066857E-7</v>
      </c>
      <c r="AK36">
        <v>0</v>
      </c>
      <c r="AL36" s="11">
        <f t="shared" si="18"/>
        <v>3.5484164739232898E-6</v>
      </c>
      <c r="AM36" s="11">
        <f t="shared" si="19"/>
        <v>4.1852045540139587E-6</v>
      </c>
      <c r="AN36" s="15">
        <f t="shared" si="20"/>
        <v>2.2739189884214046E-2</v>
      </c>
      <c r="AO36" s="15"/>
      <c r="AP36" t="e">
        <f t="shared" si="21"/>
        <v>#VALUE!</v>
      </c>
      <c r="AQ36" t="e">
        <f t="shared" si="22"/>
        <v>#VALUE!</v>
      </c>
      <c r="AR36">
        <v>0</v>
      </c>
      <c r="AS36" s="11" t="e">
        <f t="shared" si="23"/>
        <v>#VALUE!</v>
      </c>
      <c r="AT36" s="11" t="e">
        <f t="shared" si="24"/>
        <v>#VALUE!</v>
      </c>
      <c r="AU36" s="15">
        <f t="shared" si="25"/>
        <v>1.5759424160826513E-2</v>
      </c>
      <c r="AW36">
        <f t="shared" si="26"/>
        <v>78.81297419298906</v>
      </c>
      <c r="AX36">
        <f t="shared" si="27"/>
        <v>15.21521999396508</v>
      </c>
      <c r="AY36" t="e">
        <f t="shared" si="28"/>
        <v>#VALUE!</v>
      </c>
    </row>
    <row r="37" spans="1:51">
      <c r="A37" s="45">
        <v>44291.458333333336</v>
      </c>
      <c r="B37" s="43">
        <v>0.1</v>
      </c>
      <c r="C37" s="43" t="s">
        <v>279</v>
      </c>
      <c r="D37" s="36">
        <v>1</v>
      </c>
      <c r="E37" s="45">
        <v>44292.578379629631</v>
      </c>
      <c r="F37" s="43">
        <v>197</v>
      </c>
      <c r="H37" s="54">
        <v>20.399999999999999</v>
      </c>
      <c r="I37" s="5">
        <v>30</v>
      </c>
      <c r="J37" s="5">
        <v>36.82</v>
      </c>
      <c r="K37" s="5">
        <v>884</v>
      </c>
      <c r="L37" s="5" t="s">
        <v>88</v>
      </c>
      <c r="M37" s="6">
        <f t="shared" si="0"/>
        <v>0.19020356503556596</v>
      </c>
      <c r="N37" s="6">
        <f t="shared" si="1"/>
        <v>23.654110127120052</v>
      </c>
      <c r="O37" s="6" t="e">
        <f t="shared" si="2"/>
        <v>#VALUE!</v>
      </c>
      <c r="P37">
        <f t="shared" si="3"/>
        <v>3.0432570405690553</v>
      </c>
      <c r="Q37">
        <f t="shared" si="4"/>
        <v>1040.7808455932823</v>
      </c>
      <c r="R37">
        <f t="shared" si="5"/>
        <v>5.284192749026043</v>
      </c>
      <c r="S37">
        <f t="shared" si="6"/>
        <v>657.1531779386944</v>
      </c>
      <c r="T37">
        <f t="shared" si="7"/>
        <v>657.1531779386944</v>
      </c>
      <c r="V37" s="4">
        <f t="shared" si="29"/>
        <v>0.99769376646227226</v>
      </c>
      <c r="W37">
        <v>313.14999999999998</v>
      </c>
      <c r="X37">
        <f t="shared" si="9"/>
        <v>1.9073334166666699E-2</v>
      </c>
      <c r="Y37">
        <v>2E-3</v>
      </c>
      <c r="Z37">
        <f t="shared" si="10"/>
        <v>7.2765497523200454E-2</v>
      </c>
      <c r="AB37">
        <f t="shared" si="30"/>
        <v>3.6735084481140867E-5</v>
      </c>
      <c r="AC37">
        <f t="shared" si="12"/>
        <v>2.8591898104936785E-9</v>
      </c>
      <c r="AD37">
        <v>0</v>
      </c>
      <c r="AE37" s="11">
        <f t="shared" si="13"/>
        <v>7.6862634512099307E-10</v>
      </c>
      <c r="AF37" s="11">
        <f t="shared" si="14"/>
        <v>3.6278161556146716E-9</v>
      </c>
      <c r="AG37" s="15">
        <f t="shared" si="15"/>
        <v>1.097002469958351E-3</v>
      </c>
      <c r="AI37">
        <f t="shared" si="31"/>
        <v>8.8196128955264868E-4</v>
      </c>
      <c r="AJ37">
        <f t="shared" si="17"/>
        <v>6.8645404467039978E-8</v>
      </c>
      <c r="AK37">
        <v>0</v>
      </c>
      <c r="AL37" s="11">
        <f t="shared" si="18"/>
        <v>3.825173424026557E-7</v>
      </c>
      <c r="AM37" s="11">
        <f t="shared" si="19"/>
        <v>4.5116274686969566E-7</v>
      </c>
      <c r="AN37" s="15">
        <f t="shared" si="20"/>
        <v>2.2739189884214046E-2</v>
      </c>
      <c r="AO37" s="15"/>
      <c r="AP37" t="e">
        <f t="shared" si="21"/>
        <v>#VALUE!</v>
      </c>
      <c r="AQ37" t="e">
        <f t="shared" si="22"/>
        <v>#VALUE!</v>
      </c>
      <c r="AR37">
        <v>0</v>
      </c>
      <c r="AS37" s="11" t="e">
        <f t="shared" si="23"/>
        <v>#VALUE!</v>
      </c>
      <c r="AT37" s="11" t="e">
        <f t="shared" si="24"/>
        <v>#VALUE!</v>
      </c>
      <c r="AU37" s="15">
        <f t="shared" si="25"/>
        <v>1.5759424160826513E-2</v>
      </c>
      <c r="AW37">
        <f t="shared" si="26"/>
        <v>78.812974192989046</v>
      </c>
      <c r="AX37">
        <f t="shared" si="27"/>
        <v>15.215219993965073</v>
      </c>
      <c r="AY37" t="e">
        <f t="shared" si="28"/>
        <v>#VALUE!</v>
      </c>
    </row>
    <row r="38" spans="1:51">
      <c r="A38" s="45">
        <v>44291.458333333336</v>
      </c>
      <c r="B38" s="43">
        <v>0.1</v>
      </c>
      <c r="C38" s="43" t="s">
        <v>279</v>
      </c>
      <c r="D38" s="36">
        <v>2</v>
      </c>
      <c r="E38" s="45">
        <v>44292.599664351852</v>
      </c>
      <c r="F38" s="43">
        <v>14</v>
      </c>
      <c r="H38" s="54">
        <v>20.399999999999999</v>
      </c>
      <c r="I38" s="5">
        <v>30</v>
      </c>
      <c r="J38" s="5">
        <v>30.72</v>
      </c>
      <c r="K38" s="5">
        <v>877</v>
      </c>
      <c r="L38" s="5" t="s">
        <v>88</v>
      </c>
      <c r="M38" s="6">
        <f t="shared" si="0"/>
        <v>0.1586923823436335</v>
      </c>
      <c r="N38" s="6">
        <f t="shared" si="1"/>
        <v>23.466803825208462</v>
      </c>
      <c r="O38" s="6" t="e">
        <f t="shared" si="2"/>
        <v>#VALUE!</v>
      </c>
      <c r="P38">
        <f t="shared" si="3"/>
        <v>2.5390781174981361</v>
      </c>
      <c r="Q38">
        <f t="shared" si="4"/>
        <v>1032.5393683091722</v>
      </c>
      <c r="R38">
        <f t="shared" si="5"/>
        <v>4.4087561447604573</v>
      </c>
      <c r="S38">
        <f t="shared" si="6"/>
        <v>651.94947630343302</v>
      </c>
      <c r="T38">
        <f t="shared" si="7"/>
        <v>651.94947630343313</v>
      </c>
      <c r="V38" s="4">
        <f t="shared" si="29"/>
        <v>0.99769376646227226</v>
      </c>
      <c r="W38">
        <v>313.14999999999998</v>
      </c>
      <c r="X38">
        <f t="shared" si="9"/>
        <v>1.9073334166666699E-2</v>
      </c>
      <c r="Y38">
        <v>2E-3</v>
      </c>
      <c r="Z38">
        <f t="shared" si="10"/>
        <v>7.2765497523200454E-2</v>
      </c>
      <c r="AB38">
        <f t="shared" si="30"/>
        <v>3.0649152505721001E-5</v>
      </c>
      <c r="AC38">
        <f t="shared" si="12"/>
        <v>2.3855054584021129E-9</v>
      </c>
      <c r="AD38">
        <v>0</v>
      </c>
      <c r="AE38" s="11">
        <f t="shared" si="13"/>
        <v>6.4128737974244706E-10</v>
      </c>
      <c r="AF38" s="11">
        <f t="shared" si="14"/>
        <v>3.0267928381445601E-9</v>
      </c>
      <c r="AG38" s="15">
        <f t="shared" si="15"/>
        <v>1.097002469958351E-3</v>
      </c>
      <c r="AI38">
        <f t="shared" si="31"/>
        <v>8.7497743318741268E-4</v>
      </c>
      <c r="AJ38">
        <f t="shared" si="17"/>
        <v>6.8101832259721778E-8</v>
      </c>
      <c r="AK38">
        <v>0</v>
      </c>
      <c r="AL38" s="11">
        <f t="shared" si="18"/>
        <v>3.794883589220916E-7</v>
      </c>
      <c r="AM38" s="11">
        <f t="shared" si="19"/>
        <v>4.4759019118181335E-7</v>
      </c>
      <c r="AN38" s="15">
        <f t="shared" si="20"/>
        <v>2.2739189884214046E-2</v>
      </c>
      <c r="AO38" s="15"/>
      <c r="AP38" t="e">
        <f t="shared" si="21"/>
        <v>#VALUE!</v>
      </c>
      <c r="AQ38" t="e">
        <f t="shared" si="22"/>
        <v>#VALUE!</v>
      </c>
      <c r="AR38">
        <v>0</v>
      </c>
      <c r="AS38" s="11" t="e">
        <f t="shared" si="23"/>
        <v>#VALUE!</v>
      </c>
      <c r="AT38" s="11" t="e">
        <f t="shared" si="24"/>
        <v>#VALUE!</v>
      </c>
      <c r="AU38" s="15">
        <f t="shared" si="25"/>
        <v>1.5759424160826513E-2</v>
      </c>
      <c r="AW38">
        <f t="shared" si="26"/>
        <v>78.812974192989046</v>
      </c>
      <c r="AX38">
        <f t="shared" si="27"/>
        <v>15.215219993965071</v>
      </c>
      <c r="AY38" t="e">
        <f t="shared" si="28"/>
        <v>#VALUE!</v>
      </c>
    </row>
    <row r="39" spans="1:51">
      <c r="A39" s="45">
        <v>44291.458333333336</v>
      </c>
      <c r="B39" s="43">
        <v>3</v>
      </c>
      <c r="C39" s="43" t="s">
        <v>279</v>
      </c>
      <c r="D39" s="36">
        <v>1</v>
      </c>
      <c r="E39" s="45">
        <v>44292.620983796296</v>
      </c>
      <c r="F39" s="43">
        <v>74</v>
      </c>
      <c r="H39" s="54">
        <v>20.399999999999999</v>
      </c>
      <c r="I39" s="5">
        <v>30</v>
      </c>
      <c r="J39" s="5">
        <v>36.33</v>
      </c>
      <c r="K39" s="5">
        <v>861</v>
      </c>
      <c r="L39" s="5" t="s">
        <v>88</v>
      </c>
      <c r="M39" s="6">
        <f t="shared" si="0"/>
        <v>0.18767233888490251</v>
      </c>
      <c r="N39" s="6">
        <f t="shared" si="1"/>
        <v>23.038675135124851</v>
      </c>
      <c r="O39" s="6" t="e">
        <f t="shared" si="2"/>
        <v>#VALUE!</v>
      </c>
      <c r="P39">
        <f t="shared" si="3"/>
        <v>3.0027574221584401</v>
      </c>
      <c r="Q39">
        <f t="shared" si="4"/>
        <v>1013.7017059454935</v>
      </c>
      <c r="R39">
        <f t="shared" si="5"/>
        <v>5.2138707922899563</v>
      </c>
      <c r="S39">
        <f t="shared" si="6"/>
        <v>640.05530113712211</v>
      </c>
      <c r="T39">
        <f t="shared" si="7"/>
        <v>640.05530113712211</v>
      </c>
      <c r="V39" s="4">
        <f t="shared" si="29"/>
        <v>0.99769376646227226</v>
      </c>
      <c r="W39">
        <v>313.14999999999998</v>
      </c>
      <c r="X39">
        <f t="shared" si="9"/>
        <v>1.9073334166666699E-2</v>
      </c>
      <c r="Y39">
        <v>2E-3</v>
      </c>
      <c r="Z39">
        <f t="shared" si="10"/>
        <v>7.2765497523200454E-2</v>
      </c>
      <c r="AB39">
        <f t="shared" si="30"/>
        <v>3.6246214535574349E-5</v>
      </c>
      <c r="AC39">
        <f t="shared" si="12"/>
        <v>2.821139755981405E-9</v>
      </c>
      <c r="AD39">
        <v>0</v>
      </c>
      <c r="AE39" s="11">
        <f t="shared" si="13"/>
        <v>7.5839747741025728E-10</v>
      </c>
      <c r="AF39" s="11">
        <f t="shared" si="14"/>
        <v>3.5795372333916623E-9</v>
      </c>
      <c r="AG39" s="15">
        <f t="shared" si="15"/>
        <v>1.097002469958351E-3</v>
      </c>
      <c r="AI39">
        <f t="shared" si="31"/>
        <v>8.5901433292401644E-4</v>
      </c>
      <c r="AJ39">
        <f t="shared" si="17"/>
        <v>6.6859381500137349E-8</v>
      </c>
      <c r="AK39">
        <v>0</v>
      </c>
      <c r="AL39" s="11">
        <f t="shared" si="18"/>
        <v>3.7256496810937394E-7</v>
      </c>
      <c r="AM39" s="11">
        <f t="shared" si="19"/>
        <v>4.394243496095113E-7</v>
      </c>
      <c r="AN39" s="15">
        <f t="shared" si="20"/>
        <v>2.2739189884214046E-2</v>
      </c>
      <c r="AO39" s="15"/>
      <c r="AP39" t="e">
        <f t="shared" si="21"/>
        <v>#VALUE!</v>
      </c>
      <c r="AQ39" t="e">
        <f t="shared" si="22"/>
        <v>#VALUE!</v>
      </c>
      <c r="AR39">
        <v>0</v>
      </c>
      <c r="AS39" s="11" t="e">
        <f t="shared" si="23"/>
        <v>#VALUE!</v>
      </c>
      <c r="AT39" s="11" t="e">
        <f t="shared" si="24"/>
        <v>#VALUE!</v>
      </c>
      <c r="AU39" s="15">
        <f t="shared" si="25"/>
        <v>1.5759424160826513E-2</v>
      </c>
      <c r="AW39">
        <f t="shared" si="26"/>
        <v>78.81297419298906</v>
      </c>
      <c r="AX39">
        <f t="shared" si="27"/>
        <v>15.215219993965077</v>
      </c>
      <c r="AY39" t="e">
        <f t="shared" si="28"/>
        <v>#VALUE!</v>
      </c>
    </row>
    <row r="40" spans="1:51">
      <c r="A40" s="45">
        <v>44291.458333333336</v>
      </c>
      <c r="B40" s="43">
        <v>3</v>
      </c>
      <c r="C40" s="43" t="s">
        <v>279</v>
      </c>
      <c r="D40" s="36">
        <v>2</v>
      </c>
      <c r="E40" s="45">
        <v>44292.642245370371</v>
      </c>
      <c r="F40" s="43">
        <v>37</v>
      </c>
      <c r="H40" s="54">
        <v>20.399999999999999</v>
      </c>
      <c r="I40" s="5">
        <v>30</v>
      </c>
      <c r="J40" s="5">
        <v>106.23</v>
      </c>
      <c r="K40" s="5">
        <v>1873</v>
      </c>
      <c r="L40" s="5" t="s">
        <v>88</v>
      </c>
      <c r="M40" s="6">
        <f t="shared" si="0"/>
        <v>0.54875949792852186</v>
      </c>
      <c r="N40" s="6">
        <f t="shared" si="1"/>
        <v>50.117814782913868</v>
      </c>
      <c r="O40" s="6" t="e">
        <f t="shared" si="2"/>
        <v>#VALUE!</v>
      </c>
      <c r="P40">
        <f t="shared" si="3"/>
        <v>8.7801519668563497</v>
      </c>
      <c r="Q40">
        <f t="shared" si="4"/>
        <v>2205.1838504482103</v>
      </c>
      <c r="R40">
        <f t="shared" si="5"/>
        <v>15.245513191989046</v>
      </c>
      <c r="S40">
        <f t="shared" si="6"/>
        <v>1392.361880406306</v>
      </c>
      <c r="T40">
        <f t="shared" si="7"/>
        <v>1392.3618804063062</v>
      </c>
      <c r="V40" s="4">
        <f t="shared" si="29"/>
        <v>0.99769376646227226</v>
      </c>
      <c r="W40">
        <v>313.14999999999998</v>
      </c>
      <c r="X40">
        <f t="shared" si="9"/>
        <v>1.9073334166666699E-2</v>
      </c>
      <c r="Y40">
        <v>2E-3</v>
      </c>
      <c r="Z40">
        <f t="shared" si="10"/>
        <v>7.2765497523200454E-2</v>
      </c>
      <c r="AB40">
        <f t="shared" si="30"/>
        <v>1.0598500881128719E-4</v>
      </c>
      <c r="AC40">
        <f t="shared" si="12"/>
        <v>8.2490965119159016E-9</v>
      </c>
      <c r="AD40">
        <v>0</v>
      </c>
      <c r="AE40" s="11">
        <f t="shared" si="13"/>
        <v>2.2175767692070369E-9</v>
      </c>
      <c r="AF40" s="11">
        <f t="shared" si="14"/>
        <v>1.0466673281122938E-8</v>
      </c>
      <c r="AG40" s="15">
        <f t="shared" si="15"/>
        <v>1.097002469958351E-3</v>
      </c>
      <c r="AI40">
        <f t="shared" si="31"/>
        <v>1.8686804245838361E-3</v>
      </c>
      <c r="AJ40">
        <f t="shared" si="17"/>
        <v>1.4544439204385281E-7</v>
      </c>
      <c r="AK40">
        <v>0</v>
      </c>
      <c r="AL40" s="11">
        <f t="shared" si="18"/>
        <v>8.1046943701377159E-7</v>
      </c>
      <c r="AM40" s="11">
        <f t="shared" si="19"/>
        <v>9.559138290576244E-7</v>
      </c>
      <c r="AN40" s="15">
        <f t="shared" si="20"/>
        <v>2.2739189884214046E-2</v>
      </c>
      <c r="AO40" s="15"/>
      <c r="AP40" t="e">
        <f t="shared" si="21"/>
        <v>#VALUE!</v>
      </c>
      <c r="AQ40" t="e">
        <f t="shared" si="22"/>
        <v>#VALUE!</v>
      </c>
      <c r="AR40">
        <v>0</v>
      </c>
      <c r="AS40" s="11" t="e">
        <f t="shared" si="23"/>
        <v>#VALUE!</v>
      </c>
      <c r="AT40" s="11" t="e">
        <f t="shared" si="24"/>
        <v>#VALUE!</v>
      </c>
      <c r="AU40" s="15">
        <f t="shared" si="25"/>
        <v>1.5759424160826513E-2</v>
      </c>
      <c r="AW40">
        <f t="shared" si="26"/>
        <v>78.812974192989046</v>
      </c>
      <c r="AX40">
        <f t="shared" si="27"/>
        <v>15.215219993965077</v>
      </c>
      <c r="AY40" t="e">
        <f t="shared" si="28"/>
        <v>#VALUE!</v>
      </c>
    </row>
    <row r="41" spans="1:51">
      <c r="A41" s="45">
        <v>44291.458333333336</v>
      </c>
      <c r="B41" s="4">
        <v>6</v>
      </c>
      <c r="C41" s="43" t="s">
        <v>279</v>
      </c>
      <c r="D41" s="36">
        <v>1</v>
      </c>
      <c r="E41" s="45">
        <v>44292.663564814815</v>
      </c>
      <c r="F41" s="43">
        <v>107</v>
      </c>
      <c r="H41" s="54">
        <v>20.399999999999999</v>
      </c>
      <c r="I41" s="5">
        <v>30</v>
      </c>
      <c r="J41" s="5">
        <v>38.950000000000003</v>
      </c>
      <c r="K41" s="5">
        <v>770</v>
      </c>
      <c r="L41" s="5" t="s">
        <v>88</v>
      </c>
      <c r="M41" s="6">
        <f t="shared" si="0"/>
        <v>0.20120665013947026</v>
      </c>
      <c r="N41" s="6">
        <f t="shared" si="1"/>
        <v>20.603693210274251</v>
      </c>
      <c r="O41" s="6" t="e">
        <f t="shared" si="2"/>
        <v>#VALUE!</v>
      </c>
      <c r="P41">
        <f t="shared" si="3"/>
        <v>3.2193064022315241</v>
      </c>
      <c r="Q41">
        <f t="shared" si="4"/>
        <v>906.56250125206702</v>
      </c>
      <c r="R41">
        <f t="shared" si="5"/>
        <v>5.589877989531896</v>
      </c>
      <c r="S41">
        <f t="shared" si="6"/>
        <v>572.40717987872699</v>
      </c>
      <c r="T41">
        <f t="shared" si="7"/>
        <v>572.40717987872699</v>
      </c>
      <c r="V41" s="4">
        <f t="shared" si="29"/>
        <v>0.99769376646227226</v>
      </c>
      <c r="W41">
        <v>313.14999999999998</v>
      </c>
      <c r="X41">
        <f t="shared" si="9"/>
        <v>1.9073334166666699E-2</v>
      </c>
      <c r="Y41">
        <v>2E-3</v>
      </c>
      <c r="Z41">
        <f t="shared" si="10"/>
        <v>7.2765497523200454E-2</v>
      </c>
      <c r="AB41">
        <f t="shared" si="30"/>
        <v>3.8860172203705509E-5</v>
      </c>
      <c r="AC41">
        <f t="shared" si="12"/>
        <v>3.0245910678633567E-9</v>
      </c>
      <c r="AD41">
        <v>0</v>
      </c>
      <c r="AE41" s="11">
        <f t="shared" si="13"/>
        <v>8.1309060680235422E-10</v>
      </c>
      <c r="AF41" s="11">
        <f t="shared" si="14"/>
        <v>3.8376816746657107E-9</v>
      </c>
      <c r="AG41" s="15">
        <f t="shared" si="15"/>
        <v>1.097002469958351E-3</v>
      </c>
      <c r="AI41">
        <f t="shared" si="31"/>
        <v>7.6822420017594957E-4</v>
      </c>
      <c r="AJ41">
        <f t="shared" si="17"/>
        <v>5.9792942805000882E-8</v>
      </c>
      <c r="AK41">
        <v>0</v>
      </c>
      <c r="AL41" s="11">
        <f t="shared" si="18"/>
        <v>3.3318818286204169E-7</v>
      </c>
      <c r="AM41" s="11">
        <f t="shared" si="19"/>
        <v>3.929811256670426E-7</v>
      </c>
      <c r="AN41" s="15">
        <f t="shared" si="20"/>
        <v>2.2739189884214046E-2</v>
      </c>
      <c r="AO41" s="15"/>
      <c r="AP41" t="e">
        <f t="shared" si="21"/>
        <v>#VALUE!</v>
      </c>
      <c r="AQ41" t="e">
        <f t="shared" si="22"/>
        <v>#VALUE!</v>
      </c>
      <c r="AR41">
        <v>0</v>
      </c>
      <c r="AS41" s="11" t="e">
        <f t="shared" si="23"/>
        <v>#VALUE!</v>
      </c>
      <c r="AT41" s="11" t="e">
        <f t="shared" si="24"/>
        <v>#VALUE!</v>
      </c>
      <c r="AU41" s="15">
        <f t="shared" si="25"/>
        <v>1.5759424160826513E-2</v>
      </c>
      <c r="AW41">
        <f t="shared" si="26"/>
        <v>78.81297419298906</v>
      </c>
      <c r="AX41">
        <f t="shared" si="27"/>
        <v>15.215219993965082</v>
      </c>
      <c r="AY41" t="e">
        <f t="shared" si="28"/>
        <v>#VALUE!</v>
      </c>
    </row>
    <row r="42" spans="1:51">
      <c r="A42" s="45">
        <v>44291.458333333336</v>
      </c>
      <c r="B42" s="4">
        <v>6</v>
      </c>
      <c r="C42" s="43" t="s">
        <v>279</v>
      </c>
      <c r="D42" s="36">
        <v>2</v>
      </c>
      <c r="E42" s="45">
        <v>44292.684953703705</v>
      </c>
      <c r="F42" s="43">
        <v>18</v>
      </c>
      <c r="H42" s="54">
        <v>20.399999999999999</v>
      </c>
      <c r="I42" s="5">
        <v>30</v>
      </c>
      <c r="J42" s="5">
        <v>37.770000000000003</v>
      </c>
      <c r="K42" s="5">
        <v>796</v>
      </c>
      <c r="L42" s="5" t="s">
        <v>88</v>
      </c>
      <c r="M42" s="6">
        <f t="shared" si="0"/>
        <v>0.19511104430726037</v>
      </c>
      <c r="N42" s="6">
        <f t="shared" si="1"/>
        <v>21.29940233166014</v>
      </c>
      <c r="O42" s="6" t="e">
        <f t="shared" si="2"/>
        <v>#VALUE!</v>
      </c>
      <c r="P42">
        <f t="shared" si="3"/>
        <v>3.1217767089161659</v>
      </c>
      <c r="Q42">
        <f t="shared" si="4"/>
        <v>937.17370259304619</v>
      </c>
      <c r="R42">
        <f t="shared" si="5"/>
        <v>5.4205312365756031</v>
      </c>
      <c r="S42">
        <f t="shared" si="6"/>
        <v>591.73521452398279</v>
      </c>
      <c r="T42">
        <f t="shared" si="7"/>
        <v>591.73521452398279</v>
      </c>
      <c r="V42" s="4">
        <f t="shared" si="29"/>
        <v>0.99769376646227226</v>
      </c>
      <c r="W42">
        <v>313.14999999999998</v>
      </c>
      <c r="X42">
        <f t="shared" si="9"/>
        <v>1.9073334166666699E-2</v>
      </c>
      <c r="Y42">
        <v>2E-3</v>
      </c>
      <c r="Z42">
        <f t="shared" si="10"/>
        <v>7.2765497523200454E-2</v>
      </c>
      <c r="AB42">
        <f t="shared" si="30"/>
        <v>3.7682893559280031E-5</v>
      </c>
      <c r="AC42">
        <f t="shared" si="12"/>
        <v>2.9329603243440047E-9</v>
      </c>
      <c r="AD42">
        <v>0</v>
      </c>
      <c r="AE42" s="11">
        <f t="shared" si="13"/>
        <v>7.884578233356847E-10</v>
      </c>
      <c r="AF42" s="11">
        <f t="shared" si="14"/>
        <v>3.7214181476796893E-9</v>
      </c>
      <c r="AG42" s="15">
        <f t="shared" si="15"/>
        <v>1.097002469958351E-3</v>
      </c>
      <c r="AI42">
        <f t="shared" si="31"/>
        <v>7.9416423810396881E-4</v>
      </c>
      <c r="AJ42">
        <f t="shared" si="17"/>
        <v>6.18119252893256E-8</v>
      </c>
      <c r="AK42">
        <v>0</v>
      </c>
      <c r="AL42" s="11">
        <f t="shared" si="18"/>
        <v>3.4443869293270811E-7</v>
      </c>
      <c r="AM42" s="11">
        <f t="shared" si="19"/>
        <v>4.0625061822203369E-7</v>
      </c>
      <c r="AN42" s="15">
        <f t="shared" si="20"/>
        <v>2.2739189884214046E-2</v>
      </c>
      <c r="AO42" s="15"/>
      <c r="AP42" t="e">
        <f t="shared" si="21"/>
        <v>#VALUE!</v>
      </c>
      <c r="AQ42" t="e">
        <f t="shared" si="22"/>
        <v>#VALUE!</v>
      </c>
      <c r="AR42">
        <v>0</v>
      </c>
      <c r="AS42" s="11" t="e">
        <f t="shared" si="23"/>
        <v>#VALUE!</v>
      </c>
      <c r="AT42" s="11" t="e">
        <f t="shared" si="24"/>
        <v>#VALUE!</v>
      </c>
      <c r="AU42" s="15">
        <f t="shared" si="25"/>
        <v>1.5759424160826513E-2</v>
      </c>
      <c r="AW42">
        <f t="shared" si="26"/>
        <v>78.81297419298906</v>
      </c>
      <c r="AX42">
        <f t="shared" si="27"/>
        <v>15.215219993965073</v>
      </c>
      <c r="AY42" t="e">
        <f t="shared" si="28"/>
        <v>#VALUE!</v>
      </c>
    </row>
    <row r="43" spans="1:51">
      <c r="A43" s="45">
        <v>44291.458333333336</v>
      </c>
      <c r="B43" s="4">
        <v>9</v>
      </c>
      <c r="C43" s="43" t="s">
        <v>279</v>
      </c>
      <c r="D43" s="36">
        <v>1</v>
      </c>
      <c r="E43" s="45">
        <v>44292.706261574072</v>
      </c>
      <c r="F43" s="43">
        <v>173</v>
      </c>
      <c r="H43" s="54">
        <v>20.399999999999999</v>
      </c>
      <c r="I43" s="5">
        <v>30</v>
      </c>
      <c r="J43" s="5">
        <v>68.150000000000006</v>
      </c>
      <c r="K43" s="5">
        <v>1406</v>
      </c>
      <c r="L43" s="5" t="s">
        <v>88</v>
      </c>
      <c r="M43" s="6">
        <f t="shared" si="0"/>
        <v>0.35204706564839278</v>
      </c>
      <c r="N43" s="6">
        <f t="shared" ref="N43:N74" si="32">1000000*(AM43-AK43)/X43</f>
        <v>37.621808641098177</v>
      </c>
      <c r="O43" s="6" t="e">
        <f t="shared" si="2"/>
        <v>#VALUE!</v>
      </c>
      <c r="P43">
        <f t="shared" si="3"/>
        <v>5.6327530503742844</v>
      </c>
      <c r="Q43">
        <f t="shared" si="4"/>
        <v>1655.3595802083198</v>
      </c>
      <c r="R43">
        <f t="shared" si="5"/>
        <v>9.7804925542130619</v>
      </c>
      <c r="S43">
        <f t="shared" si="6"/>
        <v>1045.2006427395977</v>
      </c>
      <c r="T43">
        <f t="shared" si="7"/>
        <v>1045.2006427395975</v>
      </c>
      <c r="V43" s="4">
        <f t="shared" si="29"/>
        <v>0.99769376646227226</v>
      </c>
      <c r="W43">
        <v>313.14999999999998</v>
      </c>
      <c r="X43">
        <f t="shared" si="9"/>
        <v>1.9073334166666699E-2</v>
      </c>
      <c r="Y43">
        <v>2E-3</v>
      </c>
      <c r="Z43">
        <f t="shared" si="10"/>
        <v>7.2765497523200454E-2</v>
      </c>
      <c r="AB43">
        <f t="shared" si="30"/>
        <v>6.7992830184403856E-5</v>
      </c>
      <c r="AC43">
        <f t="shared" si="12"/>
        <v>5.2920637041049491E-9</v>
      </c>
      <c r="AD43">
        <v>0</v>
      </c>
      <c r="AE43" s="11">
        <f t="shared" si="13"/>
        <v>1.422647621401295E-9</v>
      </c>
      <c r="AF43" s="11">
        <f t="shared" si="14"/>
        <v>6.7147113255062439E-9</v>
      </c>
      <c r="AG43" s="15">
        <f t="shared" si="15"/>
        <v>1.097002469958351E-3</v>
      </c>
      <c r="AI43">
        <f t="shared" si="31"/>
        <v>1.4027574356459548E-3</v>
      </c>
      <c r="AJ43">
        <f t="shared" si="17"/>
        <v>1.0918036049848213E-7</v>
      </c>
      <c r="AK43">
        <v>0</v>
      </c>
      <c r="AL43" s="11">
        <f t="shared" si="18"/>
        <v>6.0839296766757226E-7</v>
      </c>
      <c r="AM43" s="11">
        <f t="shared" si="19"/>
        <v>7.1757332816605439E-7</v>
      </c>
      <c r="AN43" s="15">
        <f t="shared" si="20"/>
        <v>2.2739189884214046E-2</v>
      </c>
      <c r="AO43" s="15"/>
      <c r="AP43" t="e">
        <f t="shared" si="21"/>
        <v>#VALUE!</v>
      </c>
      <c r="AQ43" t="e">
        <f t="shared" si="22"/>
        <v>#VALUE!</v>
      </c>
      <c r="AR43">
        <v>0</v>
      </c>
      <c r="AS43" s="11" t="e">
        <f t="shared" si="23"/>
        <v>#VALUE!</v>
      </c>
      <c r="AT43" s="11" t="e">
        <f t="shared" si="24"/>
        <v>#VALUE!</v>
      </c>
      <c r="AU43" s="15">
        <f t="shared" si="25"/>
        <v>1.5759424160826513E-2</v>
      </c>
      <c r="AW43">
        <f t="shared" si="26"/>
        <v>78.812974192989046</v>
      </c>
      <c r="AX43">
        <f t="shared" si="27"/>
        <v>15.215219993965073</v>
      </c>
      <c r="AY43" t="e">
        <f t="shared" si="28"/>
        <v>#VALUE!</v>
      </c>
    </row>
    <row r="44" spans="1:51">
      <c r="A44" s="45">
        <v>44291.458333333336</v>
      </c>
      <c r="B44" s="4">
        <v>9</v>
      </c>
      <c r="C44" s="43" t="s">
        <v>279</v>
      </c>
      <c r="D44" s="36">
        <v>2</v>
      </c>
      <c r="E44" s="45">
        <v>44292.727523148147</v>
      </c>
      <c r="F44" s="43">
        <v>135</v>
      </c>
      <c r="H44" s="54">
        <v>20.399999999999999</v>
      </c>
      <c r="I44" s="5">
        <v>30</v>
      </c>
      <c r="J44" s="5">
        <v>109.28</v>
      </c>
      <c r="K44" s="5">
        <v>1574</v>
      </c>
      <c r="L44" s="5" t="s">
        <v>88</v>
      </c>
      <c r="M44" s="6">
        <f t="shared" si="0"/>
        <v>0.5645150892744879</v>
      </c>
      <c r="N44" s="6">
        <f t="shared" si="32"/>
        <v>42.117159886976204</v>
      </c>
      <c r="O44" s="6" t="e">
        <f t="shared" si="2"/>
        <v>#VALUE!</v>
      </c>
      <c r="P44">
        <f t="shared" si="3"/>
        <v>9.0322414283918064</v>
      </c>
      <c r="Q44">
        <f t="shared" si="4"/>
        <v>1853.1550350269529</v>
      </c>
      <c r="R44">
        <f t="shared" si="5"/>
        <v>15.683231494121841</v>
      </c>
      <c r="S44">
        <f t="shared" si="6"/>
        <v>1170.0894819858652</v>
      </c>
      <c r="T44">
        <f t="shared" si="7"/>
        <v>1170.0894819858654</v>
      </c>
      <c r="V44" s="4">
        <f t="shared" si="29"/>
        <v>0.99769376646227226</v>
      </c>
      <c r="W44">
        <v>313.14999999999998</v>
      </c>
      <c r="X44">
        <f t="shared" si="9"/>
        <v>1.9073334166666699E-2</v>
      </c>
      <c r="Y44">
        <v>2E-3</v>
      </c>
      <c r="Z44">
        <f t="shared" si="10"/>
        <v>7.2765497523200454E-2</v>
      </c>
      <c r="AB44">
        <f t="shared" si="30"/>
        <v>1.0902797479899711E-4</v>
      </c>
      <c r="AC44">
        <f t="shared" si="12"/>
        <v>8.4859386879616842E-9</v>
      </c>
      <c r="AD44">
        <v>0</v>
      </c>
      <c r="AE44" s="11">
        <f t="shared" si="13"/>
        <v>2.2812462518963093E-9</v>
      </c>
      <c r="AF44" s="11">
        <f t="shared" si="14"/>
        <v>1.0767184939857993E-8</v>
      </c>
      <c r="AG44" s="15">
        <f t="shared" si="15"/>
        <v>1.097002469958351E-3</v>
      </c>
      <c r="AI44">
        <f t="shared" si="31"/>
        <v>1.5703699884116167E-3</v>
      </c>
      <c r="AJ44">
        <f t="shared" si="17"/>
        <v>1.2222609347411872E-7</v>
      </c>
      <c r="AK44">
        <v>0</v>
      </c>
      <c r="AL44" s="11">
        <f t="shared" si="18"/>
        <v>6.8108857120110867E-7</v>
      </c>
      <c r="AM44" s="11">
        <f t="shared" si="19"/>
        <v>8.0331466467522739E-7</v>
      </c>
      <c r="AN44" s="15">
        <f t="shared" si="20"/>
        <v>2.2739189884214046E-2</v>
      </c>
      <c r="AO44" s="15"/>
      <c r="AP44" t="e">
        <f t="shared" si="21"/>
        <v>#VALUE!</v>
      </c>
      <c r="AQ44" t="e">
        <f t="shared" si="22"/>
        <v>#VALUE!</v>
      </c>
      <c r="AR44">
        <v>0</v>
      </c>
      <c r="AS44" s="11" t="e">
        <f t="shared" si="23"/>
        <v>#VALUE!</v>
      </c>
      <c r="AT44" s="11" t="e">
        <f t="shared" si="24"/>
        <v>#VALUE!</v>
      </c>
      <c r="AU44" s="15">
        <f t="shared" si="25"/>
        <v>1.5759424160826513E-2</v>
      </c>
      <c r="AW44">
        <f t="shared" si="26"/>
        <v>78.81297419298906</v>
      </c>
      <c r="AX44">
        <f t="shared" si="27"/>
        <v>15.215219993965077</v>
      </c>
      <c r="AY44" t="e">
        <f t="shared" si="28"/>
        <v>#VALUE!</v>
      </c>
    </row>
    <row r="45" spans="1:51">
      <c r="A45" s="45">
        <v>44291.458333333336</v>
      </c>
      <c r="B45" s="4">
        <v>11</v>
      </c>
      <c r="C45" s="43" t="s">
        <v>279</v>
      </c>
      <c r="D45" s="36">
        <v>1</v>
      </c>
      <c r="E45" s="45">
        <v>44292.748900462961</v>
      </c>
      <c r="F45" s="43">
        <v>59</v>
      </c>
      <c r="H45" s="54">
        <v>20.399999999999999</v>
      </c>
      <c r="I45" s="5">
        <v>30</v>
      </c>
      <c r="J45" s="5">
        <v>46.85</v>
      </c>
      <c r="K45" s="5">
        <v>752</v>
      </c>
      <c r="L45" s="5" t="s">
        <v>88</v>
      </c>
      <c r="M45" s="6">
        <f t="shared" si="0"/>
        <v>0.24201621460935002</v>
      </c>
      <c r="N45" s="6">
        <f t="shared" si="32"/>
        <v>20.122048433930178</v>
      </c>
      <c r="O45" s="6" t="e">
        <f t="shared" si="2"/>
        <v>#VALUE!</v>
      </c>
      <c r="P45">
        <f t="shared" si="3"/>
        <v>3.8722594337496004</v>
      </c>
      <c r="Q45">
        <f t="shared" si="4"/>
        <v>885.37013109292786</v>
      </c>
      <c r="R45">
        <f t="shared" si="5"/>
        <v>6.7236401491545417</v>
      </c>
      <c r="S45">
        <f t="shared" si="6"/>
        <v>559.02623281662682</v>
      </c>
      <c r="T45">
        <f t="shared" si="7"/>
        <v>559.02623281662682</v>
      </c>
      <c r="V45" s="4">
        <f t="shared" si="29"/>
        <v>0.99769376646227226</v>
      </c>
      <c r="W45">
        <v>313.14999999999998</v>
      </c>
      <c r="X45">
        <f t="shared" si="9"/>
        <v>1.9073334166666699E-2</v>
      </c>
      <c r="Y45">
        <v>2E-3</v>
      </c>
      <c r="Z45">
        <f t="shared" si="10"/>
        <v>7.2765497523200454E-2</v>
      </c>
      <c r="AB45">
        <f t="shared" si="30"/>
        <v>4.6741952958757456E-5</v>
      </c>
      <c r="AC45">
        <f t="shared" si="12"/>
        <v>3.6380511304081712E-9</v>
      </c>
      <c r="AD45">
        <v>0</v>
      </c>
      <c r="AE45" s="11">
        <f t="shared" si="13"/>
        <v>9.7800500458768396E-10</v>
      </c>
      <c r="AF45" s="11">
        <f t="shared" si="14"/>
        <v>4.6160561349958555E-9</v>
      </c>
      <c r="AG45" s="15">
        <f t="shared" si="15"/>
        <v>1.097002469958351E-3</v>
      </c>
      <c r="AI45">
        <f t="shared" si="31"/>
        <v>7.5026571237962866E-4</v>
      </c>
      <c r="AJ45">
        <f t="shared" si="17"/>
        <v>5.8395185700468392E-8</v>
      </c>
      <c r="AK45">
        <v>0</v>
      </c>
      <c r="AL45" s="11">
        <f t="shared" si="18"/>
        <v>3.253993681977342E-7</v>
      </c>
      <c r="AM45" s="11">
        <f t="shared" si="19"/>
        <v>3.837945538982026E-7</v>
      </c>
      <c r="AN45" s="15">
        <f t="shared" si="20"/>
        <v>2.2739189884214046E-2</v>
      </c>
      <c r="AO45" s="15"/>
      <c r="AP45" t="e">
        <f t="shared" si="21"/>
        <v>#VALUE!</v>
      </c>
      <c r="AQ45" t="e">
        <f t="shared" si="22"/>
        <v>#VALUE!</v>
      </c>
      <c r="AR45">
        <v>0</v>
      </c>
      <c r="AS45" s="11" t="e">
        <f t="shared" si="23"/>
        <v>#VALUE!</v>
      </c>
      <c r="AT45" s="11" t="e">
        <f t="shared" si="24"/>
        <v>#VALUE!</v>
      </c>
      <c r="AU45" s="15">
        <f t="shared" si="25"/>
        <v>1.5759424160826513E-2</v>
      </c>
      <c r="AW45">
        <f t="shared" si="26"/>
        <v>78.81297419298906</v>
      </c>
      <c r="AX45">
        <f t="shared" si="27"/>
        <v>15.215219993965079</v>
      </c>
      <c r="AY45" t="e">
        <f t="shared" si="28"/>
        <v>#VALUE!</v>
      </c>
    </row>
    <row r="46" spans="1:51">
      <c r="A46" s="45">
        <v>44291.458333333336</v>
      </c>
      <c r="B46" s="4">
        <v>11</v>
      </c>
      <c r="C46" s="43" t="s">
        <v>279</v>
      </c>
      <c r="D46" s="36">
        <v>2</v>
      </c>
      <c r="E46" s="45">
        <v>44292.770173611112</v>
      </c>
      <c r="F46" s="43">
        <v>141</v>
      </c>
      <c r="H46" s="54">
        <v>20.399999999999999</v>
      </c>
      <c r="I46" s="5">
        <v>30</v>
      </c>
      <c r="J46" s="5">
        <v>65.930000000000007</v>
      </c>
      <c r="K46" s="5">
        <v>1297</v>
      </c>
      <c r="L46" s="5" t="s">
        <v>88</v>
      </c>
      <c r="M46" s="6">
        <f t="shared" si="0"/>
        <v>0.34057906145559114</v>
      </c>
      <c r="N46" s="6">
        <f t="shared" si="32"/>
        <v>34.705181939903518</v>
      </c>
      <c r="O46" s="6" t="e">
        <f t="shared" si="2"/>
        <v>#VALUE!</v>
      </c>
      <c r="P46">
        <f t="shared" si="3"/>
        <v>5.4492649832894582</v>
      </c>
      <c r="Q46">
        <f t="shared" si="4"/>
        <v>1527.0280053557549</v>
      </c>
      <c r="R46">
        <f t="shared" si="5"/>
        <v>9.4618910359393578</v>
      </c>
      <c r="S46">
        <f t="shared" si="6"/>
        <v>964.17157441910251</v>
      </c>
      <c r="T46">
        <f t="shared" si="7"/>
        <v>964.17157441910263</v>
      </c>
      <c r="V46" s="4">
        <f t="shared" si="29"/>
        <v>0.99769376646227226</v>
      </c>
      <c r="W46">
        <v>313.14999999999998</v>
      </c>
      <c r="X46">
        <f t="shared" si="9"/>
        <v>1.9073334166666699E-2</v>
      </c>
      <c r="Y46">
        <v>2E-3</v>
      </c>
      <c r="Z46">
        <f t="shared" si="10"/>
        <v>7.2765497523200454E-2</v>
      </c>
      <c r="AB46">
        <f t="shared" si="30"/>
        <v>6.5777950022857614E-5</v>
      </c>
      <c r="AC46">
        <f t="shared" si="12"/>
        <v>5.1196736612126093E-9</v>
      </c>
      <c r="AD46">
        <v>0</v>
      </c>
      <c r="AE46" s="11">
        <f t="shared" si="13"/>
        <v>1.3763045880995946E-9</v>
      </c>
      <c r="AF46" s="11">
        <f t="shared" si="14"/>
        <v>6.4959782493122039E-9</v>
      </c>
      <c r="AG46" s="15">
        <f t="shared" si="15"/>
        <v>1.097002469958351E-3</v>
      </c>
      <c r="AI46">
        <f t="shared" si="31"/>
        <v>1.2940088151015671E-3</v>
      </c>
      <c r="AJ46">
        <f t="shared" si="17"/>
        <v>1.0071616469881318E-7</v>
      </c>
      <c r="AK46">
        <v>0</v>
      </c>
      <c r="AL46" s="11">
        <f t="shared" si="18"/>
        <v>5.6122736775593252E-7</v>
      </c>
      <c r="AM46" s="11">
        <f t="shared" si="19"/>
        <v>6.6194353245474574E-7</v>
      </c>
      <c r="AN46" s="15">
        <f t="shared" si="20"/>
        <v>2.2739189884214046E-2</v>
      </c>
      <c r="AO46" s="15"/>
      <c r="AP46" t="e">
        <f t="shared" si="21"/>
        <v>#VALUE!</v>
      </c>
      <c r="AQ46" t="e">
        <f t="shared" si="22"/>
        <v>#VALUE!</v>
      </c>
      <c r="AR46">
        <v>0</v>
      </c>
      <c r="AS46" s="11" t="e">
        <f t="shared" si="23"/>
        <v>#VALUE!</v>
      </c>
      <c r="AT46" s="11" t="e">
        <f t="shared" si="24"/>
        <v>#VALUE!</v>
      </c>
      <c r="AU46" s="15">
        <f t="shared" si="25"/>
        <v>1.5759424160826513E-2</v>
      </c>
      <c r="AW46">
        <f t="shared" si="26"/>
        <v>78.81297419298906</v>
      </c>
      <c r="AX46">
        <f t="shared" si="27"/>
        <v>15.215219993965082</v>
      </c>
      <c r="AY46" t="e">
        <f t="shared" si="28"/>
        <v>#VALUE!</v>
      </c>
    </row>
    <row r="47" spans="1:51">
      <c r="A47" s="45">
        <v>44322</v>
      </c>
      <c r="B47" s="4">
        <v>0.1</v>
      </c>
      <c r="C47" s="43" t="s">
        <v>278</v>
      </c>
      <c r="D47" s="36">
        <v>1</v>
      </c>
      <c r="E47" s="45">
        <v>44323.501655092594</v>
      </c>
      <c r="F47" s="43">
        <v>92</v>
      </c>
      <c r="H47" s="54">
        <v>20.8</v>
      </c>
      <c r="I47" s="5">
        <v>30</v>
      </c>
      <c r="J47" s="5">
        <v>1.61</v>
      </c>
      <c r="K47" s="5">
        <v>9215</v>
      </c>
      <c r="L47" s="5" t="s">
        <v>88</v>
      </c>
      <c r="M47" s="6">
        <f t="shared" si="0"/>
        <v>8.3055685078252933E-3</v>
      </c>
      <c r="N47" s="6">
        <f t="shared" si="32"/>
        <v>246.23983369107032</v>
      </c>
      <c r="O47" s="6" t="e">
        <f t="shared" si="2"/>
        <v>#VALUE!</v>
      </c>
      <c r="P47">
        <f t="shared" si="3"/>
        <v>0.13288909612520469</v>
      </c>
      <c r="Q47">
        <f t="shared" si="4"/>
        <v>10834.552682407095</v>
      </c>
      <c r="R47">
        <f t="shared" si="5"/>
        <v>0.23108262993765771</v>
      </c>
      <c r="S47">
        <f t="shared" si="6"/>
        <v>6851.0359418663047</v>
      </c>
      <c r="T47">
        <f t="shared" si="7"/>
        <v>6851.0359418663056</v>
      </c>
      <c r="V47" s="4">
        <f t="shared" si="29"/>
        <v>0.99633612908657931</v>
      </c>
      <c r="W47">
        <v>313.14999999999998</v>
      </c>
      <c r="X47">
        <f t="shared" si="9"/>
        <v>1.9073334166666699E-2</v>
      </c>
      <c r="Y47">
        <v>2E-3</v>
      </c>
      <c r="Z47">
        <f t="shared" si="10"/>
        <v>7.2765497523200454E-2</v>
      </c>
      <c r="AB47">
        <f t="shared" si="30"/>
        <v>1.6041011678293928E-6</v>
      </c>
      <c r="AC47">
        <f t="shared" si="12"/>
        <v>1.248514813247102E-10</v>
      </c>
      <c r="AD47">
        <v>0</v>
      </c>
      <c r="AE47" s="11">
        <f t="shared" si="13"/>
        <v>3.3563402269184919E-11</v>
      </c>
      <c r="AF47" s="11">
        <f t="shared" si="14"/>
        <v>1.5841488359389511E-10</v>
      </c>
      <c r="AG47" s="15">
        <f t="shared" si="15"/>
        <v>1.097002469958351E-3</v>
      </c>
      <c r="AI47">
        <f t="shared" si="31"/>
        <v>9.1812374295328278E-3</v>
      </c>
      <c r="AJ47">
        <f t="shared" si="17"/>
        <v>7.1460024870012689E-7</v>
      </c>
      <c r="AK47">
        <v>0</v>
      </c>
      <c r="AL47" s="11">
        <f t="shared" si="18"/>
        <v>3.9820143844340907E-6</v>
      </c>
      <c r="AM47" s="11">
        <f t="shared" si="19"/>
        <v>4.6966146331342175E-6</v>
      </c>
      <c r="AN47" s="15">
        <f t="shared" si="20"/>
        <v>2.2739189884214046E-2</v>
      </c>
      <c r="AO47" s="15"/>
      <c r="AP47" t="e">
        <f t="shared" si="21"/>
        <v>#VALUE!</v>
      </c>
      <c r="AQ47" t="e">
        <f t="shared" si="22"/>
        <v>#VALUE!</v>
      </c>
      <c r="AR47">
        <v>0</v>
      </c>
      <c r="AS47" s="11" t="e">
        <f t="shared" si="23"/>
        <v>#VALUE!</v>
      </c>
      <c r="AT47" s="11" t="e">
        <f t="shared" si="24"/>
        <v>#VALUE!</v>
      </c>
      <c r="AU47" s="15">
        <f t="shared" si="25"/>
        <v>1.5759424160826513E-2</v>
      </c>
      <c r="AW47">
        <f t="shared" si="26"/>
        <v>78.812974192989046</v>
      </c>
      <c r="AX47">
        <f t="shared" si="27"/>
        <v>15.215219993965075</v>
      </c>
      <c r="AY47" t="e">
        <f t="shared" si="28"/>
        <v>#VALUE!</v>
      </c>
    </row>
    <row r="48" spans="1:51">
      <c r="A48" s="45">
        <v>44322</v>
      </c>
      <c r="B48" s="4">
        <v>0.1</v>
      </c>
      <c r="C48" s="43" t="s">
        <v>278</v>
      </c>
      <c r="D48" s="36">
        <v>2</v>
      </c>
      <c r="E48" s="45">
        <v>44323.522951388892</v>
      </c>
      <c r="F48" s="43">
        <v>57</v>
      </c>
      <c r="H48" s="54">
        <v>20.8</v>
      </c>
      <c r="I48" s="5">
        <v>30</v>
      </c>
      <c r="J48" s="5">
        <v>76.42</v>
      </c>
      <c r="K48" s="5">
        <v>1104</v>
      </c>
      <c r="L48" s="5" t="s">
        <v>88</v>
      </c>
      <c r="M48" s="6">
        <f t="shared" si="0"/>
        <v>0.39423077352050251</v>
      </c>
      <c r="N48" s="6">
        <f t="shared" si="32"/>
        <v>29.500681106342014</v>
      </c>
      <c r="O48" s="6" t="e">
        <f t="shared" si="2"/>
        <v>#VALUE!</v>
      </c>
      <c r="P48">
        <f t="shared" si="3"/>
        <v>6.3076923763280401</v>
      </c>
      <c r="Q48">
        <f t="shared" si="4"/>
        <v>1298.0299686790486</v>
      </c>
      <c r="R48">
        <f t="shared" si="5"/>
        <v>10.968530794929071</v>
      </c>
      <c r="S48">
        <f t="shared" si="6"/>
        <v>820.78607485842667</v>
      </c>
      <c r="T48">
        <f t="shared" si="7"/>
        <v>820.78607485842667</v>
      </c>
      <c r="V48" s="4">
        <f t="shared" si="29"/>
        <v>0.99633612908657931</v>
      </c>
      <c r="W48">
        <v>313.14999999999998</v>
      </c>
      <c r="X48">
        <f t="shared" si="9"/>
        <v>1.9073334166666699E-2</v>
      </c>
      <c r="Y48">
        <v>2E-3</v>
      </c>
      <c r="Z48">
        <f t="shared" si="10"/>
        <v>7.2765497523200454E-2</v>
      </c>
      <c r="AB48">
        <f t="shared" si="30"/>
        <v>7.6140006984796394E-5</v>
      </c>
      <c r="AC48">
        <f t="shared" si="12"/>
        <v>5.9261802502076736E-9</v>
      </c>
      <c r="AD48">
        <v>0</v>
      </c>
      <c r="AE48" s="11">
        <f t="shared" si="13"/>
        <v>1.5931150319323671E-9</v>
      </c>
      <c r="AF48" s="11">
        <f t="shared" si="14"/>
        <v>7.5192952821400415E-9</v>
      </c>
      <c r="AG48" s="15">
        <f t="shared" si="15"/>
        <v>1.097002469958351E-3</v>
      </c>
      <c r="AI48">
        <f t="shared" si="31"/>
        <v>1.0999550865115836E-3</v>
      </c>
      <c r="AJ48">
        <f t="shared" si="17"/>
        <v>8.5612444336944143E-8</v>
      </c>
      <c r="AK48">
        <v>0</v>
      </c>
      <c r="AL48" s="11">
        <f t="shared" si="18"/>
        <v>4.7706390454858776E-7</v>
      </c>
      <c r="AM48" s="11">
        <f t="shared" si="19"/>
        <v>5.6267634888553186E-7</v>
      </c>
      <c r="AN48" s="15">
        <f t="shared" si="20"/>
        <v>2.2739189884214046E-2</v>
      </c>
      <c r="AO48" s="15"/>
      <c r="AP48" t="e">
        <f t="shared" si="21"/>
        <v>#VALUE!</v>
      </c>
      <c r="AQ48" t="e">
        <f t="shared" si="22"/>
        <v>#VALUE!</v>
      </c>
      <c r="AR48">
        <v>0</v>
      </c>
      <c r="AS48" s="11" t="e">
        <f t="shared" si="23"/>
        <v>#VALUE!</v>
      </c>
      <c r="AT48" s="11" t="e">
        <f t="shared" si="24"/>
        <v>#VALUE!</v>
      </c>
      <c r="AU48" s="15">
        <f t="shared" si="25"/>
        <v>1.5759424160826513E-2</v>
      </c>
      <c r="AW48">
        <f t="shared" si="26"/>
        <v>78.81297419298906</v>
      </c>
      <c r="AX48">
        <f t="shared" si="27"/>
        <v>15.215219993965071</v>
      </c>
      <c r="AY48" t="e">
        <f t="shared" si="28"/>
        <v>#VALUE!</v>
      </c>
    </row>
    <row r="49" spans="1:51">
      <c r="A49" s="45">
        <v>44322</v>
      </c>
      <c r="B49" s="4">
        <v>1.6</v>
      </c>
      <c r="C49" s="43" t="s">
        <v>278</v>
      </c>
      <c r="D49" s="36">
        <v>1</v>
      </c>
      <c r="E49" s="45">
        <v>44323.544270833336</v>
      </c>
      <c r="F49" s="43">
        <v>187</v>
      </c>
      <c r="H49" s="54">
        <v>20.8</v>
      </c>
      <c r="I49" s="5">
        <v>30</v>
      </c>
      <c r="J49" s="5">
        <v>2.2999999999999998</v>
      </c>
      <c r="K49" s="5">
        <v>11401</v>
      </c>
      <c r="L49" s="5" t="s">
        <v>88</v>
      </c>
      <c r="M49" s="6">
        <f t="shared" si="0"/>
        <v>1.1865097868321845E-2</v>
      </c>
      <c r="N49" s="6">
        <f t="shared" si="32"/>
        <v>304.6533200121425</v>
      </c>
      <c r="O49" s="6" t="e">
        <f t="shared" si="2"/>
        <v>#VALUE!</v>
      </c>
      <c r="P49">
        <f t="shared" si="3"/>
        <v>0.18984156589314952</v>
      </c>
      <c r="Q49">
        <f t="shared" si="4"/>
        <v>13404.746080534271</v>
      </c>
      <c r="R49">
        <f t="shared" si="5"/>
        <v>0.33011804276808238</v>
      </c>
      <c r="S49">
        <f t="shared" si="6"/>
        <v>8476.2518473377913</v>
      </c>
      <c r="T49">
        <f t="shared" si="7"/>
        <v>8476.2518473377932</v>
      </c>
      <c r="V49" s="4">
        <f t="shared" si="29"/>
        <v>0.99633612908657931</v>
      </c>
      <c r="W49">
        <v>313.14999999999998</v>
      </c>
      <c r="X49">
        <f t="shared" si="9"/>
        <v>1.9073334166666699E-2</v>
      </c>
      <c r="Y49">
        <v>2E-3</v>
      </c>
      <c r="Z49">
        <f t="shared" si="10"/>
        <v>7.2765497523200454E-2</v>
      </c>
      <c r="AB49">
        <f t="shared" si="30"/>
        <v>2.2915730968991323E-6</v>
      </c>
      <c r="AC49">
        <f t="shared" si="12"/>
        <v>1.7835925903530025E-10</v>
      </c>
      <c r="AD49">
        <v>0</v>
      </c>
      <c r="AE49" s="11">
        <f t="shared" si="13"/>
        <v>4.7947717527407018E-11</v>
      </c>
      <c r="AF49" s="11">
        <f t="shared" si="14"/>
        <v>2.2630697656270727E-10</v>
      </c>
      <c r="AG49" s="15">
        <f t="shared" si="15"/>
        <v>1.097002469958351E-3</v>
      </c>
      <c r="AI49">
        <f t="shared" si="31"/>
        <v>1.135922820771609E-2</v>
      </c>
      <c r="AJ49">
        <f t="shared" si="17"/>
        <v>8.841190922875906E-7</v>
      </c>
      <c r="AK49">
        <v>0</v>
      </c>
      <c r="AL49" s="11">
        <f t="shared" si="18"/>
        <v>4.9266354852884497E-6</v>
      </c>
      <c r="AM49" s="11">
        <f t="shared" si="19"/>
        <v>5.8107545775760402E-6</v>
      </c>
      <c r="AN49" s="15">
        <f t="shared" si="20"/>
        <v>2.2739189884214046E-2</v>
      </c>
      <c r="AO49" s="15"/>
      <c r="AP49" t="e">
        <f t="shared" si="21"/>
        <v>#VALUE!</v>
      </c>
      <c r="AQ49" t="e">
        <f t="shared" si="22"/>
        <v>#VALUE!</v>
      </c>
      <c r="AR49">
        <v>0</v>
      </c>
      <c r="AS49" s="11" t="e">
        <f t="shared" si="23"/>
        <v>#VALUE!</v>
      </c>
      <c r="AT49" s="11" t="e">
        <f t="shared" si="24"/>
        <v>#VALUE!</v>
      </c>
      <c r="AU49" s="15">
        <f t="shared" si="25"/>
        <v>1.5759424160826513E-2</v>
      </c>
      <c r="AW49">
        <f t="shared" si="26"/>
        <v>78.812974192989046</v>
      </c>
      <c r="AX49">
        <f t="shared" si="27"/>
        <v>15.215219993965075</v>
      </c>
      <c r="AY49" t="e">
        <f t="shared" si="28"/>
        <v>#VALUE!</v>
      </c>
    </row>
    <row r="50" spans="1:51">
      <c r="A50" s="45">
        <v>44322</v>
      </c>
      <c r="B50" s="4">
        <v>1.6</v>
      </c>
      <c r="C50" s="43" t="s">
        <v>278</v>
      </c>
      <c r="D50" s="36">
        <v>2</v>
      </c>
      <c r="E50" s="45">
        <v>44323.565567129626</v>
      </c>
      <c r="F50" s="43">
        <v>108</v>
      </c>
      <c r="H50" s="54">
        <v>20.8</v>
      </c>
      <c r="I50" s="5">
        <v>30</v>
      </c>
      <c r="J50" s="5">
        <v>2.96</v>
      </c>
      <c r="K50" s="5">
        <v>1072</v>
      </c>
      <c r="L50" s="5" t="s">
        <v>88</v>
      </c>
      <c r="M50" s="6">
        <f t="shared" si="0"/>
        <v>1.5269865082709855E-2</v>
      </c>
      <c r="N50" s="6">
        <f t="shared" si="32"/>
        <v>28.645588900361091</v>
      </c>
      <c r="O50" s="6" t="e">
        <f t="shared" si="2"/>
        <v>#VALUE!</v>
      </c>
      <c r="P50">
        <f t="shared" si="3"/>
        <v>0.24431784132335768</v>
      </c>
      <c r="Q50">
        <f t="shared" si="4"/>
        <v>1260.405911615888</v>
      </c>
      <c r="R50">
        <f t="shared" si="5"/>
        <v>0.42484756808414093</v>
      </c>
      <c r="S50">
        <f t="shared" si="6"/>
        <v>796.9951741378926</v>
      </c>
      <c r="T50">
        <f t="shared" si="7"/>
        <v>796.99517413789272</v>
      </c>
      <c r="V50" s="4">
        <f t="shared" si="29"/>
        <v>0.99633612908657931</v>
      </c>
      <c r="W50">
        <v>313.14999999999998</v>
      </c>
      <c r="X50">
        <f t="shared" si="9"/>
        <v>1.9073334166666699E-2</v>
      </c>
      <c r="Y50">
        <v>2E-3</v>
      </c>
      <c r="Z50">
        <f t="shared" si="10"/>
        <v>7.2765497523200454E-2</v>
      </c>
      <c r="AB50">
        <f t="shared" si="30"/>
        <v>2.9491549420962749E-6</v>
      </c>
      <c r="AC50">
        <f t="shared" si="12"/>
        <v>2.2954061162803863E-10</v>
      </c>
      <c r="AD50">
        <v>0</v>
      </c>
      <c r="AE50" s="11">
        <f t="shared" si="13"/>
        <v>6.170662777440208E-11</v>
      </c>
      <c r="AF50" s="11">
        <f t="shared" si="14"/>
        <v>2.912472394024407E-10</v>
      </c>
      <c r="AG50" s="15">
        <f t="shared" si="15"/>
        <v>1.097002469958351E-3</v>
      </c>
      <c r="AI50">
        <f t="shared" si="31"/>
        <v>1.068072330380813E-3</v>
      </c>
      <c r="AJ50">
        <f t="shared" si="17"/>
        <v>8.3130924211235612E-8</v>
      </c>
      <c r="AK50">
        <v>0</v>
      </c>
      <c r="AL50" s="11">
        <f t="shared" si="18"/>
        <v>4.6323596528630983E-7</v>
      </c>
      <c r="AM50" s="11">
        <f t="shared" si="19"/>
        <v>5.4636688949754549E-7</v>
      </c>
      <c r="AN50" s="15">
        <f t="shared" si="20"/>
        <v>2.2739189884214046E-2</v>
      </c>
      <c r="AO50" s="15"/>
      <c r="AP50" t="e">
        <f t="shared" si="21"/>
        <v>#VALUE!</v>
      </c>
      <c r="AQ50" t="e">
        <f t="shared" si="22"/>
        <v>#VALUE!</v>
      </c>
      <c r="AR50">
        <v>0</v>
      </c>
      <c r="AS50" s="11" t="e">
        <f t="shared" si="23"/>
        <v>#VALUE!</v>
      </c>
      <c r="AT50" s="11" t="e">
        <f t="shared" si="24"/>
        <v>#VALUE!</v>
      </c>
      <c r="AU50" s="15">
        <f t="shared" si="25"/>
        <v>1.5759424160826513E-2</v>
      </c>
      <c r="AW50">
        <f t="shared" si="26"/>
        <v>78.812974192989046</v>
      </c>
      <c r="AX50">
        <f t="shared" si="27"/>
        <v>15.215219993965086</v>
      </c>
      <c r="AY50" t="e">
        <f t="shared" si="28"/>
        <v>#VALUE!</v>
      </c>
    </row>
    <row r="51" spans="1:51">
      <c r="A51" s="45">
        <v>44322</v>
      </c>
      <c r="B51" s="4">
        <v>3.8</v>
      </c>
      <c r="C51" s="43" t="s">
        <v>278</v>
      </c>
      <c r="D51" s="36">
        <v>1</v>
      </c>
      <c r="E51" s="45">
        <v>44323.586863425924</v>
      </c>
      <c r="F51" s="43">
        <v>153</v>
      </c>
      <c r="H51" s="54">
        <v>20.8</v>
      </c>
      <c r="I51" s="5">
        <v>30</v>
      </c>
      <c r="J51" s="5">
        <v>13.98</v>
      </c>
      <c r="K51" s="5">
        <v>4486</v>
      </c>
      <c r="L51" s="5" t="s">
        <v>88</v>
      </c>
      <c r="M51" s="6">
        <f t="shared" si="0"/>
        <v>7.2119160086582354E-2</v>
      </c>
      <c r="N51" s="6">
        <f t="shared" si="32"/>
        <v>119.87323862595134</v>
      </c>
      <c r="O51" s="6" t="e">
        <f t="shared" si="2"/>
        <v>#VALUE!</v>
      </c>
      <c r="P51">
        <f t="shared" si="3"/>
        <v>1.1539065613853177</v>
      </c>
      <c r="Q51">
        <f t="shared" si="4"/>
        <v>5274.422499541859</v>
      </c>
      <c r="R51">
        <f t="shared" si="5"/>
        <v>2.0065435816946922</v>
      </c>
      <c r="S51">
        <f t="shared" si="6"/>
        <v>3335.1868947598755</v>
      </c>
      <c r="T51">
        <f t="shared" si="7"/>
        <v>3335.1868947598755</v>
      </c>
      <c r="V51" s="4">
        <f t="shared" si="29"/>
        <v>0.99633612908657931</v>
      </c>
      <c r="W51">
        <v>313.14999999999998</v>
      </c>
      <c r="X51">
        <f t="shared" si="9"/>
        <v>1.9073334166666699E-2</v>
      </c>
      <c r="Y51">
        <v>2E-3</v>
      </c>
      <c r="Z51">
        <f t="shared" si="10"/>
        <v>7.2765497523200454E-2</v>
      </c>
      <c r="AB51">
        <f t="shared" si="30"/>
        <v>1.3928779084630379E-5</v>
      </c>
      <c r="AC51">
        <f t="shared" si="12"/>
        <v>1.0841141049189122E-9</v>
      </c>
      <c r="AD51">
        <v>0</v>
      </c>
      <c r="AE51" s="11">
        <f t="shared" si="13"/>
        <v>2.9143873523180442E-10</v>
      </c>
      <c r="AF51" s="11">
        <f t="shared" si="14"/>
        <v>1.3755528401507166E-9</v>
      </c>
      <c r="AG51" s="15">
        <f t="shared" si="15"/>
        <v>1.097002469958351E-3</v>
      </c>
      <c r="AI51">
        <f t="shared" si="31"/>
        <v>4.4695638750823956E-3</v>
      </c>
      <c r="AJ51">
        <f t="shared" si="17"/>
        <v>3.4787810262276399E-7</v>
      </c>
      <c r="AK51">
        <v>0</v>
      </c>
      <c r="AL51" s="11">
        <f t="shared" si="18"/>
        <v>1.9385042353305842E-6</v>
      </c>
      <c r="AM51" s="11">
        <f t="shared" si="19"/>
        <v>2.2863823379533483E-6</v>
      </c>
      <c r="AN51" s="15">
        <f t="shared" si="20"/>
        <v>2.2739189884214046E-2</v>
      </c>
      <c r="AO51" s="15"/>
      <c r="AP51" t="e">
        <f t="shared" si="21"/>
        <v>#VALUE!</v>
      </c>
      <c r="AQ51" t="e">
        <f t="shared" si="22"/>
        <v>#VALUE!</v>
      </c>
      <c r="AR51">
        <v>0</v>
      </c>
      <c r="AS51" s="11" t="e">
        <f t="shared" si="23"/>
        <v>#VALUE!</v>
      </c>
      <c r="AT51" s="11" t="e">
        <f t="shared" si="24"/>
        <v>#VALUE!</v>
      </c>
      <c r="AU51" s="15">
        <f t="shared" si="25"/>
        <v>1.5759424160826513E-2</v>
      </c>
      <c r="AW51">
        <f t="shared" si="26"/>
        <v>78.812974192989046</v>
      </c>
      <c r="AX51">
        <f t="shared" si="27"/>
        <v>15.215219993965082</v>
      </c>
      <c r="AY51" t="e">
        <f t="shared" si="28"/>
        <v>#VALUE!</v>
      </c>
    </row>
    <row r="52" spans="1:51">
      <c r="A52" s="45">
        <v>44322</v>
      </c>
      <c r="B52" s="4">
        <v>3.8</v>
      </c>
      <c r="C52" s="43" t="s">
        <v>278</v>
      </c>
      <c r="D52" s="36">
        <v>2</v>
      </c>
      <c r="E52" s="45">
        <v>44323.608171296299</v>
      </c>
      <c r="F52" s="43">
        <v>186</v>
      </c>
      <c r="H52" s="54">
        <v>20.8</v>
      </c>
      <c r="I52" s="5">
        <v>30</v>
      </c>
      <c r="J52" s="5">
        <v>0.6</v>
      </c>
      <c r="K52" s="5">
        <v>8273</v>
      </c>
      <c r="L52" s="5" t="s">
        <v>88</v>
      </c>
      <c r="M52" s="6">
        <f t="shared" si="0"/>
        <v>3.0952429221709162E-3</v>
      </c>
      <c r="N52" s="6">
        <f t="shared" si="32"/>
        <v>221.06805687750682</v>
      </c>
      <c r="O52" s="6" t="e">
        <f t="shared" si="2"/>
        <v>#VALUE!</v>
      </c>
      <c r="P52">
        <f t="shared" si="3"/>
        <v>4.952388675473466E-2</v>
      </c>
      <c r="Q52">
        <f t="shared" si="4"/>
        <v>9726.9945026102996</v>
      </c>
      <c r="R52">
        <f t="shared" si="5"/>
        <v>8.6117750287325837E-2</v>
      </c>
      <c r="S52">
        <f t="shared" si="6"/>
        <v>6150.6913019055837</v>
      </c>
      <c r="T52">
        <f t="shared" si="7"/>
        <v>6150.6913019055846</v>
      </c>
      <c r="V52" s="4">
        <f t="shared" si="29"/>
        <v>0.99633612908657931</v>
      </c>
      <c r="W52">
        <v>313.14999999999998</v>
      </c>
      <c r="X52">
        <f t="shared" si="9"/>
        <v>1.9073334166666699E-2</v>
      </c>
      <c r="Y52">
        <v>2E-3</v>
      </c>
      <c r="Z52">
        <f t="shared" si="10"/>
        <v>7.2765497523200454E-2</v>
      </c>
      <c r="AB52">
        <f t="shared" si="30"/>
        <v>5.9780167745194752E-7</v>
      </c>
      <c r="AC52">
        <f t="shared" si="12"/>
        <v>4.6528502357034851E-11</v>
      </c>
      <c r="AD52">
        <v>0</v>
      </c>
      <c r="AE52" s="11">
        <f t="shared" si="13"/>
        <v>1.250810022454096E-11</v>
      </c>
      <c r="AF52" s="11">
        <f t="shared" si="14"/>
        <v>5.9036602581575813E-11</v>
      </c>
      <c r="AG52" s="15">
        <f t="shared" si="15"/>
        <v>1.097002469958351E-3</v>
      </c>
      <c r="AI52">
        <f t="shared" si="31"/>
        <v>8.2426887959332722E-3</v>
      </c>
      <c r="AJ52">
        <f t="shared" si="17"/>
        <v>6.4155049999958245E-7</v>
      </c>
      <c r="AK52">
        <v>0</v>
      </c>
      <c r="AL52" s="11">
        <f t="shared" si="18"/>
        <v>3.5749544224007856E-6</v>
      </c>
      <c r="AM52" s="11">
        <f t="shared" si="19"/>
        <v>4.216504922400368E-6</v>
      </c>
      <c r="AN52" s="15">
        <f t="shared" si="20"/>
        <v>2.2739189884214046E-2</v>
      </c>
      <c r="AO52" s="15"/>
      <c r="AP52" t="e">
        <f t="shared" si="21"/>
        <v>#VALUE!</v>
      </c>
      <c r="AQ52" t="e">
        <f t="shared" si="22"/>
        <v>#VALUE!</v>
      </c>
      <c r="AR52">
        <v>0</v>
      </c>
      <c r="AS52" s="11" t="e">
        <f t="shared" si="23"/>
        <v>#VALUE!</v>
      </c>
      <c r="AT52" s="11" t="e">
        <f t="shared" si="24"/>
        <v>#VALUE!</v>
      </c>
      <c r="AU52" s="15">
        <f t="shared" si="25"/>
        <v>1.5759424160826513E-2</v>
      </c>
      <c r="AW52">
        <f t="shared" si="26"/>
        <v>78.812974192989046</v>
      </c>
      <c r="AX52">
        <f t="shared" si="27"/>
        <v>15.215219993965075</v>
      </c>
      <c r="AY52" t="e">
        <f t="shared" si="28"/>
        <v>#VALUE!</v>
      </c>
    </row>
    <row r="53" spans="1:51">
      <c r="A53" s="45">
        <v>44322</v>
      </c>
      <c r="B53" s="4">
        <v>5</v>
      </c>
      <c r="C53" s="43" t="s">
        <v>278</v>
      </c>
      <c r="D53" s="36">
        <v>1</v>
      </c>
      <c r="E53" s="45">
        <v>44323.629467592589</v>
      </c>
      <c r="F53" s="43">
        <v>46</v>
      </c>
      <c r="H53" s="54">
        <v>20.8</v>
      </c>
      <c r="I53" s="5">
        <v>30</v>
      </c>
      <c r="J53" s="5">
        <v>45.14</v>
      </c>
      <c r="K53" s="5">
        <v>2012</v>
      </c>
      <c r="L53" s="5" t="s">
        <v>88</v>
      </c>
      <c r="M53" s="6">
        <f t="shared" si="0"/>
        <v>0.23286544251132527</v>
      </c>
      <c r="N53" s="6">
        <f t="shared" si="32"/>
        <v>53.763922451050846</v>
      </c>
      <c r="O53" s="6" t="e">
        <f t="shared" si="2"/>
        <v>#VALUE!</v>
      </c>
      <c r="P53">
        <f t="shared" si="3"/>
        <v>3.7258470801812043</v>
      </c>
      <c r="Q53">
        <f t="shared" si="4"/>
        <v>2365.6125878462371</v>
      </c>
      <c r="R53">
        <f t="shared" si="5"/>
        <v>6.4789254132831466</v>
      </c>
      <c r="S53">
        <f t="shared" si="6"/>
        <v>1495.8528828035824</v>
      </c>
      <c r="T53">
        <f t="shared" si="7"/>
        <v>1495.8528828035821</v>
      </c>
      <c r="V53" s="4">
        <f t="shared" si="29"/>
        <v>0.99633612908657931</v>
      </c>
      <c r="W53">
        <v>313.14999999999998</v>
      </c>
      <c r="X53">
        <f t="shared" si="9"/>
        <v>1.9073334166666699E-2</v>
      </c>
      <c r="Y53">
        <v>2E-3</v>
      </c>
      <c r="Z53">
        <f t="shared" si="10"/>
        <v>7.2765497523200454E-2</v>
      </c>
      <c r="AB53">
        <f t="shared" si="30"/>
        <v>4.4974612866968187E-5</v>
      </c>
      <c r="AC53">
        <f t="shared" si="12"/>
        <v>3.5004943273275885E-9</v>
      </c>
      <c r="AD53">
        <v>0</v>
      </c>
      <c r="AE53" s="11">
        <f t="shared" si="13"/>
        <v>9.4102607355963164E-10</v>
      </c>
      <c r="AF53" s="11">
        <f t="shared" si="14"/>
        <v>4.4415204008872202E-9</v>
      </c>
      <c r="AG53" s="15">
        <f t="shared" si="15"/>
        <v>1.097002469958351E-3</v>
      </c>
      <c r="AI53">
        <f t="shared" si="31"/>
        <v>2.0046282917221977E-3</v>
      </c>
      <c r="AJ53">
        <f t="shared" si="17"/>
        <v>1.5602557790392357E-7</v>
      </c>
      <c r="AK53">
        <v>0</v>
      </c>
      <c r="AL53" s="11">
        <f t="shared" si="18"/>
        <v>8.6943168111572337E-7</v>
      </c>
      <c r="AM53" s="11">
        <f t="shared" si="19"/>
        <v>1.025457259019647E-6</v>
      </c>
      <c r="AN53" s="15">
        <f t="shared" si="20"/>
        <v>2.2739189884214046E-2</v>
      </c>
      <c r="AO53" s="15"/>
      <c r="AP53" t="e">
        <f t="shared" si="21"/>
        <v>#VALUE!</v>
      </c>
      <c r="AQ53" t="e">
        <f t="shared" si="22"/>
        <v>#VALUE!</v>
      </c>
      <c r="AR53">
        <v>0</v>
      </c>
      <c r="AS53" s="11" t="e">
        <f t="shared" si="23"/>
        <v>#VALUE!</v>
      </c>
      <c r="AT53" s="11" t="e">
        <f t="shared" si="24"/>
        <v>#VALUE!</v>
      </c>
      <c r="AU53" s="15">
        <f t="shared" si="25"/>
        <v>1.5759424160826513E-2</v>
      </c>
      <c r="AW53">
        <f t="shared" si="26"/>
        <v>78.81297419298906</v>
      </c>
      <c r="AX53">
        <f t="shared" si="27"/>
        <v>15.21521999396508</v>
      </c>
      <c r="AY53" t="e">
        <f t="shared" si="28"/>
        <v>#VALUE!</v>
      </c>
    </row>
    <row r="54" spans="1:51">
      <c r="A54" s="45">
        <v>44322</v>
      </c>
      <c r="B54" s="4">
        <v>5</v>
      </c>
      <c r="C54" s="43" t="s">
        <v>278</v>
      </c>
      <c r="D54" s="36">
        <v>2</v>
      </c>
      <c r="E54" s="45">
        <v>44323.650752314818</v>
      </c>
      <c r="F54" s="43">
        <v>131</v>
      </c>
      <c r="H54" s="54">
        <v>20.8</v>
      </c>
      <c r="I54" s="5">
        <v>30</v>
      </c>
      <c r="J54" s="5">
        <v>43.04</v>
      </c>
      <c r="K54" s="5">
        <v>2084</v>
      </c>
      <c r="L54" s="5" t="s">
        <v>88</v>
      </c>
      <c r="M54" s="6">
        <f t="shared" si="0"/>
        <v>0.22203209228372706</v>
      </c>
      <c r="N54" s="6">
        <f t="shared" si="32"/>
        <v>55.687879914507931</v>
      </c>
      <c r="O54" s="6" t="e">
        <f t="shared" si="2"/>
        <v>#VALUE!</v>
      </c>
      <c r="P54">
        <f t="shared" si="3"/>
        <v>3.5525134765396329</v>
      </c>
      <c r="Q54">
        <f t="shared" si="4"/>
        <v>2450.2667162383491</v>
      </c>
      <c r="R54">
        <f t="shared" si="5"/>
        <v>6.1775132872775078</v>
      </c>
      <c r="S54">
        <f t="shared" si="6"/>
        <v>1549.3824094247834</v>
      </c>
      <c r="T54">
        <f t="shared" si="7"/>
        <v>1549.3824094247836</v>
      </c>
      <c r="V54" s="4">
        <f t="shared" si="29"/>
        <v>0.99633612908657931</v>
      </c>
      <c r="W54">
        <v>313.14999999999998</v>
      </c>
      <c r="X54">
        <f t="shared" si="9"/>
        <v>1.9073334166666699E-2</v>
      </c>
      <c r="Y54">
        <v>2E-3</v>
      </c>
      <c r="Z54">
        <f t="shared" si="10"/>
        <v>7.2765497523200454E-2</v>
      </c>
      <c r="AB54">
        <f t="shared" si="30"/>
        <v>4.2882306995886375E-5</v>
      </c>
      <c r="AC54">
        <f t="shared" si="12"/>
        <v>3.337644569077967E-9</v>
      </c>
      <c r="AD54">
        <v>0</v>
      </c>
      <c r="AE54" s="11">
        <f t="shared" si="13"/>
        <v>8.9724772277373838E-10</v>
      </c>
      <c r="AF54" s="11">
        <f t="shared" si="14"/>
        <v>4.2348922918517051E-9</v>
      </c>
      <c r="AG54" s="15">
        <f t="shared" si="15"/>
        <v>1.097002469958351E-3</v>
      </c>
      <c r="AI54">
        <f t="shared" si="31"/>
        <v>2.0763644930164313E-3</v>
      </c>
      <c r="AJ54">
        <f t="shared" si="17"/>
        <v>1.6160899818676772E-7</v>
      </c>
      <c r="AK54">
        <v>0</v>
      </c>
      <c r="AL54" s="11">
        <f t="shared" si="18"/>
        <v>9.0054454445584858E-7</v>
      </c>
      <c r="AM54" s="11">
        <f t="shared" si="19"/>
        <v>1.0621535426426164E-6</v>
      </c>
      <c r="AN54" s="15">
        <f t="shared" si="20"/>
        <v>2.2739189884214046E-2</v>
      </c>
      <c r="AO54" s="15"/>
      <c r="AP54" t="e">
        <f t="shared" si="21"/>
        <v>#VALUE!</v>
      </c>
      <c r="AQ54" t="e">
        <f t="shared" si="22"/>
        <v>#VALUE!</v>
      </c>
      <c r="AR54">
        <v>0</v>
      </c>
      <c r="AS54" s="11" t="e">
        <f t="shared" si="23"/>
        <v>#VALUE!</v>
      </c>
      <c r="AT54" s="11" t="e">
        <f t="shared" si="24"/>
        <v>#VALUE!</v>
      </c>
      <c r="AU54" s="15">
        <f t="shared" si="25"/>
        <v>1.5759424160826513E-2</v>
      </c>
      <c r="AW54">
        <f t="shared" si="26"/>
        <v>78.81297419298906</v>
      </c>
      <c r="AX54">
        <f t="shared" si="27"/>
        <v>15.21521999396508</v>
      </c>
      <c r="AY54" t="e">
        <f t="shared" si="28"/>
        <v>#VALUE!</v>
      </c>
    </row>
    <row r="55" spans="1:51">
      <c r="A55" s="45">
        <v>44322</v>
      </c>
      <c r="B55" s="4">
        <v>6.2</v>
      </c>
      <c r="C55" s="43" t="s">
        <v>278</v>
      </c>
      <c r="D55" s="36">
        <v>1</v>
      </c>
      <c r="E55" s="45">
        <v>44323.672060185185</v>
      </c>
      <c r="F55" s="43">
        <v>181</v>
      </c>
      <c r="H55" s="54">
        <v>20.8</v>
      </c>
      <c r="I55" s="5">
        <v>30</v>
      </c>
      <c r="J55" s="5">
        <v>83.36</v>
      </c>
      <c r="K55" s="5">
        <v>1031</v>
      </c>
      <c r="L55" s="5" t="s">
        <v>88</v>
      </c>
      <c r="M55" s="6">
        <f t="shared" si="0"/>
        <v>0.43003241665361264</v>
      </c>
      <c r="N55" s="6">
        <f t="shared" si="32"/>
        <v>27.550002011448026</v>
      </c>
      <c r="O55" s="6" t="e">
        <f t="shared" si="2"/>
        <v>#VALUE!</v>
      </c>
      <c r="P55">
        <f t="shared" si="3"/>
        <v>6.8805186664578022</v>
      </c>
      <c r="Q55">
        <f t="shared" si="4"/>
        <v>1212.2000885037132</v>
      </c>
      <c r="R55">
        <f t="shared" si="5"/>
        <v>11.964626106585802</v>
      </c>
      <c r="S55">
        <f t="shared" si="6"/>
        <v>766.51308258970823</v>
      </c>
      <c r="T55">
        <f t="shared" si="7"/>
        <v>766.51308258970835</v>
      </c>
      <c r="V55" s="4">
        <f t="shared" si="29"/>
        <v>0.99633612908657931</v>
      </c>
      <c r="W55">
        <v>313.14999999999998</v>
      </c>
      <c r="X55">
        <f t="shared" si="9"/>
        <v>1.9073334166666699E-2</v>
      </c>
      <c r="Y55">
        <v>2E-3</v>
      </c>
      <c r="Z55">
        <f t="shared" si="10"/>
        <v>7.2765497523200454E-2</v>
      </c>
      <c r="AB55">
        <f t="shared" si="30"/>
        <v>8.3054579720657256E-5</v>
      </c>
      <c r="AC55">
        <f t="shared" si="12"/>
        <v>6.4643599274707093E-9</v>
      </c>
      <c r="AD55">
        <v>0</v>
      </c>
      <c r="AE55" s="11">
        <f t="shared" si="13"/>
        <v>1.7377920578628911E-9</v>
      </c>
      <c r="AF55" s="11">
        <f t="shared" si="14"/>
        <v>8.2021519853335998E-9</v>
      </c>
      <c r="AG55" s="15">
        <f t="shared" si="15"/>
        <v>1.097002469958351E-3</v>
      </c>
      <c r="AI55">
        <f t="shared" si="31"/>
        <v>1.0272225490882633E-3</v>
      </c>
      <c r="AJ55">
        <f t="shared" si="17"/>
        <v>7.9951476550171568E-8</v>
      </c>
      <c r="AK55">
        <v>0</v>
      </c>
      <c r="AL55" s="11">
        <f t="shared" si="18"/>
        <v>4.4551891810651627E-7</v>
      </c>
      <c r="AM55" s="11">
        <f t="shared" si="19"/>
        <v>5.2547039465668787E-7</v>
      </c>
      <c r="AN55" s="15">
        <f t="shared" si="20"/>
        <v>2.2739189884214046E-2</v>
      </c>
      <c r="AO55" s="15"/>
      <c r="AP55" t="e">
        <f t="shared" si="21"/>
        <v>#VALUE!</v>
      </c>
      <c r="AQ55" t="e">
        <f t="shared" si="22"/>
        <v>#VALUE!</v>
      </c>
      <c r="AR55">
        <v>0</v>
      </c>
      <c r="AS55" s="11" t="e">
        <f t="shared" si="23"/>
        <v>#VALUE!</v>
      </c>
      <c r="AT55" s="11" t="e">
        <f t="shared" si="24"/>
        <v>#VALUE!</v>
      </c>
      <c r="AU55" s="15">
        <f t="shared" si="25"/>
        <v>1.5759424160826513E-2</v>
      </c>
      <c r="AW55">
        <f t="shared" si="26"/>
        <v>78.812974192989046</v>
      </c>
      <c r="AX55">
        <f t="shared" si="27"/>
        <v>15.21521999396508</v>
      </c>
      <c r="AY55" t="e">
        <f t="shared" si="28"/>
        <v>#VALUE!</v>
      </c>
    </row>
    <row r="56" spans="1:51">
      <c r="A56" s="45">
        <v>44322</v>
      </c>
      <c r="B56" s="4">
        <v>6.2</v>
      </c>
      <c r="C56" s="43" t="s">
        <v>278</v>
      </c>
      <c r="D56" s="36">
        <v>2</v>
      </c>
      <c r="E56" s="45">
        <v>44323.693356481483</v>
      </c>
      <c r="F56" s="43">
        <v>111</v>
      </c>
      <c r="H56" s="54">
        <v>20.8</v>
      </c>
      <c r="I56" s="5">
        <v>30</v>
      </c>
      <c r="J56" s="5">
        <v>1.99</v>
      </c>
      <c r="K56" s="5">
        <v>13776</v>
      </c>
      <c r="L56" s="5" t="s">
        <v>88</v>
      </c>
      <c r="M56" s="6">
        <f t="shared" si="0"/>
        <v>1.0265889025200207E-2</v>
      </c>
      <c r="N56" s="6">
        <f t="shared" si="32"/>
        <v>368.11719467478946</v>
      </c>
      <c r="O56" s="6" t="e">
        <f t="shared" si="2"/>
        <v>#VALUE!</v>
      </c>
      <c r="P56">
        <f t="shared" si="3"/>
        <v>0.16425422440320331</v>
      </c>
      <c r="Q56">
        <f t="shared" si="4"/>
        <v>16197.156565690737</v>
      </c>
      <c r="R56">
        <f t="shared" si="5"/>
        <v>0.28562387178629745</v>
      </c>
      <c r="S56">
        <f t="shared" si="6"/>
        <v>10241.982760189932</v>
      </c>
      <c r="T56">
        <f t="shared" si="7"/>
        <v>10241.982760189932</v>
      </c>
      <c r="V56" s="4">
        <f t="shared" si="29"/>
        <v>0.99633612908657931</v>
      </c>
      <c r="W56">
        <v>313.14999999999998</v>
      </c>
      <c r="X56">
        <f t="shared" si="9"/>
        <v>1.9073334166666699E-2</v>
      </c>
      <c r="Y56">
        <v>2E-3</v>
      </c>
      <c r="Z56">
        <f t="shared" si="10"/>
        <v>7.2765497523200454E-2</v>
      </c>
      <c r="AB56">
        <f t="shared" si="30"/>
        <v>1.982708896882293E-6</v>
      </c>
      <c r="AC56">
        <f t="shared" si="12"/>
        <v>1.5431953281749896E-10</v>
      </c>
      <c r="AD56">
        <v>0</v>
      </c>
      <c r="AE56" s="11">
        <f t="shared" si="13"/>
        <v>4.1485199078060858E-11</v>
      </c>
      <c r="AF56" s="11">
        <f t="shared" si="14"/>
        <v>1.9580473189555982E-10</v>
      </c>
      <c r="AG56" s="15">
        <f t="shared" si="15"/>
        <v>1.097002469958351E-3</v>
      </c>
      <c r="AI56">
        <f t="shared" si="31"/>
        <v>1.3725526514296716E-2</v>
      </c>
      <c r="AJ56">
        <f t="shared" si="17"/>
        <v>1.0682944141175204E-6</v>
      </c>
      <c r="AK56">
        <v>0</v>
      </c>
      <c r="AL56" s="11">
        <f t="shared" si="18"/>
        <v>5.9529278524106382E-6</v>
      </c>
      <c r="AM56" s="11">
        <f t="shared" si="19"/>
        <v>7.0212222665281588E-6</v>
      </c>
      <c r="AN56" s="15">
        <f t="shared" si="20"/>
        <v>2.2739189884214046E-2</v>
      </c>
      <c r="AO56" s="15"/>
      <c r="AP56" t="e">
        <f t="shared" si="21"/>
        <v>#VALUE!</v>
      </c>
      <c r="AQ56" t="e">
        <f t="shared" si="22"/>
        <v>#VALUE!</v>
      </c>
      <c r="AR56">
        <v>0</v>
      </c>
      <c r="AS56" s="11" t="e">
        <f t="shared" si="23"/>
        <v>#VALUE!</v>
      </c>
      <c r="AT56" s="11" t="e">
        <f t="shared" si="24"/>
        <v>#VALUE!</v>
      </c>
      <c r="AU56" s="15">
        <f t="shared" si="25"/>
        <v>1.5759424160826513E-2</v>
      </c>
      <c r="AW56">
        <f t="shared" si="26"/>
        <v>78.81297419298906</v>
      </c>
      <c r="AX56">
        <f t="shared" si="27"/>
        <v>15.21521999396508</v>
      </c>
      <c r="AY56" t="e">
        <f t="shared" si="28"/>
        <v>#VALUE!</v>
      </c>
    </row>
    <row r="57" spans="1:51">
      <c r="A57" s="45">
        <v>44322</v>
      </c>
      <c r="B57" s="4">
        <v>8</v>
      </c>
      <c r="C57" s="43" t="s">
        <v>278</v>
      </c>
      <c r="D57" s="36">
        <v>1</v>
      </c>
      <c r="E57" s="45">
        <v>44323.71465277778</v>
      </c>
      <c r="F57" s="43">
        <v>154</v>
      </c>
      <c r="H57" s="54">
        <v>20.8</v>
      </c>
      <c r="I57" s="5">
        <v>30</v>
      </c>
      <c r="J57" s="5">
        <v>1.99</v>
      </c>
      <c r="K57" s="5">
        <v>9776</v>
      </c>
      <c r="L57" s="5" t="s">
        <v>88</v>
      </c>
      <c r="M57" s="6">
        <f t="shared" si="0"/>
        <v>1.0265889025200207E-2</v>
      </c>
      <c r="N57" s="6">
        <f t="shared" si="32"/>
        <v>261.23066892717355</v>
      </c>
      <c r="O57" s="6" t="e">
        <f t="shared" si="2"/>
        <v>#VALUE!</v>
      </c>
      <c r="P57">
        <f t="shared" si="3"/>
        <v>0.16425422440320331</v>
      </c>
      <c r="Q57">
        <f t="shared" si="4"/>
        <v>11494.149432795637</v>
      </c>
      <c r="R57">
        <f t="shared" si="5"/>
        <v>0.28562387178629745</v>
      </c>
      <c r="S57">
        <f t="shared" si="6"/>
        <v>7268.1201701231703</v>
      </c>
      <c r="T57">
        <f t="shared" si="7"/>
        <v>7268.1201701231712</v>
      </c>
      <c r="V57" s="4">
        <f t="shared" si="29"/>
        <v>0.99633612908657931</v>
      </c>
      <c r="W57">
        <v>313.14999999999998</v>
      </c>
      <c r="X57">
        <f t="shared" si="9"/>
        <v>1.9073334166666699E-2</v>
      </c>
      <c r="Y57">
        <v>2E-3</v>
      </c>
      <c r="Z57">
        <f t="shared" si="10"/>
        <v>7.2765497523200454E-2</v>
      </c>
      <c r="AB57">
        <f t="shared" si="30"/>
        <v>1.982708896882293E-6</v>
      </c>
      <c r="AC57">
        <f t="shared" si="12"/>
        <v>1.5431953281749896E-10</v>
      </c>
      <c r="AD57">
        <v>0</v>
      </c>
      <c r="AE57" s="11">
        <f t="shared" si="13"/>
        <v>4.1485199078060858E-11</v>
      </c>
      <c r="AF57" s="11">
        <f t="shared" si="14"/>
        <v>1.9580473189555982E-10</v>
      </c>
      <c r="AG57" s="15">
        <f t="shared" si="15"/>
        <v>1.097002469958351E-3</v>
      </c>
      <c r="AI57">
        <f t="shared" si="31"/>
        <v>9.7401819979503999E-3</v>
      </c>
      <c r="AJ57">
        <f t="shared" si="17"/>
        <v>7.5810439840395463E-7</v>
      </c>
      <c r="AK57">
        <v>0</v>
      </c>
      <c r="AL57" s="11">
        <f t="shared" si="18"/>
        <v>4.2244354446259006E-6</v>
      </c>
      <c r="AM57" s="11">
        <f t="shared" si="19"/>
        <v>4.9825398430298553E-6</v>
      </c>
      <c r="AN57" s="15">
        <f t="shared" si="20"/>
        <v>2.2739189884214046E-2</v>
      </c>
      <c r="AO57" s="15"/>
      <c r="AP57" t="e">
        <f t="shared" si="21"/>
        <v>#VALUE!</v>
      </c>
      <c r="AQ57" t="e">
        <f t="shared" si="22"/>
        <v>#VALUE!</v>
      </c>
      <c r="AR57">
        <v>0</v>
      </c>
      <c r="AS57" s="11" t="e">
        <f t="shared" si="23"/>
        <v>#VALUE!</v>
      </c>
      <c r="AT57" s="11" t="e">
        <f t="shared" si="24"/>
        <v>#VALUE!</v>
      </c>
      <c r="AU57" s="15">
        <f t="shared" si="25"/>
        <v>1.5759424160826513E-2</v>
      </c>
      <c r="AW57">
        <f t="shared" si="26"/>
        <v>78.81297419298906</v>
      </c>
      <c r="AX57">
        <f t="shared" si="27"/>
        <v>15.215219993965079</v>
      </c>
      <c r="AY57" t="e">
        <f t="shared" si="28"/>
        <v>#VALUE!</v>
      </c>
    </row>
    <row r="58" spans="1:51">
      <c r="A58" s="45">
        <v>44322</v>
      </c>
      <c r="B58" s="4">
        <v>8</v>
      </c>
      <c r="C58" s="43" t="s">
        <v>278</v>
      </c>
      <c r="D58" s="36">
        <v>2</v>
      </c>
      <c r="E58" s="45">
        <v>44323.735972222225</v>
      </c>
      <c r="F58" s="43">
        <v>94</v>
      </c>
      <c r="H58" s="54">
        <v>20.8</v>
      </c>
      <c r="I58" s="5">
        <v>30</v>
      </c>
      <c r="J58" s="5">
        <v>3.16</v>
      </c>
      <c r="K58" s="5">
        <v>1132</v>
      </c>
      <c r="L58" s="5" t="s">
        <v>88</v>
      </c>
      <c r="M58" s="6">
        <f t="shared" si="0"/>
        <v>1.6301612723433497E-2</v>
      </c>
      <c r="N58" s="6">
        <f t="shared" si="32"/>
        <v>30.248886786575323</v>
      </c>
      <c r="O58" s="6" t="e">
        <f t="shared" si="2"/>
        <v>#VALUE!</v>
      </c>
      <c r="P58">
        <f t="shared" si="3"/>
        <v>0.26082580357493595</v>
      </c>
      <c r="Q58">
        <f t="shared" si="4"/>
        <v>1330.9510186093141</v>
      </c>
      <c r="R58">
        <f t="shared" si="5"/>
        <v>0.45355348484658287</v>
      </c>
      <c r="S58">
        <f t="shared" si="6"/>
        <v>841.60311298889394</v>
      </c>
      <c r="T58">
        <f t="shared" si="7"/>
        <v>841.60311298889394</v>
      </c>
      <c r="V58" s="4">
        <f t="shared" si="29"/>
        <v>0.99633612908657931</v>
      </c>
      <c r="W58">
        <v>313.14999999999998</v>
      </c>
      <c r="X58">
        <f t="shared" si="9"/>
        <v>1.9073334166666699E-2</v>
      </c>
      <c r="Y58">
        <v>2E-3</v>
      </c>
      <c r="Z58">
        <f t="shared" si="10"/>
        <v>7.2765497523200454E-2</v>
      </c>
      <c r="AB58">
        <f t="shared" si="30"/>
        <v>3.1484221679135909E-6</v>
      </c>
      <c r="AC58">
        <f t="shared" si="12"/>
        <v>2.4505011241371693E-10</v>
      </c>
      <c r="AD58">
        <v>0</v>
      </c>
      <c r="AE58" s="11">
        <f t="shared" si="13"/>
        <v>6.5875994515915738E-11</v>
      </c>
      <c r="AF58" s="11">
        <f t="shared" si="14"/>
        <v>3.1092610692963266E-10</v>
      </c>
      <c r="AG58" s="15">
        <f t="shared" si="15"/>
        <v>1.097002469958351E-3</v>
      </c>
      <c r="AI58">
        <f t="shared" si="31"/>
        <v>1.1278524981260078E-3</v>
      </c>
      <c r="AJ58">
        <f t="shared" si="17"/>
        <v>8.7783774446939106E-8</v>
      </c>
      <c r="AK58">
        <v>0</v>
      </c>
      <c r="AL58" s="11">
        <f t="shared" si="18"/>
        <v>4.891633514030809E-7</v>
      </c>
      <c r="AM58" s="11">
        <f t="shared" si="19"/>
        <v>5.7694712585002E-7</v>
      </c>
      <c r="AN58" s="15">
        <f t="shared" si="20"/>
        <v>2.2739189884214046E-2</v>
      </c>
      <c r="AO58" s="15"/>
      <c r="AP58" t="e">
        <f t="shared" si="21"/>
        <v>#VALUE!</v>
      </c>
      <c r="AQ58" t="e">
        <f t="shared" si="22"/>
        <v>#VALUE!</v>
      </c>
      <c r="AR58">
        <v>0</v>
      </c>
      <c r="AS58" s="11" t="e">
        <f t="shared" si="23"/>
        <v>#VALUE!</v>
      </c>
      <c r="AT58" s="11" t="e">
        <f t="shared" si="24"/>
        <v>#VALUE!</v>
      </c>
      <c r="AU58" s="15">
        <f t="shared" si="25"/>
        <v>1.5759424160826513E-2</v>
      </c>
      <c r="AW58">
        <f t="shared" si="26"/>
        <v>78.812974192989046</v>
      </c>
      <c r="AX58">
        <f t="shared" si="27"/>
        <v>15.215219993965077</v>
      </c>
      <c r="AY58" t="e">
        <f t="shared" si="28"/>
        <v>#VALUE!</v>
      </c>
    </row>
    <row r="59" spans="1:51">
      <c r="A59" s="45">
        <v>44322</v>
      </c>
      <c r="B59" s="4">
        <v>9</v>
      </c>
      <c r="C59" s="43" t="s">
        <v>278</v>
      </c>
      <c r="D59" s="36">
        <v>1</v>
      </c>
      <c r="E59" s="45">
        <v>44323.757280092592</v>
      </c>
      <c r="F59" s="43">
        <v>140</v>
      </c>
      <c r="H59" s="54">
        <v>20.8</v>
      </c>
      <c r="I59" s="5">
        <v>30</v>
      </c>
      <c r="J59" s="5">
        <v>98.56</v>
      </c>
      <c r="K59" s="5">
        <v>1022</v>
      </c>
      <c r="L59" s="5" t="s">
        <v>88</v>
      </c>
      <c r="M59" s="6">
        <f t="shared" si="0"/>
        <v>0.50844523734860925</v>
      </c>
      <c r="N59" s="6">
        <f t="shared" si="32"/>
        <v>27.309507328515881</v>
      </c>
      <c r="O59" s="6" t="e">
        <f t="shared" si="2"/>
        <v>#VALUE!</v>
      </c>
      <c r="P59">
        <f t="shared" si="3"/>
        <v>8.135123797577748</v>
      </c>
      <c r="Q59">
        <f t="shared" si="4"/>
        <v>1201.6183224546987</v>
      </c>
      <c r="R59">
        <f t="shared" si="5"/>
        <v>14.146275780531393</v>
      </c>
      <c r="S59">
        <f t="shared" si="6"/>
        <v>759.82189176205782</v>
      </c>
      <c r="T59">
        <f t="shared" si="7"/>
        <v>759.82189176205793</v>
      </c>
      <c r="V59" s="4">
        <f t="shared" si="29"/>
        <v>0.99633612908657931</v>
      </c>
      <c r="W59">
        <v>313.14999999999998</v>
      </c>
      <c r="X59">
        <f t="shared" si="9"/>
        <v>1.9073334166666699E-2</v>
      </c>
      <c r="Y59">
        <v>2E-3</v>
      </c>
      <c r="Z59">
        <f t="shared" si="10"/>
        <v>7.2765497523200454E-2</v>
      </c>
      <c r="AB59">
        <f t="shared" si="30"/>
        <v>9.8198888882773265E-5</v>
      </c>
      <c r="AC59">
        <f t="shared" si="12"/>
        <v>7.6430819871822597E-9</v>
      </c>
      <c r="AD59">
        <v>0</v>
      </c>
      <c r="AE59" s="11">
        <f t="shared" si="13"/>
        <v>2.0546639302179285E-9</v>
      </c>
      <c r="AF59" s="11">
        <f t="shared" si="14"/>
        <v>9.6977459174001878E-9</v>
      </c>
      <c r="AG59" s="15">
        <f t="shared" si="15"/>
        <v>1.097002469958351E-3</v>
      </c>
      <c r="AI59">
        <f t="shared" si="31"/>
        <v>1.018255523926484E-3</v>
      </c>
      <c r="AJ59">
        <f t="shared" si="17"/>
        <v>7.925354901481603E-8</v>
      </c>
      <c r="AK59">
        <v>0</v>
      </c>
      <c r="AL59" s="11">
        <f t="shared" si="18"/>
        <v>4.416298101890006E-7</v>
      </c>
      <c r="AM59" s="11">
        <f t="shared" si="19"/>
        <v>5.2088335920381661E-7</v>
      </c>
      <c r="AN59" s="15">
        <f t="shared" si="20"/>
        <v>2.2739189884214046E-2</v>
      </c>
      <c r="AO59" s="15"/>
      <c r="AP59" t="e">
        <f t="shared" si="21"/>
        <v>#VALUE!</v>
      </c>
      <c r="AQ59" t="e">
        <f t="shared" si="22"/>
        <v>#VALUE!</v>
      </c>
      <c r="AR59">
        <v>0</v>
      </c>
      <c r="AS59" s="11" t="e">
        <f t="shared" si="23"/>
        <v>#VALUE!</v>
      </c>
      <c r="AT59" s="11" t="e">
        <f t="shared" si="24"/>
        <v>#VALUE!</v>
      </c>
      <c r="AU59" s="15">
        <f t="shared" si="25"/>
        <v>1.5759424160826513E-2</v>
      </c>
      <c r="AW59">
        <f t="shared" si="26"/>
        <v>78.812974192989046</v>
      </c>
      <c r="AX59">
        <f t="shared" si="27"/>
        <v>15.215219993965073</v>
      </c>
      <c r="AY59" t="e">
        <f t="shared" si="28"/>
        <v>#VALUE!</v>
      </c>
    </row>
    <row r="60" spans="1:51">
      <c r="A60" s="45">
        <v>44302.559027777781</v>
      </c>
      <c r="B60" s="38">
        <v>0.1</v>
      </c>
      <c r="C60" s="38" t="s">
        <v>278</v>
      </c>
      <c r="D60" s="36">
        <v>2</v>
      </c>
      <c r="E60" s="45">
        <v>44305.471736111111</v>
      </c>
      <c r="F60" s="43">
        <v>129</v>
      </c>
      <c r="H60" s="54">
        <v>20.7</v>
      </c>
      <c r="I60" s="5">
        <v>30</v>
      </c>
      <c r="J60" s="5">
        <v>1.37</v>
      </c>
      <c r="K60" s="5">
        <v>1462</v>
      </c>
      <c r="L60" s="5" t="s">
        <v>88</v>
      </c>
      <c r="M60" s="6">
        <f t="shared" si="0"/>
        <v>7.0698764678794913E-3</v>
      </c>
      <c r="N60" s="6">
        <f t="shared" si="32"/>
        <v>39.080320047655391</v>
      </c>
      <c r="O60" s="6" t="e">
        <f t="shared" si="2"/>
        <v>#VALUE!</v>
      </c>
      <c r="P60">
        <f t="shared" si="3"/>
        <v>0.11311802348607186</v>
      </c>
      <c r="Q60">
        <f t="shared" si="4"/>
        <v>1719.5340820968372</v>
      </c>
      <c r="R60">
        <f t="shared" si="5"/>
        <v>0.19663025955986715</v>
      </c>
      <c r="S60">
        <f t="shared" si="6"/>
        <v>1086.9176441152129</v>
      </c>
      <c r="T60">
        <f t="shared" si="7"/>
        <v>1086.9176441152129</v>
      </c>
      <c r="V60" s="4">
        <f t="shared" si="29"/>
        <v>0.99667519191764509</v>
      </c>
      <c r="W60">
        <v>313.14999999999998</v>
      </c>
      <c r="X60">
        <f t="shared" si="9"/>
        <v>1.9073334166666699E-2</v>
      </c>
      <c r="Y60">
        <v>2E-3</v>
      </c>
      <c r="Z60">
        <f t="shared" si="10"/>
        <v>7.2765497523200454E-2</v>
      </c>
      <c r="AB60">
        <f t="shared" si="30"/>
        <v>1.3654450129271738E-6</v>
      </c>
      <c r="AC60">
        <f t="shared" si="12"/>
        <v>1.0627623490984654E-10</v>
      </c>
      <c r="AD60">
        <v>0</v>
      </c>
      <c r="AE60" s="11">
        <f t="shared" si="13"/>
        <v>2.8569881479072247E-11</v>
      </c>
      <c r="AF60" s="11">
        <f t="shared" si="14"/>
        <v>1.3484611638891878E-10</v>
      </c>
      <c r="AG60" s="15">
        <f t="shared" si="15"/>
        <v>1.097002469958351E-3</v>
      </c>
      <c r="AI60">
        <f t="shared" si="31"/>
        <v>1.4571391305835972E-3</v>
      </c>
      <c r="AJ60">
        <f t="shared" si="17"/>
        <v>1.1341303316656617E-7</v>
      </c>
      <c r="AK60">
        <v>0</v>
      </c>
      <c r="AL60" s="11">
        <f t="shared" si="18"/>
        <v>6.3197897044264893E-7</v>
      </c>
      <c r="AM60" s="11">
        <f t="shared" si="19"/>
        <v>7.453920036092151E-7</v>
      </c>
      <c r="AN60" s="15">
        <f t="shared" si="20"/>
        <v>2.2739189884214046E-2</v>
      </c>
      <c r="AO60" s="15"/>
      <c r="AP60" t="e">
        <f t="shared" si="21"/>
        <v>#VALUE!</v>
      </c>
      <c r="AQ60" t="e">
        <f t="shared" si="22"/>
        <v>#VALUE!</v>
      </c>
      <c r="AR60">
        <v>0</v>
      </c>
      <c r="AS60" s="11" t="e">
        <f t="shared" si="23"/>
        <v>#VALUE!</v>
      </c>
      <c r="AT60" s="11" t="e">
        <f t="shared" si="24"/>
        <v>#VALUE!</v>
      </c>
      <c r="AU60" s="15">
        <f t="shared" si="25"/>
        <v>1.5759424160826513E-2</v>
      </c>
      <c r="AW60">
        <f t="shared" si="26"/>
        <v>78.812974192989046</v>
      </c>
      <c r="AX60">
        <f t="shared" si="27"/>
        <v>15.215219993965075</v>
      </c>
      <c r="AY60" t="e">
        <f t="shared" si="28"/>
        <v>#VALUE!</v>
      </c>
    </row>
    <row r="61" spans="1:51">
      <c r="A61" s="45">
        <v>44302.559027777781</v>
      </c>
      <c r="B61" s="38">
        <v>0.1</v>
      </c>
      <c r="C61" s="38" t="s">
        <v>278</v>
      </c>
      <c r="D61" s="36">
        <v>1</v>
      </c>
      <c r="E61" s="45">
        <v>44305.492986111109</v>
      </c>
      <c r="F61" s="43">
        <v>96</v>
      </c>
      <c r="H61" s="54">
        <v>20.7</v>
      </c>
      <c r="I61" s="5">
        <v>30</v>
      </c>
      <c r="J61" s="5">
        <v>0.13</v>
      </c>
      <c r="K61" s="5">
        <v>6885</v>
      </c>
      <c r="L61" s="5" t="s">
        <v>88</v>
      </c>
      <c r="M61" s="6">
        <f t="shared" si="0"/>
        <v>6.7086419038272561E-4</v>
      </c>
      <c r="N61" s="6">
        <f t="shared" si="32"/>
        <v>184.04104208488872</v>
      </c>
      <c r="O61" s="6" t="e">
        <f t="shared" si="2"/>
        <v>#VALUE!</v>
      </c>
      <c r="P61">
        <f t="shared" si="3"/>
        <v>1.073382704612361E-2</v>
      </c>
      <c r="Q61">
        <f t="shared" si="4"/>
        <v>8097.8058517351037</v>
      </c>
      <c r="R61">
        <f t="shared" si="5"/>
        <v>1.8658345797651629E-2</v>
      </c>
      <c r="S61">
        <f t="shared" si="6"/>
        <v>5118.6237891472229</v>
      </c>
      <c r="T61">
        <f t="shared" si="7"/>
        <v>5118.6237891472229</v>
      </c>
      <c r="V61" s="4">
        <f t="shared" si="29"/>
        <v>0.99667519191764509</v>
      </c>
      <c r="W61">
        <v>313.14999999999998</v>
      </c>
      <c r="X61">
        <f t="shared" si="9"/>
        <v>1.9073334166666699E-2</v>
      </c>
      <c r="Y61">
        <v>2E-3</v>
      </c>
      <c r="Z61">
        <f t="shared" si="10"/>
        <v>7.2765497523200454E-2</v>
      </c>
      <c r="AB61">
        <f t="shared" si="30"/>
        <v>1.2956777494929387E-7</v>
      </c>
      <c r="AC61">
        <f t="shared" si="12"/>
        <v>1.0084606232321206E-11</v>
      </c>
      <c r="AD61">
        <v>0</v>
      </c>
      <c r="AE61" s="11">
        <f t="shared" si="13"/>
        <v>2.7110106512988268E-12</v>
      </c>
      <c r="AF61" s="11">
        <f t="shared" si="14"/>
        <v>1.2795616883620032E-11</v>
      </c>
      <c r="AG61" s="15">
        <f t="shared" si="15"/>
        <v>1.097002469958351E-3</v>
      </c>
      <c r="AI61">
        <f t="shared" si="31"/>
        <v>6.8621086963529861E-3</v>
      </c>
      <c r="AJ61">
        <f t="shared" si="17"/>
        <v>5.3409626084255001E-7</v>
      </c>
      <c r="AK61">
        <v>0</v>
      </c>
      <c r="AL61" s="11">
        <f t="shared" si="18"/>
        <v>2.9761800352241017E-6</v>
      </c>
      <c r="AM61" s="11">
        <f t="shared" si="19"/>
        <v>3.5102762960666518E-6</v>
      </c>
      <c r="AN61" s="15">
        <f t="shared" si="20"/>
        <v>2.2739189884214046E-2</v>
      </c>
      <c r="AO61" s="15"/>
      <c r="AP61" t="e">
        <f t="shared" si="21"/>
        <v>#VALUE!</v>
      </c>
      <c r="AQ61" t="e">
        <f t="shared" si="22"/>
        <v>#VALUE!</v>
      </c>
      <c r="AR61">
        <v>0</v>
      </c>
      <c r="AS61" s="11" t="e">
        <f t="shared" si="23"/>
        <v>#VALUE!</v>
      </c>
      <c r="AT61" s="11" t="e">
        <f t="shared" si="24"/>
        <v>#VALUE!</v>
      </c>
      <c r="AU61" s="15">
        <f t="shared" si="25"/>
        <v>1.5759424160826513E-2</v>
      </c>
      <c r="AW61">
        <f t="shared" si="26"/>
        <v>78.812974192989046</v>
      </c>
      <c r="AX61">
        <f t="shared" si="27"/>
        <v>15.215219993965082</v>
      </c>
      <c r="AY61" t="e">
        <f t="shared" si="28"/>
        <v>#VALUE!</v>
      </c>
    </row>
    <row r="62" spans="1:51">
      <c r="A62" s="45">
        <v>44302.559027777781</v>
      </c>
      <c r="B62" s="38">
        <v>1.6</v>
      </c>
      <c r="C62" s="38" t="s">
        <v>278</v>
      </c>
      <c r="D62" s="52">
        <v>2</v>
      </c>
      <c r="E62" s="45">
        <v>44305.514305555553</v>
      </c>
      <c r="F62" s="43">
        <v>134</v>
      </c>
      <c r="H62" s="54">
        <v>20.7</v>
      </c>
      <c r="I62" s="5">
        <v>30</v>
      </c>
      <c r="J62" s="5">
        <v>1.3</v>
      </c>
      <c r="K62" s="5">
        <v>6784</v>
      </c>
      <c r="L62" s="5" t="s">
        <v>88</v>
      </c>
      <c r="M62" s="6">
        <f t="shared" si="0"/>
        <v>6.7086419038272539E-3</v>
      </c>
      <c r="N62" s="6">
        <f t="shared" si="32"/>
        <v>181.34123885314236</v>
      </c>
      <c r="O62" s="6" t="e">
        <f t="shared" si="2"/>
        <v>#VALUE!</v>
      </c>
      <c r="P62">
        <f t="shared" si="3"/>
        <v>0.10733827046123606</v>
      </c>
      <c r="Q62">
        <f t="shared" si="4"/>
        <v>7979.0145095382641</v>
      </c>
      <c r="R62">
        <f t="shared" si="5"/>
        <v>0.18658345797651626</v>
      </c>
      <c r="S62">
        <f t="shared" si="6"/>
        <v>5043.5357713253097</v>
      </c>
      <c r="T62">
        <f t="shared" si="7"/>
        <v>5043.5357713253097</v>
      </c>
      <c r="V62" s="4">
        <f t="shared" si="29"/>
        <v>0.99667519191764509</v>
      </c>
      <c r="W62">
        <v>313.14999999999998</v>
      </c>
      <c r="X62">
        <f t="shared" si="9"/>
        <v>1.9073334166666699E-2</v>
      </c>
      <c r="Y62">
        <v>2E-3</v>
      </c>
      <c r="Z62">
        <f t="shared" si="10"/>
        <v>7.2765497523200454E-2</v>
      </c>
      <c r="AB62">
        <f t="shared" si="30"/>
        <v>1.2956777494929387E-6</v>
      </c>
      <c r="AC62">
        <f t="shared" si="12"/>
        <v>1.0084606232321204E-10</v>
      </c>
      <c r="AD62">
        <v>0</v>
      </c>
      <c r="AE62" s="11">
        <f t="shared" si="13"/>
        <v>2.7110106512988265E-11</v>
      </c>
      <c r="AF62" s="11">
        <f t="shared" si="14"/>
        <v>1.2795616883620029E-10</v>
      </c>
      <c r="AG62" s="15">
        <f t="shared" si="15"/>
        <v>1.097002469958351E-3</v>
      </c>
      <c r="AI62">
        <f t="shared" si="31"/>
        <v>6.7614445019693048E-3</v>
      </c>
      <c r="AJ62">
        <f t="shared" si="17"/>
        <v>5.2626129753897738E-7</v>
      </c>
      <c r="AK62">
        <v>0</v>
      </c>
      <c r="AL62" s="11">
        <f t="shared" si="18"/>
        <v>2.9325207493043297E-6</v>
      </c>
      <c r="AM62" s="11">
        <f t="shared" si="19"/>
        <v>3.458782046843307E-6</v>
      </c>
      <c r="AN62" s="15">
        <f t="shared" si="20"/>
        <v>2.2739189884214046E-2</v>
      </c>
      <c r="AO62" s="15"/>
      <c r="AP62" t="e">
        <f t="shared" si="21"/>
        <v>#VALUE!</v>
      </c>
      <c r="AQ62" t="e">
        <f t="shared" si="22"/>
        <v>#VALUE!</v>
      </c>
      <c r="AR62">
        <v>0</v>
      </c>
      <c r="AS62" s="11" t="e">
        <f t="shared" si="23"/>
        <v>#VALUE!</v>
      </c>
      <c r="AT62" s="11" t="e">
        <f t="shared" si="24"/>
        <v>#VALUE!</v>
      </c>
      <c r="AU62" s="15">
        <f t="shared" si="25"/>
        <v>1.5759424160826513E-2</v>
      </c>
      <c r="AW62">
        <f t="shared" si="26"/>
        <v>78.812974192989046</v>
      </c>
      <c r="AX62">
        <f t="shared" si="27"/>
        <v>15.215219993965073</v>
      </c>
      <c r="AY62" t="e">
        <f t="shared" si="28"/>
        <v>#VALUE!</v>
      </c>
    </row>
    <row r="63" spans="1:51">
      <c r="A63" s="45">
        <v>44302.559027777781</v>
      </c>
      <c r="B63" s="38">
        <v>1.6</v>
      </c>
      <c r="C63" s="38" t="s">
        <v>278</v>
      </c>
      <c r="D63" s="36">
        <v>1</v>
      </c>
      <c r="E63" s="45">
        <v>44305.535624999997</v>
      </c>
      <c r="F63" s="43">
        <v>110</v>
      </c>
      <c r="H63" s="54">
        <v>20.7</v>
      </c>
      <c r="I63" s="5">
        <v>30</v>
      </c>
      <c r="J63" s="5">
        <v>1.96</v>
      </c>
      <c r="K63" s="5">
        <v>1313</v>
      </c>
      <c r="L63" s="5" t="s">
        <v>88</v>
      </c>
      <c r="M63" s="6">
        <f t="shared" si="0"/>
        <v>1.011456779346263E-2</v>
      </c>
      <c r="N63" s="6">
        <f t="shared" si="32"/>
        <v>35.097442012702821</v>
      </c>
      <c r="O63" s="6" t="e">
        <f t="shared" si="2"/>
        <v>#VALUE!</v>
      </c>
      <c r="P63">
        <f t="shared" si="3"/>
        <v>0.16183308469540209</v>
      </c>
      <c r="Q63">
        <f t="shared" si="4"/>
        <v>1544.2874485589241</v>
      </c>
      <c r="R63">
        <f t="shared" si="5"/>
        <v>0.28131044433382452</v>
      </c>
      <c r="S63">
        <f t="shared" si="6"/>
        <v>976.14423168486599</v>
      </c>
      <c r="T63">
        <f t="shared" si="7"/>
        <v>976.14423168486633</v>
      </c>
      <c r="V63" s="4">
        <f t="shared" si="29"/>
        <v>0.99667519191764509</v>
      </c>
      <c r="W63">
        <v>313.14999999999998</v>
      </c>
      <c r="X63">
        <f t="shared" si="9"/>
        <v>1.9073334166666699E-2</v>
      </c>
      <c r="Y63">
        <v>2E-3</v>
      </c>
      <c r="Z63">
        <f t="shared" si="10"/>
        <v>7.2765497523200454E-2</v>
      </c>
      <c r="AB63">
        <f t="shared" si="30"/>
        <v>1.9534833761585843E-6</v>
      </c>
      <c r="AC63">
        <f t="shared" si="12"/>
        <v>1.5204483242576586E-10</v>
      </c>
      <c r="AD63">
        <v>0</v>
      </c>
      <c r="AE63" s="11">
        <f t="shared" si="13"/>
        <v>4.087369905035153E-11</v>
      </c>
      <c r="AF63" s="11">
        <f t="shared" si="14"/>
        <v>1.9291853147611738E-10</v>
      </c>
      <c r="AG63" s="15">
        <f t="shared" si="15"/>
        <v>1.097002469958351E-3</v>
      </c>
      <c r="AI63">
        <f t="shared" si="31"/>
        <v>1.308634526987868E-3</v>
      </c>
      <c r="AJ63">
        <f t="shared" si="17"/>
        <v>1.0185452294644417E-7</v>
      </c>
      <c r="AK63">
        <v>0</v>
      </c>
      <c r="AL63" s="11">
        <f t="shared" si="18"/>
        <v>5.6757071695704373E-7</v>
      </c>
      <c r="AM63" s="11">
        <f t="shared" si="19"/>
        <v>6.6942523990348787E-7</v>
      </c>
      <c r="AN63" s="15">
        <f t="shared" si="20"/>
        <v>2.2739189884214046E-2</v>
      </c>
      <c r="AO63" s="15"/>
      <c r="AP63" t="e">
        <f t="shared" si="21"/>
        <v>#VALUE!</v>
      </c>
      <c r="AQ63" t="e">
        <f t="shared" si="22"/>
        <v>#VALUE!</v>
      </c>
      <c r="AR63">
        <v>0</v>
      </c>
      <c r="AS63" s="11" t="e">
        <f t="shared" si="23"/>
        <v>#VALUE!</v>
      </c>
      <c r="AT63" s="11" t="e">
        <f t="shared" si="24"/>
        <v>#VALUE!</v>
      </c>
      <c r="AU63" s="15">
        <f t="shared" si="25"/>
        <v>1.5759424160826513E-2</v>
      </c>
      <c r="AW63">
        <f t="shared" si="26"/>
        <v>78.812974192989046</v>
      </c>
      <c r="AX63">
        <f t="shared" si="27"/>
        <v>15.215219993965071</v>
      </c>
      <c r="AY63" t="e">
        <f t="shared" si="28"/>
        <v>#VALUE!</v>
      </c>
    </row>
    <row r="64" spans="1:51">
      <c r="A64" s="45">
        <v>44302.559027777781</v>
      </c>
      <c r="B64" s="38">
        <v>3.8</v>
      </c>
      <c r="C64" s="38" t="s">
        <v>278</v>
      </c>
      <c r="D64" s="36">
        <v>2</v>
      </c>
      <c r="E64" s="45">
        <v>44305.556944444441</v>
      </c>
      <c r="F64" s="43">
        <v>23</v>
      </c>
      <c r="H64" s="54">
        <v>20.7</v>
      </c>
      <c r="I64" s="5">
        <v>30</v>
      </c>
      <c r="J64" s="5">
        <v>11.81</v>
      </c>
      <c r="K64" s="5">
        <v>3284</v>
      </c>
      <c r="L64" s="5" t="s">
        <v>88</v>
      </c>
      <c r="M64" s="6">
        <f t="shared" si="0"/>
        <v>6.0945431449384531E-2</v>
      </c>
      <c r="N64" s="6">
        <f t="shared" si="32"/>
        <v>87.783701119357247</v>
      </c>
      <c r="O64" s="6" t="e">
        <f t="shared" si="2"/>
        <v>#VALUE!</v>
      </c>
      <c r="P64">
        <f t="shared" si="3"/>
        <v>0.97512690319015249</v>
      </c>
      <c r="Q64">
        <f t="shared" si="4"/>
        <v>3862.482849251719</v>
      </c>
      <c r="R64">
        <f t="shared" si="5"/>
        <v>1.6950389528481982</v>
      </c>
      <c r="S64">
        <f t="shared" si="6"/>
        <v>2441.4757477936791</v>
      </c>
      <c r="T64">
        <f t="shared" si="7"/>
        <v>2441.4757477936791</v>
      </c>
      <c r="V64" s="4">
        <f t="shared" si="29"/>
        <v>0.99667519191764509</v>
      </c>
      <c r="W64">
        <v>313.14999999999998</v>
      </c>
      <c r="X64">
        <f t="shared" si="9"/>
        <v>1.9073334166666699E-2</v>
      </c>
      <c r="Y64">
        <v>2E-3</v>
      </c>
      <c r="Z64">
        <f t="shared" si="10"/>
        <v>7.2765497523200454E-2</v>
      </c>
      <c r="AB64">
        <f t="shared" si="30"/>
        <v>1.1770734016547389E-5</v>
      </c>
      <c r="AC64">
        <f t="shared" si="12"/>
        <v>9.1614768925933404E-10</v>
      </c>
      <c r="AD64">
        <v>0</v>
      </c>
      <c r="AE64" s="11">
        <f t="shared" si="13"/>
        <v>2.4628489070645491E-10</v>
      </c>
      <c r="AF64" s="11">
        <f t="shared" si="14"/>
        <v>1.1624325799657891E-9</v>
      </c>
      <c r="AG64" s="15">
        <f t="shared" si="15"/>
        <v>1.097002469958351E-3</v>
      </c>
      <c r="AI64">
        <f t="shared" si="31"/>
        <v>3.2730813302575463E-3</v>
      </c>
      <c r="AJ64">
        <f t="shared" si="17"/>
        <v>2.5475266820725257E-7</v>
      </c>
      <c r="AK64">
        <v>0</v>
      </c>
      <c r="AL64" s="11">
        <f t="shared" si="18"/>
        <v>1.4195751976290417E-6</v>
      </c>
      <c r="AM64" s="11">
        <f t="shared" si="19"/>
        <v>1.6743278658362942E-6</v>
      </c>
      <c r="AN64" s="15">
        <f t="shared" si="20"/>
        <v>2.2739189884214046E-2</v>
      </c>
      <c r="AO64" s="15"/>
      <c r="AP64" t="e">
        <f t="shared" si="21"/>
        <v>#VALUE!</v>
      </c>
      <c r="AQ64" t="e">
        <f t="shared" si="22"/>
        <v>#VALUE!</v>
      </c>
      <c r="AR64">
        <v>0</v>
      </c>
      <c r="AS64" s="11" t="e">
        <f t="shared" si="23"/>
        <v>#VALUE!</v>
      </c>
      <c r="AT64" s="11" t="e">
        <f t="shared" si="24"/>
        <v>#VALUE!</v>
      </c>
      <c r="AU64" s="15">
        <f t="shared" si="25"/>
        <v>1.5759424160826513E-2</v>
      </c>
      <c r="AW64">
        <f t="shared" si="26"/>
        <v>78.812974192989046</v>
      </c>
      <c r="AX64">
        <f t="shared" si="27"/>
        <v>15.215219993965073</v>
      </c>
      <c r="AY64" t="e">
        <f t="shared" si="28"/>
        <v>#VALUE!</v>
      </c>
    </row>
    <row r="65" spans="1:51">
      <c r="A65" s="45">
        <v>44302.559027777781</v>
      </c>
      <c r="B65" s="38">
        <v>3.8</v>
      </c>
      <c r="C65" s="38" t="s">
        <v>278</v>
      </c>
      <c r="D65" s="36">
        <v>1</v>
      </c>
      <c r="E65" s="45">
        <v>44305.578194444446</v>
      </c>
      <c r="F65" s="43">
        <v>203</v>
      </c>
      <c r="H65" s="54">
        <v>20.7</v>
      </c>
      <c r="I65" s="5">
        <v>30</v>
      </c>
      <c r="J65" s="5">
        <v>16.190000000000001</v>
      </c>
      <c r="K65" s="5">
        <v>1491</v>
      </c>
      <c r="L65" s="5" t="s">
        <v>88</v>
      </c>
      <c r="M65" s="6">
        <f t="shared" si="0"/>
        <v>8.3548394171510193E-2</v>
      </c>
      <c r="N65" s="6">
        <f t="shared" si="32"/>
        <v>39.855511074592457</v>
      </c>
      <c r="O65" s="6" t="e">
        <f t="shared" si="2"/>
        <v>#VALUE!</v>
      </c>
      <c r="P65">
        <f t="shared" si="3"/>
        <v>1.3367743067441631</v>
      </c>
      <c r="Q65">
        <f t="shared" si="4"/>
        <v>1753.642487282068</v>
      </c>
      <c r="R65">
        <f t="shared" si="5"/>
        <v>2.323681680492153</v>
      </c>
      <c r="S65">
        <f t="shared" si="6"/>
        <v>1108.4775700244747</v>
      </c>
      <c r="T65">
        <f t="shared" si="7"/>
        <v>1108.4775700244747</v>
      </c>
      <c r="V65" s="4">
        <f t="shared" si="29"/>
        <v>0.99667519191764509</v>
      </c>
      <c r="W65">
        <v>313.14999999999998</v>
      </c>
      <c r="X65">
        <f t="shared" si="9"/>
        <v>1.9073334166666699E-2</v>
      </c>
      <c r="Y65">
        <v>2E-3</v>
      </c>
      <c r="Z65">
        <f t="shared" si="10"/>
        <v>7.2765497523200454E-2</v>
      </c>
      <c r="AB65">
        <f t="shared" si="30"/>
        <v>1.6136171357146676E-5</v>
      </c>
      <c r="AC65">
        <f t="shared" si="12"/>
        <v>1.2559213453944639E-9</v>
      </c>
      <c r="AD65">
        <v>0</v>
      </c>
      <c r="AE65" s="11">
        <f t="shared" si="13"/>
        <v>3.3762509572713851E-10</v>
      </c>
      <c r="AF65" s="11">
        <f t="shared" si="14"/>
        <v>1.5935464411216023E-9</v>
      </c>
      <c r="AG65" s="15">
        <f t="shared" si="15"/>
        <v>1.097002469958351E-3</v>
      </c>
      <c r="AI65">
        <f t="shared" si="31"/>
        <v>1.4860427111492087E-3</v>
      </c>
      <c r="AJ65">
        <f t="shared" si="17"/>
        <v>1.1566267609531474E-7</v>
      </c>
      <c r="AK65">
        <v>0</v>
      </c>
      <c r="AL65" s="11">
        <f t="shared" si="18"/>
        <v>6.4451480501367255E-7</v>
      </c>
      <c r="AM65" s="11">
        <f t="shared" si="19"/>
        <v>7.601774811089873E-7</v>
      </c>
      <c r="AN65" s="15">
        <f t="shared" si="20"/>
        <v>2.2739189884214046E-2</v>
      </c>
      <c r="AO65" s="15"/>
      <c r="AP65" t="e">
        <f t="shared" si="21"/>
        <v>#VALUE!</v>
      </c>
      <c r="AQ65" t="e">
        <f t="shared" si="22"/>
        <v>#VALUE!</v>
      </c>
      <c r="AR65">
        <v>0</v>
      </c>
      <c r="AS65" s="11" t="e">
        <f t="shared" si="23"/>
        <v>#VALUE!</v>
      </c>
      <c r="AT65" s="11" t="e">
        <f t="shared" si="24"/>
        <v>#VALUE!</v>
      </c>
      <c r="AU65" s="15">
        <f t="shared" si="25"/>
        <v>1.5759424160826513E-2</v>
      </c>
      <c r="AW65">
        <f t="shared" si="26"/>
        <v>78.812974192989046</v>
      </c>
      <c r="AX65">
        <f t="shared" si="27"/>
        <v>15.215219993965079</v>
      </c>
      <c r="AY65" t="e">
        <f t="shared" si="28"/>
        <v>#VALUE!</v>
      </c>
    </row>
    <row r="66" spans="1:51">
      <c r="A66" s="45">
        <v>44302.559027777781</v>
      </c>
      <c r="B66" s="38">
        <v>5</v>
      </c>
      <c r="C66" s="38" t="s">
        <v>278</v>
      </c>
      <c r="D66" s="36">
        <v>2</v>
      </c>
      <c r="E66" s="45">
        <v>44305.599502314813</v>
      </c>
      <c r="F66" s="43">
        <v>189</v>
      </c>
      <c r="H66" s="54">
        <v>20.7</v>
      </c>
      <c r="I66" s="5">
        <v>30</v>
      </c>
      <c r="J66" s="5">
        <v>0.48</v>
      </c>
      <c r="K66" s="5">
        <v>6252</v>
      </c>
      <c r="L66" s="5" t="s">
        <v>88</v>
      </c>
      <c r="M66" s="6">
        <f t="shared" si="0"/>
        <v>2.4770370106439094E-3</v>
      </c>
      <c r="N66" s="6">
        <f t="shared" si="32"/>
        <v>167.12049311760705</v>
      </c>
      <c r="O66" s="6" t="e">
        <f t="shared" si="2"/>
        <v>#VALUE!</v>
      </c>
      <c r="P66">
        <f t="shared" si="3"/>
        <v>3.9632592170302551E-2</v>
      </c>
      <c r="Q66">
        <f t="shared" si="4"/>
        <v>7353.3016971747102</v>
      </c>
      <c r="R66">
        <f t="shared" si="5"/>
        <v>6.889235371440601E-2</v>
      </c>
      <c r="S66">
        <f t="shared" si="6"/>
        <v>4648.022647748503</v>
      </c>
      <c r="T66">
        <f t="shared" si="7"/>
        <v>4648.022647748503</v>
      </c>
      <c r="V66" s="4">
        <f t="shared" si="29"/>
        <v>0.99667519191764509</v>
      </c>
      <c r="W66">
        <v>313.14999999999998</v>
      </c>
      <c r="X66">
        <f t="shared" si="9"/>
        <v>1.9073334166666699E-2</v>
      </c>
      <c r="Y66">
        <v>2E-3</v>
      </c>
      <c r="Z66">
        <f t="shared" si="10"/>
        <v>7.2765497523200454E-2</v>
      </c>
      <c r="AB66">
        <f t="shared" si="30"/>
        <v>4.7840409212046965E-7</v>
      </c>
      <c r="AC66">
        <f t="shared" si="12"/>
        <v>3.7235469165493683E-11</v>
      </c>
      <c r="AD66">
        <v>0</v>
      </c>
      <c r="AE66" s="11">
        <f t="shared" si="13"/>
        <v>1.0009885481718743E-11</v>
      </c>
      <c r="AF66" s="11">
        <f t="shared" si="14"/>
        <v>4.7245354647212424E-11</v>
      </c>
      <c r="AG66" s="15">
        <f t="shared" si="15"/>
        <v>1.097002469958351E-3</v>
      </c>
      <c r="AI66">
        <f t="shared" si="31"/>
        <v>6.2312132998691167E-3</v>
      </c>
      <c r="AJ66">
        <f t="shared" si="17"/>
        <v>4.8499198588055507E-7</v>
      </c>
      <c r="AK66">
        <v>0</v>
      </c>
      <c r="AL66" s="11">
        <f t="shared" si="18"/>
        <v>2.7025530254496859E-6</v>
      </c>
      <c r="AM66" s="11">
        <f t="shared" si="19"/>
        <v>3.1875450113302411E-6</v>
      </c>
      <c r="AN66" s="15">
        <f t="shared" si="20"/>
        <v>2.2739189884214046E-2</v>
      </c>
      <c r="AO66" s="15"/>
      <c r="AP66" t="e">
        <f t="shared" si="21"/>
        <v>#VALUE!</v>
      </c>
      <c r="AQ66" t="e">
        <f t="shared" si="22"/>
        <v>#VALUE!</v>
      </c>
      <c r="AR66">
        <v>0</v>
      </c>
      <c r="AS66" s="11" t="e">
        <f t="shared" si="23"/>
        <v>#VALUE!</v>
      </c>
      <c r="AT66" s="11" t="e">
        <f t="shared" si="24"/>
        <v>#VALUE!</v>
      </c>
      <c r="AU66" s="15">
        <f t="shared" si="25"/>
        <v>1.5759424160826513E-2</v>
      </c>
      <c r="AW66">
        <f t="shared" si="26"/>
        <v>78.81297419298906</v>
      </c>
      <c r="AX66">
        <f t="shared" si="27"/>
        <v>15.215219993965075</v>
      </c>
      <c r="AY66" t="e">
        <f t="shared" si="28"/>
        <v>#VALUE!</v>
      </c>
    </row>
    <row r="67" spans="1:51">
      <c r="A67" s="45">
        <v>44302.559027777781</v>
      </c>
      <c r="B67" s="38">
        <v>5</v>
      </c>
      <c r="C67" s="38" t="s">
        <v>278</v>
      </c>
      <c r="D67" s="36">
        <v>1</v>
      </c>
      <c r="E67" s="45">
        <v>44305.620810185188</v>
      </c>
      <c r="F67" s="43">
        <v>215</v>
      </c>
      <c r="H67" s="54">
        <v>20.7</v>
      </c>
      <c r="I67" s="5">
        <v>30</v>
      </c>
      <c r="J67" s="5">
        <v>64.91</v>
      </c>
      <c r="K67" s="5">
        <v>935</v>
      </c>
      <c r="L67" s="5" t="s">
        <v>88</v>
      </c>
      <c r="M67" s="6">
        <f t="shared" si="0"/>
        <v>0.33496765075186707</v>
      </c>
      <c r="N67" s="6">
        <f t="shared" si="32"/>
        <v>24.993227937454026</v>
      </c>
      <c r="O67" s="6" t="e">
        <f t="shared" si="2"/>
        <v>#VALUE!</v>
      </c>
      <c r="P67">
        <f t="shared" si="3"/>
        <v>5.3594824120298732</v>
      </c>
      <c r="Q67">
        <f t="shared" si="4"/>
        <v>1099.7020292479772</v>
      </c>
      <c r="R67">
        <f t="shared" si="5"/>
        <v>9.3162555825043629</v>
      </c>
      <c r="S67">
        <f t="shared" si="6"/>
        <v>695.12174914345007</v>
      </c>
      <c r="T67">
        <f t="shared" si="7"/>
        <v>695.12174914345007</v>
      </c>
      <c r="V67" s="4">
        <f t="shared" si="29"/>
        <v>0.99667519191764509</v>
      </c>
      <c r="W67">
        <v>313.14999999999998</v>
      </c>
      <c r="X67">
        <f t="shared" si="9"/>
        <v>1.9073334166666699E-2</v>
      </c>
      <c r="Y67">
        <v>2E-3</v>
      </c>
      <c r="Z67">
        <f t="shared" si="10"/>
        <v>7.2765497523200454E-2</v>
      </c>
      <c r="AB67">
        <f t="shared" si="30"/>
        <v>6.4694186707374348E-5</v>
      </c>
      <c r="AC67">
        <f t="shared" si="12"/>
        <v>5.0353214656920728E-9</v>
      </c>
      <c r="AD67">
        <v>0</v>
      </c>
      <c r="AE67" s="11">
        <f t="shared" si="13"/>
        <v>1.3536284721215911E-9</v>
      </c>
      <c r="AF67" s="11">
        <f t="shared" si="14"/>
        <v>6.3889499378136641E-9</v>
      </c>
      <c r="AG67" s="15">
        <f t="shared" si="15"/>
        <v>1.097002469958351E-3</v>
      </c>
      <c r="AI67">
        <f t="shared" si="31"/>
        <v>9.3189130444299817E-4</v>
      </c>
      <c r="AJ67">
        <f t="shared" si="17"/>
        <v>7.2531590978617887E-8</v>
      </c>
      <c r="AK67">
        <v>0</v>
      </c>
      <c r="AL67" s="11">
        <f t="shared" si="18"/>
        <v>4.0417259737611264E-7</v>
      </c>
      <c r="AM67" s="11">
        <f t="shared" si="19"/>
        <v>4.7670418835473054E-7</v>
      </c>
      <c r="AN67" s="15">
        <f t="shared" si="20"/>
        <v>2.2739189884214046E-2</v>
      </c>
      <c r="AO67" s="15"/>
      <c r="AP67" t="e">
        <f t="shared" si="21"/>
        <v>#VALUE!</v>
      </c>
      <c r="AQ67" t="e">
        <f t="shared" si="22"/>
        <v>#VALUE!</v>
      </c>
      <c r="AR67">
        <v>0</v>
      </c>
      <c r="AS67" s="11" t="e">
        <f t="shared" si="23"/>
        <v>#VALUE!</v>
      </c>
      <c r="AT67" s="11" t="e">
        <f t="shared" si="24"/>
        <v>#VALUE!</v>
      </c>
      <c r="AU67" s="15">
        <f t="shared" si="25"/>
        <v>1.5759424160826513E-2</v>
      </c>
      <c r="AW67">
        <f t="shared" si="26"/>
        <v>78.812974192989046</v>
      </c>
      <c r="AX67">
        <f t="shared" si="27"/>
        <v>15.215219993965077</v>
      </c>
      <c r="AY67" t="e">
        <f t="shared" si="28"/>
        <v>#VALUE!</v>
      </c>
    </row>
    <row r="68" spans="1:51">
      <c r="A68" s="45">
        <v>44302.559027777781</v>
      </c>
      <c r="B68" s="38">
        <v>6.2</v>
      </c>
      <c r="C68" s="38" t="s">
        <v>278</v>
      </c>
      <c r="D68" s="36">
        <v>2</v>
      </c>
      <c r="E68" s="45">
        <v>44305.642106481479</v>
      </c>
      <c r="F68" s="43">
        <v>217</v>
      </c>
      <c r="H68" s="54">
        <v>20.7</v>
      </c>
      <c r="I68" s="5">
        <v>30</v>
      </c>
      <c r="J68" s="5">
        <v>12.82</v>
      </c>
      <c r="K68" s="5">
        <v>3106</v>
      </c>
      <c r="L68" s="5" t="s">
        <v>88</v>
      </c>
      <c r="M68" s="6">
        <f t="shared" si="0"/>
        <v>6.615753015928108E-2</v>
      </c>
      <c r="N68" s="6">
        <f t="shared" si="32"/>
        <v>83.025632057467604</v>
      </c>
      <c r="O68" s="6" t="e">
        <f t="shared" si="2"/>
        <v>#VALUE!</v>
      </c>
      <c r="P68">
        <f t="shared" si="3"/>
        <v>1.0585204825484973</v>
      </c>
      <c r="Q68">
        <f t="shared" si="4"/>
        <v>3653.1278105285746</v>
      </c>
      <c r="R68">
        <f t="shared" si="5"/>
        <v>1.8399999471222608</v>
      </c>
      <c r="S68">
        <f t="shared" si="6"/>
        <v>2309.1424094540703</v>
      </c>
      <c r="T68">
        <f t="shared" si="7"/>
        <v>2309.1424094540707</v>
      </c>
      <c r="V68" s="4">
        <f t="shared" si="29"/>
        <v>0.99667519191764509</v>
      </c>
      <c r="W68">
        <v>313.14999999999998</v>
      </c>
      <c r="X68">
        <f t="shared" si="9"/>
        <v>1.9073334166666699E-2</v>
      </c>
      <c r="Y68">
        <v>2E-3</v>
      </c>
      <c r="Z68">
        <f t="shared" si="10"/>
        <v>7.2765497523200454E-2</v>
      </c>
      <c r="AB68">
        <f t="shared" si="30"/>
        <v>1.2777375960384211E-5</v>
      </c>
      <c r="AC68">
        <f t="shared" si="12"/>
        <v>9.9449732229506046E-10</v>
      </c>
      <c r="AD68">
        <v>0</v>
      </c>
      <c r="AE68" s="11">
        <f t="shared" si="13"/>
        <v>2.6734735807423812E-10</v>
      </c>
      <c r="AF68" s="11">
        <f t="shared" si="14"/>
        <v>1.2618446803692985E-9</v>
      </c>
      <c r="AG68" s="15">
        <f t="shared" si="15"/>
        <v>1.097002469958351E-3</v>
      </c>
      <c r="AI68">
        <f t="shared" si="31"/>
        <v>3.0956731460962056E-3</v>
      </c>
      <c r="AJ68">
        <f t="shared" si="17"/>
        <v>2.4094451505838202E-7</v>
      </c>
      <c r="AK68">
        <v>0</v>
      </c>
      <c r="AL68" s="11">
        <f t="shared" si="18"/>
        <v>1.3426311095724127E-6</v>
      </c>
      <c r="AM68" s="11">
        <f t="shared" si="19"/>
        <v>1.5835756246307948E-6</v>
      </c>
      <c r="AN68" s="15">
        <f t="shared" si="20"/>
        <v>2.2739189884214046E-2</v>
      </c>
      <c r="AO68" s="15"/>
      <c r="AP68" t="e">
        <f t="shared" si="21"/>
        <v>#VALUE!</v>
      </c>
      <c r="AQ68" t="e">
        <f t="shared" si="22"/>
        <v>#VALUE!</v>
      </c>
      <c r="AR68">
        <v>0</v>
      </c>
      <c r="AS68" s="11" t="e">
        <f t="shared" si="23"/>
        <v>#VALUE!</v>
      </c>
      <c r="AT68" s="11" t="e">
        <f t="shared" si="24"/>
        <v>#VALUE!</v>
      </c>
      <c r="AU68" s="15">
        <f t="shared" si="25"/>
        <v>1.5759424160826513E-2</v>
      </c>
      <c r="AW68">
        <f t="shared" si="26"/>
        <v>78.81297419298906</v>
      </c>
      <c r="AX68">
        <f t="shared" si="27"/>
        <v>15.215219993965079</v>
      </c>
      <c r="AY68" t="e">
        <f t="shared" si="28"/>
        <v>#VALUE!</v>
      </c>
    </row>
    <row r="69" spans="1:51">
      <c r="A69" s="45">
        <v>44302.559027777781</v>
      </c>
      <c r="B69" s="38">
        <v>6.2</v>
      </c>
      <c r="C69" s="38" t="s">
        <v>278</v>
      </c>
      <c r="D69" s="36">
        <v>1</v>
      </c>
      <c r="E69" s="45">
        <v>44305.663402777776</v>
      </c>
      <c r="F69" s="43">
        <v>78</v>
      </c>
      <c r="H69" s="54">
        <v>20.7</v>
      </c>
      <c r="I69" s="5">
        <v>30</v>
      </c>
      <c r="J69" s="5">
        <v>25.19</v>
      </c>
      <c r="K69" s="5">
        <v>601</v>
      </c>
      <c r="L69" s="5" t="s">
        <v>88</v>
      </c>
      <c r="M69" s="6">
        <f t="shared" si="0"/>
        <v>0.1299928381210835</v>
      </c>
      <c r="N69" s="6">
        <f t="shared" si="32"/>
        <v>16.065165765144247</v>
      </c>
      <c r="O69" s="6" t="e">
        <f t="shared" si="2"/>
        <v>#VALUE!</v>
      </c>
      <c r="P69">
        <f t="shared" si="3"/>
        <v>2.0798854099373361</v>
      </c>
      <c r="Q69">
        <f t="shared" si="4"/>
        <v>706.86729366634688</v>
      </c>
      <c r="R69">
        <f t="shared" si="5"/>
        <v>3.6154133126372661</v>
      </c>
      <c r="S69">
        <f t="shared" si="6"/>
        <v>446.81087832643158</v>
      </c>
      <c r="T69">
        <f t="shared" si="7"/>
        <v>446.81087832643158</v>
      </c>
      <c r="V69" s="4">
        <f t="shared" si="29"/>
        <v>0.99667519191764509</v>
      </c>
      <c r="W69">
        <v>313.14999999999998</v>
      </c>
      <c r="X69">
        <f t="shared" si="9"/>
        <v>1.9073334166666699E-2</v>
      </c>
      <c r="Y69">
        <v>2E-3</v>
      </c>
      <c r="Z69">
        <f t="shared" si="10"/>
        <v>7.2765497523200454E-2</v>
      </c>
      <c r="AB69">
        <f t="shared" si="30"/>
        <v>2.510624808440548E-5</v>
      </c>
      <c r="AC69">
        <f t="shared" si="12"/>
        <v>1.9540863922474705E-9</v>
      </c>
      <c r="AD69">
        <v>0</v>
      </c>
      <c r="AE69" s="11">
        <f t="shared" si="13"/>
        <v>5.2531044850936486E-10</v>
      </c>
      <c r="AF69" s="11">
        <f t="shared" si="14"/>
        <v>2.4793968407568354E-9</v>
      </c>
      <c r="AG69" s="15">
        <f t="shared" si="15"/>
        <v>1.097002469958351E-3</v>
      </c>
      <c r="AI69">
        <f t="shared" si="31"/>
        <v>5.9900179034250471E-4</v>
      </c>
      <c r="AJ69">
        <f t="shared" si="17"/>
        <v>4.6621910350961878E-8</v>
      </c>
      <c r="AK69">
        <v>0</v>
      </c>
      <c r="AL69" s="11">
        <f t="shared" si="18"/>
        <v>2.5979436473052804E-7</v>
      </c>
      <c r="AM69" s="11">
        <f t="shared" si="19"/>
        <v>3.0641627508148992E-7</v>
      </c>
      <c r="AN69" s="15">
        <f t="shared" si="20"/>
        <v>2.2739189884214046E-2</v>
      </c>
      <c r="AO69" s="15"/>
      <c r="AP69" t="e">
        <f t="shared" si="21"/>
        <v>#VALUE!</v>
      </c>
      <c r="AQ69" t="e">
        <f t="shared" si="22"/>
        <v>#VALUE!</v>
      </c>
      <c r="AR69">
        <v>0</v>
      </c>
      <c r="AS69" s="11" t="e">
        <f t="shared" si="23"/>
        <v>#VALUE!</v>
      </c>
      <c r="AT69" s="11" t="e">
        <f t="shared" si="24"/>
        <v>#VALUE!</v>
      </c>
      <c r="AU69" s="15">
        <f t="shared" si="25"/>
        <v>1.5759424160826513E-2</v>
      </c>
      <c r="AW69">
        <f t="shared" si="26"/>
        <v>78.812974192989046</v>
      </c>
      <c r="AX69">
        <f t="shared" si="27"/>
        <v>15.215219993965075</v>
      </c>
      <c r="AY69" t="e">
        <f t="shared" si="28"/>
        <v>#VALUE!</v>
      </c>
    </row>
    <row r="70" spans="1:51">
      <c r="A70" s="45">
        <v>44302.559027777781</v>
      </c>
      <c r="B70" s="38">
        <v>8</v>
      </c>
      <c r="C70" s="38" t="s">
        <v>278</v>
      </c>
      <c r="D70" s="36">
        <v>2</v>
      </c>
      <c r="E70" s="45">
        <v>44305.684687499997</v>
      </c>
      <c r="F70" s="43">
        <v>41</v>
      </c>
      <c r="H70" s="54">
        <v>20.7</v>
      </c>
      <c r="I70" s="5">
        <v>30</v>
      </c>
      <c r="J70" s="5">
        <v>1.91</v>
      </c>
      <c r="K70" s="5">
        <v>6378</v>
      </c>
      <c r="L70" s="5" t="s">
        <v>88</v>
      </c>
      <c r="M70" s="6">
        <f t="shared" si="0"/>
        <v>9.8565431048538883E-3</v>
      </c>
      <c r="N70" s="6">
        <f t="shared" si="32"/>
        <v>170.4885644760233</v>
      </c>
      <c r="O70" s="6" t="e">
        <f t="shared" si="2"/>
        <v>#VALUE!</v>
      </c>
      <c r="P70">
        <f t="shared" si="3"/>
        <v>0.15770468967766221</v>
      </c>
      <c r="Q70">
        <f t="shared" si="4"/>
        <v>7501.4968369450253</v>
      </c>
      <c r="R70">
        <f t="shared" si="5"/>
        <v>0.27413415748857384</v>
      </c>
      <c r="S70">
        <f t="shared" si="6"/>
        <v>4741.6968085956405</v>
      </c>
      <c r="T70">
        <f t="shared" si="7"/>
        <v>4741.6968085956414</v>
      </c>
      <c r="V70" s="4">
        <f t="shared" si="29"/>
        <v>0.99667519191764509</v>
      </c>
      <c r="W70">
        <v>313.14999999999998</v>
      </c>
      <c r="X70">
        <f t="shared" si="9"/>
        <v>1.9073334166666699E-2</v>
      </c>
      <c r="Y70">
        <v>2E-3</v>
      </c>
      <c r="Z70">
        <f t="shared" si="10"/>
        <v>7.2765497523200454E-2</v>
      </c>
      <c r="AB70">
        <f t="shared" si="30"/>
        <v>1.9036496165627021E-6</v>
      </c>
      <c r="AC70">
        <f t="shared" si="12"/>
        <v>1.481661377210269E-10</v>
      </c>
      <c r="AD70">
        <v>0</v>
      </c>
      <c r="AE70" s="11">
        <f t="shared" si="13"/>
        <v>3.9831002646005831E-11</v>
      </c>
      <c r="AF70" s="11">
        <f t="shared" si="14"/>
        <v>1.8799714036703273E-10</v>
      </c>
      <c r="AG70" s="15">
        <f t="shared" si="15"/>
        <v>1.097002469958351E-3</v>
      </c>
      <c r="AI70">
        <f t="shared" si="31"/>
        <v>6.3567943740507407E-3</v>
      </c>
      <c r="AJ70">
        <f t="shared" si="17"/>
        <v>4.9476629653649726E-7</v>
      </c>
      <c r="AK70">
        <v>0</v>
      </c>
      <c r="AL70" s="11">
        <f t="shared" si="18"/>
        <v>2.7570190653099963E-6</v>
      </c>
      <c r="AM70" s="11">
        <f t="shared" si="19"/>
        <v>3.2517853618464935E-6</v>
      </c>
      <c r="AN70" s="15">
        <f t="shared" si="20"/>
        <v>2.2739189884214046E-2</v>
      </c>
      <c r="AO70" s="15"/>
      <c r="AP70" t="e">
        <f t="shared" si="21"/>
        <v>#VALUE!</v>
      </c>
      <c r="AQ70" t="e">
        <f t="shared" si="22"/>
        <v>#VALUE!</v>
      </c>
      <c r="AR70">
        <v>0</v>
      </c>
      <c r="AS70" s="11" t="e">
        <f t="shared" si="23"/>
        <v>#VALUE!</v>
      </c>
      <c r="AT70" s="11" t="e">
        <f t="shared" si="24"/>
        <v>#VALUE!</v>
      </c>
      <c r="AU70" s="15">
        <f t="shared" si="25"/>
        <v>1.5759424160826513E-2</v>
      </c>
      <c r="AW70">
        <f t="shared" si="26"/>
        <v>78.812974192989046</v>
      </c>
      <c r="AX70">
        <f t="shared" si="27"/>
        <v>15.215219993965071</v>
      </c>
      <c r="AY70" t="e">
        <f t="shared" si="28"/>
        <v>#VALUE!</v>
      </c>
    </row>
    <row r="71" spans="1:51">
      <c r="A71" s="45">
        <v>44302.559027777781</v>
      </c>
      <c r="B71" s="38">
        <v>8</v>
      </c>
      <c r="C71" s="38" t="s">
        <v>278</v>
      </c>
      <c r="D71" s="36">
        <v>1</v>
      </c>
      <c r="E71" s="45">
        <v>44305.705995370372</v>
      </c>
      <c r="F71" s="43">
        <v>149</v>
      </c>
      <c r="H71" s="54">
        <v>20.7</v>
      </c>
      <c r="I71" s="5">
        <v>30</v>
      </c>
      <c r="J71" s="5">
        <v>67.52</v>
      </c>
      <c r="K71" s="5">
        <v>862</v>
      </c>
      <c r="L71" s="5" t="s">
        <v>88</v>
      </c>
      <c r="M71" s="6">
        <f t="shared" si="0"/>
        <v>0.34843653949724318</v>
      </c>
      <c r="N71" s="6">
        <f t="shared" si="32"/>
        <v>23.041885007577939</v>
      </c>
      <c r="O71" s="6" t="e">
        <f t="shared" si="2"/>
        <v>#VALUE!</v>
      </c>
      <c r="P71">
        <f t="shared" si="3"/>
        <v>5.5749846319558909</v>
      </c>
      <c r="Q71">
        <f t="shared" si="4"/>
        <v>1013.8429403334293</v>
      </c>
      <c r="R71">
        <f t="shared" si="5"/>
        <v>9.6908577558264408</v>
      </c>
      <c r="S71">
        <f t="shared" si="6"/>
        <v>640.85021150979037</v>
      </c>
      <c r="T71">
        <f t="shared" si="7"/>
        <v>640.85021150979037</v>
      </c>
      <c r="V71" s="4">
        <f t="shared" si="29"/>
        <v>0.99667519191764509</v>
      </c>
      <c r="W71">
        <v>313.14999999999998</v>
      </c>
      <c r="X71">
        <f t="shared" si="9"/>
        <v>1.9073334166666699E-2</v>
      </c>
      <c r="Y71">
        <v>2E-3</v>
      </c>
      <c r="Z71">
        <f t="shared" si="10"/>
        <v>7.2765497523200454E-2</v>
      </c>
      <c r="AB71">
        <f t="shared" si="30"/>
        <v>6.7295508958279383E-5</v>
      </c>
      <c r="AC71">
        <f t="shared" si="12"/>
        <v>5.2377893292794426E-9</v>
      </c>
      <c r="AD71">
        <v>0</v>
      </c>
      <c r="AE71" s="11">
        <f t="shared" si="13"/>
        <v>1.4080572244284361E-9</v>
      </c>
      <c r="AF71" s="11">
        <f t="shared" si="14"/>
        <v>6.6458465537078788E-9</v>
      </c>
      <c r="AG71" s="15">
        <f t="shared" si="15"/>
        <v>1.097002469958351E-3</v>
      </c>
      <c r="AI71">
        <f t="shared" si="31"/>
        <v>8.5913401543301013E-4</v>
      </c>
      <c r="AJ71">
        <f t="shared" si="17"/>
        <v>6.6868696709699072E-8</v>
      </c>
      <c r="AK71">
        <v>0</v>
      </c>
      <c r="AL71" s="11">
        <f t="shared" si="18"/>
        <v>3.7261687586974238E-7</v>
      </c>
      <c r="AM71" s="11">
        <f t="shared" si="19"/>
        <v>4.3948557257944143E-7</v>
      </c>
      <c r="AN71" s="15">
        <f t="shared" si="20"/>
        <v>2.2739189884214046E-2</v>
      </c>
      <c r="AO71" s="15"/>
      <c r="AP71" t="e">
        <f t="shared" si="21"/>
        <v>#VALUE!</v>
      </c>
      <c r="AQ71" t="e">
        <f t="shared" si="22"/>
        <v>#VALUE!</v>
      </c>
      <c r="AR71">
        <v>0</v>
      </c>
      <c r="AS71" s="11" t="e">
        <f t="shared" si="23"/>
        <v>#VALUE!</v>
      </c>
      <c r="AT71" s="11" t="e">
        <f t="shared" si="24"/>
        <v>#VALUE!</v>
      </c>
      <c r="AU71" s="15">
        <f t="shared" si="25"/>
        <v>1.5759424160826513E-2</v>
      </c>
      <c r="AW71">
        <f t="shared" si="26"/>
        <v>78.812974192989046</v>
      </c>
      <c r="AX71">
        <f t="shared" si="27"/>
        <v>15.21521999396507</v>
      </c>
      <c r="AY71" t="e">
        <f t="shared" si="28"/>
        <v>#VALUE!</v>
      </c>
    </row>
    <row r="72" spans="1:51">
      <c r="A72" s="45">
        <v>44302.559027777781</v>
      </c>
      <c r="B72" s="38">
        <v>9</v>
      </c>
      <c r="C72" s="38" t="s">
        <v>278</v>
      </c>
      <c r="D72" s="36">
        <v>2</v>
      </c>
      <c r="E72" s="45">
        <v>44305.727314814816</v>
      </c>
      <c r="F72" s="43">
        <v>192</v>
      </c>
      <c r="H72" s="54">
        <v>20.7</v>
      </c>
      <c r="I72" s="5">
        <v>30</v>
      </c>
      <c r="J72" s="5">
        <v>86.31</v>
      </c>
      <c r="K72" s="5">
        <v>1282</v>
      </c>
      <c r="L72" s="5" t="s">
        <v>88</v>
      </c>
      <c r="M72" s="6">
        <f t="shared" si="0"/>
        <v>0.44540221747640796</v>
      </c>
      <c r="N72" s="6">
        <f t="shared" si="32"/>
        <v>34.268789535632152</v>
      </c>
      <c r="O72" s="6" t="e">
        <f t="shared" si="2"/>
        <v>#VALUE!</v>
      </c>
      <c r="P72">
        <f t="shared" si="3"/>
        <v>7.1264354796225273</v>
      </c>
      <c r="Q72">
        <f t="shared" si="4"/>
        <v>1507.8267395678147</v>
      </c>
      <c r="R72">
        <f t="shared" si="5"/>
        <v>12.387706352271632</v>
      </c>
      <c r="S72">
        <f t="shared" si="6"/>
        <v>953.09741433358624</v>
      </c>
      <c r="T72">
        <f t="shared" si="7"/>
        <v>953.09741433358613</v>
      </c>
      <c r="V72" s="4">
        <f t="shared" si="29"/>
        <v>0.99667519191764509</v>
      </c>
      <c r="W72">
        <v>313.14999999999998</v>
      </c>
      <c r="X72">
        <f t="shared" si="9"/>
        <v>1.9073334166666699E-2</v>
      </c>
      <c r="Y72">
        <v>2E-3</v>
      </c>
      <c r="Z72">
        <f t="shared" si="10"/>
        <v>7.2765497523200454E-2</v>
      </c>
      <c r="AB72">
        <f t="shared" si="30"/>
        <v>8.6023035814411955E-5</v>
      </c>
      <c r="AC72">
        <f t="shared" si="12"/>
        <v>6.6954027993203329E-9</v>
      </c>
      <c r="AD72">
        <v>0</v>
      </c>
      <c r="AE72" s="11">
        <f t="shared" si="13"/>
        <v>1.7999025331815516E-9</v>
      </c>
      <c r="AF72" s="11">
        <f t="shared" si="14"/>
        <v>8.4953053325018841E-9</v>
      </c>
      <c r="AG72" s="15">
        <f t="shared" si="15"/>
        <v>1.097002469958351E-3</v>
      </c>
      <c r="AI72">
        <f t="shared" si="31"/>
        <v>1.277737596038421E-3</v>
      </c>
      <c r="AJ72">
        <f t="shared" si="17"/>
        <v>9.944973222950604E-8</v>
      </c>
      <c r="AK72">
        <v>0</v>
      </c>
      <c r="AL72" s="11">
        <f t="shared" si="18"/>
        <v>5.5417034207077692E-7</v>
      </c>
      <c r="AM72" s="11">
        <f t="shared" si="19"/>
        <v>6.5362007430028298E-7</v>
      </c>
      <c r="AN72" s="15">
        <f t="shared" si="20"/>
        <v>2.2739189884214046E-2</v>
      </c>
      <c r="AO72" s="15"/>
      <c r="AP72" t="e">
        <f t="shared" si="21"/>
        <v>#VALUE!</v>
      </c>
      <c r="AQ72" t="e">
        <f t="shared" si="22"/>
        <v>#VALUE!</v>
      </c>
      <c r="AR72">
        <v>0</v>
      </c>
      <c r="AS72" s="11" t="e">
        <f t="shared" si="23"/>
        <v>#VALUE!</v>
      </c>
      <c r="AT72" s="11" t="e">
        <f t="shared" si="24"/>
        <v>#VALUE!</v>
      </c>
      <c r="AU72" s="15">
        <f t="shared" si="25"/>
        <v>1.5759424160826513E-2</v>
      </c>
      <c r="AW72">
        <f t="shared" si="26"/>
        <v>78.81297419298906</v>
      </c>
      <c r="AX72">
        <f t="shared" si="27"/>
        <v>15.215219993965077</v>
      </c>
      <c r="AY72" t="e">
        <f t="shared" si="28"/>
        <v>#VALUE!</v>
      </c>
    </row>
    <row r="73" spans="1:51">
      <c r="A73" s="45">
        <v>44302.559027777781</v>
      </c>
      <c r="B73" s="38">
        <v>9</v>
      </c>
      <c r="C73" s="38" t="s">
        <v>278</v>
      </c>
      <c r="D73" s="36">
        <v>1</v>
      </c>
      <c r="E73" s="45">
        <v>44305.74863425926</v>
      </c>
      <c r="F73" s="43">
        <v>90</v>
      </c>
      <c r="H73" s="54">
        <v>20.7</v>
      </c>
      <c r="I73" s="5">
        <v>30</v>
      </c>
      <c r="J73" s="5">
        <v>28.65</v>
      </c>
      <c r="K73" s="5">
        <v>796</v>
      </c>
      <c r="L73" s="5" t="s">
        <v>88</v>
      </c>
      <c r="M73" s="6">
        <f t="shared" si="0"/>
        <v>0.14784814657280837</v>
      </c>
      <c r="N73" s="6">
        <f t="shared" si="32"/>
        <v>21.277657153169418</v>
      </c>
      <c r="O73" s="6" t="e">
        <f t="shared" si="2"/>
        <v>#VALUE!</v>
      </c>
      <c r="P73">
        <f t="shared" si="3"/>
        <v>2.3655703451649339</v>
      </c>
      <c r="Q73">
        <f t="shared" si="4"/>
        <v>936.21691473945441</v>
      </c>
      <c r="R73">
        <f t="shared" si="5"/>
        <v>4.1120123623286089</v>
      </c>
      <c r="S73">
        <f t="shared" si="6"/>
        <v>591.78279392319394</v>
      </c>
      <c r="T73">
        <f t="shared" si="7"/>
        <v>591.78279392319394</v>
      </c>
      <c r="V73" s="4">
        <f t="shared" si="29"/>
        <v>0.99667519191764509</v>
      </c>
      <c r="W73">
        <v>313.14999999999998</v>
      </c>
      <c r="X73">
        <f t="shared" si="9"/>
        <v>1.9073334166666699E-2</v>
      </c>
      <c r="Y73">
        <v>2E-3</v>
      </c>
      <c r="Z73">
        <f t="shared" si="10"/>
        <v>7.2765497523200454E-2</v>
      </c>
      <c r="AB73">
        <f t="shared" si="30"/>
        <v>2.855474424844053E-5</v>
      </c>
      <c r="AC73">
        <f t="shared" si="12"/>
        <v>2.2224920658154039E-9</v>
      </c>
      <c r="AD73">
        <v>0</v>
      </c>
      <c r="AE73" s="11">
        <f t="shared" si="13"/>
        <v>5.9746503969008741E-10</v>
      </c>
      <c r="AF73" s="11">
        <f t="shared" si="14"/>
        <v>2.8199571055054914E-9</v>
      </c>
      <c r="AG73" s="15">
        <f t="shared" si="15"/>
        <v>1.097002469958351E-3</v>
      </c>
      <c r="AI73">
        <f t="shared" si="31"/>
        <v>7.9335345276644554E-4</v>
      </c>
      <c r="AJ73">
        <f t="shared" si="17"/>
        <v>6.1748819699443688E-8</v>
      </c>
      <c r="AK73">
        <v>0</v>
      </c>
      <c r="AL73" s="11">
        <f t="shared" si="18"/>
        <v>3.4408704546672265E-7</v>
      </c>
      <c r="AM73" s="11">
        <f t="shared" si="19"/>
        <v>4.0583586516616634E-7</v>
      </c>
      <c r="AN73" s="15">
        <f t="shared" si="20"/>
        <v>2.2739189884214046E-2</v>
      </c>
      <c r="AO73" s="15"/>
      <c r="AP73" t="e">
        <f t="shared" si="21"/>
        <v>#VALUE!</v>
      </c>
      <c r="AQ73" t="e">
        <f t="shared" si="22"/>
        <v>#VALUE!</v>
      </c>
      <c r="AR73">
        <v>0</v>
      </c>
      <c r="AS73" s="11" t="e">
        <f t="shared" si="23"/>
        <v>#VALUE!</v>
      </c>
      <c r="AT73" s="11" t="e">
        <f t="shared" si="24"/>
        <v>#VALUE!</v>
      </c>
      <c r="AU73" s="15">
        <f t="shared" si="25"/>
        <v>1.5759424160826513E-2</v>
      </c>
      <c r="AW73">
        <f t="shared" si="26"/>
        <v>78.812974192989046</v>
      </c>
      <c r="AX73">
        <f t="shared" si="27"/>
        <v>15.215219993965077</v>
      </c>
      <c r="AY73" t="e">
        <f t="shared" si="28"/>
        <v>#VALUE!</v>
      </c>
    </row>
    <row r="74" spans="1:51">
      <c r="A74" s="45">
        <v>44302.559027777781</v>
      </c>
      <c r="B74" s="4">
        <v>100</v>
      </c>
      <c r="C74" s="4" t="s">
        <v>278</v>
      </c>
      <c r="D74" s="53">
        <v>2</v>
      </c>
      <c r="E74" s="45">
        <v>44305.769942129627</v>
      </c>
      <c r="F74" s="43">
        <v>34</v>
      </c>
      <c r="H74" s="54">
        <v>20.7</v>
      </c>
      <c r="I74" s="5">
        <v>30</v>
      </c>
      <c r="J74" s="5">
        <v>75.66</v>
      </c>
      <c r="K74" s="5">
        <v>1031</v>
      </c>
      <c r="L74" s="5" t="s">
        <v>88</v>
      </c>
      <c r="M74" s="6">
        <f t="shared" si="0"/>
        <v>0.39044295880274615</v>
      </c>
      <c r="N74" s="6">
        <f t="shared" si="32"/>
        <v>27.559377543866425</v>
      </c>
      <c r="O74" s="6" t="e">
        <f t="shared" si="2"/>
        <v>#VALUE!</v>
      </c>
      <c r="P74">
        <f t="shared" si="3"/>
        <v>6.2470873408439385</v>
      </c>
      <c r="Q74">
        <f t="shared" si="4"/>
        <v>1212.6126119301227</v>
      </c>
      <c r="R74">
        <f t="shared" si="5"/>
        <v>10.859157254233248</v>
      </c>
      <c r="S74">
        <f t="shared" si="6"/>
        <v>766.49253836031789</v>
      </c>
      <c r="T74">
        <f t="shared" si="7"/>
        <v>766.49253836031789</v>
      </c>
      <c r="V74" s="4">
        <f t="shared" si="29"/>
        <v>0.99667519191764509</v>
      </c>
      <c r="W74">
        <v>313.14999999999998</v>
      </c>
      <c r="X74">
        <f t="shared" si="9"/>
        <v>1.9073334166666699E-2</v>
      </c>
      <c r="Y74">
        <v>2E-3</v>
      </c>
      <c r="Z74">
        <f t="shared" si="10"/>
        <v>7.2765497523200454E-2</v>
      </c>
      <c r="AB74">
        <f t="shared" si="30"/>
        <v>7.5408445020489013E-5</v>
      </c>
      <c r="AC74">
        <f t="shared" si="12"/>
        <v>5.8692408272109402E-9</v>
      </c>
      <c r="AD74">
        <v>0</v>
      </c>
      <c r="AE74" s="11">
        <f t="shared" si="13"/>
        <v>1.5778081990559166E-9</v>
      </c>
      <c r="AF74" s="11">
        <f t="shared" si="14"/>
        <v>7.4470490262668568E-9</v>
      </c>
      <c r="AG74" s="15">
        <f t="shared" si="15"/>
        <v>1.097002469958351E-3</v>
      </c>
      <c r="AI74">
        <f t="shared" si="31"/>
        <v>1.0275721228670922E-3</v>
      </c>
      <c r="AJ74">
        <f t="shared" si="17"/>
        <v>7.9978684811716633E-8</v>
      </c>
      <c r="AK74">
        <v>0</v>
      </c>
      <c r="AL74" s="11">
        <f t="shared" si="18"/>
        <v>4.4567053250777774E-7</v>
      </c>
      <c r="AM74" s="11">
        <f t="shared" si="19"/>
        <v>5.2564921731949439E-7</v>
      </c>
      <c r="AN74" s="15">
        <f t="shared" si="20"/>
        <v>2.2739189884214046E-2</v>
      </c>
      <c r="AO74" s="15"/>
      <c r="AP74" t="e">
        <f t="shared" si="21"/>
        <v>#VALUE!</v>
      </c>
      <c r="AQ74" t="e">
        <f t="shared" si="22"/>
        <v>#VALUE!</v>
      </c>
      <c r="AR74">
        <v>0</v>
      </c>
      <c r="AS74" s="11" t="e">
        <f t="shared" si="23"/>
        <v>#VALUE!</v>
      </c>
      <c r="AT74" s="11" t="e">
        <f t="shared" si="24"/>
        <v>#VALUE!</v>
      </c>
      <c r="AU74" s="15">
        <f t="shared" si="25"/>
        <v>1.5759424160826513E-2</v>
      </c>
      <c r="AW74">
        <f t="shared" si="26"/>
        <v>78.812974192989046</v>
      </c>
      <c r="AX74">
        <f t="shared" si="27"/>
        <v>15.215219993965077</v>
      </c>
      <c r="AY74" t="e">
        <f t="shared" si="28"/>
        <v>#VALUE!</v>
      </c>
    </row>
    <row r="75" spans="1:51">
      <c r="A75" s="45">
        <v>44302.559027777781</v>
      </c>
      <c r="B75" s="4">
        <v>100</v>
      </c>
      <c r="C75" s="38" t="s">
        <v>278</v>
      </c>
      <c r="D75" s="53">
        <v>1</v>
      </c>
      <c r="E75" s="45">
        <v>44305.791261574072</v>
      </c>
      <c r="F75" s="43">
        <v>125</v>
      </c>
      <c r="H75" s="54">
        <v>20.7</v>
      </c>
      <c r="I75" s="5">
        <v>30</v>
      </c>
      <c r="J75" s="5">
        <v>23.21</v>
      </c>
      <c r="K75" s="5">
        <v>1656</v>
      </c>
      <c r="L75" s="5" t="s">
        <v>88</v>
      </c>
      <c r="M75" s="6">
        <f t="shared" ref="M75:M138" si="33">1000000*(AF75-AD75)/X75</f>
        <v>0.1197750604521774</v>
      </c>
      <c r="N75" s="6">
        <f t="shared" ref="N75:N106" si="34">1000000*(AM75-AK75)/X75</f>
        <v>44.266080710613764</v>
      </c>
      <c r="O75" s="6" t="e">
        <f t="shared" ref="O75:O138" si="35">1000000*(AT75-AR75)/X75</f>
        <v>#VALUE!</v>
      </c>
      <c r="P75">
        <f t="shared" ref="P75:P138" si="36">(M75*16)</f>
        <v>1.9164009672348383</v>
      </c>
      <c r="Q75">
        <f t="shared" ref="Q75:Q138" si="37">(N75*44)</f>
        <v>1947.7075512670056</v>
      </c>
      <c r="R75">
        <f t="shared" ref="R75:R138" si="38">1000000*(((AF75-AD75)*0.082057*W75)/(V75-Z75))/X75</f>
        <v>3.3312323535653405</v>
      </c>
      <c r="S75">
        <f t="shared" ref="S75:S138" si="39">1000000*(((AM75-AK75)*0.082057*W75)/(V75-Z75))/X75</f>
        <v>1231.1461139909659</v>
      </c>
      <c r="T75">
        <f t="shared" ref="T75:T138" si="40">N75*((1*0.082057*W75)/(V75-Z75))</f>
        <v>1231.1461139909661</v>
      </c>
      <c r="V75" s="4">
        <f t="shared" si="29"/>
        <v>0.99667519191764509</v>
      </c>
      <c r="W75">
        <v>313.14999999999998</v>
      </c>
      <c r="X75">
        <f t="shared" ref="X75:X138" si="41">(21.0733341666667/1000)-Y75</f>
        <v>1.9073334166666699E-2</v>
      </c>
      <c r="Y75">
        <v>2E-3</v>
      </c>
      <c r="Z75">
        <f t="shared" ref="Z75:Z138" si="42">(0.001316*10^(8.07131-(1730.63/(233.46+(W75-273.15)))))</f>
        <v>7.2765497523200454E-2</v>
      </c>
      <c r="AB75">
        <f t="shared" si="30"/>
        <v>2.3132831204408543E-5</v>
      </c>
      <c r="AC75">
        <f t="shared" ref="AC75:AC138" si="43">(AB75*Y75)/(0.082057*W75)</f>
        <v>1.8004900819398091E-9</v>
      </c>
      <c r="AD75">
        <v>0</v>
      </c>
      <c r="AE75" s="11">
        <f t="shared" ref="AE75:AE138" si="44">AB75*AG75*X75</f>
        <v>4.840196708972751E-10</v>
      </c>
      <c r="AF75" s="11">
        <f t="shared" ref="AF75:AF138" si="45">AC75+AE75</f>
        <v>2.2845097528370843E-9</v>
      </c>
      <c r="AG75" s="15">
        <f t="shared" ref="AG75:AG138" si="46">101.325*(0.000014*EXP(1600*((1/W75)-(1/298.15))))</f>
        <v>1.097002469958351E-3</v>
      </c>
      <c r="AI75">
        <f t="shared" si="31"/>
        <v>1.6504941178156203E-3</v>
      </c>
      <c r="AJ75">
        <f t="shared" ref="AJ75:AJ138" si="47">(AI75*Y75)/(0.082057*W75)</f>
        <v>1.284623686209532E-7</v>
      </c>
      <c r="AK75">
        <v>0</v>
      </c>
      <c r="AL75" s="11">
        <f t="shared" ref="AL75:AL138" si="48">AI75*AN75*X75</f>
        <v>7.15839381021222E-7</v>
      </c>
      <c r="AM75" s="11">
        <f t="shared" ref="AM75:AM138" si="49">AJ75+AL75</f>
        <v>8.4430174964217517E-7</v>
      </c>
      <c r="AN75" s="15">
        <f t="shared" ref="AN75:AN138" si="50">101.325*(0.00033*EXP(2400*((1/W75)-(1/298.15))))</f>
        <v>2.2739189884214046E-2</v>
      </c>
      <c r="AO75" s="15"/>
      <c r="AP75" t="e">
        <f t="shared" ref="AP75:AP138" si="51">V75*(L75/10^6)</f>
        <v>#VALUE!</v>
      </c>
      <c r="AQ75" t="e">
        <f t="shared" ref="AQ75:AQ138" si="52">(AP75*Y75)/(0.082057*W75)</f>
        <v>#VALUE!</v>
      </c>
      <c r="AR75">
        <v>0</v>
      </c>
      <c r="AS75" s="11" t="e">
        <f t="shared" ref="AS75:AS138" si="53">AP75*AU75*X75</f>
        <v>#VALUE!</v>
      </c>
      <c r="AT75" s="11" t="e">
        <f t="shared" ref="AT75:AT138" si="54">AQ75+AS75</f>
        <v>#VALUE!</v>
      </c>
      <c r="AU75" s="15">
        <f t="shared" ref="AU75:AU138" si="55">101.325*((2.4*10^-4)*EXP(2700*((1/W75)-(1/298.15))))</f>
        <v>1.5759424160826513E-2</v>
      </c>
      <c r="AW75">
        <f t="shared" ref="AW75:AW138" si="56">100*(AF75-AE75)/AF75</f>
        <v>78.812974192989046</v>
      </c>
      <c r="AX75">
        <f t="shared" ref="AX75:AX138" si="57">100*(AM75-AL75)/AM75</f>
        <v>15.215219993965073</v>
      </c>
      <c r="AY75" t="e">
        <f t="shared" ref="AY75:AY138" si="58">100*(AT75-AS75)/AT75</f>
        <v>#VALUE!</v>
      </c>
    </row>
    <row r="76" spans="1:51">
      <c r="A76" s="45">
        <v>44330.476388888892</v>
      </c>
      <c r="B76" s="4">
        <v>0.1</v>
      </c>
      <c r="C76" s="38" t="s">
        <v>279</v>
      </c>
      <c r="D76" s="36">
        <v>2</v>
      </c>
      <c r="E76" s="45">
        <v>44334.485995370371</v>
      </c>
      <c r="F76" s="43">
        <v>143</v>
      </c>
      <c r="H76" s="54">
        <v>20.5</v>
      </c>
      <c r="I76" s="5">
        <v>30</v>
      </c>
      <c r="J76" s="5">
        <v>1.84</v>
      </c>
      <c r="K76" s="5">
        <v>9642</v>
      </c>
      <c r="L76" s="5" t="s">
        <v>88</v>
      </c>
      <c r="M76" s="6">
        <f t="shared" si="33"/>
        <v>9.5017756332864481E-3</v>
      </c>
      <c r="N76" s="6">
        <f t="shared" si="34"/>
        <v>257.91319180652135</v>
      </c>
      <c r="O76" s="6" t="e">
        <f t="shared" si="35"/>
        <v>#VALUE!</v>
      </c>
      <c r="P76">
        <f t="shared" si="36"/>
        <v>0.15202841013258317</v>
      </c>
      <c r="Q76">
        <f t="shared" si="37"/>
        <v>11348.18043948694</v>
      </c>
      <c r="R76">
        <f t="shared" si="38"/>
        <v>0.26407320042496141</v>
      </c>
      <c r="S76">
        <f t="shared" si="39"/>
        <v>7167.9194100911473</v>
      </c>
      <c r="T76">
        <f t="shared" si="40"/>
        <v>7167.9194100911463</v>
      </c>
      <c r="V76" s="4">
        <f t="shared" si="29"/>
        <v>0.99735401036948745</v>
      </c>
      <c r="W76">
        <v>313.14999999999998</v>
      </c>
      <c r="X76">
        <f t="shared" si="41"/>
        <v>1.9073334166666699E-2</v>
      </c>
      <c r="Y76">
        <v>2E-3</v>
      </c>
      <c r="Z76">
        <f t="shared" si="42"/>
        <v>7.2765497523200454E-2</v>
      </c>
      <c r="AB76">
        <f t="shared" si="30"/>
        <v>1.835131379079857E-6</v>
      </c>
      <c r="AC76">
        <f t="shared" si="43"/>
        <v>1.4283318016257864E-10</v>
      </c>
      <c r="AD76">
        <v>0</v>
      </c>
      <c r="AE76" s="11">
        <f t="shared" si="44"/>
        <v>3.8397361667784899E-11</v>
      </c>
      <c r="AF76" s="11">
        <f t="shared" si="45"/>
        <v>1.8123054183036353E-10</v>
      </c>
      <c r="AG76" s="15">
        <f t="shared" si="46"/>
        <v>1.097002469958351E-3</v>
      </c>
      <c r="AI76">
        <f t="shared" si="31"/>
        <v>9.6164873679825975E-3</v>
      </c>
      <c r="AJ76">
        <f t="shared" si="47"/>
        <v>7.4847691474325163E-7</v>
      </c>
      <c r="AK76">
        <v>0</v>
      </c>
      <c r="AL76" s="11">
        <f t="shared" si="48"/>
        <v>4.1707875785741337E-6</v>
      </c>
      <c r="AM76" s="11">
        <f t="shared" si="49"/>
        <v>4.9192644933173853E-6</v>
      </c>
      <c r="AN76" s="15">
        <f t="shared" si="50"/>
        <v>2.2739189884214046E-2</v>
      </c>
      <c r="AO76" s="15"/>
      <c r="AP76" t="e">
        <f t="shared" si="51"/>
        <v>#VALUE!</v>
      </c>
      <c r="AQ76" t="e">
        <f t="shared" si="52"/>
        <v>#VALUE!</v>
      </c>
      <c r="AR76">
        <v>0</v>
      </c>
      <c r="AS76" s="11" t="e">
        <f t="shared" si="53"/>
        <v>#VALUE!</v>
      </c>
      <c r="AT76" s="11" t="e">
        <f t="shared" si="54"/>
        <v>#VALUE!</v>
      </c>
      <c r="AU76" s="15">
        <f t="shared" si="55"/>
        <v>1.5759424160826513E-2</v>
      </c>
      <c r="AW76">
        <f t="shared" si="56"/>
        <v>78.81297419298906</v>
      </c>
      <c r="AX76">
        <f t="shared" si="57"/>
        <v>15.215219993965075</v>
      </c>
      <c r="AY76" t="e">
        <f t="shared" si="58"/>
        <v>#VALUE!</v>
      </c>
    </row>
    <row r="77" spans="1:51">
      <c r="A77" s="45">
        <v>44330.476388888892</v>
      </c>
      <c r="B77" s="4">
        <v>0.1</v>
      </c>
      <c r="C77" s="38" t="s">
        <v>279</v>
      </c>
      <c r="D77" s="36">
        <v>1</v>
      </c>
      <c r="E77" s="45">
        <v>44334.507291666669</v>
      </c>
      <c r="F77" s="43">
        <v>213</v>
      </c>
      <c r="H77" s="54">
        <v>20.5</v>
      </c>
      <c r="I77" s="5">
        <v>30</v>
      </c>
      <c r="J77" s="5">
        <v>14.25</v>
      </c>
      <c r="K77" s="5">
        <v>2885</v>
      </c>
      <c r="L77" s="5" t="s">
        <v>88</v>
      </c>
      <c r="M77" s="6">
        <f t="shared" si="33"/>
        <v>7.3587121073006453E-2</v>
      </c>
      <c r="N77" s="6">
        <f t="shared" si="34"/>
        <v>77.170665667062252</v>
      </c>
      <c r="O77" s="6" t="e">
        <f t="shared" si="35"/>
        <v>#VALUE!</v>
      </c>
      <c r="P77">
        <f t="shared" si="36"/>
        <v>1.1773939371681033</v>
      </c>
      <c r="Q77">
        <f t="shared" si="37"/>
        <v>3395.509289350739</v>
      </c>
      <c r="R77">
        <f t="shared" si="38"/>
        <v>2.0451321228563586</v>
      </c>
      <c r="S77">
        <f t="shared" si="39"/>
        <v>2144.7259384062395</v>
      </c>
      <c r="T77">
        <f t="shared" si="40"/>
        <v>2144.7259384062395</v>
      </c>
      <c r="V77" s="4">
        <f t="shared" ref="V77:V140" si="59">((0.001316*((I77*25.4)-(2.5*2053/100)))*(273.15+40))/(273.15+H77)</f>
        <v>0.99735401036948745</v>
      </c>
      <c r="W77">
        <v>313.14999999999998</v>
      </c>
      <c r="X77">
        <f t="shared" si="41"/>
        <v>1.9073334166666699E-2</v>
      </c>
      <c r="Y77">
        <v>2E-3</v>
      </c>
      <c r="Z77">
        <f t="shared" si="42"/>
        <v>7.2765497523200454E-2</v>
      </c>
      <c r="AB77">
        <f t="shared" ref="AB77:AB140" si="60">V77*(J77/10^6)</f>
        <v>1.4212294647765197E-5</v>
      </c>
      <c r="AC77">
        <f t="shared" si="43"/>
        <v>1.1061808789764922E-9</v>
      </c>
      <c r="AD77">
        <v>0</v>
      </c>
      <c r="AE77" s="11">
        <f t="shared" si="44"/>
        <v>2.973708716119211E-10</v>
      </c>
      <c r="AF77" s="11">
        <f t="shared" si="45"/>
        <v>1.4035517505884132E-9</v>
      </c>
      <c r="AG77" s="15">
        <f t="shared" si="46"/>
        <v>1.097002469958351E-3</v>
      </c>
      <c r="AI77">
        <f t="shared" ref="AI77:AI140" si="61">V77*(K77/10^6)</f>
        <v>2.8773663199159714E-3</v>
      </c>
      <c r="AJ77">
        <f t="shared" si="47"/>
        <v>2.2395311128752139E-7</v>
      </c>
      <c r="AK77">
        <v>0</v>
      </c>
      <c r="AL77" s="11">
        <f t="shared" si="48"/>
        <v>1.2479487828444697E-6</v>
      </c>
      <c r="AM77" s="11">
        <f t="shared" si="49"/>
        <v>1.4719018941319912E-6</v>
      </c>
      <c r="AN77" s="15">
        <f t="shared" si="50"/>
        <v>2.2739189884214046E-2</v>
      </c>
      <c r="AO77" s="15"/>
      <c r="AP77" t="e">
        <f t="shared" si="51"/>
        <v>#VALUE!</v>
      </c>
      <c r="AQ77" t="e">
        <f t="shared" si="52"/>
        <v>#VALUE!</v>
      </c>
      <c r="AR77">
        <v>0</v>
      </c>
      <c r="AS77" s="11" t="e">
        <f t="shared" si="53"/>
        <v>#VALUE!</v>
      </c>
      <c r="AT77" s="11" t="e">
        <f t="shared" si="54"/>
        <v>#VALUE!</v>
      </c>
      <c r="AU77" s="15">
        <f t="shared" si="55"/>
        <v>1.5759424160826513E-2</v>
      </c>
      <c r="AW77">
        <f t="shared" si="56"/>
        <v>78.812974192989046</v>
      </c>
      <c r="AX77">
        <f t="shared" si="57"/>
        <v>15.215219993965082</v>
      </c>
      <c r="AY77" t="e">
        <f t="shared" si="58"/>
        <v>#VALUE!</v>
      </c>
    </row>
    <row r="78" spans="1:51">
      <c r="A78" s="45">
        <v>44330.476388888892</v>
      </c>
      <c r="B78" s="4">
        <v>3</v>
      </c>
      <c r="C78" s="38" t="s">
        <v>279</v>
      </c>
      <c r="D78" s="36">
        <v>2</v>
      </c>
      <c r="E78" s="45">
        <v>44334.528553240743</v>
      </c>
      <c r="F78" s="43">
        <v>22</v>
      </c>
      <c r="H78" s="54">
        <v>20.5</v>
      </c>
      <c r="I78" s="5">
        <v>30</v>
      </c>
      <c r="J78" s="5">
        <v>1.9</v>
      </c>
      <c r="K78" s="5">
        <v>5936</v>
      </c>
      <c r="L78" s="5" t="s">
        <v>88</v>
      </c>
      <c r="M78" s="6">
        <f t="shared" si="33"/>
        <v>9.811616143067527E-3</v>
      </c>
      <c r="N78" s="6">
        <f t="shared" si="34"/>
        <v>158.78165386470764</v>
      </c>
      <c r="O78" s="6" t="e">
        <f t="shared" si="35"/>
        <v>#VALUE!</v>
      </c>
      <c r="P78">
        <f t="shared" si="36"/>
        <v>0.15698585828908043</v>
      </c>
      <c r="Q78">
        <f t="shared" si="37"/>
        <v>6986.3927700471359</v>
      </c>
      <c r="R78">
        <f t="shared" si="38"/>
        <v>0.27268428304751452</v>
      </c>
      <c r="S78">
        <f t="shared" si="39"/>
        <v>4412.8572514313464</v>
      </c>
      <c r="T78">
        <f t="shared" si="40"/>
        <v>4412.8572514313473</v>
      </c>
      <c r="V78" s="4">
        <f t="shared" si="59"/>
        <v>0.99735401036948745</v>
      </c>
      <c r="W78">
        <v>313.14999999999998</v>
      </c>
      <c r="X78">
        <f t="shared" si="41"/>
        <v>1.9073334166666699E-2</v>
      </c>
      <c r="Y78">
        <v>2E-3</v>
      </c>
      <c r="Z78">
        <f t="shared" si="42"/>
        <v>7.2765497523200454E-2</v>
      </c>
      <c r="AB78">
        <f t="shared" si="60"/>
        <v>1.8949726197020259E-6</v>
      </c>
      <c r="AC78">
        <f t="shared" si="43"/>
        <v>1.4749078386353227E-10</v>
      </c>
      <c r="AD78">
        <v>0</v>
      </c>
      <c r="AE78" s="11">
        <f t="shared" si="44"/>
        <v>3.9649449548256136E-11</v>
      </c>
      <c r="AF78" s="11">
        <f t="shared" si="45"/>
        <v>1.8714023341178841E-10</v>
      </c>
      <c r="AG78" s="15">
        <f t="shared" si="46"/>
        <v>1.097002469958351E-3</v>
      </c>
      <c r="AI78">
        <f t="shared" si="61"/>
        <v>5.9202934055532777E-3</v>
      </c>
      <c r="AJ78">
        <f t="shared" si="47"/>
        <v>4.6079225948101458E-7</v>
      </c>
      <c r="AK78">
        <v>0</v>
      </c>
      <c r="AL78" s="11">
        <f t="shared" si="48"/>
        <v>2.5677032842165588E-6</v>
      </c>
      <c r="AM78" s="11">
        <f t="shared" si="49"/>
        <v>3.0284955436975735E-6</v>
      </c>
      <c r="AN78" s="15">
        <f t="shared" si="50"/>
        <v>2.2739189884214046E-2</v>
      </c>
      <c r="AO78" s="15"/>
      <c r="AP78" t="e">
        <f t="shared" si="51"/>
        <v>#VALUE!</v>
      </c>
      <c r="AQ78" t="e">
        <f t="shared" si="52"/>
        <v>#VALUE!</v>
      </c>
      <c r="AR78">
        <v>0</v>
      </c>
      <c r="AS78" s="11" t="e">
        <f t="shared" si="53"/>
        <v>#VALUE!</v>
      </c>
      <c r="AT78" s="11" t="e">
        <f t="shared" si="54"/>
        <v>#VALUE!</v>
      </c>
      <c r="AU78" s="15">
        <f t="shared" si="55"/>
        <v>1.5759424160826513E-2</v>
      </c>
      <c r="AW78">
        <f t="shared" si="56"/>
        <v>78.81297419298906</v>
      </c>
      <c r="AX78">
        <f t="shared" si="57"/>
        <v>15.215219993965079</v>
      </c>
      <c r="AY78" t="e">
        <f t="shared" si="58"/>
        <v>#VALUE!</v>
      </c>
    </row>
    <row r="79" spans="1:51">
      <c r="A79" s="45">
        <v>44330.476388888892</v>
      </c>
      <c r="B79" s="4">
        <v>3</v>
      </c>
      <c r="C79" s="38" t="s">
        <v>279</v>
      </c>
      <c r="D79" s="36">
        <v>1</v>
      </c>
      <c r="E79" s="45">
        <v>44334.549826388888</v>
      </c>
      <c r="F79" s="43">
        <v>114</v>
      </c>
      <c r="H79" s="54">
        <v>20.5</v>
      </c>
      <c r="I79" s="5">
        <v>30</v>
      </c>
      <c r="J79" s="5">
        <v>29.97</v>
      </c>
      <c r="K79" s="5">
        <v>510</v>
      </c>
      <c r="L79" s="5" t="s">
        <v>88</v>
      </c>
      <c r="M79" s="6">
        <f t="shared" si="33"/>
        <v>0.15476533463564937</v>
      </c>
      <c r="N79" s="6">
        <f t="shared" si="34"/>
        <v>13.641954762634922</v>
      </c>
      <c r="O79" s="6" t="e">
        <f t="shared" si="35"/>
        <v>#VALUE!</v>
      </c>
      <c r="P79">
        <f t="shared" si="36"/>
        <v>2.4762453541703899</v>
      </c>
      <c r="Q79">
        <f t="shared" si="37"/>
        <v>600.24600955593655</v>
      </c>
      <c r="R79">
        <f t="shared" si="38"/>
        <v>4.3012357699652677</v>
      </c>
      <c r="S79">
        <f t="shared" si="39"/>
        <v>379.13699431098172</v>
      </c>
      <c r="T79">
        <f t="shared" si="40"/>
        <v>379.13699431098172</v>
      </c>
      <c r="V79" s="4">
        <f t="shared" si="59"/>
        <v>0.99735401036948745</v>
      </c>
      <c r="W79">
        <v>313.14999999999998</v>
      </c>
      <c r="X79">
        <f t="shared" si="41"/>
        <v>1.9073334166666699E-2</v>
      </c>
      <c r="Y79">
        <v>2E-3</v>
      </c>
      <c r="Z79">
        <f t="shared" si="42"/>
        <v>7.2765497523200454E-2</v>
      </c>
      <c r="AB79">
        <f t="shared" si="60"/>
        <v>2.9890699690773538E-5</v>
      </c>
      <c r="AC79">
        <f t="shared" si="43"/>
        <v>2.3264730486263486E-9</v>
      </c>
      <c r="AD79">
        <v>0</v>
      </c>
      <c r="AE79" s="11">
        <f t="shared" si="44"/>
        <v>6.2541789629538762E-10</v>
      </c>
      <c r="AF79" s="11">
        <f t="shared" si="45"/>
        <v>2.9518909449217361E-9</v>
      </c>
      <c r="AG79" s="15">
        <f t="shared" si="46"/>
        <v>1.097002469958351E-3</v>
      </c>
      <c r="AI79">
        <f t="shared" si="61"/>
        <v>5.0865054528843867E-4</v>
      </c>
      <c r="AJ79">
        <f t="shared" si="47"/>
        <v>3.9589631458106041E-8</v>
      </c>
      <c r="AK79">
        <v>0</v>
      </c>
      <c r="AL79" s="11">
        <f t="shared" si="48"/>
        <v>2.2060793041618013E-7</v>
      </c>
      <c r="AM79" s="11">
        <f t="shared" si="49"/>
        <v>2.6019756187428619E-7</v>
      </c>
      <c r="AN79" s="15">
        <f t="shared" si="50"/>
        <v>2.2739189884214046E-2</v>
      </c>
      <c r="AO79" s="15"/>
      <c r="AP79" t="e">
        <f t="shared" si="51"/>
        <v>#VALUE!</v>
      </c>
      <c r="AQ79" t="e">
        <f t="shared" si="52"/>
        <v>#VALUE!</v>
      </c>
      <c r="AR79">
        <v>0</v>
      </c>
      <c r="AS79" s="11" t="e">
        <f t="shared" si="53"/>
        <v>#VALUE!</v>
      </c>
      <c r="AT79" s="11" t="e">
        <f t="shared" si="54"/>
        <v>#VALUE!</v>
      </c>
      <c r="AU79" s="15">
        <f t="shared" si="55"/>
        <v>1.5759424160826513E-2</v>
      </c>
      <c r="AW79">
        <f t="shared" si="56"/>
        <v>78.81297419298906</v>
      </c>
      <c r="AX79">
        <f t="shared" si="57"/>
        <v>15.215219993965082</v>
      </c>
      <c r="AY79" t="e">
        <f t="shared" si="58"/>
        <v>#VALUE!</v>
      </c>
    </row>
    <row r="80" spans="1:51">
      <c r="A80" s="45">
        <v>44330.476388888892</v>
      </c>
      <c r="B80" s="4">
        <v>6</v>
      </c>
      <c r="C80" s="38" t="s">
        <v>279</v>
      </c>
      <c r="D80" s="36">
        <v>2</v>
      </c>
      <c r="E80" s="45">
        <v>44334.571122685185</v>
      </c>
      <c r="F80" s="43">
        <v>44</v>
      </c>
      <c r="H80" s="54">
        <v>20.5</v>
      </c>
      <c r="I80" s="5">
        <v>30</v>
      </c>
      <c r="J80" s="5">
        <v>0.61</v>
      </c>
      <c r="K80" s="5">
        <v>8926</v>
      </c>
      <c r="L80" s="5" t="s">
        <v>88</v>
      </c>
      <c r="M80" s="6">
        <f t="shared" si="33"/>
        <v>3.1500451827743119E-3</v>
      </c>
      <c r="N80" s="6">
        <f t="shared" si="34"/>
        <v>238.76095727701829</v>
      </c>
      <c r="O80" s="6" t="e">
        <f t="shared" si="35"/>
        <v>#VALUE!</v>
      </c>
      <c r="P80">
        <f t="shared" si="36"/>
        <v>5.0400722924388991E-2</v>
      </c>
      <c r="Q80">
        <f t="shared" si="37"/>
        <v>10505.482120188804</v>
      </c>
      <c r="R80">
        <f t="shared" si="38"/>
        <v>8.7546006662623077E-2</v>
      </c>
      <c r="S80">
        <f t="shared" si="39"/>
        <v>6635.6408063133767</v>
      </c>
      <c r="T80">
        <f t="shared" si="40"/>
        <v>6635.6408063133786</v>
      </c>
      <c r="V80" s="4">
        <f t="shared" si="59"/>
        <v>0.99735401036948745</v>
      </c>
      <c r="W80">
        <v>313.14999999999998</v>
      </c>
      <c r="X80">
        <f t="shared" si="41"/>
        <v>1.9073334166666699E-2</v>
      </c>
      <c r="Y80">
        <v>2E-3</v>
      </c>
      <c r="Z80">
        <f t="shared" si="42"/>
        <v>7.2765497523200454E-2</v>
      </c>
      <c r="AB80">
        <f t="shared" si="60"/>
        <v>6.083859463253873E-7</v>
      </c>
      <c r="AC80">
        <f t="shared" si="43"/>
        <v>4.7352304293028779E-11</v>
      </c>
      <c r="AD80">
        <v>0</v>
      </c>
      <c r="AE80" s="11">
        <f t="shared" si="44"/>
        <v>1.272956011812434E-11</v>
      </c>
      <c r="AF80" s="11">
        <f t="shared" si="45"/>
        <v>6.0081864411153126E-11</v>
      </c>
      <c r="AG80" s="15">
        <f t="shared" si="46"/>
        <v>1.097002469958351E-3</v>
      </c>
      <c r="AI80">
        <f t="shared" si="61"/>
        <v>8.9023818965580457E-3</v>
      </c>
      <c r="AJ80">
        <f t="shared" si="47"/>
        <v>6.9289617724520489E-7</v>
      </c>
      <c r="AK80">
        <v>0</v>
      </c>
      <c r="AL80" s="11">
        <f t="shared" si="48"/>
        <v>3.8610713468525956E-6</v>
      </c>
      <c r="AM80" s="11">
        <f t="shared" si="49"/>
        <v>4.5539675240978004E-6</v>
      </c>
      <c r="AN80" s="15">
        <f t="shared" si="50"/>
        <v>2.2739189884214046E-2</v>
      </c>
      <c r="AO80" s="15"/>
      <c r="AP80" t="e">
        <f t="shared" si="51"/>
        <v>#VALUE!</v>
      </c>
      <c r="AQ80" t="e">
        <f t="shared" si="52"/>
        <v>#VALUE!</v>
      </c>
      <c r="AR80">
        <v>0</v>
      </c>
      <c r="AS80" s="11" t="e">
        <f t="shared" si="53"/>
        <v>#VALUE!</v>
      </c>
      <c r="AT80" s="11" t="e">
        <f t="shared" si="54"/>
        <v>#VALUE!</v>
      </c>
      <c r="AU80" s="15">
        <f t="shared" si="55"/>
        <v>1.5759424160826513E-2</v>
      </c>
      <c r="AW80">
        <f t="shared" si="56"/>
        <v>78.812974192989046</v>
      </c>
      <c r="AX80">
        <f t="shared" si="57"/>
        <v>15.215219993965075</v>
      </c>
      <c r="AY80" t="e">
        <f t="shared" si="58"/>
        <v>#VALUE!</v>
      </c>
    </row>
    <row r="81" spans="1:51">
      <c r="A81" s="45">
        <v>44330.476388888892</v>
      </c>
      <c r="B81" s="4">
        <v>6</v>
      </c>
      <c r="C81" s="38" t="s">
        <v>279</v>
      </c>
      <c r="D81" s="36">
        <v>1</v>
      </c>
      <c r="E81" s="45">
        <v>44334.59238425926</v>
      </c>
      <c r="F81" s="43">
        <v>118</v>
      </c>
      <c r="H81" s="54">
        <v>20.5</v>
      </c>
      <c r="I81" s="5">
        <v>30</v>
      </c>
      <c r="J81" s="5">
        <v>36.619999999999997</v>
      </c>
      <c r="K81" s="5">
        <v>686</v>
      </c>
      <c r="L81" s="5" t="s">
        <v>88</v>
      </c>
      <c r="M81" s="6">
        <f t="shared" si="33"/>
        <v>0.18910599113638568</v>
      </c>
      <c r="N81" s="6">
        <f t="shared" si="34"/>
        <v>18.349766602289325</v>
      </c>
      <c r="O81" s="6" t="e">
        <f t="shared" si="35"/>
        <v>#VALUE!</v>
      </c>
      <c r="P81">
        <f t="shared" si="36"/>
        <v>3.0256958581821709</v>
      </c>
      <c r="Q81">
        <f t="shared" si="37"/>
        <v>807.38973050073025</v>
      </c>
      <c r="R81">
        <f t="shared" si="38"/>
        <v>5.2556307606315675</v>
      </c>
      <c r="S81">
        <f t="shared" si="39"/>
        <v>509.97642764183018</v>
      </c>
      <c r="T81">
        <f t="shared" si="40"/>
        <v>509.97642764183024</v>
      </c>
      <c r="V81" s="4">
        <f t="shared" si="59"/>
        <v>0.99735401036948745</v>
      </c>
      <c r="W81">
        <v>313.14999999999998</v>
      </c>
      <c r="X81">
        <f t="shared" si="41"/>
        <v>1.9073334166666699E-2</v>
      </c>
      <c r="Y81">
        <v>2E-3</v>
      </c>
      <c r="Z81">
        <f t="shared" si="42"/>
        <v>7.2765497523200454E-2</v>
      </c>
      <c r="AB81">
        <f t="shared" si="60"/>
        <v>3.6523103859730626E-5</v>
      </c>
      <c r="AC81">
        <f t="shared" si="43"/>
        <v>2.8426907921487111E-9</v>
      </c>
      <c r="AD81">
        <v>0</v>
      </c>
      <c r="AE81" s="11">
        <f t="shared" si="44"/>
        <v>7.6419096971428407E-10</v>
      </c>
      <c r="AF81" s="11">
        <f t="shared" si="45"/>
        <v>3.606881761862995E-9</v>
      </c>
      <c r="AG81" s="15">
        <f t="shared" si="46"/>
        <v>1.097002469958351E-3</v>
      </c>
      <c r="AI81">
        <f t="shared" si="61"/>
        <v>6.8418485111346834E-4</v>
      </c>
      <c r="AJ81">
        <f t="shared" si="47"/>
        <v>5.325193564757007E-8</v>
      </c>
      <c r="AK81">
        <v>0</v>
      </c>
      <c r="AL81" s="11">
        <f t="shared" si="48"/>
        <v>2.9673929463823438E-7</v>
      </c>
      <c r="AM81" s="11">
        <f t="shared" si="49"/>
        <v>3.4999123028580447E-7</v>
      </c>
      <c r="AN81" s="15">
        <f t="shared" si="50"/>
        <v>2.2739189884214046E-2</v>
      </c>
      <c r="AO81" s="15"/>
      <c r="AP81" t="e">
        <f t="shared" si="51"/>
        <v>#VALUE!</v>
      </c>
      <c r="AQ81" t="e">
        <f t="shared" si="52"/>
        <v>#VALUE!</v>
      </c>
      <c r="AR81">
        <v>0</v>
      </c>
      <c r="AS81" s="11" t="e">
        <f t="shared" si="53"/>
        <v>#VALUE!</v>
      </c>
      <c r="AT81" s="11" t="e">
        <f t="shared" si="54"/>
        <v>#VALUE!</v>
      </c>
      <c r="AU81" s="15">
        <f t="shared" si="55"/>
        <v>1.5759424160826513E-2</v>
      </c>
      <c r="AW81">
        <f t="shared" si="56"/>
        <v>78.81297419298906</v>
      </c>
      <c r="AX81">
        <f t="shared" si="57"/>
        <v>15.21521999396508</v>
      </c>
      <c r="AY81" t="e">
        <f t="shared" si="58"/>
        <v>#VALUE!</v>
      </c>
    </row>
    <row r="82" spans="1:51">
      <c r="A82" s="45">
        <v>44330.476388888892</v>
      </c>
      <c r="B82" s="4">
        <v>9</v>
      </c>
      <c r="C82" s="38" t="s">
        <v>279</v>
      </c>
      <c r="D82" s="36">
        <v>2</v>
      </c>
      <c r="E82" s="45">
        <v>44334.613668981481</v>
      </c>
      <c r="F82" s="43">
        <v>145</v>
      </c>
      <c r="H82" s="54">
        <v>20.5</v>
      </c>
      <c r="I82" s="5">
        <v>30</v>
      </c>
      <c r="J82" s="5">
        <v>59.49</v>
      </c>
      <c r="K82" s="5">
        <v>776</v>
      </c>
      <c r="L82" s="5" t="s">
        <v>88</v>
      </c>
      <c r="M82" s="6">
        <f t="shared" si="33"/>
        <v>0.30720686544794074</v>
      </c>
      <c r="N82" s="6">
        <f t="shared" si="34"/>
        <v>20.757170383930777</v>
      </c>
      <c r="O82" s="6" t="e">
        <f t="shared" si="35"/>
        <v>#VALUE!</v>
      </c>
      <c r="P82">
        <f t="shared" si="36"/>
        <v>4.9153098471670518</v>
      </c>
      <c r="Q82">
        <f t="shared" si="37"/>
        <v>913.31549689295423</v>
      </c>
      <c r="R82">
        <f t="shared" si="38"/>
        <v>8.5378884202613889</v>
      </c>
      <c r="S82">
        <f t="shared" si="39"/>
        <v>576.88295604965049</v>
      </c>
      <c r="T82">
        <f t="shared" si="40"/>
        <v>576.88295604965037</v>
      </c>
      <c r="V82" s="4">
        <f t="shared" si="59"/>
        <v>0.99735401036948745</v>
      </c>
      <c r="W82">
        <v>313.14999999999998</v>
      </c>
      <c r="X82">
        <f t="shared" si="41"/>
        <v>1.9073334166666699E-2</v>
      </c>
      <c r="Y82">
        <v>2E-3</v>
      </c>
      <c r="Z82">
        <f t="shared" si="42"/>
        <v>7.2765497523200454E-2</v>
      </c>
      <c r="AB82">
        <f t="shared" si="60"/>
        <v>5.9332590076880811E-5</v>
      </c>
      <c r="AC82">
        <f t="shared" si="43"/>
        <v>4.6180140694955451E-9</v>
      </c>
      <c r="AD82">
        <v>0</v>
      </c>
      <c r="AE82" s="11">
        <f t="shared" si="44"/>
        <v>1.2414451334872412E-9</v>
      </c>
      <c r="AF82" s="11">
        <f t="shared" si="45"/>
        <v>5.8594592029827865E-9</v>
      </c>
      <c r="AG82" s="15">
        <f t="shared" si="46"/>
        <v>1.097002469958351E-3</v>
      </c>
      <c r="AI82">
        <f t="shared" si="61"/>
        <v>7.7394671204672222E-4</v>
      </c>
      <c r="AJ82">
        <f t="shared" si="47"/>
        <v>6.023834119900055E-8</v>
      </c>
      <c r="AK82">
        <v>0</v>
      </c>
      <c r="AL82" s="11">
        <f t="shared" si="48"/>
        <v>3.3567010588814851E-7</v>
      </c>
      <c r="AM82" s="11">
        <f t="shared" si="49"/>
        <v>3.9590844708714903E-7</v>
      </c>
      <c r="AN82" s="15">
        <f t="shared" si="50"/>
        <v>2.2739189884214046E-2</v>
      </c>
      <c r="AO82" s="15"/>
      <c r="AP82" t="e">
        <f t="shared" si="51"/>
        <v>#VALUE!</v>
      </c>
      <c r="AQ82" t="e">
        <f t="shared" si="52"/>
        <v>#VALUE!</v>
      </c>
      <c r="AR82">
        <v>0</v>
      </c>
      <c r="AS82" s="11" t="e">
        <f t="shared" si="53"/>
        <v>#VALUE!</v>
      </c>
      <c r="AT82" s="11" t="e">
        <f t="shared" si="54"/>
        <v>#VALUE!</v>
      </c>
      <c r="AU82" s="15">
        <f t="shared" si="55"/>
        <v>1.5759424160826513E-2</v>
      </c>
      <c r="AW82">
        <f t="shared" si="56"/>
        <v>78.812974192989046</v>
      </c>
      <c r="AX82">
        <f t="shared" si="57"/>
        <v>15.215219993965071</v>
      </c>
      <c r="AY82" t="e">
        <f t="shared" si="58"/>
        <v>#VALUE!</v>
      </c>
    </row>
    <row r="83" spans="1:51">
      <c r="A83" s="45">
        <v>44330.476388888892</v>
      </c>
      <c r="B83" s="4">
        <v>9</v>
      </c>
      <c r="C83" s="38" t="s">
        <v>279</v>
      </c>
      <c r="D83" s="36">
        <v>1</v>
      </c>
      <c r="E83" s="45">
        <v>44334.634918981479</v>
      </c>
      <c r="F83" s="43">
        <v>160</v>
      </c>
      <c r="H83" s="54">
        <v>20.5</v>
      </c>
      <c r="I83" s="5">
        <v>30</v>
      </c>
      <c r="J83" s="5">
        <v>39.549999999999997</v>
      </c>
      <c r="K83" s="5">
        <v>741</v>
      </c>
      <c r="L83" s="5" t="s">
        <v>88</v>
      </c>
      <c r="M83" s="6">
        <f t="shared" si="33"/>
        <v>0.20423653603069514</v>
      </c>
      <c r="N83" s="6">
        <f t="shared" si="34"/>
        <v>19.820957802181326</v>
      </c>
      <c r="O83" s="6" t="e">
        <f t="shared" si="35"/>
        <v>#VALUE!</v>
      </c>
      <c r="P83">
        <f t="shared" si="36"/>
        <v>3.2677845764911222</v>
      </c>
      <c r="Q83">
        <f t="shared" si="37"/>
        <v>872.12214329597828</v>
      </c>
      <c r="R83">
        <f t="shared" si="38"/>
        <v>5.6761386286995776</v>
      </c>
      <c r="S83">
        <f t="shared" si="39"/>
        <v>550.86375055772044</v>
      </c>
      <c r="T83">
        <f t="shared" si="40"/>
        <v>550.86375055772044</v>
      </c>
      <c r="V83" s="4">
        <f t="shared" si="59"/>
        <v>0.99735401036948745</v>
      </c>
      <c r="W83">
        <v>313.14999999999998</v>
      </c>
      <c r="X83">
        <f t="shared" si="41"/>
        <v>1.9073334166666699E-2</v>
      </c>
      <c r="Y83">
        <v>2E-3</v>
      </c>
      <c r="Z83">
        <f t="shared" si="42"/>
        <v>7.2765497523200454E-2</v>
      </c>
      <c r="AB83">
        <f t="shared" si="60"/>
        <v>3.9445351110113225E-5</v>
      </c>
      <c r="AC83">
        <f t="shared" si="43"/>
        <v>3.070137106211948E-9</v>
      </c>
      <c r="AD83">
        <v>0</v>
      </c>
      <c r="AE83" s="11">
        <f t="shared" si="44"/>
        <v>8.2533459454396331E-10</v>
      </c>
      <c r="AF83" s="11">
        <f t="shared" si="45"/>
        <v>3.8954717007559117E-9</v>
      </c>
      <c r="AG83" s="15">
        <f t="shared" si="46"/>
        <v>1.097002469958351E-3</v>
      </c>
      <c r="AI83">
        <f t="shared" si="61"/>
        <v>7.3903932168379021E-4</v>
      </c>
      <c r="AJ83">
        <f t="shared" si="47"/>
        <v>5.7521405706777595E-8</v>
      </c>
      <c r="AK83">
        <v>0</v>
      </c>
      <c r="AL83" s="11">
        <f t="shared" si="48"/>
        <v>3.2053034595762639E-7</v>
      </c>
      <c r="AM83" s="11">
        <f t="shared" si="49"/>
        <v>3.7805175166440399E-7</v>
      </c>
      <c r="AN83" s="15">
        <f t="shared" si="50"/>
        <v>2.2739189884214046E-2</v>
      </c>
      <c r="AO83" s="15"/>
      <c r="AP83" t="e">
        <f t="shared" si="51"/>
        <v>#VALUE!</v>
      </c>
      <c r="AQ83" t="e">
        <f t="shared" si="52"/>
        <v>#VALUE!</v>
      </c>
      <c r="AR83">
        <v>0</v>
      </c>
      <c r="AS83" s="11" t="e">
        <f t="shared" si="53"/>
        <v>#VALUE!</v>
      </c>
      <c r="AT83" s="11" t="e">
        <f t="shared" si="54"/>
        <v>#VALUE!</v>
      </c>
      <c r="AU83" s="15">
        <f t="shared" si="55"/>
        <v>1.5759424160826513E-2</v>
      </c>
      <c r="AW83">
        <f t="shared" si="56"/>
        <v>78.81297419298906</v>
      </c>
      <c r="AX83">
        <f t="shared" si="57"/>
        <v>15.215219993965077</v>
      </c>
      <c r="AY83" t="e">
        <f t="shared" si="58"/>
        <v>#VALUE!</v>
      </c>
    </row>
    <row r="84" spans="1:51">
      <c r="A84" s="45">
        <v>44330.476388888892</v>
      </c>
      <c r="B84" s="4">
        <v>11</v>
      </c>
      <c r="C84" s="38" t="s">
        <v>279</v>
      </c>
      <c r="D84" s="36">
        <v>2</v>
      </c>
      <c r="E84" s="45">
        <v>44334.656215277777</v>
      </c>
      <c r="F84" s="43">
        <v>169</v>
      </c>
      <c r="H84" s="54">
        <v>20.5</v>
      </c>
      <c r="I84" s="5">
        <v>30</v>
      </c>
      <c r="J84" s="5">
        <v>2.89</v>
      </c>
      <c r="K84" s="5">
        <v>10727</v>
      </c>
      <c r="L84" s="5" t="s">
        <v>88</v>
      </c>
      <c r="M84" s="6">
        <f t="shared" si="33"/>
        <v>1.4923984554455347E-2</v>
      </c>
      <c r="N84" s="6">
        <f t="shared" si="34"/>
        <v>286.93578184075443</v>
      </c>
      <c r="O84" s="6" t="e">
        <f t="shared" si="35"/>
        <v>#VALUE!</v>
      </c>
      <c r="P84">
        <f t="shared" si="36"/>
        <v>0.23878375287128556</v>
      </c>
      <c r="Q84">
        <f t="shared" si="37"/>
        <v>12625.174400993195</v>
      </c>
      <c r="R84">
        <f t="shared" si="38"/>
        <v>0.41476714631964046</v>
      </c>
      <c r="S84">
        <f t="shared" si="39"/>
        <v>7974.5147803409791</v>
      </c>
      <c r="T84">
        <f t="shared" si="40"/>
        <v>7974.5147803409791</v>
      </c>
      <c r="V84" s="4">
        <f t="shared" si="59"/>
        <v>0.99735401036948745</v>
      </c>
      <c r="W84">
        <v>313.14999999999998</v>
      </c>
      <c r="X84">
        <f t="shared" si="41"/>
        <v>1.9073334166666699E-2</v>
      </c>
      <c r="Y84">
        <v>2E-3</v>
      </c>
      <c r="Z84">
        <f t="shared" si="42"/>
        <v>7.2765497523200454E-2</v>
      </c>
      <c r="AB84">
        <f t="shared" si="60"/>
        <v>2.8823530899678191E-6</v>
      </c>
      <c r="AC84">
        <f t="shared" si="43"/>
        <v>2.2434124492926757E-10</v>
      </c>
      <c r="AD84">
        <v>0</v>
      </c>
      <c r="AE84" s="11">
        <f t="shared" si="44"/>
        <v>6.0308899576031725E-11</v>
      </c>
      <c r="AF84" s="11">
        <f t="shared" si="45"/>
        <v>2.8465014450529928E-10</v>
      </c>
      <c r="AG84" s="15">
        <f t="shared" si="46"/>
        <v>1.097002469958351E-3</v>
      </c>
      <c r="AI84">
        <f t="shared" si="61"/>
        <v>1.0698616469233492E-2</v>
      </c>
      <c r="AJ84">
        <f t="shared" si="47"/>
        <v>8.3270191500216348E-7</v>
      </c>
      <c r="AK84">
        <v>0</v>
      </c>
      <c r="AL84" s="11">
        <f t="shared" si="48"/>
        <v>4.6401201364203207E-6</v>
      </c>
      <c r="AM84" s="11">
        <f t="shared" si="49"/>
        <v>5.4728220514224839E-6</v>
      </c>
      <c r="AN84" s="15">
        <f t="shared" si="50"/>
        <v>2.2739189884214046E-2</v>
      </c>
      <c r="AO84" s="15"/>
      <c r="AP84" t="e">
        <f t="shared" si="51"/>
        <v>#VALUE!</v>
      </c>
      <c r="AQ84" t="e">
        <f t="shared" si="52"/>
        <v>#VALUE!</v>
      </c>
      <c r="AR84">
        <v>0</v>
      </c>
      <c r="AS84" s="11" t="e">
        <f t="shared" si="53"/>
        <v>#VALUE!</v>
      </c>
      <c r="AT84" s="11" t="e">
        <f t="shared" si="54"/>
        <v>#VALUE!</v>
      </c>
      <c r="AU84" s="15">
        <f t="shared" si="55"/>
        <v>1.5759424160826513E-2</v>
      </c>
      <c r="AW84">
        <f t="shared" si="56"/>
        <v>78.81297419298906</v>
      </c>
      <c r="AX84">
        <f t="shared" si="57"/>
        <v>15.215219993965073</v>
      </c>
      <c r="AY84" t="e">
        <f t="shared" si="58"/>
        <v>#VALUE!</v>
      </c>
    </row>
    <row r="85" spans="1:51">
      <c r="A85" s="45">
        <v>44330.476388888892</v>
      </c>
      <c r="B85" s="4">
        <v>11</v>
      </c>
      <c r="C85" s="38" t="s">
        <v>279</v>
      </c>
      <c r="D85" s="36">
        <v>1</v>
      </c>
      <c r="E85" s="45">
        <v>44334.677488425928</v>
      </c>
      <c r="F85" s="43">
        <v>25</v>
      </c>
      <c r="H85" s="54">
        <v>20.5</v>
      </c>
      <c r="I85" s="5">
        <v>30</v>
      </c>
      <c r="J85" s="5">
        <v>1.86</v>
      </c>
      <c r="K85" s="5">
        <v>5833</v>
      </c>
      <c r="L85" s="5" t="s">
        <v>88</v>
      </c>
      <c r="M85" s="6">
        <f t="shared" si="33"/>
        <v>9.6050558032134761E-3</v>
      </c>
      <c r="N85" s="6">
        <f t="shared" si="34"/>
        <v>156.02651398127352</v>
      </c>
      <c r="O85" s="6" t="e">
        <f t="shared" si="35"/>
        <v>#VALUE!</v>
      </c>
      <c r="P85">
        <f t="shared" si="36"/>
        <v>0.15368089285141562</v>
      </c>
      <c r="Q85">
        <f t="shared" si="37"/>
        <v>6865.1666151760346</v>
      </c>
      <c r="R85">
        <f t="shared" si="38"/>
        <v>0.26694356129914587</v>
      </c>
      <c r="S85">
        <f t="shared" si="39"/>
        <v>4336.2864466979527</v>
      </c>
      <c r="T85">
        <f t="shared" si="40"/>
        <v>4336.2864466979536</v>
      </c>
      <c r="V85" s="4">
        <f t="shared" si="59"/>
        <v>0.99735401036948745</v>
      </c>
      <c r="W85">
        <v>313.14999999999998</v>
      </c>
      <c r="X85">
        <f t="shared" si="41"/>
        <v>1.9073334166666699E-2</v>
      </c>
      <c r="Y85">
        <v>2E-3</v>
      </c>
      <c r="Z85">
        <f t="shared" si="42"/>
        <v>7.2765497523200454E-2</v>
      </c>
      <c r="AB85">
        <f t="shared" si="60"/>
        <v>1.8550784592872468E-6</v>
      </c>
      <c r="AC85">
        <f t="shared" si="43"/>
        <v>1.4438571472956319E-10</v>
      </c>
      <c r="AD85">
        <v>0</v>
      </c>
      <c r="AE85" s="11">
        <f t="shared" si="44"/>
        <v>3.8814724294608653E-11</v>
      </c>
      <c r="AF85" s="11">
        <f t="shared" si="45"/>
        <v>1.8320043902417185E-10</v>
      </c>
      <c r="AG85" s="15">
        <f t="shared" si="46"/>
        <v>1.097002469958351E-3</v>
      </c>
      <c r="AI85">
        <f t="shared" si="61"/>
        <v>5.8175659424852203E-3</v>
      </c>
      <c r="AJ85">
        <f t="shared" si="47"/>
        <v>4.527967064610441E-7</v>
      </c>
      <c r="AK85">
        <v>0</v>
      </c>
      <c r="AL85" s="11">
        <f t="shared" si="48"/>
        <v>2.5231491335638794E-6</v>
      </c>
      <c r="AM85" s="11">
        <f t="shared" si="49"/>
        <v>2.9759458400249235E-6</v>
      </c>
      <c r="AN85" s="15">
        <f t="shared" si="50"/>
        <v>2.2739189884214046E-2</v>
      </c>
      <c r="AO85" s="15"/>
      <c r="AP85" t="e">
        <f t="shared" si="51"/>
        <v>#VALUE!</v>
      </c>
      <c r="AQ85" t="e">
        <f t="shared" si="52"/>
        <v>#VALUE!</v>
      </c>
      <c r="AR85">
        <v>0</v>
      </c>
      <c r="AS85" s="11" t="e">
        <f t="shared" si="53"/>
        <v>#VALUE!</v>
      </c>
      <c r="AT85" s="11" t="e">
        <f t="shared" si="54"/>
        <v>#VALUE!</v>
      </c>
      <c r="AU85" s="15">
        <f t="shared" si="55"/>
        <v>1.5759424160826513E-2</v>
      </c>
      <c r="AW85">
        <f t="shared" si="56"/>
        <v>78.812974192989046</v>
      </c>
      <c r="AX85">
        <f t="shared" si="57"/>
        <v>15.215219993965077</v>
      </c>
      <c r="AY85" t="e">
        <f t="shared" si="58"/>
        <v>#VALUE!</v>
      </c>
    </row>
    <row r="86" spans="1:51">
      <c r="A86" s="45">
        <v>44330.476388888892</v>
      </c>
      <c r="B86" s="4">
        <v>0.1</v>
      </c>
      <c r="C86" s="38" t="s">
        <v>278</v>
      </c>
      <c r="D86" s="36">
        <v>2</v>
      </c>
      <c r="E86" s="45">
        <v>44334.698784722219</v>
      </c>
      <c r="F86" s="43">
        <v>15</v>
      </c>
      <c r="H86" s="54">
        <v>20.5</v>
      </c>
      <c r="I86" s="5">
        <v>30</v>
      </c>
      <c r="J86" s="5">
        <v>5.26</v>
      </c>
      <c r="K86" s="5">
        <v>2143</v>
      </c>
      <c r="L86" s="5" t="s">
        <v>88</v>
      </c>
      <c r="M86" s="6">
        <f t="shared" si="33"/>
        <v>2.7162684690808001E-2</v>
      </c>
      <c r="N86" s="6">
        <f t="shared" si="34"/>
        <v>57.322958933973801</v>
      </c>
      <c r="O86" s="6" t="e">
        <f t="shared" si="35"/>
        <v>#VALUE!</v>
      </c>
      <c r="P86">
        <f t="shared" si="36"/>
        <v>0.43460295505292801</v>
      </c>
      <c r="Q86">
        <f t="shared" si="37"/>
        <v>2522.2101930948475</v>
      </c>
      <c r="R86">
        <f t="shared" si="38"/>
        <v>0.75490490991048742</v>
      </c>
      <c r="S86">
        <f t="shared" si="39"/>
        <v>1593.1187819773209</v>
      </c>
      <c r="T86">
        <f t="shared" si="40"/>
        <v>1593.1187819773211</v>
      </c>
      <c r="V86" s="4">
        <f t="shared" si="59"/>
        <v>0.99735401036948745</v>
      </c>
      <c r="W86">
        <v>313.14999999999998</v>
      </c>
      <c r="X86">
        <f t="shared" si="41"/>
        <v>1.9073334166666699E-2</v>
      </c>
      <c r="Y86">
        <v>2E-3</v>
      </c>
      <c r="Z86">
        <f t="shared" si="42"/>
        <v>7.2765497523200454E-2</v>
      </c>
      <c r="AB86">
        <f t="shared" si="60"/>
        <v>5.2460820945435039E-6</v>
      </c>
      <c r="AC86">
        <f t="shared" si="43"/>
        <v>4.0831659111693671E-10</v>
      </c>
      <c r="AD86">
        <v>0</v>
      </c>
      <c r="AE86" s="11">
        <f t="shared" si="44"/>
        <v>1.0976637085464595E-10</v>
      </c>
      <c r="AF86" s="11">
        <f t="shared" si="45"/>
        <v>5.180829619715827E-10</v>
      </c>
      <c r="AG86" s="15">
        <f t="shared" si="46"/>
        <v>1.097002469958351E-3</v>
      </c>
      <c r="AI86">
        <f t="shared" si="61"/>
        <v>2.1373296442218116E-3</v>
      </c>
      <c r="AJ86">
        <f t="shared" si="47"/>
        <v>1.6635407885239456E-7</v>
      </c>
      <c r="AK86">
        <v>0</v>
      </c>
      <c r="AL86" s="11">
        <f t="shared" si="48"/>
        <v>9.2698587231739995E-7</v>
      </c>
      <c r="AM86" s="11">
        <f t="shared" si="49"/>
        <v>1.0933399511697945E-6</v>
      </c>
      <c r="AN86" s="15">
        <f t="shared" si="50"/>
        <v>2.2739189884214046E-2</v>
      </c>
      <c r="AO86" s="15"/>
      <c r="AP86" t="e">
        <f t="shared" si="51"/>
        <v>#VALUE!</v>
      </c>
      <c r="AQ86" t="e">
        <f t="shared" si="52"/>
        <v>#VALUE!</v>
      </c>
      <c r="AR86">
        <v>0</v>
      </c>
      <c r="AS86" s="11" t="e">
        <f t="shared" si="53"/>
        <v>#VALUE!</v>
      </c>
      <c r="AT86" s="11" t="e">
        <f t="shared" si="54"/>
        <v>#VALUE!</v>
      </c>
      <c r="AU86" s="15">
        <f t="shared" si="55"/>
        <v>1.5759424160826513E-2</v>
      </c>
      <c r="AW86">
        <f t="shared" si="56"/>
        <v>78.812974192989046</v>
      </c>
      <c r="AX86">
        <f t="shared" si="57"/>
        <v>15.215219993965071</v>
      </c>
      <c r="AY86" t="e">
        <f t="shared" si="58"/>
        <v>#VALUE!</v>
      </c>
    </row>
    <row r="87" spans="1:51">
      <c r="A87" s="45">
        <v>44330.476388888892</v>
      </c>
      <c r="B87" s="4">
        <v>0.1</v>
      </c>
      <c r="C87" s="38" t="s">
        <v>278</v>
      </c>
      <c r="D87" s="36">
        <v>1</v>
      </c>
      <c r="E87" s="45">
        <v>44334.720057870371</v>
      </c>
      <c r="F87" s="43">
        <v>104</v>
      </c>
      <c r="H87" s="54">
        <v>20.5</v>
      </c>
      <c r="I87" s="5">
        <v>30</v>
      </c>
      <c r="J87" s="5">
        <v>2262.2600000000002</v>
      </c>
      <c r="K87" s="5">
        <v>10768</v>
      </c>
      <c r="L87" s="5" t="s">
        <v>88</v>
      </c>
      <c r="M87" s="6">
        <f t="shared" si="33"/>
        <v>11.682329860955765</v>
      </c>
      <c r="N87" s="6">
        <f t="shared" si="34"/>
        <v>288.03248800794671</v>
      </c>
      <c r="O87" s="6" t="e">
        <f t="shared" si="35"/>
        <v>#VALUE!</v>
      </c>
      <c r="P87">
        <f t="shared" si="36"/>
        <v>186.91727777529223</v>
      </c>
      <c r="Q87">
        <f t="shared" si="37"/>
        <v>12673.429472349655</v>
      </c>
      <c r="R87">
        <f t="shared" si="38"/>
        <v>324.6751295616159</v>
      </c>
      <c r="S87">
        <f t="shared" si="39"/>
        <v>8004.9944210600997</v>
      </c>
      <c r="T87">
        <f t="shared" si="40"/>
        <v>8004.9944210600988</v>
      </c>
      <c r="V87" s="4">
        <f t="shared" si="59"/>
        <v>0.99735401036948745</v>
      </c>
      <c r="W87">
        <v>313.14999999999998</v>
      </c>
      <c r="X87">
        <f t="shared" si="41"/>
        <v>1.9073334166666699E-2</v>
      </c>
      <c r="Y87">
        <v>2E-3</v>
      </c>
      <c r="Z87">
        <f t="shared" si="42"/>
        <v>7.2765497523200454E-2</v>
      </c>
      <c r="AB87">
        <f t="shared" si="60"/>
        <v>2.2562740834984772E-3</v>
      </c>
      <c r="AC87">
        <f t="shared" si="43"/>
        <v>1.7561184247532348E-7</v>
      </c>
      <c r="AD87">
        <v>0</v>
      </c>
      <c r="AE87" s="11">
        <f t="shared" si="44"/>
        <v>4.7209138807914716E-8</v>
      </c>
      <c r="AF87" s="11">
        <f t="shared" si="45"/>
        <v>2.228209812832382E-7</v>
      </c>
      <c r="AG87" s="15">
        <f t="shared" si="46"/>
        <v>1.097002469958351E-3</v>
      </c>
      <c r="AI87">
        <f t="shared" si="61"/>
        <v>1.0739507983658641E-2</v>
      </c>
      <c r="AJ87">
        <f t="shared" si="47"/>
        <v>8.3588461086448192E-7</v>
      </c>
      <c r="AK87">
        <v>0</v>
      </c>
      <c r="AL87" s="11">
        <f t="shared" si="48"/>
        <v>4.6578552837675046E-6</v>
      </c>
      <c r="AM87" s="11">
        <f t="shared" si="49"/>
        <v>5.4937398946319862E-6</v>
      </c>
      <c r="AN87" s="15">
        <f t="shared" si="50"/>
        <v>2.2739189884214046E-2</v>
      </c>
      <c r="AO87" s="15"/>
      <c r="AP87" t="e">
        <f t="shared" si="51"/>
        <v>#VALUE!</v>
      </c>
      <c r="AQ87" t="e">
        <f t="shared" si="52"/>
        <v>#VALUE!</v>
      </c>
      <c r="AR87">
        <v>0</v>
      </c>
      <c r="AS87" s="11" t="e">
        <f t="shared" si="53"/>
        <v>#VALUE!</v>
      </c>
      <c r="AT87" s="11" t="e">
        <f t="shared" si="54"/>
        <v>#VALUE!</v>
      </c>
      <c r="AU87" s="15">
        <f t="shared" si="55"/>
        <v>1.5759424160826513E-2</v>
      </c>
      <c r="AW87">
        <f t="shared" si="56"/>
        <v>78.812974192989046</v>
      </c>
      <c r="AX87">
        <f t="shared" si="57"/>
        <v>15.215219993965071</v>
      </c>
      <c r="AY87" t="e">
        <f t="shared" si="58"/>
        <v>#VALUE!</v>
      </c>
    </row>
    <row r="88" spans="1:51">
      <c r="A88" s="45">
        <v>44330.476388888892</v>
      </c>
      <c r="B88" s="4">
        <v>1.6</v>
      </c>
      <c r="C88" s="38" t="s">
        <v>278</v>
      </c>
      <c r="D88" s="36">
        <v>2</v>
      </c>
      <c r="E88" s="45">
        <v>44334.741365740738</v>
      </c>
      <c r="F88" s="43">
        <v>71</v>
      </c>
      <c r="H88" s="54">
        <v>20.5</v>
      </c>
      <c r="I88" s="5">
        <v>30</v>
      </c>
      <c r="J88" s="5">
        <v>-0.47</v>
      </c>
      <c r="K88" s="5">
        <v>11782</v>
      </c>
      <c r="L88" s="5" t="s">
        <v>88</v>
      </c>
      <c r="M88" s="6">
        <f t="shared" si="33"/>
        <v>-2.4270839932851256E-3</v>
      </c>
      <c r="N88" s="6">
        <f t="shared" si="34"/>
        <v>315.15590394777377</v>
      </c>
      <c r="O88" s="6" t="e">
        <f t="shared" si="35"/>
        <v>#VALUE!</v>
      </c>
      <c r="P88">
        <f t="shared" si="36"/>
        <v>-3.883334389256201E-2</v>
      </c>
      <c r="Q88">
        <f t="shared" si="37"/>
        <v>13866.859773702046</v>
      </c>
      <c r="R88">
        <f t="shared" si="38"/>
        <v>-6.7453480543332542E-2</v>
      </c>
      <c r="S88">
        <f t="shared" si="39"/>
        <v>8758.8079744548722</v>
      </c>
      <c r="T88">
        <f t="shared" si="40"/>
        <v>8758.8079744548741</v>
      </c>
      <c r="V88" s="4">
        <f t="shared" si="59"/>
        <v>0.99735401036948745</v>
      </c>
      <c r="W88">
        <v>313.14999999999998</v>
      </c>
      <c r="X88">
        <f t="shared" si="41"/>
        <v>1.9073334166666699E-2</v>
      </c>
      <c r="Y88">
        <v>2E-3</v>
      </c>
      <c r="Z88">
        <f t="shared" si="42"/>
        <v>7.2765497523200454E-2</v>
      </c>
      <c r="AB88">
        <f t="shared" si="60"/>
        <v>-4.6875638487365904E-7</v>
      </c>
      <c r="AC88">
        <f t="shared" si="43"/>
        <v>-3.648456232413693E-11</v>
      </c>
      <c r="AD88">
        <v>0</v>
      </c>
      <c r="AE88" s="11">
        <f t="shared" si="44"/>
        <v>-9.8080217303580954E-12</v>
      </c>
      <c r="AF88" s="11">
        <f t="shared" si="45"/>
        <v>-4.6292584054495028E-11</v>
      </c>
      <c r="AG88" s="15">
        <f t="shared" si="46"/>
        <v>1.097002469958351E-3</v>
      </c>
      <c r="AI88">
        <f t="shared" si="61"/>
        <v>1.1750824950173301E-2</v>
      </c>
      <c r="AJ88">
        <f t="shared" si="47"/>
        <v>9.1459811341059862E-7</v>
      </c>
      <c r="AK88">
        <v>0</v>
      </c>
      <c r="AL88" s="11">
        <f t="shared" si="48"/>
        <v>5.0964757571832034E-6</v>
      </c>
      <c r="AM88" s="11">
        <f t="shared" si="49"/>
        <v>6.0110738705938017E-6</v>
      </c>
      <c r="AN88" s="15">
        <f t="shared" si="50"/>
        <v>2.2739189884214046E-2</v>
      </c>
      <c r="AO88" s="15"/>
      <c r="AP88" t="e">
        <f t="shared" si="51"/>
        <v>#VALUE!</v>
      </c>
      <c r="AQ88" t="e">
        <f t="shared" si="52"/>
        <v>#VALUE!</v>
      </c>
      <c r="AR88">
        <v>0</v>
      </c>
      <c r="AS88" s="11" t="e">
        <f t="shared" si="53"/>
        <v>#VALUE!</v>
      </c>
      <c r="AT88" s="11" t="e">
        <f t="shared" si="54"/>
        <v>#VALUE!</v>
      </c>
      <c r="AU88" s="15">
        <f t="shared" si="55"/>
        <v>1.5759424160826513E-2</v>
      </c>
      <c r="AW88">
        <f t="shared" si="56"/>
        <v>78.81297419298906</v>
      </c>
      <c r="AX88">
        <f t="shared" si="57"/>
        <v>15.215219993965073</v>
      </c>
      <c r="AY88" t="e">
        <f t="shared" si="58"/>
        <v>#VALUE!</v>
      </c>
    </row>
    <row r="89" spans="1:51">
      <c r="A89" s="45">
        <v>44330.476388888892</v>
      </c>
      <c r="B89" s="4">
        <v>1.6</v>
      </c>
      <c r="C89" s="38" t="s">
        <v>278</v>
      </c>
      <c r="D89" s="36">
        <v>1</v>
      </c>
      <c r="E89" s="45">
        <v>44334.762638888889</v>
      </c>
      <c r="F89" s="43">
        <v>210</v>
      </c>
      <c r="H89" s="54">
        <v>20.5</v>
      </c>
      <c r="I89" s="5">
        <v>30</v>
      </c>
      <c r="J89" s="5">
        <v>64.52</v>
      </c>
      <c r="K89" s="5">
        <v>703</v>
      </c>
      <c r="L89" s="5" t="s">
        <v>88</v>
      </c>
      <c r="M89" s="6">
        <f t="shared" si="33"/>
        <v>0.33318182818458791</v>
      </c>
      <c r="N89" s="6">
        <f t="shared" si="34"/>
        <v>18.804498427710488</v>
      </c>
      <c r="O89" s="6" t="e">
        <f t="shared" si="35"/>
        <v>#VALUE!</v>
      </c>
      <c r="P89">
        <f t="shared" si="36"/>
        <v>5.3309092509534066</v>
      </c>
      <c r="Q89">
        <f t="shared" si="37"/>
        <v>827.39793081926143</v>
      </c>
      <c r="R89">
        <f t="shared" si="38"/>
        <v>9.2597841801187553</v>
      </c>
      <c r="S89">
        <f t="shared" si="39"/>
        <v>522.61432745219622</v>
      </c>
      <c r="T89">
        <f t="shared" si="40"/>
        <v>522.61432745219622</v>
      </c>
      <c r="V89" s="4">
        <f t="shared" si="59"/>
        <v>0.99735401036948745</v>
      </c>
      <c r="W89">
        <v>313.14999999999998</v>
      </c>
      <c r="X89">
        <f t="shared" si="41"/>
        <v>1.9073334166666699E-2</v>
      </c>
      <c r="Y89">
        <v>2E-3</v>
      </c>
      <c r="Z89">
        <f t="shared" si="42"/>
        <v>7.2765497523200454E-2</v>
      </c>
      <c r="AB89">
        <f t="shared" si="60"/>
        <v>6.4349280749039336E-5</v>
      </c>
      <c r="AC89">
        <f t="shared" si="43"/>
        <v>5.0084765130921596E-9</v>
      </c>
      <c r="AD89">
        <v>0</v>
      </c>
      <c r="AE89" s="11">
        <f t="shared" si="44"/>
        <v>1.3464118341334141E-9</v>
      </c>
      <c r="AF89" s="11">
        <f t="shared" si="45"/>
        <v>6.3548883472255738E-9</v>
      </c>
      <c r="AG89" s="15">
        <f t="shared" si="46"/>
        <v>1.097002469958351E-3</v>
      </c>
      <c r="AI89">
        <f t="shared" si="61"/>
        <v>7.011398692897496E-4</v>
      </c>
      <c r="AJ89">
        <f t="shared" si="47"/>
        <v>5.4571590029506938E-8</v>
      </c>
      <c r="AK89">
        <v>0</v>
      </c>
      <c r="AL89" s="11">
        <f t="shared" si="48"/>
        <v>3.0409289231877368E-7</v>
      </c>
      <c r="AM89" s="11">
        <f t="shared" si="49"/>
        <v>3.5866448234828064E-7</v>
      </c>
      <c r="AN89" s="15">
        <f t="shared" si="50"/>
        <v>2.2739189884214046E-2</v>
      </c>
      <c r="AO89" s="15"/>
      <c r="AP89" t="e">
        <f t="shared" si="51"/>
        <v>#VALUE!</v>
      </c>
      <c r="AQ89" t="e">
        <f t="shared" si="52"/>
        <v>#VALUE!</v>
      </c>
      <c r="AR89">
        <v>0</v>
      </c>
      <c r="AS89" s="11" t="e">
        <f t="shared" si="53"/>
        <v>#VALUE!</v>
      </c>
      <c r="AT89" s="11" t="e">
        <f t="shared" si="54"/>
        <v>#VALUE!</v>
      </c>
      <c r="AU89" s="15">
        <f t="shared" si="55"/>
        <v>1.5759424160826513E-2</v>
      </c>
      <c r="AW89">
        <f t="shared" si="56"/>
        <v>78.812974192989046</v>
      </c>
      <c r="AX89">
        <f t="shared" si="57"/>
        <v>15.215219993965084</v>
      </c>
      <c r="AY89" t="e">
        <f t="shared" si="58"/>
        <v>#VALUE!</v>
      </c>
    </row>
    <row r="90" spans="1:51">
      <c r="A90" s="45">
        <v>44330.476388888892</v>
      </c>
      <c r="B90" s="4">
        <v>3.8</v>
      </c>
      <c r="C90" s="38" t="s">
        <v>278</v>
      </c>
      <c r="D90" s="36">
        <v>2</v>
      </c>
      <c r="E90" s="45">
        <v>44334.783877314818</v>
      </c>
      <c r="F90" s="43">
        <v>204</v>
      </c>
      <c r="H90" s="54">
        <v>20.5</v>
      </c>
      <c r="I90" s="5">
        <v>30</v>
      </c>
      <c r="J90" s="5">
        <v>2.52</v>
      </c>
      <c r="K90" s="5">
        <v>9401</v>
      </c>
      <c r="L90" s="5" t="s">
        <v>88</v>
      </c>
      <c r="M90" s="6">
        <f t="shared" si="33"/>
        <v>1.3013301410805353E-2</v>
      </c>
      <c r="N90" s="6">
        <f t="shared" si="34"/>
        <v>251.46669945790367</v>
      </c>
      <c r="O90" s="6" t="e">
        <f t="shared" si="35"/>
        <v>#VALUE!</v>
      </c>
      <c r="P90">
        <f t="shared" si="36"/>
        <v>0.20821282257288565</v>
      </c>
      <c r="Q90">
        <f t="shared" si="37"/>
        <v>11064.534776147762</v>
      </c>
      <c r="R90">
        <f t="shared" si="38"/>
        <v>0.36166547014722972</v>
      </c>
      <c r="S90">
        <f t="shared" si="39"/>
        <v>6988.7585951324263</v>
      </c>
      <c r="T90">
        <f t="shared" si="40"/>
        <v>6988.7585951324272</v>
      </c>
      <c r="V90" s="4">
        <f t="shared" si="59"/>
        <v>0.99735401036948745</v>
      </c>
      <c r="W90">
        <v>313.14999999999998</v>
      </c>
      <c r="X90">
        <f t="shared" si="41"/>
        <v>1.9073334166666699E-2</v>
      </c>
      <c r="Y90">
        <v>2E-3</v>
      </c>
      <c r="Z90">
        <f t="shared" si="42"/>
        <v>7.2765497523200454E-2</v>
      </c>
      <c r="AB90">
        <f t="shared" si="60"/>
        <v>2.5133321061311083E-6</v>
      </c>
      <c r="AC90">
        <f t="shared" si="43"/>
        <v>1.9561935544005335E-10</v>
      </c>
      <c r="AD90">
        <v>0</v>
      </c>
      <c r="AE90" s="11">
        <f t="shared" si="44"/>
        <v>5.2587690979792353E-11</v>
      </c>
      <c r="AF90" s="11">
        <f t="shared" si="45"/>
        <v>2.4820704641984568E-10</v>
      </c>
      <c r="AG90" s="15">
        <f t="shared" si="46"/>
        <v>1.097002469958351E-3</v>
      </c>
      <c r="AI90">
        <f t="shared" si="61"/>
        <v>9.3761250514835508E-3</v>
      </c>
      <c r="AJ90">
        <f t="shared" si="47"/>
        <v>7.2976887321108785E-7</v>
      </c>
      <c r="AK90">
        <v>0</v>
      </c>
      <c r="AL90" s="11">
        <f t="shared" si="48"/>
        <v>4.0665395173382525E-6</v>
      </c>
      <c r="AM90" s="11">
        <f t="shared" si="49"/>
        <v>4.7963083905493401E-6</v>
      </c>
      <c r="AN90" s="15">
        <f t="shared" si="50"/>
        <v>2.2739189884214046E-2</v>
      </c>
      <c r="AO90" s="15"/>
      <c r="AP90" t="e">
        <f t="shared" si="51"/>
        <v>#VALUE!</v>
      </c>
      <c r="AQ90" t="e">
        <f t="shared" si="52"/>
        <v>#VALUE!</v>
      </c>
      <c r="AR90">
        <v>0</v>
      </c>
      <c r="AS90" s="11" t="e">
        <f t="shared" si="53"/>
        <v>#VALUE!</v>
      </c>
      <c r="AT90" s="11" t="e">
        <f t="shared" si="54"/>
        <v>#VALUE!</v>
      </c>
      <c r="AU90" s="15">
        <f t="shared" si="55"/>
        <v>1.5759424160826513E-2</v>
      </c>
      <c r="AW90">
        <f t="shared" si="56"/>
        <v>78.812974192989046</v>
      </c>
      <c r="AX90">
        <f t="shared" si="57"/>
        <v>15.215219993965073</v>
      </c>
      <c r="AY90" t="e">
        <f t="shared" si="58"/>
        <v>#VALUE!</v>
      </c>
    </row>
    <row r="91" spans="1:51">
      <c r="A91" s="45">
        <v>44330.476388888892</v>
      </c>
      <c r="B91" s="4">
        <v>3.8</v>
      </c>
      <c r="C91" s="38" t="s">
        <v>278</v>
      </c>
      <c r="D91" s="36">
        <v>1</v>
      </c>
      <c r="E91" s="45">
        <v>44334.805173611108</v>
      </c>
      <c r="F91" s="43">
        <v>191</v>
      </c>
      <c r="H91" s="54">
        <v>20.5</v>
      </c>
      <c r="I91" s="5">
        <v>30</v>
      </c>
      <c r="J91" s="5">
        <v>72.010000000000005</v>
      </c>
      <c r="K91" s="5">
        <v>888</v>
      </c>
      <c r="L91" s="5" t="s">
        <v>88</v>
      </c>
      <c r="M91" s="6">
        <f t="shared" si="33"/>
        <v>0.37186025182225935</v>
      </c>
      <c r="N91" s="6">
        <f t="shared" si="34"/>
        <v>23.753050645529036</v>
      </c>
      <c r="O91" s="6" t="e">
        <f t="shared" si="35"/>
        <v>#VALUE!</v>
      </c>
      <c r="P91">
        <f t="shared" si="36"/>
        <v>5.9497640291561495</v>
      </c>
      <c r="Q91">
        <f t="shared" si="37"/>
        <v>1045.1342284032776</v>
      </c>
      <c r="R91">
        <f t="shared" si="38"/>
        <v>10.334734327500799</v>
      </c>
      <c r="S91">
        <f t="shared" si="39"/>
        <v>660.14441362382672</v>
      </c>
      <c r="T91">
        <f t="shared" si="40"/>
        <v>660.14441362382684</v>
      </c>
      <c r="V91" s="4">
        <f t="shared" si="59"/>
        <v>0.99735401036948745</v>
      </c>
      <c r="W91">
        <v>313.14999999999998</v>
      </c>
      <c r="X91">
        <f t="shared" si="41"/>
        <v>1.9073334166666699E-2</v>
      </c>
      <c r="Y91">
        <v>2E-3</v>
      </c>
      <c r="Z91">
        <f t="shared" si="42"/>
        <v>7.2765497523200454E-2</v>
      </c>
      <c r="AB91">
        <f t="shared" si="60"/>
        <v>7.1819462286706797E-5</v>
      </c>
      <c r="AC91">
        <f t="shared" si="43"/>
        <v>5.5899007084278733E-9</v>
      </c>
      <c r="AD91">
        <v>0</v>
      </c>
      <c r="AE91" s="11">
        <f t="shared" si="44"/>
        <v>1.502714137878908E-9</v>
      </c>
      <c r="AF91" s="11">
        <f t="shared" si="45"/>
        <v>7.0926148463067815E-9</v>
      </c>
      <c r="AG91" s="15">
        <f t="shared" si="46"/>
        <v>1.097002469958351E-3</v>
      </c>
      <c r="AI91">
        <f t="shared" si="61"/>
        <v>8.8565036120810486E-4</v>
      </c>
      <c r="AJ91">
        <f t="shared" si="47"/>
        <v>6.8932534774114028E-8</v>
      </c>
      <c r="AK91">
        <v>0</v>
      </c>
      <c r="AL91" s="11">
        <f t="shared" si="48"/>
        <v>3.8411733766581946E-7</v>
      </c>
      <c r="AM91" s="11">
        <f t="shared" si="49"/>
        <v>4.5304987243993346E-7</v>
      </c>
      <c r="AN91" s="15">
        <f t="shared" si="50"/>
        <v>2.2739189884214046E-2</v>
      </c>
      <c r="AO91" s="15"/>
      <c r="AP91" t="e">
        <f t="shared" si="51"/>
        <v>#VALUE!</v>
      </c>
      <c r="AQ91" t="e">
        <f t="shared" si="52"/>
        <v>#VALUE!</v>
      </c>
      <c r="AR91">
        <v>0</v>
      </c>
      <c r="AS91" s="11" t="e">
        <f t="shared" si="53"/>
        <v>#VALUE!</v>
      </c>
      <c r="AT91" s="11" t="e">
        <f t="shared" si="54"/>
        <v>#VALUE!</v>
      </c>
      <c r="AU91" s="15">
        <f t="shared" si="55"/>
        <v>1.5759424160826513E-2</v>
      </c>
      <c r="AW91">
        <f t="shared" si="56"/>
        <v>78.812974192989046</v>
      </c>
      <c r="AX91">
        <f t="shared" si="57"/>
        <v>15.21521999396507</v>
      </c>
      <c r="AY91" t="e">
        <f t="shared" si="58"/>
        <v>#VALUE!</v>
      </c>
    </row>
    <row r="92" spans="1:51">
      <c r="A92" s="45">
        <v>44330.476388888892</v>
      </c>
      <c r="B92" s="4">
        <v>5</v>
      </c>
      <c r="C92" s="38" t="s">
        <v>278</v>
      </c>
      <c r="D92" s="36">
        <v>2</v>
      </c>
      <c r="E92" s="45">
        <v>44334.826412037037</v>
      </c>
      <c r="F92" s="43">
        <v>27</v>
      </c>
      <c r="H92" s="54">
        <v>20.5</v>
      </c>
      <c r="I92" s="5">
        <v>30</v>
      </c>
      <c r="J92" s="5">
        <v>0.68</v>
      </c>
      <c r="K92" s="5">
        <v>8296</v>
      </c>
      <c r="L92" s="5" t="s">
        <v>88</v>
      </c>
      <c r="M92" s="6">
        <f t="shared" si="33"/>
        <v>3.5115257775189053E-3</v>
      </c>
      <c r="N92" s="6">
        <f t="shared" si="34"/>
        <v>221.90913080552806</v>
      </c>
      <c r="O92" s="6" t="e">
        <f t="shared" si="35"/>
        <v>#VALUE!</v>
      </c>
      <c r="P92">
        <f t="shared" si="36"/>
        <v>5.6184412440302485E-2</v>
      </c>
      <c r="Q92">
        <f t="shared" si="37"/>
        <v>9764.0017554432343</v>
      </c>
      <c r="R92">
        <f t="shared" si="38"/>
        <v>9.7592269722268352E-2</v>
      </c>
      <c r="S92">
        <f t="shared" si="39"/>
        <v>6167.2951074586344</v>
      </c>
      <c r="T92">
        <f t="shared" si="40"/>
        <v>6167.2951074586354</v>
      </c>
      <c r="V92" s="4">
        <f t="shared" si="59"/>
        <v>0.99735401036948745</v>
      </c>
      <c r="W92">
        <v>313.14999999999998</v>
      </c>
      <c r="X92">
        <f t="shared" si="41"/>
        <v>1.9073334166666699E-2</v>
      </c>
      <c r="Y92">
        <v>2E-3</v>
      </c>
      <c r="Z92">
        <f t="shared" si="42"/>
        <v>7.2765497523200454E-2</v>
      </c>
      <c r="AB92">
        <f t="shared" si="60"/>
        <v>6.7820072705125154E-7</v>
      </c>
      <c r="AC92">
        <f t="shared" si="43"/>
        <v>5.278617527747472E-11</v>
      </c>
      <c r="AD92">
        <v>0</v>
      </c>
      <c r="AE92" s="11">
        <f t="shared" si="44"/>
        <v>1.4190329312007463E-11</v>
      </c>
      <c r="AF92" s="11">
        <f t="shared" si="45"/>
        <v>6.6976504589482181E-11</v>
      </c>
      <c r="AG92" s="15">
        <f t="shared" si="46"/>
        <v>1.097002469958351E-3</v>
      </c>
      <c r="AI92">
        <f t="shared" si="61"/>
        <v>8.274048870025268E-3</v>
      </c>
      <c r="AJ92">
        <f t="shared" si="47"/>
        <v>6.4399133838519143E-7</v>
      </c>
      <c r="AK92">
        <v>0</v>
      </c>
      <c r="AL92" s="11">
        <f t="shared" si="48"/>
        <v>3.5885556681031961E-6</v>
      </c>
      <c r="AM92" s="11">
        <f t="shared" si="49"/>
        <v>4.2325470064883875E-6</v>
      </c>
      <c r="AN92" s="15">
        <f t="shared" si="50"/>
        <v>2.2739189884214046E-2</v>
      </c>
      <c r="AO92" s="15"/>
      <c r="AP92" t="e">
        <f t="shared" si="51"/>
        <v>#VALUE!</v>
      </c>
      <c r="AQ92" t="e">
        <f t="shared" si="52"/>
        <v>#VALUE!</v>
      </c>
      <c r="AR92">
        <v>0</v>
      </c>
      <c r="AS92" s="11" t="e">
        <f t="shared" si="53"/>
        <v>#VALUE!</v>
      </c>
      <c r="AT92" s="11" t="e">
        <f t="shared" si="54"/>
        <v>#VALUE!</v>
      </c>
      <c r="AU92" s="15">
        <f t="shared" si="55"/>
        <v>1.5759424160826513E-2</v>
      </c>
      <c r="AW92">
        <f t="shared" si="56"/>
        <v>78.812974192989046</v>
      </c>
      <c r="AX92">
        <f t="shared" si="57"/>
        <v>15.215219993965075</v>
      </c>
      <c r="AY92" t="e">
        <f t="shared" si="58"/>
        <v>#VALUE!</v>
      </c>
    </row>
    <row r="93" spans="1:51">
      <c r="A93" s="45">
        <v>44330.476388888892</v>
      </c>
      <c r="B93" s="4">
        <v>5</v>
      </c>
      <c r="C93" s="38" t="s">
        <v>278</v>
      </c>
      <c r="D93" s="53">
        <v>1</v>
      </c>
      <c r="E93" s="45">
        <v>44334.847685185188</v>
      </c>
      <c r="F93" s="43">
        <v>115</v>
      </c>
      <c r="H93" s="54">
        <v>20.5</v>
      </c>
      <c r="I93" s="5">
        <v>30</v>
      </c>
      <c r="J93" s="5">
        <v>70.510000000000005</v>
      </c>
      <c r="K93" s="5">
        <v>776</v>
      </c>
      <c r="L93" s="5" t="s">
        <v>88</v>
      </c>
      <c r="M93" s="6">
        <f t="shared" si="33"/>
        <v>0.36411423907773227</v>
      </c>
      <c r="N93" s="6">
        <f t="shared" si="34"/>
        <v>20.757170383930777</v>
      </c>
      <c r="O93" s="6" t="e">
        <f t="shared" si="35"/>
        <v>#VALUE!</v>
      </c>
      <c r="P93">
        <f t="shared" si="36"/>
        <v>5.8258278252437163</v>
      </c>
      <c r="Q93">
        <f t="shared" si="37"/>
        <v>913.31549689295423</v>
      </c>
      <c r="R93">
        <f t="shared" si="38"/>
        <v>10.11945726193697</v>
      </c>
      <c r="S93">
        <f t="shared" si="39"/>
        <v>576.88295604965049</v>
      </c>
      <c r="T93">
        <f t="shared" si="40"/>
        <v>576.88295604965037</v>
      </c>
      <c r="V93" s="4">
        <f t="shared" si="59"/>
        <v>0.99735401036948745</v>
      </c>
      <c r="W93">
        <v>313.14999999999998</v>
      </c>
      <c r="X93">
        <f t="shared" si="41"/>
        <v>1.9073334166666699E-2</v>
      </c>
      <c r="Y93">
        <v>2E-3</v>
      </c>
      <c r="Z93">
        <f t="shared" si="42"/>
        <v>7.2765497523200454E-2</v>
      </c>
      <c r="AB93">
        <f t="shared" si="60"/>
        <v>7.0323431271152563E-5</v>
      </c>
      <c r="AC93">
        <f t="shared" si="43"/>
        <v>5.4734606159040321E-9</v>
      </c>
      <c r="AD93">
        <v>0</v>
      </c>
      <c r="AE93" s="11">
        <f t="shared" si="44"/>
        <v>1.4714119408671268E-9</v>
      </c>
      <c r="AF93" s="11">
        <f t="shared" si="45"/>
        <v>6.9448725567711584E-9</v>
      </c>
      <c r="AG93" s="15">
        <f t="shared" si="46"/>
        <v>1.097002469958351E-3</v>
      </c>
      <c r="AI93">
        <f t="shared" si="61"/>
        <v>7.7394671204672222E-4</v>
      </c>
      <c r="AJ93">
        <f t="shared" si="47"/>
        <v>6.023834119900055E-8</v>
      </c>
      <c r="AK93">
        <v>0</v>
      </c>
      <c r="AL93" s="11">
        <f t="shared" si="48"/>
        <v>3.3567010588814851E-7</v>
      </c>
      <c r="AM93" s="11">
        <f t="shared" si="49"/>
        <v>3.9590844708714903E-7</v>
      </c>
      <c r="AN93" s="15">
        <f t="shared" si="50"/>
        <v>2.2739189884214046E-2</v>
      </c>
      <c r="AO93" s="15"/>
      <c r="AP93" t="e">
        <f t="shared" si="51"/>
        <v>#VALUE!</v>
      </c>
      <c r="AQ93" t="e">
        <f t="shared" si="52"/>
        <v>#VALUE!</v>
      </c>
      <c r="AR93">
        <v>0</v>
      </c>
      <c r="AS93" s="11" t="e">
        <f t="shared" si="53"/>
        <v>#VALUE!</v>
      </c>
      <c r="AT93" s="11" t="e">
        <f t="shared" si="54"/>
        <v>#VALUE!</v>
      </c>
      <c r="AU93" s="15">
        <f t="shared" si="55"/>
        <v>1.5759424160826513E-2</v>
      </c>
      <c r="AW93">
        <f t="shared" si="56"/>
        <v>78.812974192989032</v>
      </c>
      <c r="AX93">
        <f t="shared" si="57"/>
        <v>15.215219993965071</v>
      </c>
      <c r="AY93" t="e">
        <f t="shared" si="58"/>
        <v>#VALUE!</v>
      </c>
    </row>
    <row r="94" spans="1:51">
      <c r="A94" s="45">
        <v>44330.476388888892</v>
      </c>
      <c r="B94" s="4">
        <v>6.2</v>
      </c>
      <c r="C94" s="38" t="s">
        <v>278</v>
      </c>
      <c r="D94" s="53">
        <v>2</v>
      </c>
      <c r="E94" s="45">
        <v>44334.869004629632</v>
      </c>
      <c r="F94" s="43">
        <v>69</v>
      </c>
      <c r="H94" s="54">
        <v>20.5</v>
      </c>
      <c r="I94" s="5">
        <v>30</v>
      </c>
      <c r="J94" s="5">
        <v>2.4900000000000002</v>
      </c>
      <c r="K94" s="5">
        <v>10442</v>
      </c>
      <c r="L94" s="5" t="s">
        <v>88</v>
      </c>
      <c r="M94" s="6">
        <f t="shared" si="33"/>
        <v>1.2858381155914814E-2</v>
      </c>
      <c r="N94" s="6">
        <f t="shared" si="34"/>
        <v>279.31233653222318</v>
      </c>
      <c r="O94" s="6" t="e">
        <f t="shared" si="35"/>
        <v>#VALUE!</v>
      </c>
      <c r="P94">
        <f t="shared" si="36"/>
        <v>0.20573409849463703</v>
      </c>
      <c r="Q94">
        <f t="shared" si="37"/>
        <v>12289.742807417821</v>
      </c>
      <c r="R94">
        <f t="shared" si="38"/>
        <v>0.35735992883595324</v>
      </c>
      <c r="S94">
        <f t="shared" si="39"/>
        <v>7762.6441070495503</v>
      </c>
      <c r="T94">
        <f t="shared" si="40"/>
        <v>7762.6441070495493</v>
      </c>
      <c r="V94" s="4">
        <f t="shared" si="59"/>
        <v>0.99735401036948745</v>
      </c>
      <c r="W94">
        <v>313.14999999999998</v>
      </c>
      <c r="X94">
        <f t="shared" si="41"/>
        <v>1.9073334166666699E-2</v>
      </c>
      <c r="Y94">
        <v>2E-3</v>
      </c>
      <c r="Z94">
        <f t="shared" si="42"/>
        <v>7.2765497523200454E-2</v>
      </c>
      <c r="AB94">
        <f t="shared" si="60"/>
        <v>2.4834114858200239E-6</v>
      </c>
      <c r="AC94">
        <f t="shared" si="43"/>
        <v>1.9329055358957651E-10</v>
      </c>
      <c r="AD94">
        <v>0</v>
      </c>
      <c r="AE94" s="11">
        <f t="shared" si="44"/>
        <v>5.1961647039556741E-11</v>
      </c>
      <c r="AF94" s="11">
        <f t="shared" si="45"/>
        <v>2.4525220062913324E-10</v>
      </c>
      <c r="AG94" s="15">
        <f t="shared" si="46"/>
        <v>1.097002469958351E-3</v>
      </c>
      <c r="AI94">
        <f t="shared" si="61"/>
        <v>1.0414370576278188E-2</v>
      </c>
      <c r="AJ94">
        <f t="shared" si="47"/>
        <v>8.1057829742263361E-7</v>
      </c>
      <c r="AK94">
        <v>0</v>
      </c>
      <c r="AL94" s="11">
        <f t="shared" si="48"/>
        <v>4.5168392341289264E-6</v>
      </c>
      <c r="AM94" s="11">
        <f t="shared" si="49"/>
        <v>5.3274175315515601E-6</v>
      </c>
      <c r="AN94" s="15">
        <f t="shared" si="50"/>
        <v>2.2739189884214046E-2</v>
      </c>
      <c r="AO94" s="15"/>
      <c r="AP94" t="e">
        <f t="shared" si="51"/>
        <v>#VALUE!</v>
      </c>
      <c r="AQ94" t="e">
        <f t="shared" si="52"/>
        <v>#VALUE!</v>
      </c>
      <c r="AR94">
        <v>0</v>
      </c>
      <c r="AS94" s="11" t="e">
        <f t="shared" si="53"/>
        <v>#VALUE!</v>
      </c>
      <c r="AT94" s="11" t="e">
        <f t="shared" si="54"/>
        <v>#VALUE!</v>
      </c>
      <c r="AU94" s="15">
        <f t="shared" si="55"/>
        <v>1.5759424160826513E-2</v>
      </c>
      <c r="AW94">
        <f t="shared" si="56"/>
        <v>78.81297419298906</v>
      </c>
      <c r="AX94">
        <f t="shared" si="57"/>
        <v>15.215219993965077</v>
      </c>
      <c r="AY94" t="e">
        <f t="shared" si="58"/>
        <v>#VALUE!</v>
      </c>
    </row>
    <row r="95" spans="1:51">
      <c r="A95" s="45">
        <v>44330.476388888892</v>
      </c>
      <c r="B95" s="4">
        <v>6.2</v>
      </c>
      <c r="C95" s="38" t="s">
        <v>278</v>
      </c>
      <c r="D95" s="36">
        <v>1</v>
      </c>
      <c r="E95" s="45">
        <v>44334.89025462963</v>
      </c>
      <c r="F95" s="43">
        <v>128</v>
      </c>
      <c r="H95" s="54">
        <v>20.5</v>
      </c>
      <c r="I95" s="5">
        <v>30</v>
      </c>
      <c r="J95" s="5">
        <v>39.14</v>
      </c>
      <c r="K95" s="5">
        <v>803</v>
      </c>
      <c r="L95" s="5" t="s">
        <v>88</v>
      </c>
      <c r="M95" s="6">
        <f t="shared" si="33"/>
        <v>0.2021192925471911</v>
      </c>
      <c r="N95" s="6">
        <f t="shared" si="34"/>
        <v>21.479391518423217</v>
      </c>
      <c r="O95" s="6" t="e">
        <f t="shared" si="35"/>
        <v>#VALUE!</v>
      </c>
      <c r="P95">
        <f t="shared" si="36"/>
        <v>3.2339086807550577</v>
      </c>
      <c r="Q95">
        <f t="shared" si="37"/>
        <v>945.09322681062156</v>
      </c>
      <c r="R95">
        <f t="shared" si="38"/>
        <v>5.6172962307787992</v>
      </c>
      <c r="S95">
        <f t="shared" si="39"/>
        <v>596.95491457199648</v>
      </c>
      <c r="T95">
        <f t="shared" si="40"/>
        <v>596.9549145719966</v>
      </c>
      <c r="V95" s="4">
        <f t="shared" si="59"/>
        <v>0.99735401036948745</v>
      </c>
      <c r="W95">
        <v>313.14999999999998</v>
      </c>
      <c r="X95">
        <f t="shared" si="41"/>
        <v>1.9073334166666699E-2</v>
      </c>
      <c r="Y95">
        <v>2E-3</v>
      </c>
      <c r="Z95">
        <f t="shared" si="42"/>
        <v>7.2765497523200454E-2</v>
      </c>
      <c r="AB95">
        <f t="shared" si="60"/>
        <v>3.9036435965861743E-5</v>
      </c>
      <c r="AC95">
        <f t="shared" si="43"/>
        <v>3.0383101475887653E-9</v>
      </c>
      <c r="AD95">
        <v>0</v>
      </c>
      <c r="AE95" s="11">
        <f t="shared" si="44"/>
        <v>8.1677866069407668E-10</v>
      </c>
      <c r="AF95" s="11">
        <f t="shared" si="45"/>
        <v>3.8550888082828422E-9</v>
      </c>
      <c r="AG95" s="15">
        <f t="shared" si="46"/>
        <v>1.097002469958351E-3</v>
      </c>
      <c r="AI95">
        <f t="shared" si="61"/>
        <v>8.0087527032669846E-4</v>
      </c>
      <c r="AJ95">
        <f t="shared" si="47"/>
        <v>6.2334262864429699E-8</v>
      </c>
      <c r="AK95">
        <v>0</v>
      </c>
      <c r="AL95" s="11">
        <f t="shared" si="48"/>
        <v>3.4734934926312276E-7</v>
      </c>
      <c r="AM95" s="11">
        <f t="shared" si="49"/>
        <v>4.0968361212755244E-7</v>
      </c>
      <c r="AN95" s="15">
        <f t="shared" si="50"/>
        <v>2.2739189884214046E-2</v>
      </c>
      <c r="AO95" s="15"/>
      <c r="AP95" t="e">
        <f t="shared" si="51"/>
        <v>#VALUE!</v>
      </c>
      <c r="AQ95" t="e">
        <f t="shared" si="52"/>
        <v>#VALUE!</v>
      </c>
      <c r="AR95">
        <v>0</v>
      </c>
      <c r="AS95" s="11" t="e">
        <f t="shared" si="53"/>
        <v>#VALUE!</v>
      </c>
      <c r="AT95" s="11" t="e">
        <f t="shared" si="54"/>
        <v>#VALUE!</v>
      </c>
      <c r="AU95" s="15">
        <f t="shared" si="55"/>
        <v>1.5759424160826513E-2</v>
      </c>
      <c r="AW95">
        <f t="shared" si="56"/>
        <v>78.812974192989046</v>
      </c>
      <c r="AX95">
        <f t="shared" si="57"/>
        <v>15.215219993965075</v>
      </c>
      <c r="AY95" t="e">
        <f t="shared" si="58"/>
        <v>#VALUE!</v>
      </c>
    </row>
    <row r="96" spans="1:51">
      <c r="A96" s="45">
        <v>44330.476388888892</v>
      </c>
      <c r="B96" s="4">
        <v>8</v>
      </c>
      <c r="C96" s="38" t="s">
        <v>278</v>
      </c>
      <c r="D96" s="36">
        <v>2</v>
      </c>
      <c r="E96" s="45">
        <v>44334.911481481482</v>
      </c>
      <c r="F96" s="43">
        <v>151</v>
      </c>
      <c r="H96" s="54">
        <v>20.5</v>
      </c>
      <c r="I96" s="5">
        <v>30</v>
      </c>
      <c r="J96" s="5">
        <v>1.49</v>
      </c>
      <c r="K96" s="5">
        <v>11190</v>
      </c>
      <c r="L96" s="5" t="s">
        <v>88</v>
      </c>
      <c r="M96" s="6">
        <f t="shared" si="33"/>
        <v>7.6943726595634816E-3</v>
      </c>
      <c r="N96" s="6">
        <f t="shared" si="34"/>
        <v>299.32053685075448</v>
      </c>
      <c r="O96" s="6" t="e">
        <f t="shared" si="35"/>
        <v>#VALUE!</v>
      </c>
      <c r="P96">
        <f t="shared" si="36"/>
        <v>0.12310996255301571</v>
      </c>
      <c r="Q96">
        <f t="shared" si="37"/>
        <v>13170.103621433198</v>
      </c>
      <c r="R96">
        <f t="shared" si="38"/>
        <v>0.21384188512673502</v>
      </c>
      <c r="S96">
        <f t="shared" si="39"/>
        <v>8318.7116987056579</v>
      </c>
      <c r="T96">
        <f t="shared" si="40"/>
        <v>8318.7116987056579</v>
      </c>
      <c r="V96" s="4">
        <f t="shared" si="59"/>
        <v>0.99735401036948745</v>
      </c>
      <c r="W96">
        <v>313.14999999999998</v>
      </c>
      <c r="X96">
        <f t="shared" si="41"/>
        <v>1.9073334166666699E-2</v>
      </c>
      <c r="Y96">
        <v>2E-3</v>
      </c>
      <c r="Z96">
        <f t="shared" si="42"/>
        <v>7.2765497523200454E-2</v>
      </c>
      <c r="AB96">
        <f t="shared" si="60"/>
        <v>1.4860574754505362E-6</v>
      </c>
      <c r="AC96">
        <f t="shared" si="43"/>
        <v>1.1566382524034899E-10</v>
      </c>
      <c r="AD96">
        <v>0</v>
      </c>
      <c r="AE96" s="11">
        <f t="shared" si="44"/>
        <v>3.1093515698369287E-11</v>
      </c>
      <c r="AF96" s="11">
        <f t="shared" si="45"/>
        <v>1.4675734093871827E-10</v>
      </c>
      <c r="AG96" s="15">
        <f t="shared" si="46"/>
        <v>1.097002469958351E-3</v>
      </c>
      <c r="AI96">
        <f t="shared" si="61"/>
        <v>1.1160391376034565E-2</v>
      </c>
      <c r="AJ96">
        <f t="shared" si="47"/>
        <v>8.6864309022785595E-7</v>
      </c>
      <c r="AK96">
        <v>0</v>
      </c>
      <c r="AL96" s="11">
        <f t="shared" si="48"/>
        <v>4.8403975320726579E-6</v>
      </c>
      <c r="AM96" s="11">
        <f t="shared" si="49"/>
        <v>5.7090406223005138E-6</v>
      </c>
      <c r="AN96" s="15">
        <f t="shared" si="50"/>
        <v>2.2739189884214046E-2</v>
      </c>
      <c r="AO96" s="15"/>
      <c r="AP96" t="e">
        <f t="shared" si="51"/>
        <v>#VALUE!</v>
      </c>
      <c r="AQ96" t="e">
        <f t="shared" si="52"/>
        <v>#VALUE!</v>
      </c>
      <c r="AR96">
        <v>0</v>
      </c>
      <c r="AS96" s="11" t="e">
        <f t="shared" si="53"/>
        <v>#VALUE!</v>
      </c>
      <c r="AT96" s="11" t="e">
        <f t="shared" si="54"/>
        <v>#VALUE!</v>
      </c>
      <c r="AU96" s="15">
        <f t="shared" si="55"/>
        <v>1.5759424160826513E-2</v>
      </c>
      <c r="AW96">
        <f t="shared" si="56"/>
        <v>78.812974192989046</v>
      </c>
      <c r="AX96">
        <f t="shared" si="57"/>
        <v>15.215219993965075</v>
      </c>
      <c r="AY96" t="e">
        <f t="shared" si="58"/>
        <v>#VALUE!</v>
      </c>
    </row>
    <row r="97" spans="1:51">
      <c r="A97" s="45">
        <v>44330.476388888892</v>
      </c>
      <c r="B97" s="4">
        <v>8</v>
      </c>
      <c r="C97" s="38" t="s">
        <v>278</v>
      </c>
      <c r="D97" s="36">
        <v>1</v>
      </c>
      <c r="E97" s="45">
        <v>44334.932766203703</v>
      </c>
      <c r="F97" s="43">
        <v>66</v>
      </c>
      <c r="H97" s="54">
        <v>20.5</v>
      </c>
      <c r="I97" s="5">
        <v>30</v>
      </c>
      <c r="J97" s="5">
        <v>7.64</v>
      </c>
      <c r="K97" s="5">
        <v>2122</v>
      </c>
      <c r="L97" s="5" t="s">
        <v>88</v>
      </c>
      <c r="M97" s="6">
        <f t="shared" si="33"/>
        <v>3.9453024912124164E-2</v>
      </c>
      <c r="N97" s="6">
        <f t="shared" si="34"/>
        <v>56.761231384924123</v>
      </c>
      <c r="O97" s="6" t="e">
        <f t="shared" si="35"/>
        <v>#VALUE!</v>
      </c>
      <c r="P97">
        <f t="shared" si="36"/>
        <v>0.63124839859398663</v>
      </c>
      <c r="Q97">
        <f t="shared" si="37"/>
        <v>2497.4941809366615</v>
      </c>
      <c r="R97">
        <f t="shared" si="38"/>
        <v>1.0964778539384263</v>
      </c>
      <c r="S97">
        <f t="shared" si="39"/>
        <v>1577.5072586821627</v>
      </c>
      <c r="T97">
        <f t="shared" si="40"/>
        <v>1577.507258682163</v>
      </c>
      <c r="V97" s="4">
        <f t="shared" si="59"/>
        <v>0.99735401036948745</v>
      </c>
      <c r="W97">
        <v>313.14999999999998</v>
      </c>
      <c r="X97">
        <f t="shared" si="41"/>
        <v>1.9073334166666699E-2</v>
      </c>
      <c r="Y97">
        <v>2E-3</v>
      </c>
      <c r="Z97">
        <f t="shared" si="42"/>
        <v>7.2765497523200454E-2</v>
      </c>
      <c r="AB97">
        <f t="shared" si="60"/>
        <v>7.6197846392228842E-6</v>
      </c>
      <c r="AC97">
        <f t="shared" si="43"/>
        <v>5.9306820458809814E-10</v>
      </c>
      <c r="AD97">
        <v>0</v>
      </c>
      <c r="AE97" s="11">
        <f t="shared" si="44"/>
        <v>1.5943252344667205E-10</v>
      </c>
      <c r="AF97" s="11">
        <f t="shared" si="45"/>
        <v>7.5250072803477022E-10</v>
      </c>
      <c r="AG97" s="15">
        <f t="shared" si="46"/>
        <v>1.097002469958351E-3</v>
      </c>
      <c r="AI97">
        <f t="shared" si="61"/>
        <v>2.1163852100040525E-3</v>
      </c>
      <c r="AJ97">
        <f t="shared" si="47"/>
        <v>1.647239175570608E-7</v>
      </c>
      <c r="AK97">
        <v>0</v>
      </c>
      <c r="AL97" s="11">
        <f t="shared" si="48"/>
        <v>9.1790201635908664E-7</v>
      </c>
      <c r="AM97" s="11">
        <f t="shared" si="49"/>
        <v>1.0826259339161474E-6</v>
      </c>
      <c r="AN97" s="15">
        <f t="shared" si="50"/>
        <v>2.2739189884214046E-2</v>
      </c>
      <c r="AO97" s="15"/>
      <c r="AP97" t="e">
        <f t="shared" si="51"/>
        <v>#VALUE!</v>
      </c>
      <c r="AQ97" t="e">
        <f t="shared" si="52"/>
        <v>#VALUE!</v>
      </c>
      <c r="AR97">
        <v>0</v>
      </c>
      <c r="AS97" s="11" t="e">
        <f t="shared" si="53"/>
        <v>#VALUE!</v>
      </c>
      <c r="AT97" s="11" t="e">
        <f t="shared" si="54"/>
        <v>#VALUE!</v>
      </c>
      <c r="AU97" s="15">
        <f t="shared" si="55"/>
        <v>1.5759424160826513E-2</v>
      </c>
      <c r="AW97">
        <f t="shared" si="56"/>
        <v>78.812974192989046</v>
      </c>
      <c r="AX97">
        <f t="shared" si="57"/>
        <v>15.215219993965075</v>
      </c>
      <c r="AY97" t="e">
        <f t="shared" si="58"/>
        <v>#VALUE!</v>
      </c>
    </row>
    <row r="98" spans="1:51">
      <c r="A98" s="45">
        <v>44330.476388888892</v>
      </c>
      <c r="B98" s="4">
        <v>9</v>
      </c>
      <c r="C98" s="38" t="s">
        <v>278</v>
      </c>
      <c r="D98" s="36">
        <v>2</v>
      </c>
      <c r="E98" s="45">
        <v>44334.954016203701</v>
      </c>
      <c r="F98" s="43">
        <v>137</v>
      </c>
      <c r="H98" s="54">
        <v>20.5</v>
      </c>
      <c r="I98" s="5">
        <v>30</v>
      </c>
      <c r="J98" s="5">
        <v>20.48</v>
      </c>
      <c r="K98" s="5">
        <v>2833</v>
      </c>
      <c r="L98" s="5" t="s">
        <v>88</v>
      </c>
      <c r="M98" s="6">
        <f t="shared" si="33"/>
        <v>0.10575889400527526</v>
      </c>
      <c r="N98" s="6">
        <f t="shared" si="34"/>
        <v>75.779721259891616</v>
      </c>
      <c r="O98" s="6" t="e">
        <f t="shared" si="35"/>
        <v>#VALUE!</v>
      </c>
      <c r="P98">
        <f t="shared" si="36"/>
        <v>1.6921423040844041</v>
      </c>
      <c r="Q98">
        <f t="shared" si="37"/>
        <v>3334.3077354352313</v>
      </c>
      <c r="R98">
        <f t="shared" si="38"/>
        <v>2.9392495351647878</v>
      </c>
      <c r="S98">
        <f t="shared" si="39"/>
        <v>2106.0688331039432</v>
      </c>
      <c r="T98">
        <f t="shared" si="40"/>
        <v>2106.0688331039428</v>
      </c>
      <c r="V98" s="4">
        <f t="shared" si="59"/>
        <v>0.99735401036948745</v>
      </c>
      <c r="W98">
        <v>313.14999999999998</v>
      </c>
      <c r="X98">
        <f t="shared" si="41"/>
        <v>1.9073334166666699E-2</v>
      </c>
      <c r="Y98">
        <v>2E-3</v>
      </c>
      <c r="Z98">
        <f t="shared" si="42"/>
        <v>7.2765497523200454E-2</v>
      </c>
      <c r="AB98">
        <f t="shared" si="60"/>
        <v>2.0425810132367103E-5</v>
      </c>
      <c r="AC98">
        <f t="shared" si="43"/>
        <v>1.5897953965921797E-9</v>
      </c>
      <c r="AD98">
        <v>0</v>
      </c>
      <c r="AE98" s="11">
        <f t="shared" si="44"/>
        <v>4.2737932986751885E-10</v>
      </c>
      <c r="AF98" s="11">
        <f t="shared" si="45"/>
        <v>2.0171747264596986E-9</v>
      </c>
      <c r="AG98" s="15">
        <f t="shared" si="46"/>
        <v>1.097002469958351E-3</v>
      </c>
      <c r="AI98">
        <f t="shared" si="61"/>
        <v>2.825503911376758E-3</v>
      </c>
      <c r="AJ98">
        <f t="shared" si="47"/>
        <v>2.1991652141336153E-7</v>
      </c>
      <c r="AK98">
        <v>0</v>
      </c>
      <c r="AL98" s="11">
        <f t="shared" si="48"/>
        <v>1.2254554252334081E-6</v>
      </c>
      <c r="AM98" s="11">
        <f t="shared" si="49"/>
        <v>1.4453719466467696E-6</v>
      </c>
      <c r="AN98" s="15">
        <f t="shared" si="50"/>
        <v>2.2739189884214046E-2</v>
      </c>
      <c r="AO98" s="15"/>
      <c r="AP98" t="e">
        <f t="shared" si="51"/>
        <v>#VALUE!</v>
      </c>
      <c r="AQ98" t="e">
        <f t="shared" si="52"/>
        <v>#VALUE!</v>
      </c>
      <c r="AR98">
        <v>0</v>
      </c>
      <c r="AS98" s="11" t="e">
        <f t="shared" si="53"/>
        <v>#VALUE!</v>
      </c>
      <c r="AT98" s="11" t="e">
        <f t="shared" si="54"/>
        <v>#VALUE!</v>
      </c>
      <c r="AU98" s="15">
        <f t="shared" si="55"/>
        <v>1.5759424160826513E-2</v>
      </c>
      <c r="AW98">
        <f t="shared" si="56"/>
        <v>78.812974192989046</v>
      </c>
      <c r="AX98">
        <f t="shared" si="57"/>
        <v>15.215219993965075</v>
      </c>
      <c r="AY98" t="e">
        <f t="shared" si="58"/>
        <v>#VALUE!</v>
      </c>
    </row>
    <row r="99" spans="1:51">
      <c r="A99" s="45">
        <v>44330.476388888892</v>
      </c>
      <c r="B99" s="4">
        <v>9</v>
      </c>
      <c r="C99" s="38" t="s">
        <v>278</v>
      </c>
      <c r="D99" s="36">
        <v>1</v>
      </c>
      <c r="E99" s="45">
        <v>44334.975300925929</v>
      </c>
      <c r="F99" s="43">
        <v>167</v>
      </c>
      <c r="H99" s="54">
        <v>20.5</v>
      </c>
      <c r="I99" s="5">
        <v>30</v>
      </c>
      <c r="J99" s="5">
        <v>1638.78</v>
      </c>
      <c r="K99" s="5">
        <v>11039</v>
      </c>
      <c r="L99" s="5" t="s">
        <v>88</v>
      </c>
      <c r="M99" s="6">
        <f t="shared" si="33"/>
        <v>8.4626738436506344</v>
      </c>
      <c r="N99" s="6">
        <f t="shared" si="34"/>
        <v>295.28144828377822</v>
      </c>
      <c r="O99" s="6" t="e">
        <f t="shared" si="35"/>
        <v>#VALUE!</v>
      </c>
      <c r="P99">
        <f t="shared" si="36"/>
        <v>135.40278149841015</v>
      </c>
      <c r="Q99">
        <f t="shared" si="37"/>
        <v>12992.383724486241</v>
      </c>
      <c r="R99">
        <f t="shared" si="38"/>
        <v>235.19449966979252</v>
      </c>
      <c r="S99">
        <f t="shared" si="39"/>
        <v>8206.4574121547557</v>
      </c>
      <c r="T99">
        <f t="shared" si="40"/>
        <v>8206.4574121547575</v>
      </c>
      <c r="V99" s="4">
        <f t="shared" si="59"/>
        <v>0.99735401036948745</v>
      </c>
      <c r="W99">
        <v>313.14999999999998</v>
      </c>
      <c r="X99">
        <f t="shared" si="41"/>
        <v>1.9073334166666699E-2</v>
      </c>
      <c r="Y99">
        <v>2E-3</v>
      </c>
      <c r="Z99">
        <f t="shared" si="42"/>
        <v>7.2765497523200454E-2</v>
      </c>
      <c r="AB99">
        <f t="shared" si="60"/>
        <v>1.6344438051133087E-3</v>
      </c>
      <c r="AC99">
        <f t="shared" si="43"/>
        <v>1.2721312988414705E-7</v>
      </c>
      <c r="AD99">
        <v>0</v>
      </c>
      <c r="AE99" s="11">
        <f t="shared" si="44"/>
        <v>3.4198276279311161E-8</v>
      </c>
      <c r="AF99" s="11">
        <f t="shared" si="45"/>
        <v>1.6141140616345823E-7</v>
      </c>
      <c r="AG99" s="15">
        <f t="shared" si="46"/>
        <v>1.097002469958351E-3</v>
      </c>
      <c r="AI99">
        <f t="shared" si="61"/>
        <v>1.1009790920468773E-2</v>
      </c>
      <c r="AJ99">
        <f t="shared" si="47"/>
        <v>8.5692145424712261E-7</v>
      </c>
      <c r="AK99">
        <v>0</v>
      </c>
      <c r="AL99" s="11">
        <f t="shared" si="48"/>
        <v>4.7750802820866901E-6</v>
      </c>
      <c r="AM99" s="11">
        <f t="shared" si="49"/>
        <v>5.6320017363338123E-6</v>
      </c>
      <c r="AN99" s="15">
        <f t="shared" si="50"/>
        <v>2.2739189884214046E-2</v>
      </c>
      <c r="AO99" s="15"/>
      <c r="AP99" t="e">
        <f t="shared" si="51"/>
        <v>#VALUE!</v>
      </c>
      <c r="AQ99" t="e">
        <f t="shared" si="52"/>
        <v>#VALUE!</v>
      </c>
      <c r="AR99">
        <v>0</v>
      </c>
      <c r="AS99" s="11" t="e">
        <f t="shared" si="53"/>
        <v>#VALUE!</v>
      </c>
      <c r="AT99" s="11" t="e">
        <f t="shared" si="54"/>
        <v>#VALUE!</v>
      </c>
      <c r="AU99" s="15">
        <f t="shared" si="55"/>
        <v>1.5759424160826513E-2</v>
      </c>
      <c r="AW99">
        <f t="shared" si="56"/>
        <v>78.81297419298906</v>
      </c>
      <c r="AX99">
        <f t="shared" si="57"/>
        <v>15.215219993965071</v>
      </c>
      <c r="AY99" t="e">
        <f t="shared" si="58"/>
        <v>#VALUE!</v>
      </c>
    </row>
    <row r="100" spans="1:51">
      <c r="A100" s="45">
        <v>44277.491666666669</v>
      </c>
      <c r="B100" s="43">
        <v>0.1</v>
      </c>
      <c r="C100" s="43" t="s">
        <v>278</v>
      </c>
      <c r="D100" s="36">
        <v>2</v>
      </c>
      <c r="E100" s="45">
        <v>44278.638032407405</v>
      </c>
      <c r="F100" s="43">
        <v>190</v>
      </c>
      <c r="H100" s="54">
        <v>21.5</v>
      </c>
      <c r="I100" s="5">
        <v>30</v>
      </c>
      <c r="J100" s="5">
        <v>30.62</v>
      </c>
      <c r="K100" s="5">
        <v>1252</v>
      </c>
      <c r="L100" s="5" t="s">
        <v>88</v>
      </c>
      <c r="M100" s="6">
        <f t="shared" si="33"/>
        <v>0.15758529688606232</v>
      </c>
      <c r="N100" s="6">
        <f t="shared" si="34"/>
        <v>33.376002369656099</v>
      </c>
      <c r="O100" s="6" t="e">
        <f t="shared" si="35"/>
        <v>#VALUE!</v>
      </c>
      <c r="P100">
        <f t="shared" si="36"/>
        <v>2.5213647501769971</v>
      </c>
      <c r="Q100">
        <f t="shared" si="37"/>
        <v>1468.5441042648683</v>
      </c>
      <c r="R100">
        <f t="shared" si="38"/>
        <v>4.3957005792535604</v>
      </c>
      <c r="S100">
        <f t="shared" si="39"/>
        <v>930.9936640570013</v>
      </c>
      <c r="T100">
        <f t="shared" si="40"/>
        <v>930.9936640570013</v>
      </c>
      <c r="V100" s="4">
        <f t="shared" si="59"/>
        <v>0.99396913336161552</v>
      </c>
      <c r="W100">
        <v>313.14999999999998</v>
      </c>
      <c r="X100">
        <f t="shared" si="41"/>
        <v>1.9073334166666699E-2</v>
      </c>
      <c r="Y100">
        <v>2E-3</v>
      </c>
      <c r="Z100">
        <f t="shared" si="42"/>
        <v>7.2765497523200454E-2</v>
      </c>
      <c r="AB100">
        <f t="shared" si="60"/>
        <v>3.0435334863532667E-5</v>
      </c>
      <c r="AC100">
        <f t="shared" si="43"/>
        <v>2.3688634598200077E-9</v>
      </c>
      <c r="AD100">
        <v>0</v>
      </c>
      <c r="AE100" s="11">
        <f t="shared" si="44"/>
        <v>6.3681356744124021E-10</v>
      </c>
      <c r="AF100" s="11">
        <f t="shared" si="45"/>
        <v>3.0056770272612477E-9</v>
      </c>
      <c r="AG100" s="15">
        <f t="shared" si="46"/>
        <v>1.097002469958351E-3</v>
      </c>
      <c r="AI100">
        <f t="shared" si="61"/>
        <v>1.2444493549687427E-3</v>
      </c>
      <c r="AJ100">
        <f t="shared" si="47"/>
        <v>9.6858819454430105E-8</v>
      </c>
      <c r="AK100">
        <v>0</v>
      </c>
      <c r="AL100" s="11">
        <f t="shared" si="48"/>
        <v>5.3973282688948027E-7</v>
      </c>
      <c r="AM100" s="11">
        <f t="shared" si="49"/>
        <v>6.3659164634391036E-7</v>
      </c>
      <c r="AN100" s="15">
        <f t="shared" si="50"/>
        <v>2.2739189884214046E-2</v>
      </c>
      <c r="AO100" s="15"/>
      <c r="AP100" t="e">
        <f t="shared" si="51"/>
        <v>#VALUE!</v>
      </c>
      <c r="AQ100" t="e">
        <f t="shared" si="52"/>
        <v>#VALUE!</v>
      </c>
      <c r="AR100">
        <v>0</v>
      </c>
      <c r="AS100" s="11" t="e">
        <f t="shared" si="53"/>
        <v>#VALUE!</v>
      </c>
      <c r="AT100" s="11" t="e">
        <f t="shared" si="54"/>
        <v>#VALUE!</v>
      </c>
      <c r="AU100" s="15">
        <f t="shared" si="55"/>
        <v>1.5759424160826513E-2</v>
      </c>
      <c r="AW100">
        <f t="shared" si="56"/>
        <v>78.812974192989046</v>
      </c>
      <c r="AX100">
        <f t="shared" si="57"/>
        <v>15.215219993965077</v>
      </c>
      <c r="AY100" t="e">
        <f t="shared" si="58"/>
        <v>#VALUE!</v>
      </c>
    </row>
    <row r="101" spans="1:51">
      <c r="A101" s="45">
        <v>44277.491666666669</v>
      </c>
      <c r="B101" s="43">
        <v>0.1</v>
      </c>
      <c r="C101" s="43" t="s">
        <v>278</v>
      </c>
      <c r="D101" s="36">
        <v>1</v>
      </c>
      <c r="E101" s="45">
        <v>44278.659270833334</v>
      </c>
      <c r="F101" s="43">
        <v>166</v>
      </c>
      <c r="H101" s="54">
        <v>21.5</v>
      </c>
      <c r="I101" s="5">
        <v>30</v>
      </c>
      <c r="J101" s="5">
        <v>244.91</v>
      </c>
      <c r="K101" s="5">
        <v>2438</v>
      </c>
      <c r="L101" s="5" t="s">
        <v>88</v>
      </c>
      <c r="M101" s="6">
        <f t="shared" si="33"/>
        <v>1.2604250509590307</v>
      </c>
      <c r="N101" s="6">
        <f t="shared" si="34"/>
        <v>64.99256691471372</v>
      </c>
      <c r="O101" s="6" t="e">
        <f t="shared" si="35"/>
        <v>#VALUE!</v>
      </c>
      <c r="P101">
        <f t="shared" si="36"/>
        <v>20.166800815344491</v>
      </c>
      <c r="Q101">
        <f t="shared" si="37"/>
        <v>2859.6729442474038</v>
      </c>
      <c r="R101">
        <f t="shared" si="38"/>
        <v>35.158426808131587</v>
      </c>
      <c r="S101">
        <f t="shared" si="39"/>
        <v>1812.9093873570039</v>
      </c>
      <c r="T101">
        <f t="shared" si="40"/>
        <v>1812.9093873570043</v>
      </c>
      <c r="V101" s="4">
        <f t="shared" si="59"/>
        <v>0.99396913336161552</v>
      </c>
      <c r="W101">
        <v>313.14999999999998</v>
      </c>
      <c r="X101">
        <f t="shared" si="41"/>
        <v>1.9073334166666699E-2</v>
      </c>
      <c r="Y101">
        <v>2E-3</v>
      </c>
      <c r="Z101">
        <f t="shared" si="42"/>
        <v>7.2765497523200454E-2</v>
      </c>
      <c r="AB101">
        <f t="shared" si="60"/>
        <v>2.4343298045159325E-4</v>
      </c>
      <c r="AC101">
        <f t="shared" si="43"/>
        <v>1.8947039514843827E-8</v>
      </c>
      <c r="AD101">
        <v>0</v>
      </c>
      <c r="AE101" s="11">
        <f t="shared" si="44"/>
        <v>5.0934686741356663E-9</v>
      </c>
      <c r="AF101" s="11">
        <f t="shared" si="45"/>
        <v>2.4040508188979495E-8</v>
      </c>
      <c r="AG101" s="15">
        <f t="shared" si="46"/>
        <v>1.097002469958351E-3</v>
      </c>
      <c r="AI101">
        <f t="shared" si="61"/>
        <v>2.4232967471356187E-3</v>
      </c>
      <c r="AJ101">
        <f t="shared" si="47"/>
        <v>1.8861166280343498E-7</v>
      </c>
      <c r="AK101">
        <v>0</v>
      </c>
      <c r="AL101" s="11">
        <f t="shared" si="48"/>
        <v>1.0510132843103458E-6</v>
      </c>
      <c r="AM101" s="11">
        <f t="shared" si="49"/>
        <v>1.2396249471137808E-6</v>
      </c>
      <c r="AN101" s="15">
        <f t="shared" si="50"/>
        <v>2.2739189884214046E-2</v>
      </c>
      <c r="AO101" s="15"/>
      <c r="AP101" t="e">
        <f t="shared" si="51"/>
        <v>#VALUE!</v>
      </c>
      <c r="AQ101" t="e">
        <f t="shared" si="52"/>
        <v>#VALUE!</v>
      </c>
      <c r="AR101">
        <v>0</v>
      </c>
      <c r="AS101" s="11" t="e">
        <f t="shared" si="53"/>
        <v>#VALUE!</v>
      </c>
      <c r="AT101" s="11" t="e">
        <f t="shared" si="54"/>
        <v>#VALUE!</v>
      </c>
      <c r="AU101" s="15">
        <f t="shared" si="55"/>
        <v>1.5759424160826513E-2</v>
      </c>
      <c r="AW101">
        <f t="shared" si="56"/>
        <v>78.812974192989046</v>
      </c>
      <c r="AX101">
        <f t="shared" si="57"/>
        <v>15.21521999396508</v>
      </c>
      <c r="AY101" t="e">
        <f t="shared" si="58"/>
        <v>#VALUE!</v>
      </c>
    </row>
    <row r="102" spans="1:51">
      <c r="A102" s="45">
        <v>44277.491666666669</v>
      </c>
      <c r="B102" s="43">
        <v>1.6</v>
      </c>
      <c r="C102" s="43" t="s">
        <v>278</v>
      </c>
      <c r="D102" s="36">
        <v>2</v>
      </c>
      <c r="E102" s="45">
        <v>44278.680555555555</v>
      </c>
      <c r="F102" s="43">
        <v>77</v>
      </c>
      <c r="H102" s="54">
        <v>21.5</v>
      </c>
      <c r="I102" s="5">
        <v>30</v>
      </c>
      <c r="J102" s="5">
        <v>29.61</v>
      </c>
      <c r="K102" s="5">
        <v>1069</v>
      </c>
      <c r="L102" s="5" t="s">
        <v>88</v>
      </c>
      <c r="M102" s="6">
        <f t="shared" si="33"/>
        <v>0.15238734947081337</v>
      </c>
      <c r="N102" s="6">
        <f t="shared" si="34"/>
        <v>28.497561128723941</v>
      </c>
      <c r="O102" s="6" t="e">
        <f t="shared" si="35"/>
        <v>#VALUE!</v>
      </c>
      <c r="P102">
        <f t="shared" si="36"/>
        <v>2.4381975915330139</v>
      </c>
      <c r="Q102">
        <f t="shared" si="37"/>
        <v>1253.8926896638534</v>
      </c>
      <c r="R102">
        <f t="shared" si="38"/>
        <v>4.2507084961364443</v>
      </c>
      <c r="S102">
        <f t="shared" si="39"/>
        <v>794.91391923077822</v>
      </c>
      <c r="T102">
        <f t="shared" si="40"/>
        <v>794.91391923077833</v>
      </c>
      <c r="V102" s="4">
        <f t="shared" si="59"/>
        <v>0.99396913336161552</v>
      </c>
      <c r="W102">
        <v>313.14999999999998</v>
      </c>
      <c r="X102">
        <f t="shared" si="41"/>
        <v>1.9073334166666699E-2</v>
      </c>
      <c r="Y102">
        <v>2E-3</v>
      </c>
      <c r="Z102">
        <f t="shared" si="42"/>
        <v>7.2765497523200454E-2</v>
      </c>
      <c r="AB102">
        <f t="shared" si="60"/>
        <v>2.9431426038837435E-5</v>
      </c>
      <c r="AC102">
        <f t="shared" si="43"/>
        <v>2.2907265527521368E-9</v>
      </c>
      <c r="AD102">
        <v>0</v>
      </c>
      <c r="AE102" s="11">
        <f t="shared" si="44"/>
        <v>6.158082864773064E-10</v>
      </c>
      <c r="AF102" s="11">
        <f t="shared" si="45"/>
        <v>2.9065348392294432E-9</v>
      </c>
      <c r="AG102" s="15">
        <f t="shared" si="46"/>
        <v>1.097002469958351E-3</v>
      </c>
      <c r="AI102">
        <f t="shared" si="61"/>
        <v>1.0625530035635671E-3</v>
      </c>
      <c r="AJ102">
        <f t="shared" si="47"/>
        <v>8.2701340253023786E-8</v>
      </c>
      <c r="AK102">
        <v>0</v>
      </c>
      <c r="AL102" s="11">
        <f t="shared" si="48"/>
        <v>4.6084216609013935E-7</v>
      </c>
      <c r="AM102" s="11">
        <f t="shared" si="49"/>
        <v>5.4354350634316314E-7</v>
      </c>
      <c r="AN102" s="15">
        <f t="shared" si="50"/>
        <v>2.2739189884214046E-2</v>
      </c>
      <c r="AO102" s="15"/>
      <c r="AP102" t="e">
        <f t="shared" si="51"/>
        <v>#VALUE!</v>
      </c>
      <c r="AQ102" t="e">
        <f t="shared" si="52"/>
        <v>#VALUE!</v>
      </c>
      <c r="AR102">
        <v>0</v>
      </c>
      <c r="AS102" s="11" t="e">
        <f t="shared" si="53"/>
        <v>#VALUE!</v>
      </c>
      <c r="AT102" s="11" t="e">
        <f t="shared" si="54"/>
        <v>#VALUE!</v>
      </c>
      <c r="AU102" s="15">
        <f t="shared" si="55"/>
        <v>1.5759424160826513E-2</v>
      </c>
      <c r="AW102">
        <f t="shared" si="56"/>
        <v>78.812974192989046</v>
      </c>
      <c r="AX102">
        <f t="shared" si="57"/>
        <v>15.215219993965075</v>
      </c>
      <c r="AY102" t="e">
        <f t="shared" si="58"/>
        <v>#VALUE!</v>
      </c>
    </row>
    <row r="103" spans="1:51">
      <c r="A103" s="45">
        <v>44277.491666666669</v>
      </c>
      <c r="B103" s="43">
        <v>1.6</v>
      </c>
      <c r="C103" s="43" t="s">
        <v>278</v>
      </c>
      <c r="D103" s="36">
        <v>1</v>
      </c>
      <c r="E103" s="45">
        <v>44278.701840277776</v>
      </c>
      <c r="F103" s="43">
        <v>196</v>
      </c>
      <c r="H103" s="54">
        <v>21.5</v>
      </c>
      <c r="I103" s="5">
        <v>30</v>
      </c>
      <c r="J103" s="5">
        <v>-0.51</v>
      </c>
      <c r="K103" s="5">
        <v>1264</v>
      </c>
      <c r="L103" s="5" t="s">
        <v>88</v>
      </c>
      <c r="M103" s="6">
        <f t="shared" si="33"/>
        <v>-2.6247061205712532E-3</v>
      </c>
      <c r="N103" s="6">
        <f t="shared" si="34"/>
        <v>33.695900155946731</v>
      </c>
      <c r="O103" s="6" t="e">
        <f t="shared" si="35"/>
        <v>#VALUE!</v>
      </c>
      <c r="P103">
        <f t="shared" si="36"/>
        <v>-4.199529792914005E-2</v>
      </c>
      <c r="Q103">
        <f t="shared" si="37"/>
        <v>1482.6196068616562</v>
      </c>
      <c r="R103">
        <f t="shared" si="38"/>
        <v>-7.3213824148246745E-2</v>
      </c>
      <c r="S103">
        <f t="shared" si="39"/>
        <v>939.9169260128192</v>
      </c>
      <c r="T103">
        <f t="shared" si="40"/>
        <v>939.9169260128192</v>
      </c>
      <c r="V103" s="4">
        <f t="shared" si="59"/>
        <v>0.99396913336161552</v>
      </c>
      <c r="W103">
        <v>313.14999999999998</v>
      </c>
      <c r="X103">
        <f t="shared" si="41"/>
        <v>1.9073334166666699E-2</v>
      </c>
      <c r="Y103">
        <v>2E-3</v>
      </c>
      <c r="Z103">
        <f t="shared" si="42"/>
        <v>7.2765497523200454E-2</v>
      </c>
      <c r="AB103">
        <f t="shared" si="60"/>
        <v>-5.0692425801442389E-7</v>
      </c>
      <c r="AC103">
        <f t="shared" si="43"/>
        <v>-3.9455269905558581E-11</v>
      </c>
      <c r="AD103">
        <v>0</v>
      </c>
      <c r="AE103" s="11">
        <f t="shared" si="44"/>
        <v>-1.0606627021392307E-11</v>
      </c>
      <c r="AF103" s="11">
        <f t="shared" si="45"/>
        <v>-5.0061896926950888E-11</v>
      </c>
      <c r="AG103" s="15">
        <f t="shared" si="46"/>
        <v>1.097002469958351E-3</v>
      </c>
      <c r="AI103">
        <f t="shared" si="61"/>
        <v>1.2563769845690819E-3</v>
      </c>
      <c r="AJ103">
        <f t="shared" si="47"/>
        <v>9.7787178746325585E-8</v>
      </c>
      <c r="AK103">
        <v>0</v>
      </c>
      <c r="AL103" s="11">
        <f t="shared" si="48"/>
        <v>5.4490598497468289E-7</v>
      </c>
      <c r="AM103" s="11">
        <f t="shared" si="49"/>
        <v>6.4269316372100851E-7</v>
      </c>
      <c r="AN103" s="15">
        <f t="shared" si="50"/>
        <v>2.2739189884214046E-2</v>
      </c>
      <c r="AO103" s="15"/>
      <c r="AP103" t="e">
        <f t="shared" si="51"/>
        <v>#VALUE!</v>
      </c>
      <c r="AQ103" t="e">
        <f t="shared" si="52"/>
        <v>#VALUE!</v>
      </c>
      <c r="AR103">
        <v>0</v>
      </c>
      <c r="AS103" s="11" t="e">
        <f t="shared" si="53"/>
        <v>#VALUE!</v>
      </c>
      <c r="AT103" s="11" t="e">
        <f t="shared" si="54"/>
        <v>#VALUE!</v>
      </c>
      <c r="AU103" s="15">
        <f t="shared" si="55"/>
        <v>1.5759424160826513E-2</v>
      </c>
      <c r="AW103">
        <f t="shared" si="56"/>
        <v>78.812974192989046</v>
      </c>
      <c r="AX103">
        <f t="shared" si="57"/>
        <v>15.215219993965082</v>
      </c>
      <c r="AY103" t="e">
        <f t="shared" si="58"/>
        <v>#VALUE!</v>
      </c>
    </row>
    <row r="104" spans="1:51">
      <c r="A104" s="45">
        <v>44277.491666666669</v>
      </c>
      <c r="B104" s="43">
        <v>5</v>
      </c>
      <c r="C104" s="43" t="s">
        <v>278</v>
      </c>
      <c r="D104" s="36">
        <v>2</v>
      </c>
      <c r="E104" s="45">
        <v>44278.72315972222</v>
      </c>
      <c r="F104" s="43">
        <v>159</v>
      </c>
      <c r="H104" s="54">
        <v>21.5</v>
      </c>
      <c r="I104" s="5">
        <v>30</v>
      </c>
      <c r="J104" s="5">
        <v>0.6</v>
      </c>
      <c r="K104" s="5">
        <v>1244</v>
      </c>
      <c r="L104" s="5" t="s">
        <v>88</v>
      </c>
      <c r="M104" s="6">
        <f t="shared" si="33"/>
        <v>3.0878895536132398E-3</v>
      </c>
      <c r="N104" s="6">
        <f t="shared" si="34"/>
        <v>33.16273717879568</v>
      </c>
      <c r="O104" s="6" t="e">
        <f t="shared" si="35"/>
        <v>#VALUE!</v>
      </c>
      <c r="P104">
        <f t="shared" si="36"/>
        <v>4.9406232857811837E-2</v>
      </c>
      <c r="Q104">
        <f t="shared" si="37"/>
        <v>1459.1604358670099</v>
      </c>
      <c r="R104">
        <f t="shared" si="38"/>
        <v>8.6133910762643262E-2</v>
      </c>
      <c r="S104">
        <f t="shared" si="39"/>
        <v>925.04482275312273</v>
      </c>
      <c r="T104">
        <f t="shared" si="40"/>
        <v>925.04482275312284</v>
      </c>
      <c r="V104" s="4">
        <f t="shared" si="59"/>
        <v>0.99396913336161552</v>
      </c>
      <c r="W104">
        <v>313.14999999999998</v>
      </c>
      <c r="X104">
        <f t="shared" si="41"/>
        <v>1.9073334166666699E-2</v>
      </c>
      <c r="Y104">
        <v>2E-3</v>
      </c>
      <c r="Z104">
        <f t="shared" si="42"/>
        <v>7.2765497523200454E-2</v>
      </c>
      <c r="AB104">
        <f t="shared" si="60"/>
        <v>5.9638148001696932E-7</v>
      </c>
      <c r="AC104">
        <f t="shared" si="43"/>
        <v>4.6417964594774811E-11</v>
      </c>
      <c r="AD104">
        <v>0</v>
      </c>
      <c r="AE104" s="11">
        <f t="shared" si="44"/>
        <v>1.2478384731049774E-11</v>
      </c>
      <c r="AF104" s="11">
        <f t="shared" si="45"/>
        <v>5.8896349325824586E-11</v>
      </c>
      <c r="AG104" s="15">
        <f t="shared" si="46"/>
        <v>1.097002469958351E-3</v>
      </c>
      <c r="AI104">
        <f t="shared" si="61"/>
        <v>1.2364976019018498E-3</v>
      </c>
      <c r="AJ104">
        <f t="shared" si="47"/>
        <v>9.6239913259833096E-8</v>
      </c>
      <c r="AK104">
        <v>0</v>
      </c>
      <c r="AL104" s="11">
        <f t="shared" si="48"/>
        <v>5.3628405483267852E-7</v>
      </c>
      <c r="AM104" s="11">
        <f t="shared" si="49"/>
        <v>6.3252396809251166E-7</v>
      </c>
      <c r="AN104" s="15">
        <f t="shared" si="50"/>
        <v>2.2739189884214046E-2</v>
      </c>
      <c r="AO104" s="15"/>
      <c r="AP104" t="e">
        <f t="shared" si="51"/>
        <v>#VALUE!</v>
      </c>
      <c r="AQ104" t="e">
        <f t="shared" si="52"/>
        <v>#VALUE!</v>
      </c>
      <c r="AR104">
        <v>0</v>
      </c>
      <c r="AS104" s="11" t="e">
        <f t="shared" si="53"/>
        <v>#VALUE!</v>
      </c>
      <c r="AT104" s="11" t="e">
        <f t="shared" si="54"/>
        <v>#VALUE!</v>
      </c>
      <c r="AU104" s="15">
        <f t="shared" si="55"/>
        <v>1.5759424160826513E-2</v>
      </c>
      <c r="AW104">
        <f t="shared" si="56"/>
        <v>78.81297419298906</v>
      </c>
      <c r="AX104">
        <f t="shared" si="57"/>
        <v>15.215219993965082</v>
      </c>
      <c r="AY104" t="e">
        <f t="shared" si="58"/>
        <v>#VALUE!</v>
      </c>
    </row>
    <row r="105" spans="1:51">
      <c r="A105" s="45">
        <v>44277.491666666669</v>
      </c>
      <c r="B105" s="43">
        <v>5</v>
      </c>
      <c r="C105" s="43" t="s">
        <v>278</v>
      </c>
      <c r="D105" s="36">
        <v>1</v>
      </c>
      <c r="E105" s="45">
        <v>44278.744456018518</v>
      </c>
      <c r="F105" s="43">
        <v>170</v>
      </c>
      <c r="H105" s="54">
        <v>21.5</v>
      </c>
      <c r="I105" s="5">
        <v>30</v>
      </c>
      <c r="J105" s="5">
        <v>40.22</v>
      </c>
      <c r="K105" s="5">
        <v>1518</v>
      </c>
      <c r="L105" s="5" t="s">
        <v>88</v>
      </c>
      <c r="M105" s="6">
        <f t="shared" si="33"/>
        <v>0.20699152974387416</v>
      </c>
      <c r="N105" s="6">
        <f t="shared" si="34"/>
        <v>40.467069965765141</v>
      </c>
      <c r="O105" s="6" t="e">
        <f t="shared" si="35"/>
        <v>#VALUE!</v>
      </c>
      <c r="P105">
        <f t="shared" si="36"/>
        <v>3.3118644759019866</v>
      </c>
      <c r="Q105">
        <f t="shared" si="37"/>
        <v>1780.5510784936662</v>
      </c>
      <c r="R105">
        <f t="shared" si="38"/>
        <v>5.7738431514558526</v>
      </c>
      <c r="S105">
        <f t="shared" si="39"/>
        <v>1128.792637410965</v>
      </c>
      <c r="T105">
        <f t="shared" si="40"/>
        <v>1128.7926374109647</v>
      </c>
      <c r="V105" s="4">
        <f t="shared" si="59"/>
        <v>0.99396913336161552</v>
      </c>
      <c r="W105">
        <v>313.14999999999998</v>
      </c>
      <c r="X105">
        <f t="shared" si="41"/>
        <v>1.9073334166666699E-2</v>
      </c>
      <c r="Y105">
        <v>2E-3</v>
      </c>
      <c r="Z105">
        <f t="shared" si="42"/>
        <v>7.2765497523200454E-2</v>
      </c>
      <c r="AB105">
        <f t="shared" si="60"/>
        <v>3.9977438543804177E-5</v>
      </c>
      <c r="AC105">
        <f t="shared" si="43"/>
        <v>3.111550893336405E-9</v>
      </c>
      <c r="AD105">
        <v>0</v>
      </c>
      <c r="AE105" s="11">
        <f t="shared" si="44"/>
        <v>8.3646772313803651E-10</v>
      </c>
      <c r="AF105" s="11">
        <f t="shared" si="45"/>
        <v>3.9480186164744411E-9</v>
      </c>
      <c r="AG105" s="15">
        <f t="shared" si="46"/>
        <v>1.097002469958351E-3</v>
      </c>
      <c r="AI105">
        <f t="shared" si="61"/>
        <v>1.5088451444429324E-3</v>
      </c>
      <c r="AJ105">
        <f t="shared" si="47"/>
        <v>1.1743745042478027E-7</v>
      </c>
      <c r="AK105">
        <v>0</v>
      </c>
      <c r="AL105" s="11">
        <f t="shared" si="48"/>
        <v>6.5440449777813978E-7</v>
      </c>
      <c r="AM105" s="11">
        <f t="shared" si="49"/>
        <v>7.7184194820292006E-7</v>
      </c>
      <c r="AN105" s="15">
        <f t="shared" si="50"/>
        <v>2.2739189884214046E-2</v>
      </c>
      <c r="AO105" s="15"/>
      <c r="AP105" t="e">
        <f t="shared" si="51"/>
        <v>#VALUE!</v>
      </c>
      <c r="AQ105" t="e">
        <f t="shared" si="52"/>
        <v>#VALUE!</v>
      </c>
      <c r="AR105">
        <v>0</v>
      </c>
      <c r="AS105" s="11" t="e">
        <f t="shared" si="53"/>
        <v>#VALUE!</v>
      </c>
      <c r="AT105" s="11" t="e">
        <f t="shared" si="54"/>
        <v>#VALUE!</v>
      </c>
      <c r="AU105" s="15">
        <f t="shared" si="55"/>
        <v>1.5759424160826513E-2</v>
      </c>
      <c r="AW105">
        <f t="shared" si="56"/>
        <v>78.812974192989046</v>
      </c>
      <c r="AX105">
        <f t="shared" si="57"/>
        <v>15.21521999396508</v>
      </c>
      <c r="AY105" t="e">
        <f t="shared" si="58"/>
        <v>#VALUE!</v>
      </c>
    </row>
    <row r="106" spans="1:51">
      <c r="A106" s="45">
        <v>44277.491666666669</v>
      </c>
      <c r="B106" s="43">
        <v>6.2</v>
      </c>
      <c r="C106" s="43" t="s">
        <v>278</v>
      </c>
      <c r="D106" s="36">
        <v>2</v>
      </c>
      <c r="E106" s="45">
        <v>44278.765740740739</v>
      </c>
      <c r="F106" s="43">
        <v>211</v>
      </c>
      <c r="H106" s="54">
        <v>21.5</v>
      </c>
      <c r="I106" s="5">
        <v>30</v>
      </c>
      <c r="J106" s="5">
        <v>49.32</v>
      </c>
      <c r="K106" s="5">
        <v>3597</v>
      </c>
      <c r="L106" s="5" t="s">
        <v>88</v>
      </c>
      <c r="M106" s="6">
        <f t="shared" si="33"/>
        <v>0.25382452130700828</v>
      </c>
      <c r="N106" s="6">
        <f t="shared" si="34"/>
        <v>95.889361440617407</v>
      </c>
      <c r="O106" s="6" t="e">
        <f t="shared" si="35"/>
        <v>#VALUE!</v>
      </c>
      <c r="P106">
        <f t="shared" si="36"/>
        <v>4.0611923409121324</v>
      </c>
      <c r="Q106">
        <f t="shared" si="37"/>
        <v>4219.1319033871659</v>
      </c>
      <c r="R106">
        <f t="shared" si="38"/>
        <v>7.0802074646892752</v>
      </c>
      <c r="S106">
        <f t="shared" si="39"/>
        <v>2674.7477712564164</v>
      </c>
      <c r="T106">
        <f t="shared" si="40"/>
        <v>2674.7477712564169</v>
      </c>
      <c r="V106" s="4">
        <f t="shared" si="59"/>
        <v>0.99396913336161552</v>
      </c>
      <c r="W106">
        <v>313.14999999999998</v>
      </c>
      <c r="X106">
        <f t="shared" si="41"/>
        <v>1.9073334166666699E-2</v>
      </c>
      <c r="Y106">
        <v>2E-3</v>
      </c>
      <c r="Z106">
        <f t="shared" si="42"/>
        <v>7.2765497523200454E-2</v>
      </c>
      <c r="AB106">
        <f t="shared" si="60"/>
        <v>4.9022557657394877E-5</v>
      </c>
      <c r="AC106">
        <f t="shared" si="43"/>
        <v>3.8155566896904892E-9</v>
      </c>
      <c r="AD106">
        <v>0</v>
      </c>
      <c r="AE106" s="11">
        <f t="shared" si="44"/>
        <v>1.0257232248922914E-9</v>
      </c>
      <c r="AF106" s="11">
        <f t="shared" si="45"/>
        <v>4.8412799145827806E-9</v>
      </c>
      <c r="AG106" s="15">
        <f t="shared" si="46"/>
        <v>1.097002469958351E-3</v>
      </c>
      <c r="AI106">
        <f t="shared" si="61"/>
        <v>3.5753069727017311E-3</v>
      </c>
      <c r="AJ106">
        <f t="shared" si="47"/>
        <v>2.7827569774567496E-7</v>
      </c>
      <c r="AK106">
        <v>0</v>
      </c>
      <c r="AL106" s="11">
        <f t="shared" si="48"/>
        <v>1.5506541360395053E-6</v>
      </c>
      <c r="AM106" s="11">
        <f t="shared" si="49"/>
        <v>1.8289298337851801E-6</v>
      </c>
      <c r="AN106" s="15">
        <f t="shared" si="50"/>
        <v>2.2739189884214046E-2</v>
      </c>
      <c r="AO106" s="15"/>
      <c r="AP106" t="e">
        <f t="shared" si="51"/>
        <v>#VALUE!</v>
      </c>
      <c r="AQ106" t="e">
        <f t="shared" si="52"/>
        <v>#VALUE!</v>
      </c>
      <c r="AR106">
        <v>0</v>
      </c>
      <c r="AS106" s="11" t="e">
        <f t="shared" si="53"/>
        <v>#VALUE!</v>
      </c>
      <c r="AT106" s="11" t="e">
        <f t="shared" si="54"/>
        <v>#VALUE!</v>
      </c>
      <c r="AU106" s="15">
        <f t="shared" si="55"/>
        <v>1.5759424160826513E-2</v>
      </c>
      <c r="AW106">
        <f t="shared" si="56"/>
        <v>78.812974192989046</v>
      </c>
      <c r="AX106">
        <f t="shared" si="57"/>
        <v>15.21521999396507</v>
      </c>
      <c r="AY106" t="e">
        <f t="shared" si="58"/>
        <v>#VALUE!</v>
      </c>
    </row>
    <row r="107" spans="1:51">
      <c r="A107" s="45">
        <v>44277.491666666669</v>
      </c>
      <c r="B107" s="43">
        <v>6.2</v>
      </c>
      <c r="C107" s="43" t="s">
        <v>278</v>
      </c>
      <c r="D107" s="36">
        <v>1</v>
      </c>
      <c r="E107" s="45">
        <v>44278.787048611113</v>
      </c>
      <c r="F107" s="43">
        <v>45</v>
      </c>
      <c r="H107" s="54">
        <v>21.5</v>
      </c>
      <c r="I107" s="5">
        <v>30</v>
      </c>
      <c r="J107" s="5">
        <v>53.28</v>
      </c>
      <c r="K107" s="5">
        <v>3908</v>
      </c>
      <c r="L107" s="5" t="s">
        <v>88</v>
      </c>
      <c r="M107" s="6">
        <f t="shared" si="33"/>
        <v>0.2742045923608557</v>
      </c>
      <c r="N107" s="6">
        <f t="shared" ref="N107:N132" si="62">1000000*(AM107-AK107)/X107</f>
        <v>104.18004573531631</v>
      </c>
      <c r="O107" s="6" t="e">
        <f t="shared" si="35"/>
        <v>#VALUE!</v>
      </c>
      <c r="P107">
        <f t="shared" si="36"/>
        <v>4.3872734777736913</v>
      </c>
      <c r="Q107">
        <f t="shared" si="37"/>
        <v>4583.922012353918</v>
      </c>
      <c r="R107">
        <f t="shared" si="38"/>
        <v>7.6486912757227214</v>
      </c>
      <c r="S107">
        <f t="shared" si="39"/>
        <v>2906.0089769446972</v>
      </c>
      <c r="T107">
        <f t="shared" si="40"/>
        <v>2906.0089769446972</v>
      </c>
      <c r="V107" s="4">
        <f t="shared" si="59"/>
        <v>0.99396913336161552</v>
      </c>
      <c r="W107">
        <v>313.14999999999998</v>
      </c>
      <c r="X107">
        <f t="shared" si="41"/>
        <v>1.9073334166666699E-2</v>
      </c>
      <c r="Y107">
        <v>2E-3</v>
      </c>
      <c r="Z107">
        <f t="shared" si="42"/>
        <v>7.2765497523200454E-2</v>
      </c>
      <c r="AB107">
        <f t="shared" si="60"/>
        <v>5.2958675425506876E-5</v>
      </c>
      <c r="AC107">
        <f t="shared" si="43"/>
        <v>4.1219152560160034E-9</v>
      </c>
      <c r="AD107">
        <v>0</v>
      </c>
      <c r="AE107" s="11">
        <f t="shared" si="44"/>
        <v>1.1080805641172199E-9</v>
      </c>
      <c r="AF107" s="11">
        <f t="shared" si="45"/>
        <v>5.2299958201332236E-9</v>
      </c>
      <c r="AG107" s="15">
        <f t="shared" si="46"/>
        <v>1.097002469958351E-3</v>
      </c>
      <c r="AI107">
        <f t="shared" si="61"/>
        <v>3.8844313731771934E-3</v>
      </c>
      <c r="AJ107">
        <f t="shared" si="47"/>
        <v>3.0233567606063319E-7</v>
      </c>
      <c r="AK107">
        <v>0</v>
      </c>
      <c r="AL107" s="11">
        <f t="shared" si="48"/>
        <v>1.6847251497476747E-6</v>
      </c>
      <c r="AM107" s="11">
        <f t="shared" si="49"/>
        <v>1.987060825808308E-6</v>
      </c>
      <c r="AN107" s="15">
        <f t="shared" si="50"/>
        <v>2.2739189884214046E-2</v>
      </c>
      <c r="AO107" s="15"/>
      <c r="AP107" t="e">
        <f t="shared" si="51"/>
        <v>#VALUE!</v>
      </c>
      <c r="AQ107" t="e">
        <f t="shared" si="52"/>
        <v>#VALUE!</v>
      </c>
      <c r="AR107">
        <v>0</v>
      </c>
      <c r="AS107" s="11" t="e">
        <f t="shared" si="53"/>
        <v>#VALUE!</v>
      </c>
      <c r="AT107" s="11" t="e">
        <f t="shared" si="54"/>
        <v>#VALUE!</v>
      </c>
      <c r="AU107" s="15">
        <f t="shared" si="55"/>
        <v>1.5759424160826513E-2</v>
      </c>
      <c r="AW107">
        <f t="shared" si="56"/>
        <v>78.812974192989046</v>
      </c>
      <c r="AX107">
        <f t="shared" si="57"/>
        <v>15.215219993965077</v>
      </c>
      <c r="AY107" t="e">
        <f t="shared" si="58"/>
        <v>#VALUE!</v>
      </c>
    </row>
    <row r="108" spans="1:51">
      <c r="A108" s="45">
        <v>44277.491666666669</v>
      </c>
      <c r="B108" s="43">
        <v>8</v>
      </c>
      <c r="C108" s="43" t="s">
        <v>278</v>
      </c>
      <c r="D108" s="36">
        <v>2</v>
      </c>
      <c r="E108" s="45">
        <v>44278.808298611111</v>
      </c>
      <c r="F108" s="43">
        <v>91</v>
      </c>
      <c r="H108" s="54">
        <v>21.5</v>
      </c>
      <c r="I108" s="5">
        <v>30</v>
      </c>
      <c r="J108" s="5">
        <v>34.909999999999997</v>
      </c>
      <c r="K108" s="5">
        <v>1221</v>
      </c>
      <c r="L108" s="5" t="s">
        <v>88</v>
      </c>
      <c r="M108" s="6">
        <f t="shared" si="33"/>
        <v>0.179663707194397</v>
      </c>
      <c r="N108" s="6">
        <f t="shared" si="62"/>
        <v>32.549599755071966</v>
      </c>
      <c r="O108" s="6" t="e">
        <f t="shared" si="35"/>
        <v>#VALUE!</v>
      </c>
      <c r="P108">
        <f t="shared" si="36"/>
        <v>2.8746193151103521</v>
      </c>
      <c r="Q108">
        <f t="shared" si="37"/>
        <v>1432.1823892231664</v>
      </c>
      <c r="R108">
        <f t="shared" si="38"/>
        <v>5.0115580412064595</v>
      </c>
      <c r="S108">
        <f t="shared" si="39"/>
        <v>907.94190400447155</v>
      </c>
      <c r="T108">
        <f t="shared" si="40"/>
        <v>907.94190400447189</v>
      </c>
      <c r="V108" s="4">
        <f t="shared" si="59"/>
        <v>0.99396913336161552</v>
      </c>
      <c r="W108">
        <v>313.14999999999998</v>
      </c>
      <c r="X108">
        <f t="shared" si="41"/>
        <v>1.9073334166666699E-2</v>
      </c>
      <c r="Y108">
        <v>2E-3</v>
      </c>
      <c r="Z108">
        <f t="shared" si="42"/>
        <v>7.2765497523200454E-2</v>
      </c>
      <c r="AB108">
        <f t="shared" si="60"/>
        <v>3.4699462445653996E-5</v>
      </c>
      <c r="AC108">
        <f t="shared" si="43"/>
        <v>2.7007519066726476E-9</v>
      </c>
      <c r="AD108">
        <v>0</v>
      </c>
      <c r="AE108" s="11">
        <f t="shared" si="44"/>
        <v>7.2603401826824604E-10</v>
      </c>
      <c r="AF108" s="11">
        <f t="shared" si="45"/>
        <v>3.4267859249408937E-9</v>
      </c>
      <c r="AG108" s="15">
        <f t="shared" si="46"/>
        <v>1.097002469958351E-3</v>
      </c>
      <c r="AI108">
        <f t="shared" si="61"/>
        <v>1.2136363118345327E-3</v>
      </c>
      <c r="AJ108">
        <f t="shared" si="47"/>
        <v>9.4460557950366741E-8</v>
      </c>
      <c r="AK108">
        <v>0</v>
      </c>
      <c r="AL108" s="11">
        <f t="shared" si="48"/>
        <v>5.2636883516937343E-7</v>
      </c>
      <c r="AM108" s="11">
        <f t="shared" si="49"/>
        <v>6.2082939311974013E-7</v>
      </c>
      <c r="AN108" s="15">
        <f t="shared" si="50"/>
        <v>2.2739189884214046E-2</v>
      </c>
      <c r="AO108" s="15"/>
      <c r="AP108" t="e">
        <f t="shared" si="51"/>
        <v>#VALUE!</v>
      </c>
      <c r="AQ108" t="e">
        <f t="shared" si="52"/>
        <v>#VALUE!</v>
      </c>
      <c r="AR108">
        <v>0</v>
      </c>
      <c r="AS108" s="11" t="e">
        <f t="shared" si="53"/>
        <v>#VALUE!</v>
      </c>
      <c r="AT108" s="11" t="e">
        <f t="shared" si="54"/>
        <v>#VALUE!</v>
      </c>
      <c r="AU108" s="15">
        <f t="shared" si="55"/>
        <v>1.5759424160826513E-2</v>
      </c>
      <c r="AW108">
        <f t="shared" si="56"/>
        <v>78.81297419298906</v>
      </c>
      <c r="AX108">
        <f t="shared" si="57"/>
        <v>15.21521999396507</v>
      </c>
      <c r="AY108" t="e">
        <f t="shared" si="58"/>
        <v>#VALUE!</v>
      </c>
    </row>
    <row r="109" spans="1:51">
      <c r="A109" s="45">
        <v>44277.491666666669</v>
      </c>
      <c r="B109" s="4">
        <v>8</v>
      </c>
      <c r="C109" s="4" t="s">
        <v>278</v>
      </c>
      <c r="D109" s="53">
        <v>1</v>
      </c>
      <c r="E109" s="45">
        <v>44278.829560185186</v>
      </c>
      <c r="F109" s="43">
        <v>71</v>
      </c>
      <c r="H109" s="54">
        <v>21.5</v>
      </c>
      <c r="I109" s="5">
        <v>30</v>
      </c>
      <c r="J109" s="5">
        <v>39.54</v>
      </c>
      <c r="K109" s="5">
        <v>1685</v>
      </c>
      <c r="L109" s="5" t="s">
        <v>88</v>
      </c>
      <c r="M109" s="6">
        <f t="shared" si="33"/>
        <v>0.20349192158311252</v>
      </c>
      <c r="N109" s="6">
        <f t="shared" si="62"/>
        <v>44.918980824976458</v>
      </c>
      <c r="O109" s="6" t="e">
        <f t="shared" si="35"/>
        <v>#VALUE!</v>
      </c>
      <c r="P109">
        <f t="shared" si="36"/>
        <v>3.2558707453298004</v>
      </c>
      <c r="Q109">
        <f t="shared" si="37"/>
        <v>1976.4351562989641</v>
      </c>
      <c r="R109">
        <f t="shared" si="38"/>
        <v>5.6762247192581903</v>
      </c>
      <c r="S109">
        <f t="shared" si="39"/>
        <v>1252.9746996294307</v>
      </c>
      <c r="T109">
        <f t="shared" si="40"/>
        <v>1252.9746996294307</v>
      </c>
      <c r="V109" s="4">
        <f t="shared" si="59"/>
        <v>0.99396913336161552</v>
      </c>
      <c r="W109">
        <v>313.14999999999998</v>
      </c>
      <c r="X109">
        <f t="shared" si="41"/>
        <v>1.9073334166666699E-2</v>
      </c>
      <c r="Y109">
        <v>2E-3</v>
      </c>
      <c r="Z109">
        <f t="shared" si="42"/>
        <v>7.2765497523200454E-2</v>
      </c>
      <c r="AB109">
        <f t="shared" si="60"/>
        <v>3.9301539533118278E-5</v>
      </c>
      <c r="AC109">
        <f t="shared" si="43"/>
        <v>3.0589438667956602E-9</v>
      </c>
      <c r="AD109">
        <v>0</v>
      </c>
      <c r="AE109" s="11">
        <f t="shared" si="44"/>
        <v>8.2232555377618012E-10</v>
      </c>
      <c r="AF109" s="11">
        <f t="shared" si="45"/>
        <v>3.8812694205718404E-9</v>
      </c>
      <c r="AG109" s="15">
        <f t="shared" si="46"/>
        <v>1.097002469958351E-3</v>
      </c>
      <c r="AI109">
        <f t="shared" si="61"/>
        <v>1.6748379897143222E-3</v>
      </c>
      <c r="AJ109">
        <f t="shared" si="47"/>
        <v>1.303571172369926E-7</v>
      </c>
      <c r="AK109">
        <v>0</v>
      </c>
      <c r="AL109" s="11">
        <f t="shared" si="48"/>
        <v>7.2639761446387724E-7</v>
      </c>
      <c r="AM109" s="11">
        <f t="shared" si="49"/>
        <v>8.5675473170086979E-7</v>
      </c>
      <c r="AN109" s="15">
        <f t="shared" si="50"/>
        <v>2.2739189884214046E-2</v>
      </c>
      <c r="AO109" s="15"/>
      <c r="AP109" t="e">
        <f t="shared" si="51"/>
        <v>#VALUE!</v>
      </c>
      <c r="AQ109" t="e">
        <f t="shared" si="52"/>
        <v>#VALUE!</v>
      </c>
      <c r="AR109">
        <v>0</v>
      </c>
      <c r="AS109" s="11" t="e">
        <f t="shared" si="53"/>
        <v>#VALUE!</v>
      </c>
      <c r="AT109" s="11" t="e">
        <f t="shared" si="54"/>
        <v>#VALUE!</v>
      </c>
      <c r="AU109" s="15">
        <f t="shared" si="55"/>
        <v>1.5759424160826513E-2</v>
      </c>
      <c r="AW109">
        <f t="shared" si="56"/>
        <v>78.81297419298906</v>
      </c>
      <c r="AX109">
        <f t="shared" si="57"/>
        <v>15.215219993965071</v>
      </c>
      <c r="AY109" t="e">
        <f t="shared" si="58"/>
        <v>#VALUE!</v>
      </c>
    </row>
    <row r="110" spans="1:51">
      <c r="A110" s="45">
        <v>44277.491666666669</v>
      </c>
      <c r="B110" s="4">
        <v>9</v>
      </c>
      <c r="C110" s="4" t="s">
        <v>278</v>
      </c>
      <c r="D110" s="53">
        <v>2</v>
      </c>
      <c r="E110" s="45">
        <v>44278.850810185184</v>
      </c>
      <c r="F110" s="43">
        <v>10</v>
      </c>
      <c r="H110" s="54">
        <v>21.5</v>
      </c>
      <c r="I110" s="5">
        <v>30</v>
      </c>
      <c r="J110" s="5">
        <v>38.630000000000003</v>
      </c>
      <c r="K110" s="5">
        <v>1585</v>
      </c>
      <c r="L110" s="5" t="s">
        <v>88</v>
      </c>
      <c r="M110" s="6">
        <f t="shared" si="33"/>
        <v>0.19880862242679906</v>
      </c>
      <c r="N110" s="6">
        <f t="shared" si="62"/>
        <v>42.253165939221184</v>
      </c>
      <c r="O110" s="6" t="e">
        <f t="shared" si="35"/>
        <v>#VALUE!</v>
      </c>
      <c r="P110">
        <f t="shared" si="36"/>
        <v>3.1809379588287849</v>
      </c>
      <c r="Q110">
        <f t="shared" si="37"/>
        <v>1859.139301325732</v>
      </c>
      <c r="R110">
        <f t="shared" si="38"/>
        <v>5.545588287934847</v>
      </c>
      <c r="S110">
        <f t="shared" si="39"/>
        <v>1178.614183330948</v>
      </c>
      <c r="T110">
        <f t="shared" si="40"/>
        <v>1178.6141833309482</v>
      </c>
      <c r="V110" s="4">
        <f t="shared" si="59"/>
        <v>0.99396913336161552</v>
      </c>
      <c r="W110">
        <v>313.14999999999998</v>
      </c>
      <c r="X110">
        <f t="shared" si="41"/>
        <v>1.9073334166666699E-2</v>
      </c>
      <c r="Y110">
        <v>2E-3</v>
      </c>
      <c r="Z110">
        <f t="shared" si="42"/>
        <v>7.2765497523200454E-2</v>
      </c>
      <c r="AB110">
        <f t="shared" si="60"/>
        <v>3.8397027621759208E-5</v>
      </c>
      <c r="AC110">
        <f t="shared" si="43"/>
        <v>2.9885432871602514E-9</v>
      </c>
      <c r="AD110">
        <v>0</v>
      </c>
      <c r="AE110" s="11">
        <f t="shared" si="44"/>
        <v>8.0340000360075457E-10</v>
      </c>
      <c r="AF110" s="11">
        <f t="shared" si="45"/>
        <v>3.7919432907610058E-9</v>
      </c>
      <c r="AG110" s="15">
        <f t="shared" si="46"/>
        <v>1.097002469958351E-3</v>
      </c>
      <c r="AI110">
        <f t="shared" si="61"/>
        <v>1.5754410763781606E-3</v>
      </c>
      <c r="AJ110">
        <f t="shared" si="47"/>
        <v>1.2262078980453013E-7</v>
      </c>
      <c r="AK110">
        <v>0</v>
      </c>
      <c r="AL110" s="11">
        <f t="shared" si="48"/>
        <v>6.8328796375385482E-7</v>
      </c>
      <c r="AM110" s="11">
        <f t="shared" si="49"/>
        <v>8.0590875355838495E-7</v>
      </c>
      <c r="AN110" s="15">
        <f t="shared" si="50"/>
        <v>2.2739189884214046E-2</v>
      </c>
      <c r="AO110" s="15"/>
      <c r="AP110" t="e">
        <f t="shared" si="51"/>
        <v>#VALUE!</v>
      </c>
      <c r="AQ110" t="e">
        <f t="shared" si="52"/>
        <v>#VALUE!</v>
      </c>
      <c r="AR110">
        <v>0</v>
      </c>
      <c r="AS110" s="11" t="e">
        <f t="shared" si="53"/>
        <v>#VALUE!</v>
      </c>
      <c r="AT110" s="11" t="e">
        <f t="shared" si="54"/>
        <v>#VALUE!</v>
      </c>
      <c r="AU110" s="15">
        <f t="shared" si="55"/>
        <v>1.5759424160826513E-2</v>
      </c>
      <c r="AW110">
        <f t="shared" si="56"/>
        <v>78.81297419298906</v>
      </c>
      <c r="AX110">
        <f t="shared" si="57"/>
        <v>15.215219993965077</v>
      </c>
      <c r="AY110" t="e">
        <f t="shared" si="58"/>
        <v>#VALUE!</v>
      </c>
    </row>
    <row r="111" spans="1:51">
      <c r="A111" s="45">
        <v>44277.491666666669</v>
      </c>
      <c r="B111" s="4">
        <v>9</v>
      </c>
      <c r="C111" s="4" t="s">
        <v>278</v>
      </c>
      <c r="D111" s="36">
        <v>1</v>
      </c>
      <c r="E111" s="45">
        <v>44278.872083333335</v>
      </c>
      <c r="F111" s="43">
        <v>76</v>
      </c>
      <c r="H111" s="54">
        <v>21.5</v>
      </c>
      <c r="I111" s="5">
        <v>30</v>
      </c>
      <c r="J111" s="5">
        <v>35.94</v>
      </c>
      <c r="K111" s="5">
        <v>967</v>
      </c>
      <c r="L111" s="5" t="s">
        <v>88</v>
      </c>
      <c r="M111" s="6">
        <f t="shared" si="33"/>
        <v>0.18496458426143303</v>
      </c>
      <c r="N111" s="6">
        <f t="shared" si="62"/>
        <v>25.778429945253556</v>
      </c>
      <c r="O111" s="6" t="e">
        <f t="shared" si="35"/>
        <v>#VALUE!</v>
      </c>
      <c r="P111">
        <f t="shared" si="36"/>
        <v>2.9594333481829285</v>
      </c>
      <c r="Q111">
        <f t="shared" si="37"/>
        <v>1134.2509175911564</v>
      </c>
      <c r="R111">
        <f t="shared" si="38"/>
        <v>5.1594212546823295</v>
      </c>
      <c r="S111">
        <f t="shared" si="39"/>
        <v>719.06619260632613</v>
      </c>
      <c r="T111">
        <f t="shared" si="40"/>
        <v>719.06619260632624</v>
      </c>
      <c r="V111" s="4">
        <f t="shared" si="59"/>
        <v>0.99396913336161552</v>
      </c>
      <c r="W111">
        <v>313.14999999999998</v>
      </c>
      <c r="X111">
        <f t="shared" si="41"/>
        <v>1.9073334166666699E-2</v>
      </c>
      <c r="Y111">
        <v>2E-3</v>
      </c>
      <c r="Z111">
        <f t="shared" si="42"/>
        <v>7.2765497523200454E-2</v>
      </c>
      <c r="AB111">
        <f t="shared" si="60"/>
        <v>3.572325065301646E-5</v>
      </c>
      <c r="AC111">
        <f t="shared" si="43"/>
        <v>2.7804360792270108E-9</v>
      </c>
      <c r="AD111">
        <v>0</v>
      </c>
      <c r="AE111" s="11">
        <f t="shared" si="44"/>
        <v>7.4745524538988138E-10</v>
      </c>
      <c r="AF111" s="11">
        <f t="shared" si="45"/>
        <v>3.527891324616892E-9</v>
      </c>
      <c r="AG111" s="15">
        <f t="shared" si="46"/>
        <v>1.097002469958351E-3</v>
      </c>
      <c r="AI111">
        <f t="shared" si="61"/>
        <v>9.6116815196068219E-4</v>
      </c>
      <c r="AJ111">
        <f t="shared" si="47"/>
        <v>7.4810286271912066E-8</v>
      </c>
      <c r="AK111">
        <v>0</v>
      </c>
      <c r="AL111" s="11">
        <f t="shared" si="48"/>
        <v>4.1687032236591649E-7</v>
      </c>
      <c r="AM111" s="11">
        <f t="shared" si="49"/>
        <v>4.9168060863782857E-7</v>
      </c>
      <c r="AN111" s="15">
        <f t="shared" si="50"/>
        <v>2.2739189884214046E-2</v>
      </c>
      <c r="AO111" s="15"/>
      <c r="AP111" t="e">
        <f t="shared" si="51"/>
        <v>#VALUE!</v>
      </c>
      <c r="AQ111" t="e">
        <f t="shared" si="52"/>
        <v>#VALUE!</v>
      </c>
      <c r="AR111">
        <v>0</v>
      </c>
      <c r="AS111" s="11" t="e">
        <f t="shared" si="53"/>
        <v>#VALUE!</v>
      </c>
      <c r="AT111" s="11" t="e">
        <f t="shared" si="54"/>
        <v>#VALUE!</v>
      </c>
      <c r="AU111" s="15">
        <f t="shared" si="55"/>
        <v>1.5759424160826513E-2</v>
      </c>
      <c r="AW111">
        <f t="shared" si="56"/>
        <v>78.812974192989046</v>
      </c>
      <c r="AX111">
        <f t="shared" si="57"/>
        <v>15.215219993965079</v>
      </c>
      <c r="AY111" t="e">
        <f t="shared" si="58"/>
        <v>#VALUE!</v>
      </c>
    </row>
    <row r="112" spans="1:51">
      <c r="A112" s="45">
        <v>44277.491666666669</v>
      </c>
      <c r="B112" s="4">
        <v>3.8</v>
      </c>
      <c r="C112" s="4" t="s">
        <v>278</v>
      </c>
      <c r="D112" s="36">
        <v>2</v>
      </c>
      <c r="E112" s="45">
        <v>44278.89340277778</v>
      </c>
      <c r="F112" s="43">
        <v>194</v>
      </c>
      <c r="H112" s="54">
        <v>21.5</v>
      </c>
      <c r="I112" s="5">
        <v>30</v>
      </c>
      <c r="J112" s="5">
        <v>38.93</v>
      </c>
      <c r="K112" s="5">
        <v>3007</v>
      </c>
      <c r="L112" s="5" t="s">
        <v>88</v>
      </c>
      <c r="M112" s="6">
        <f t="shared" si="33"/>
        <v>0.20035256720360567</v>
      </c>
      <c r="N112" s="6">
        <f t="shared" si="62"/>
        <v>80.161053614661256</v>
      </c>
      <c r="O112" s="6" t="e">
        <f t="shared" si="35"/>
        <v>#VALUE!</v>
      </c>
      <c r="P112">
        <f t="shared" si="36"/>
        <v>3.2056410752576907</v>
      </c>
      <c r="Q112">
        <f t="shared" si="37"/>
        <v>3527.0863590450954</v>
      </c>
      <c r="R112">
        <f t="shared" si="38"/>
        <v>5.5886552433161683</v>
      </c>
      <c r="S112">
        <f t="shared" si="39"/>
        <v>2236.0207250953695</v>
      </c>
      <c r="T112">
        <f t="shared" si="40"/>
        <v>2236.0207250953699</v>
      </c>
      <c r="V112" s="4">
        <f t="shared" si="59"/>
        <v>0.99396913336161552</v>
      </c>
      <c r="W112">
        <v>313.14999999999998</v>
      </c>
      <c r="X112">
        <f t="shared" si="41"/>
        <v>1.9073334166666699E-2</v>
      </c>
      <c r="Y112">
        <v>2E-3</v>
      </c>
      <c r="Z112">
        <f t="shared" si="42"/>
        <v>7.2765497523200454E-2</v>
      </c>
      <c r="AB112">
        <f t="shared" si="60"/>
        <v>3.8695218361767695E-5</v>
      </c>
      <c r="AC112">
        <f t="shared" si="43"/>
        <v>3.0117522694576388E-9</v>
      </c>
      <c r="AD112">
        <v>0</v>
      </c>
      <c r="AE112" s="11">
        <f t="shared" si="44"/>
        <v>8.0963919596627955E-10</v>
      </c>
      <c r="AF112" s="11">
        <f t="shared" si="45"/>
        <v>3.8213914654239181E-9</v>
      </c>
      <c r="AG112" s="15">
        <f t="shared" si="46"/>
        <v>1.097002469958351E-3</v>
      </c>
      <c r="AI112">
        <f t="shared" si="61"/>
        <v>2.9888651840183781E-3</v>
      </c>
      <c r="AJ112">
        <f t="shared" si="47"/>
        <v>2.3263136589414644E-7</v>
      </c>
      <c r="AK112">
        <v>0</v>
      </c>
      <c r="AL112" s="11">
        <f t="shared" si="48"/>
        <v>1.296307196850373E-6</v>
      </c>
      <c r="AM112" s="11">
        <f t="shared" si="49"/>
        <v>1.5289385627445195E-6</v>
      </c>
      <c r="AN112" s="15">
        <f t="shared" si="50"/>
        <v>2.2739189884214046E-2</v>
      </c>
      <c r="AO112" s="15"/>
      <c r="AP112" t="e">
        <f t="shared" si="51"/>
        <v>#VALUE!</v>
      </c>
      <c r="AQ112" t="e">
        <f t="shared" si="52"/>
        <v>#VALUE!</v>
      </c>
      <c r="AR112">
        <v>0</v>
      </c>
      <c r="AS112" s="11" t="e">
        <f t="shared" si="53"/>
        <v>#VALUE!</v>
      </c>
      <c r="AT112" s="11" t="e">
        <f t="shared" si="54"/>
        <v>#VALUE!</v>
      </c>
      <c r="AU112" s="15">
        <f t="shared" si="55"/>
        <v>1.5759424160826513E-2</v>
      </c>
      <c r="AW112">
        <f t="shared" si="56"/>
        <v>78.812974192989046</v>
      </c>
      <c r="AX112">
        <f t="shared" si="57"/>
        <v>15.215219993965082</v>
      </c>
      <c r="AY112" t="e">
        <f t="shared" si="58"/>
        <v>#VALUE!</v>
      </c>
    </row>
    <row r="113" spans="1:51">
      <c r="A113" s="45">
        <v>44277.491666666669</v>
      </c>
      <c r="B113" s="4">
        <v>3.8</v>
      </c>
      <c r="C113" s="4" t="s">
        <v>278</v>
      </c>
      <c r="D113" s="36">
        <v>1</v>
      </c>
      <c r="E113" s="45">
        <v>44278.914664351854</v>
      </c>
      <c r="F113" s="43">
        <v>97</v>
      </c>
      <c r="H113" s="54">
        <v>21.5</v>
      </c>
      <c r="I113" s="5">
        <v>30</v>
      </c>
      <c r="J113" s="5">
        <v>35.270000000000003</v>
      </c>
      <c r="K113" s="5">
        <v>1441</v>
      </c>
      <c r="L113" s="5" t="s">
        <v>88</v>
      </c>
      <c r="M113" s="6">
        <f t="shared" si="33"/>
        <v>0.18151644092656494</v>
      </c>
      <c r="N113" s="6">
        <f t="shared" si="62"/>
        <v>38.41439250373358</v>
      </c>
      <c r="O113" s="6" t="e">
        <f t="shared" si="35"/>
        <v>#VALUE!</v>
      </c>
      <c r="P113">
        <f t="shared" si="36"/>
        <v>2.904263054825039</v>
      </c>
      <c r="Q113">
        <f t="shared" si="37"/>
        <v>1690.2332701642777</v>
      </c>
      <c r="R113">
        <f t="shared" si="38"/>
        <v>5.063238387664045</v>
      </c>
      <c r="S113">
        <f t="shared" si="39"/>
        <v>1071.5350398611336</v>
      </c>
      <c r="T113">
        <f t="shared" si="40"/>
        <v>1071.5350398611333</v>
      </c>
      <c r="V113" s="4">
        <f t="shared" si="59"/>
        <v>0.99396913336161552</v>
      </c>
      <c r="W113">
        <v>313.14999999999998</v>
      </c>
      <c r="X113">
        <f t="shared" si="41"/>
        <v>1.9073334166666699E-2</v>
      </c>
      <c r="Y113">
        <v>2E-3</v>
      </c>
      <c r="Z113">
        <f t="shared" si="42"/>
        <v>7.2765497523200454E-2</v>
      </c>
      <c r="AB113">
        <f t="shared" si="60"/>
        <v>3.5057291333664183E-5</v>
      </c>
      <c r="AC113">
        <f t="shared" si="43"/>
        <v>2.7286026854295124E-9</v>
      </c>
      <c r="AD113">
        <v>0</v>
      </c>
      <c r="AE113" s="11">
        <f t="shared" si="44"/>
        <v>7.3352104910687602E-10</v>
      </c>
      <c r="AF113" s="11">
        <f t="shared" si="45"/>
        <v>3.4621237345363882E-9</v>
      </c>
      <c r="AG113" s="15">
        <f t="shared" si="46"/>
        <v>1.097002469958351E-3</v>
      </c>
      <c r="AI113">
        <f t="shared" si="61"/>
        <v>1.4323095211740879E-3</v>
      </c>
      <c r="AJ113">
        <f t="shared" si="47"/>
        <v>1.1148047830178416E-7</v>
      </c>
      <c r="AK113">
        <v>0</v>
      </c>
      <c r="AL113" s="11">
        <f t="shared" si="48"/>
        <v>6.2121006673142255E-7</v>
      </c>
      <c r="AM113" s="11">
        <f t="shared" si="49"/>
        <v>7.3269054503320676E-7</v>
      </c>
      <c r="AN113" s="15">
        <f t="shared" si="50"/>
        <v>2.2739189884214046E-2</v>
      </c>
      <c r="AO113" s="15"/>
      <c r="AP113" t="e">
        <f t="shared" si="51"/>
        <v>#VALUE!</v>
      </c>
      <c r="AQ113" t="e">
        <f t="shared" si="52"/>
        <v>#VALUE!</v>
      </c>
      <c r="AR113">
        <v>0</v>
      </c>
      <c r="AS113" s="11" t="e">
        <f t="shared" si="53"/>
        <v>#VALUE!</v>
      </c>
      <c r="AT113" s="11" t="e">
        <f t="shared" si="54"/>
        <v>#VALUE!</v>
      </c>
      <c r="AU113" s="15">
        <f t="shared" si="55"/>
        <v>1.5759424160826513E-2</v>
      </c>
      <c r="AW113">
        <f t="shared" si="56"/>
        <v>78.812974192989032</v>
      </c>
      <c r="AX113">
        <f t="shared" si="57"/>
        <v>15.215219993965082</v>
      </c>
      <c r="AY113" t="e">
        <f t="shared" si="58"/>
        <v>#VALUE!</v>
      </c>
    </row>
    <row r="114" spans="1:51">
      <c r="A114" s="45">
        <v>44277.491666666669</v>
      </c>
      <c r="B114" s="4">
        <v>1.6</v>
      </c>
      <c r="C114" s="4" t="s">
        <v>278</v>
      </c>
      <c r="D114" s="36">
        <v>2</v>
      </c>
      <c r="E114" s="45">
        <v>44278.935949074075</v>
      </c>
      <c r="F114" s="43">
        <v>188</v>
      </c>
      <c r="H114" s="54">
        <v>21.5</v>
      </c>
      <c r="I114" s="5">
        <v>30</v>
      </c>
      <c r="J114" s="5">
        <v>34.840000000000003</v>
      </c>
      <c r="K114" s="5">
        <v>3161</v>
      </c>
      <c r="L114" s="5" t="s">
        <v>88</v>
      </c>
      <c r="M114" s="6">
        <f t="shared" si="33"/>
        <v>0.17930345341314211</v>
      </c>
      <c r="N114" s="6">
        <f t="shared" si="62"/>
        <v>84.266408538724406</v>
      </c>
      <c r="O114" s="6" t="e">
        <f t="shared" si="35"/>
        <v>#VALUE!</v>
      </c>
      <c r="P114">
        <f t="shared" si="36"/>
        <v>2.8688552546102737</v>
      </c>
      <c r="Q114">
        <f t="shared" si="37"/>
        <v>3707.7219757038738</v>
      </c>
      <c r="R114">
        <f t="shared" si="38"/>
        <v>5.0015090849508166</v>
      </c>
      <c r="S114">
        <f t="shared" si="39"/>
        <v>2350.5359201950332</v>
      </c>
      <c r="T114">
        <f t="shared" si="40"/>
        <v>2350.5359201950337</v>
      </c>
      <c r="V114" s="4">
        <f t="shared" si="59"/>
        <v>0.99396913336161552</v>
      </c>
      <c r="W114">
        <v>313.14999999999998</v>
      </c>
      <c r="X114">
        <f t="shared" si="41"/>
        <v>1.9073334166666699E-2</v>
      </c>
      <c r="Y114">
        <v>2E-3</v>
      </c>
      <c r="Z114">
        <f t="shared" si="42"/>
        <v>7.2765497523200454E-2</v>
      </c>
      <c r="AB114">
        <f t="shared" si="60"/>
        <v>3.4629884606318687E-5</v>
      </c>
      <c r="AC114">
        <f t="shared" si="43"/>
        <v>2.6953364774699237E-9</v>
      </c>
      <c r="AD114">
        <v>0</v>
      </c>
      <c r="AE114" s="11">
        <f t="shared" si="44"/>
        <v>7.2457820671629023E-10</v>
      </c>
      <c r="AF114" s="11">
        <f t="shared" si="45"/>
        <v>3.419914684186214E-9</v>
      </c>
      <c r="AG114" s="15">
        <f t="shared" si="46"/>
        <v>1.097002469958351E-3</v>
      </c>
      <c r="AI114">
        <f t="shared" si="61"/>
        <v>3.141936430556067E-3</v>
      </c>
      <c r="AJ114">
        <f t="shared" si="47"/>
        <v>2.4454531014013862E-7</v>
      </c>
      <c r="AK114">
        <v>0</v>
      </c>
      <c r="AL114" s="11">
        <f t="shared" si="48"/>
        <v>1.3626960589438079E-6</v>
      </c>
      <c r="AM114" s="11">
        <f t="shared" si="49"/>
        <v>1.6072413690839466E-6</v>
      </c>
      <c r="AN114" s="15">
        <f t="shared" si="50"/>
        <v>2.2739189884214046E-2</v>
      </c>
      <c r="AO114" s="15"/>
      <c r="AP114" t="e">
        <f t="shared" si="51"/>
        <v>#VALUE!</v>
      </c>
      <c r="AQ114" t="e">
        <f t="shared" si="52"/>
        <v>#VALUE!</v>
      </c>
      <c r="AR114">
        <v>0</v>
      </c>
      <c r="AS114" s="11" t="e">
        <f t="shared" si="53"/>
        <v>#VALUE!</v>
      </c>
      <c r="AT114" s="11" t="e">
        <f t="shared" si="54"/>
        <v>#VALUE!</v>
      </c>
      <c r="AU114" s="15">
        <f t="shared" si="55"/>
        <v>1.5759424160826513E-2</v>
      </c>
      <c r="AW114">
        <f t="shared" si="56"/>
        <v>78.812974192989046</v>
      </c>
      <c r="AX114">
        <f t="shared" si="57"/>
        <v>15.215219993965073</v>
      </c>
      <c r="AY114" t="e">
        <f t="shared" si="58"/>
        <v>#VALUE!</v>
      </c>
    </row>
    <row r="115" spans="1:51">
      <c r="A115" s="45">
        <v>44277.491666666669</v>
      </c>
      <c r="B115" s="4">
        <v>1.6</v>
      </c>
      <c r="C115" s="4" t="s">
        <v>278</v>
      </c>
      <c r="D115" s="36">
        <v>1</v>
      </c>
      <c r="E115" s="45">
        <v>44278.957233796296</v>
      </c>
      <c r="F115" s="43">
        <v>133</v>
      </c>
      <c r="H115" s="54">
        <v>21.5</v>
      </c>
      <c r="I115" s="5">
        <v>30</v>
      </c>
      <c r="J115" s="5">
        <v>39.869999999999997</v>
      </c>
      <c r="K115" s="5">
        <v>1372</v>
      </c>
      <c r="L115" s="5" t="s">
        <v>88</v>
      </c>
      <c r="M115" s="6">
        <f t="shared" si="33"/>
        <v>0.20519026083759973</v>
      </c>
      <c r="N115" s="6">
        <f t="shared" si="62"/>
        <v>36.574980232562439</v>
      </c>
      <c r="O115" s="6" t="e">
        <f t="shared" si="35"/>
        <v>#VALUE!</v>
      </c>
      <c r="P115">
        <f t="shared" si="36"/>
        <v>3.2830441734015956</v>
      </c>
      <c r="Q115">
        <f t="shared" si="37"/>
        <v>1609.2991302327473</v>
      </c>
      <c r="R115">
        <f t="shared" si="38"/>
        <v>5.7235983701776423</v>
      </c>
      <c r="S115">
        <f t="shared" si="39"/>
        <v>1020.2262836151803</v>
      </c>
      <c r="T115">
        <f t="shared" si="40"/>
        <v>1020.2262836151805</v>
      </c>
      <c r="V115" s="4">
        <f t="shared" si="59"/>
        <v>0.99396913336161552</v>
      </c>
      <c r="W115">
        <v>313.14999999999998</v>
      </c>
      <c r="X115">
        <f t="shared" si="41"/>
        <v>1.9073334166666699E-2</v>
      </c>
      <c r="Y115">
        <v>2E-3</v>
      </c>
      <c r="Z115">
        <f t="shared" si="42"/>
        <v>7.2765497523200454E-2</v>
      </c>
      <c r="AB115">
        <f t="shared" si="60"/>
        <v>3.9629549347127605E-5</v>
      </c>
      <c r="AC115">
        <f t="shared" si="43"/>
        <v>3.0844737473227854E-9</v>
      </c>
      <c r="AD115">
        <v>0</v>
      </c>
      <c r="AE115" s="11">
        <f t="shared" si="44"/>
        <v>8.2918866537825734E-10</v>
      </c>
      <c r="AF115" s="11">
        <f t="shared" si="45"/>
        <v>3.9136624127010426E-9</v>
      </c>
      <c r="AG115" s="15">
        <f t="shared" si="46"/>
        <v>1.097002469958351E-3</v>
      </c>
      <c r="AI115">
        <f t="shared" si="61"/>
        <v>1.3637256509721365E-3</v>
      </c>
      <c r="AJ115">
        <f t="shared" si="47"/>
        <v>1.0614241237338506E-7</v>
      </c>
      <c r="AK115">
        <v>0</v>
      </c>
      <c r="AL115" s="11">
        <f t="shared" si="48"/>
        <v>5.9146440774150718E-7</v>
      </c>
      <c r="AM115" s="11">
        <f t="shared" si="49"/>
        <v>6.9760682011489225E-7</v>
      </c>
      <c r="AN115" s="15">
        <f t="shared" si="50"/>
        <v>2.2739189884214046E-2</v>
      </c>
      <c r="AO115" s="15"/>
      <c r="AP115" t="e">
        <f t="shared" si="51"/>
        <v>#VALUE!</v>
      </c>
      <c r="AQ115" t="e">
        <f t="shared" si="52"/>
        <v>#VALUE!</v>
      </c>
      <c r="AR115">
        <v>0</v>
      </c>
      <c r="AS115" s="11" t="e">
        <f t="shared" si="53"/>
        <v>#VALUE!</v>
      </c>
      <c r="AT115" s="11" t="e">
        <f t="shared" si="54"/>
        <v>#VALUE!</v>
      </c>
      <c r="AU115" s="15">
        <f t="shared" si="55"/>
        <v>1.5759424160826513E-2</v>
      </c>
      <c r="AW115">
        <f t="shared" si="56"/>
        <v>78.81297419298906</v>
      </c>
      <c r="AX115">
        <f t="shared" si="57"/>
        <v>15.215219993965077</v>
      </c>
      <c r="AY115" t="e">
        <f t="shared" si="58"/>
        <v>#VALUE!</v>
      </c>
    </row>
    <row r="116" spans="1:51">
      <c r="A116" s="45">
        <v>44277.491666666669</v>
      </c>
      <c r="B116" s="4">
        <v>2</v>
      </c>
      <c r="C116" s="4" t="s">
        <v>278</v>
      </c>
      <c r="D116" s="36">
        <v>2</v>
      </c>
      <c r="E116" s="45">
        <v>44278.978541666664</v>
      </c>
      <c r="F116" s="43">
        <v>24</v>
      </c>
      <c r="H116" s="54">
        <v>21.5</v>
      </c>
      <c r="I116" s="5">
        <v>30</v>
      </c>
      <c r="J116" s="5">
        <v>230.52</v>
      </c>
      <c r="K116" s="5">
        <v>2129</v>
      </c>
      <c r="L116" s="5" t="s">
        <v>88</v>
      </c>
      <c r="M116" s="6">
        <f t="shared" si="33"/>
        <v>1.1863671664982067</v>
      </c>
      <c r="N116" s="6">
        <f t="shared" si="62"/>
        <v>56.755198917729892</v>
      </c>
      <c r="O116" s="6" t="e">
        <f t="shared" si="35"/>
        <v>#VALUE!</v>
      </c>
      <c r="P116">
        <f t="shared" si="36"/>
        <v>18.981874663971308</v>
      </c>
      <c r="Q116">
        <f t="shared" si="37"/>
        <v>2497.2287523801151</v>
      </c>
      <c r="R116">
        <f t="shared" si="38"/>
        <v>33.092648515007532</v>
      </c>
      <c r="S116">
        <f t="shared" si="39"/>
        <v>1583.1353919946928</v>
      </c>
      <c r="T116">
        <f t="shared" si="40"/>
        <v>1583.135391994693</v>
      </c>
      <c r="V116" s="4">
        <f t="shared" si="59"/>
        <v>0.99396913336161552</v>
      </c>
      <c r="W116">
        <v>313.14999999999998</v>
      </c>
      <c r="X116">
        <f t="shared" si="41"/>
        <v>1.9073334166666699E-2</v>
      </c>
      <c r="Y116">
        <v>2E-3</v>
      </c>
      <c r="Z116">
        <f t="shared" si="42"/>
        <v>7.2765497523200454E-2</v>
      </c>
      <c r="AB116">
        <f t="shared" si="60"/>
        <v>2.291297646225196E-4</v>
      </c>
      <c r="AC116">
        <f t="shared" si="43"/>
        <v>1.783378199731248E-8</v>
      </c>
      <c r="AD116">
        <v>0</v>
      </c>
      <c r="AE116" s="11">
        <f t="shared" si="44"/>
        <v>4.7941954136693234E-9</v>
      </c>
      <c r="AF116" s="11">
        <f t="shared" si="45"/>
        <v>2.2627977410981804E-8</v>
      </c>
      <c r="AG116" s="15">
        <f t="shared" si="46"/>
        <v>1.097002469958351E-3</v>
      </c>
      <c r="AI116">
        <f t="shared" si="61"/>
        <v>2.1161602849268791E-3</v>
      </c>
      <c r="AJ116">
        <f t="shared" si="47"/>
        <v>1.6470641103712591E-7</v>
      </c>
      <c r="AK116">
        <v>0</v>
      </c>
      <c r="AL116" s="11">
        <f t="shared" si="48"/>
        <v>9.1780446361637636E-7</v>
      </c>
      <c r="AM116" s="11">
        <f t="shared" si="49"/>
        <v>1.0825108746535023E-6</v>
      </c>
      <c r="AN116" s="15">
        <f t="shared" si="50"/>
        <v>2.2739189884214046E-2</v>
      </c>
      <c r="AO116" s="15"/>
      <c r="AP116" t="e">
        <f t="shared" si="51"/>
        <v>#VALUE!</v>
      </c>
      <c r="AQ116" t="e">
        <f t="shared" si="52"/>
        <v>#VALUE!</v>
      </c>
      <c r="AR116">
        <v>0</v>
      </c>
      <c r="AS116" s="11" t="e">
        <f t="shared" si="53"/>
        <v>#VALUE!</v>
      </c>
      <c r="AT116" s="11" t="e">
        <f t="shared" si="54"/>
        <v>#VALUE!</v>
      </c>
      <c r="AU116" s="15">
        <f t="shared" si="55"/>
        <v>1.5759424160826513E-2</v>
      </c>
      <c r="AW116">
        <f t="shared" si="56"/>
        <v>78.812974192989046</v>
      </c>
      <c r="AX116">
        <f t="shared" si="57"/>
        <v>15.21521999396508</v>
      </c>
      <c r="AY116" t="e">
        <f t="shared" si="58"/>
        <v>#VALUE!</v>
      </c>
    </row>
    <row r="117" spans="1:51">
      <c r="A117" s="45">
        <v>44277.491666666669</v>
      </c>
      <c r="B117" s="4">
        <v>2</v>
      </c>
      <c r="C117" s="4" t="s">
        <v>278</v>
      </c>
      <c r="D117" s="36">
        <v>1</v>
      </c>
      <c r="E117" s="45">
        <v>44278.999837962961</v>
      </c>
      <c r="F117" s="43">
        <v>93</v>
      </c>
      <c r="H117" s="54">
        <v>21.5</v>
      </c>
      <c r="I117" s="5">
        <v>30</v>
      </c>
      <c r="J117" s="5">
        <v>45.04</v>
      </c>
      <c r="K117" s="5">
        <v>1803</v>
      </c>
      <c r="L117" s="5" t="s">
        <v>88</v>
      </c>
      <c r="M117" s="6">
        <f t="shared" si="33"/>
        <v>0.23179757582456717</v>
      </c>
      <c r="N117" s="6">
        <f t="shared" si="62"/>
        <v>48.064642390167684</v>
      </c>
      <c r="O117" s="6" t="e">
        <f t="shared" si="35"/>
        <v>#VALUE!</v>
      </c>
      <c r="P117">
        <f t="shared" si="36"/>
        <v>3.7087612131930747</v>
      </c>
      <c r="Q117">
        <f t="shared" si="37"/>
        <v>2114.8442651673781</v>
      </c>
      <c r="R117">
        <f t="shared" si="38"/>
        <v>6.4657855679157521</v>
      </c>
      <c r="S117">
        <f t="shared" si="39"/>
        <v>1340.7201088616398</v>
      </c>
      <c r="T117">
        <f t="shared" si="40"/>
        <v>1340.72010886164</v>
      </c>
      <c r="V117" s="4">
        <f t="shared" si="59"/>
        <v>0.99396913336161552</v>
      </c>
      <c r="W117">
        <v>313.14999999999998</v>
      </c>
      <c r="X117">
        <f t="shared" si="41"/>
        <v>1.9073334166666699E-2</v>
      </c>
      <c r="Y117">
        <v>2E-3</v>
      </c>
      <c r="Z117">
        <f t="shared" si="42"/>
        <v>7.2765497523200454E-2</v>
      </c>
      <c r="AB117">
        <f t="shared" si="60"/>
        <v>4.4768369766607167E-5</v>
      </c>
      <c r="AC117">
        <f t="shared" si="43"/>
        <v>3.4844418755810954E-9</v>
      </c>
      <c r="AD117">
        <v>0</v>
      </c>
      <c r="AE117" s="11">
        <f t="shared" si="44"/>
        <v>9.3671074714413639E-10</v>
      </c>
      <c r="AF117" s="11">
        <f t="shared" si="45"/>
        <v>4.4211526227252316E-9</v>
      </c>
      <c r="AG117" s="15">
        <f t="shared" si="46"/>
        <v>1.097002469958351E-3</v>
      </c>
      <c r="AI117">
        <f t="shared" si="61"/>
        <v>1.7921263474509927E-3</v>
      </c>
      <c r="AJ117">
        <f t="shared" si="47"/>
        <v>1.3948598360729827E-7</v>
      </c>
      <c r="AK117">
        <v>0</v>
      </c>
      <c r="AL117" s="11">
        <f t="shared" si="48"/>
        <v>7.772670023017035E-7</v>
      </c>
      <c r="AM117" s="11">
        <f t="shared" si="49"/>
        <v>9.1675298590900175E-7</v>
      </c>
      <c r="AN117" s="15">
        <f t="shared" si="50"/>
        <v>2.2739189884214046E-2</v>
      </c>
      <c r="AO117" s="15"/>
      <c r="AP117" t="e">
        <f t="shared" si="51"/>
        <v>#VALUE!</v>
      </c>
      <c r="AQ117" t="e">
        <f t="shared" si="52"/>
        <v>#VALUE!</v>
      </c>
      <c r="AR117">
        <v>0</v>
      </c>
      <c r="AS117" s="11" t="e">
        <f t="shared" si="53"/>
        <v>#VALUE!</v>
      </c>
      <c r="AT117" s="11" t="e">
        <f t="shared" si="54"/>
        <v>#VALUE!</v>
      </c>
      <c r="AU117" s="15">
        <f t="shared" si="55"/>
        <v>1.5759424160826513E-2</v>
      </c>
      <c r="AW117">
        <f t="shared" si="56"/>
        <v>78.812974192989046</v>
      </c>
      <c r="AX117">
        <f t="shared" si="57"/>
        <v>15.215219993965073</v>
      </c>
      <c r="AY117" t="e">
        <f t="shared" si="58"/>
        <v>#VALUE!</v>
      </c>
    </row>
    <row r="118" spans="1:51">
      <c r="A118" s="45">
        <v>44235.46875</v>
      </c>
      <c r="B118" s="4">
        <v>0.1</v>
      </c>
      <c r="C118" s="43" t="s">
        <v>278</v>
      </c>
      <c r="D118" s="36">
        <v>2</v>
      </c>
      <c r="E118" s="45">
        <v>44236.52171296296</v>
      </c>
      <c r="F118" s="43">
        <v>71</v>
      </c>
      <c r="H118" s="54">
        <v>21</v>
      </c>
      <c r="I118" s="5">
        <v>30</v>
      </c>
      <c r="J118" s="5">
        <v>32.46</v>
      </c>
      <c r="K118" s="5">
        <v>1314</v>
      </c>
      <c r="L118" s="5" t="s">
        <v>88</v>
      </c>
      <c r="M118" s="6">
        <f t="shared" si="33"/>
        <v>0.16733878681690573</v>
      </c>
      <c r="N118" s="6">
        <f t="shared" si="62"/>
        <v>35.088350022075815</v>
      </c>
      <c r="O118" s="6" t="e">
        <f t="shared" si="35"/>
        <v>#VALUE!</v>
      </c>
      <c r="P118">
        <f t="shared" si="36"/>
        <v>2.6774205890704916</v>
      </c>
      <c r="Q118">
        <f t="shared" si="37"/>
        <v>1543.8874009713359</v>
      </c>
      <c r="R118">
        <f t="shared" si="38"/>
        <v>4.6592200518420208</v>
      </c>
      <c r="S118">
        <f t="shared" si="39"/>
        <v>976.96623191002323</v>
      </c>
      <c r="T118">
        <f t="shared" si="40"/>
        <v>976.96623191002323</v>
      </c>
      <c r="V118" s="4">
        <f t="shared" si="59"/>
        <v>0.99565869503654603</v>
      </c>
      <c r="W118">
        <v>313.14999999999998</v>
      </c>
      <c r="X118">
        <f t="shared" si="41"/>
        <v>1.9073334166666699E-2</v>
      </c>
      <c r="Y118">
        <v>2E-3</v>
      </c>
      <c r="Z118">
        <f t="shared" si="42"/>
        <v>7.2765497523200454E-2</v>
      </c>
      <c r="AB118">
        <f t="shared" si="60"/>
        <v>3.2319081240886279E-5</v>
      </c>
      <c r="AC118">
        <f t="shared" si="43"/>
        <v>2.5154804752361256E-9</v>
      </c>
      <c r="AD118">
        <v>0</v>
      </c>
      <c r="AE118" s="11">
        <f t="shared" si="44"/>
        <v>6.7622812476731737E-10</v>
      </c>
      <c r="AF118" s="11">
        <f t="shared" si="45"/>
        <v>3.191708600003443E-9</v>
      </c>
      <c r="AG118" s="15">
        <f t="shared" si="46"/>
        <v>1.097002469958351E-3</v>
      </c>
      <c r="AI118">
        <f t="shared" si="61"/>
        <v>1.3082955252780215E-3</v>
      </c>
      <c r="AJ118">
        <f t="shared" si="47"/>
        <v>1.0182813753728496E-7</v>
      </c>
      <c r="AK118">
        <v>0</v>
      </c>
      <c r="AL118" s="11">
        <f t="shared" si="48"/>
        <v>5.6742368779073386E-7</v>
      </c>
      <c r="AM118" s="11">
        <f t="shared" si="49"/>
        <v>6.6925182532801885E-7</v>
      </c>
      <c r="AN118" s="15">
        <f t="shared" si="50"/>
        <v>2.2739189884214046E-2</v>
      </c>
      <c r="AO118" s="15"/>
      <c r="AP118" t="e">
        <f t="shared" si="51"/>
        <v>#VALUE!</v>
      </c>
      <c r="AQ118" t="e">
        <f t="shared" si="52"/>
        <v>#VALUE!</v>
      </c>
      <c r="AR118">
        <v>0</v>
      </c>
      <c r="AS118" s="11" t="e">
        <f t="shared" si="53"/>
        <v>#VALUE!</v>
      </c>
      <c r="AT118" s="11" t="e">
        <f t="shared" si="54"/>
        <v>#VALUE!</v>
      </c>
      <c r="AU118" s="15">
        <f t="shared" si="55"/>
        <v>1.5759424160826513E-2</v>
      </c>
      <c r="AW118">
        <f t="shared" si="56"/>
        <v>78.812974192989046</v>
      </c>
      <c r="AX118">
        <f t="shared" si="57"/>
        <v>15.215219993965082</v>
      </c>
      <c r="AY118" t="e">
        <f t="shared" si="58"/>
        <v>#VALUE!</v>
      </c>
    </row>
    <row r="119" spans="1:51">
      <c r="A119" s="45">
        <v>44235.46875</v>
      </c>
      <c r="B119" s="4">
        <v>0.1</v>
      </c>
      <c r="C119" s="43" t="s">
        <v>278</v>
      </c>
      <c r="D119" s="36">
        <v>1</v>
      </c>
      <c r="E119" s="45">
        <v>44236.542986111112</v>
      </c>
      <c r="F119" s="43">
        <v>10</v>
      </c>
      <c r="H119" s="54">
        <v>21</v>
      </c>
      <c r="I119" s="5">
        <v>30</v>
      </c>
      <c r="J119" s="5">
        <v>34.51</v>
      </c>
      <c r="K119" s="5">
        <v>1666</v>
      </c>
      <c r="L119" s="5" t="s">
        <v>88</v>
      </c>
      <c r="M119" s="6">
        <f t="shared" si="33"/>
        <v>0.17790700964422115</v>
      </c>
      <c r="N119" s="6">
        <f t="shared" si="62"/>
        <v>44.487968901657766</v>
      </c>
      <c r="O119" s="6" t="e">
        <f t="shared" si="35"/>
        <v>#VALUE!</v>
      </c>
      <c r="P119">
        <f t="shared" si="36"/>
        <v>2.8465121543075385</v>
      </c>
      <c r="Q119">
        <f t="shared" si="37"/>
        <v>1957.4706316729416</v>
      </c>
      <c r="R119">
        <f t="shared" si="38"/>
        <v>4.9534714722448605</v>
      </c>
      <c r="S119">
        <f t="shared" si="39"/>
        <v>1238.6801692253416</v>
      </c>
      <c r="T119">
        <f t="shared" si="40"/>
        <v>1238.6801692253414</v>
      </c>
      <c r="V119" s="4">
        <f t="shared" si="59"/>
        <v>0.99565869503654603</v>
      </c>
      <c r="W119">
        <v>313.14999999999998</v>
      </c>
      <c r="X119">
        <f t="shared" si="41"/>
        <v>1.9073334166666699E-2</v>
      </c>
      <c r="Y119">
        <v>2E-3</v>
      </c>
      <c r="Z119">
        <f t="shared" si="42"/>
        <v>7.2765497523200454E-2</v>
      </c>
      <c r="AB119">
        <f t="shared" si="60"/>
        <v>3.4360181565711206E-5</v>
      </c>
      <c r="AC119">
        <f t="shared" si="43"/>
        <v>2.6743447689586789E-9</v>
      </c>
      <c r="AD119">
        <v>0</v>
      </c>
      <c r="AE119" s="11">
        <f t="shared" si="44"/>
        <v>7.1893507657794606E-10</v>
      </c>
      <c r="AF119" s="11">
        <f t="shared" si="45"/>
        <v>3.3932798455366249E-9</v>
      </c>
      <c r="AG119" s="15">
        <f t="shared" si="46"/>
        <v>1.097002469958351E-3</v>
      </c>
      <c r="AI119">
        <f t="shared" si="61"/>
        <v>1.6587673859308856E-3</v>
      </c>
      <c r="AJ119">
        <f t="shared" si="47"/>
        <v>1.2910629919110862E-7</v>
      </c>
      <c r="AK119">
        <v>0</v>
      </c>
      <c r="AL119" s="11">
        <f t="shared" si="48"/>
        <v>7.1942759806648605E-7</v>
      </c>
      <c r="AM119" s="11">
        <f t="shared" si="49"/>
        <v>8.4853389725759462E-7</v>
      </c>
      <c r="AN119" s="15">
        <f t="shared" si="50"/>
        <v>2.2739189884214046E-2</v>
      </c>
      <c r="AO119" s="15"/>
      <c r="AP119" t="e">
        <f t="shared" si="51"/>
        <v>#VALUE!</v>
      </c>
      <c r="AQ119" t="e">
        <f t="shared" si="52"/>
        <v>#VALUE!</v>
      </c>
      <c r="AR119">
        <v>0</v>
      </c>
      <c r="AS119" s="11" t="e">
        <f t="shared" si="53"/>
        <v>#VALUE!</v>
      </c>
      <c r="AT119" s="11" t="e">
        <f t="shared" si="54"/>
        <v>#VALUE!</v>
      </c>
      <c r="AU119" s="15">
        <f t="shared" si="55"/>
        <v>1.5759424160826513E-2</v>
      </c>
      <c r="AW119">
        <f t="shared" si="56"/>
        <v>78.812974192989046</v>
      </c>
      <c r="AX119">
        <f t="shared" si="57"/>
        <v>15.215219993965071</v>
      </c>
      <c r="AY119" t="e">
        <f t="shared" si="58"/>
        <v>#VALUE!</v>
      </c>
    </row>
    <row r="120" spans="1:51">
      <c r="A120" s="45">
        <v>44235.46875</v>
      </c>
      <c r="B120" s="4">
        <v>1.6</v>
      </c>
      <c r="C120" s="43" t="s">
        <v>278</v>
      </c>
      <c r="D120" s="36">
        <v>2</v>
      </c>
      <c r="E120" s="45">
        <v>44236.564247685186</v>
      </c>
      <c r="F120" s="43">
        <v>160</v>
      </c>
      <c r="H120" s="54">
        <v>21</v>
      </c>
      <c r="I120" s="5">
        <v>30</v>
      </c>
      <c r="J120" s="5">
        <v>33.31</v>
      </c>
      <c r="K120" s="5">
        <v>1388</v>
      </c>
      <c r="L120" s="5" t="s">
        <v>88</v>
      </c>
      <c r="M120" s="6">
        <f t="shared" si="33"/>
        <v>0.17172073286725606</v>
      </c>
      <c r="N120" s="6">
        <f t="shared" si="62"/>
        <v>37.064406263806113</v>
      </c>
      <c r="O120" s="6" t="e">
        <f t="shared" si="35"/>
        <v>#VALUE!</v>
      </c>
      <c r="P120">
        <f t="shared" si="36"/>
        <v>2.747531725876097</v>
      </c>
      <c r="Q120">
        <f t="shared" si="37"/>
        <v>1630.8338756074691</v>
      </c>
      <c r="R120">
        <f t="shared" si="38"/>
        <v>4.7812267383505169</v>
      </c>
      <c r="S120">
        <f t="shared" si="39"/>
        <v>1031.9856391865389</v>
      </c>
      <c r="T120">
        <f t="shared" si="40"/>
        <v>1031.9856391865389</v>
      </c>
      <c r="V120" s="4">
        <f t="shared" si="59"/>
        <v>0.99565869503654603</v>
      </c>
      <c r="W120">
        <v>313.14999999999998</v>
      </c>
      <c r="X120">
        <f t="shared" si="41"/>
        <v>1.9073334166666699E-2</v>
      </c>
      <c r="Y120">
        <v>2E-3</v>
      </c>
      <c r="Z120">
        <f t="shared" si="42"/>
        <v>7.2765497523200454E-2</v>
      </c>
      <c r="AB120">
        <f t="shared" si="60"/>
        <v>3.316539113166735E-5</v>
      </c>
      <c r="AC120">
        <f t="shared" si="43"/>
        <v>2.5813510360479164E-9</v>
      </c>
      <c r="AD120">
        <v>0</v>
      </c>
      <c r="AE120" s="11">
        <f t="shared" si="44"/>
        <v>6.9393588527416338E-10</v>
      </c>
      <c r="AF120" s="11">
        <f t="shared" si="45"/>
        <v>3.27528692132208E-9</v>
      </c>
      <c r="AG120" s="15">
        <f t="shared" si="46"/>
        <v>1.097002469958351E-3</v>
      </c>
      <c r="AI120">
        <f t="shared" si="61"/>
        <v>1.3819742687107258E-3</v>
      </c>
      <c r="AJ120">
        <f t="shared" si="47"/>
        <v>1.0756275106678196E-7</v>
      </c>
      <c r="AK120">
        <v>0</v>
      </c>
      <c r="AL120" s="11">
        <f t="shared" si="48"/>
        <v>5.9937905529188636E-7</v>
      </c>
      <c r="AM120" s="11">
        <f t="shared" si="49"/>
        <v>7.0694180635866836E-7</v>
      </c>
      <c r="AN120" s="15">
        <f t="shared" si="50"/>
        <v>2.2739189884214046E-2</v>
      </c>
      <c r="AO120" s="15"/>
      <c r="AP120" t="e">
        <f t="shared" si="51"/>
        <v>#VALUE!</v>
      </c>
      <c r="AQ120" t="e">
        <f t="shared" si="52"/>
        <v>#VALUE!</v>
      </c>
      <c r="AR120">
        <v>0</v>
      </c>
      <c r="AS120" s="11" t="e">
        <f t="shared" si="53"/>
        <v>#VALUE!</v>
      </c>
      <c r="AT120" s="11" t="e">
        <f t="shared" si="54"/>
        <v>#VALUE!</v>
      </c>
      <c r="AU120" s="15">
        <f t="shared" si="55"/>
        <v>1.5759424160826513E-2</v>
      </c>
      <c r="AW120">
        <f t="shared" si="56"/>
        <v>78.81297419298906</v>
      </c>
      <c r="AX120">
        <f t="shared" si="57"/>
        <v>15.215219993965079</v>
      </c>
      <c r="AY120" t="e">
        <f t="shared" si="58"/>
        <v>#VALUE!</v>
      </c>
    </row>
    <row r="121" spans="1:51">
      <c r="A121" s="45">
        <v>44235.46875</v>
      </c>
      <c r="B121" s="4">
        <v>1.6</v>
      </c>
      <c r="C121" s="43" t="s">
        <v>278</v>
      </c>
      <c r="D121" s="36">
        <v>1</v>
      </c>
      <c r="E121" s="45">
        <v>44236.585532407407</v>
      </c>
      <c r="F121" s="43">
        <v>128</v>
      </c>
      <c r="H121" s="54">
        <v>21</v>
      </c>
      <c r="I121" s="5">
        <v>30</v>
      </c>
      <c r="J121" s="5">
        <v>38.89</v>
      </c>
      <c r="K121" s="5">
        <v>1418</v>
      </c>
      <c r="L121" s="5" t="s">
        <v>88</v>
      </c>
      <c r="M121" s="6">
        <f t="shared" si="33"/>
        <v>0.20048691988014372</v>
      </c>
      <c r="N121" s="6">
        <f t="shared" si="62"/>
        <v>37.865510145588665</v>
      </c>
      <c r="O121" s="6" t="e">
        <f t="shared" si="35"/>
        <v>#VALUE!</v>
      </c>
      <c r="P121">
        <f t="shared" si="36"/>
        <v>3.2077907180822995</v>
      </c>
      <c r="Q121">
        <f t="shared" si="37"/>
        <v>1666.0824464059012</v>
      </c>
      <c r="R121">
        <f t="shared" si="38"/>
        <v>5.5821647509592189</v>
      </c>
      <c r="S121">
        <f t="shared" si="39"/>
        <v>1054.2908042986398</v>
      </c>
      <c r="T121">
        <f t="shared" si="40"/>
        <v>1054.2908042986398</v>
      </c>
      <c r="V121" s="4">
        <f t="shared" si="59"/>
        <v>0.99565869503654603</v>
      </c>
      <c r="W121">
        <v>313.14999999999998</v>
      </c>
      <c r="X121">
        <f t="shared" si="41"/>
        <v>1.9073334166666699E-2</v>
      </c>
      <c r="Y121">
        <v>2E-3</v>
      </c>
      <c r="Z121">
        <f t="shared" si="42"/>
        <v>7.2765497523200454E-2</v>
      </c>
      <c r="AB121">
        <f t="shared" si="60"/>
        <v>3.8721166649971279E-5</v>
      </c>
      <c r="AC121">
        <f t="shared" si="43"/>
        <v>3.0137718940829622E-9</v>
      </c>
      <c r="AD121">
        <v>0</v>
      </c>
      <c r="AE121" s="11">
        <f t="shared" si="44"/>
        <v>8.1018212483675233E-10</v>
      </c>
      <c r="AF121" s="11">
        <f t="shared" si="45"/>
        <v>3.8239540189197145E-9</v>
      </c>
      <c r="AG121" s="15">
        <f t="shared" si="46"/>
        <v>1.097002469958351E-3</v>
      </c>
      <c r="AI121">
        <f t="shared" si="61"/>
        <v>1.4118440295618222E-3</v>
      </c>
      <c r="AJ121">
        <f t="shared" si="47"/>
        <v>1.0988759438955104E-7</v>
      </c>
      <c r="AK121">
        <v>0</v>
      </c>
      <c r="AL121" s="11">
        <f t="shared" si="48"/>
        <v>6.1233393400856976E-7</v>
      </c>
      <c r="AM121" s="11">
        <f t="shared" si="49"/>
        <v>7.2222152839812084E-7</v>
      </c>
      <c r="AN121" s="15">
        <f t="shared" si="50"/>
        <v>2.2739189884214046E-2</v>
      </c>
      <c r="AO121" s="15"/>
      <c r="AP121" t="e">
        <f t="shared" si="51"/>
        <v>#VALUE!</v>
      </c>
      <c r="AQ121" t="e">
        <f t="shared" si="52"/>
        <v>#VALUE!</v>
      </c>
      <c r="AR121">
        <v>0</v>
      </c>
      <c r="AS121" s="11" t="e">
        <f t="shared" si="53"/>
        <v>#VALUE!</v>
      </c>
      <c r="AT121" s="11" t="e">
        <f t="shared" si="54"/>
        <v>#VALUE!</v>
      </c>
      <c r="AU121" s="15">
        <f t="shared" si="55"/>
        <v>1.5759424160826513E-2</v>
      </c>
      <c r="AW121">
        <f t="shared" si="56"/>
        <v>78.81297419298906</v>
      </c>
      <c r="AX121">
        <f t="shared" si="57"/>
        <v>15.21521999396508</v>
      </c>
      <c r="AY121" t="e">
        <f t="shared" si="58"/>
        <v>#VALUE!</v>
      </c>
    </row>
    <row r="122" spans="1:51">
      <c r="A122" s="45">
        <v>44235.46875</v>
      </c>
      <c r="B122" s="4">
        <v>3.8</v>
      </c>
      <c r="C122" s="43" t="s">
        <v>278</v>
      </c>
      <c r="D122" s="36">
        <v>2</v>
      </c>
      <c r="E122" s="45">
        <v>44236.606817129628</v>
      </c>
      <c r="F122" s="43">
        <v>143</v>
      </c>
      <c r="H122" s="54">
        <v>21</v>
      </c>
      <c r="I122" s="5">
        <v>30</v>
      </c>
      <c r="J122" s="5">
        <v>40.1</v>
      </c>
      <c r="K122" s="5">
        <v>1320</v>
      </c>
      <c r="L122" s="5" t="s">
        <v>88</v>
      </c>
      <c r="M122" s="6">
        <f t="shared" si="33"/>
        <v>0.2067247489635835</v>
      </c>
      <c r="N122" s="6">
        <f t="shared" si="62"/>
        <v>35.248570798432326</v>
      </c>
      <c r="O122" s="6" t="e">
        <f t="shared" si="35"/>
        <v>#VALUE!</v>
      </c>
      <c r="P122">
        <f t="shared" si="36"/>
        <v>3.3075959834173361</v>
      </c>
      <c r="Q122">
        <f t="shared" si="37"/>
        <v>1550.9371151310224</v>
      </c>
      <c r="R122">
        <f t="shared" si="38"/>
        <v>5.7558448576360162</v>
      </c>
      <c r="S122">
        <f t="shared" si="39"/>
        <v>981.42726493244334</v>
      </c>
      <c r="T122">
        <f t="shared" si="40"/>
        <v>981.42726493244334</v>
      </c>
      <c r="V122" s="4">
        <f t="shared" si="59"/>
        <v>0.99565869503654603</v>
      </c>
      <c r="W122">
        <v>313.14999999999998</v>
      </c>
      <c r="X122">
        <f t="shared" si="41"/>
        <v>1.9073334166666699E-2</v>
      </c>
      <c r="Y122">
        <v>2E-3</v>
      </c>
      <c r="Z122">
        <f t="shared" si="42"/>
        <v>7.2765497523200454E-2</v>
      </c>
      <c r="AB122">
        <f t="shared" si="60"/>
        <v>3.9925913670965493E-5</v>
      </c>
      <c r="AC122">
        <f t="shared" si="43"/>
        <v>3.1075405747679804E-9</v>
      </c>
      <c r="AD122">
        <v>0</v>
      </c>
      <c r="AE122" s="11">
        <f t="shared" si="44"/>
        <v>8.3538964273473293E-10</v>
      </c>
      <c r="AF122" s="11">
        <f t="shared" si="45"/>
        <v>3.9429302175027135E-9</v>
      </c>
      <c r="AG122" s="15">
        <f t="shared" si="46"/>
        <v>1.097002469958351E-3</v>
      </c>
      <c r="AI122">
        <f t="shared" si="61"/>
        <v>1.3142694774482407E-3</v>
      </c>
      <c r="AJ122">
        <f t="shared" si="47"/>
        <v>1.0229310620183876E-7</v>
      </c>
      <c r="AK122">
        <v>0</v>
      </c>
      <c r="AL122" s="11">
        <f t="shared" si="48"/>
        <v>5.7001466353407056E-7</v>
      </c>
      <c r="AM122" s="11">
        <f t="shared" si="49"/>
        <v>6.7230776973590934E-7</v>
      </c>
      <c r="AN122" s="15">
        <f t="shared" si="50"/>
        <v>2.2739189884214046E-2</v>
      </c>
      <c r="AO122" s="15"/>
      <c r="AP122" t="e">
        <f t="shared" si="51"/>
        <v>#VALUE!</v>
      </c>
      <c r="AQ122" t="e">
        <f t="shared" si="52"/>
        <v>#VALUE!</v>
      </c>
      <c r="AR122">
        <v>0</v>
      </c>
      <c r="AS122" s="11" t="e">
        <f t="shared" si="53"/>
        <v>#VALUE!</v>
      </c>
      <c r="AT122" s="11" t="e">
        <f t="shared" si="54"/>
        <v>#VALUE!</v>
      </c>
      <c r="AU122" s="15">
        <f t="shared" si="55"/>
        <v>1.5759424160826513E-2</v>
      </c>
      <c r="AW122">
        <f t="shared" si="56"/>
        <v>78.81297419298906</v>
      </c>
      <c r="AX122">
        <f t="shared" si="57"/>
        <v>15.215219993965079</v>
      </c>
      <c r="AY122" t="e">
        <f t="shared" si="58"/>
        <v>#VALUE!</v>
      </c>
    </row>
    <row r="123" spans="1:51">
      <c r="A123" s="45">
        <v>44235.46875</v>
      </c>
      <c r="B123" s="4">
        <v>3.8</v>
      </c>
      <c r="C123" s="43" t="s">
        <v>278</v>
      </c>
      <c r="D123" s="36">
        <v>1</v>
      </c>
      <c r="E123" s="45">
        <v>44236.62809027778</v>
      </c>
      <c r="F123" s="43">
        <v>188</v>
      </c>
      <c r="H123" s="54">
        <v>21</v>
      </c>
      <c r="I123" s="5">
        <v>30</v>
      </c>
      <c r="J123" s="5">
        <v>45.77</v>
      </c>
      <c r="K123" s="5">
        <v>1473</v>
      </c>
      <c r="L123" s="5" t="s">
        <v>88</v>
      </c>
      <c r="M123" s="6">
        <f t="shared" si="33"/>
        <v>0.23595490673474356</v>
      </c>
      <c r="N123" s="6">
        <f t="shared" si="62"/>
        <v>39.334200595523342</v>
      </c>
      <c r="O123" s="6" t="e">
        <f t="shared" si="35"/>
        <v>#VALUE!</v>
      </c>
      <c r="P123">
        <f t="shared" si="36"/>
        <v>3.775278507755897</v>
      </c>
      <c r="Q123">
        <f t="shared" si="37"/>
        <v>1730.7048262030271</v>
      </c>
      <c r="R123">
        <f t="shared" si="38"/>
        <v>6.569701225286793</v>
      </c>
      <c r="S123">
        <f t="shared" si="39"/>
        <v>1095.1836070041584</v>
      </c>
      <c r="T123">
        <f t="shared" si="40"/>
        <v>1095.1836070041584</v>
      </c>
      <c r="V123" s="4">
        <f t="shared" si="59"/>
        <v>0.99565869503654603</v>
      </c>
      <c r="W123">
        <v>313.14999999999998</v>
      </c>
      <c r="X123">
        <f t="shared" si="41"/>
        <v>1.9073334166666699E-2</v>
      </c>
      <c r="Y123">
        <v>2E-3</v>
      </c>
      <c r="Z123">
        <f t="shared" si="42"/>
        <v>7.2765497523200454E-2</v>
      </c>
      <c r="AB123">
        <f t="shared" si="60"/>
        <v>4.5571298471822718E-5</v>
      </c>
      <c r="AC123">
        <f t="shared" si="43"/>
        <v>3.5469359627713338E-9</v>
      </c>
      <c r="AD123">
        <v>0</v>
      </c>
      <c r="AE123" s="11">
        <f t="shared" si="44"/>
        <v>9.5351082164510557E-10</v>
      </c>
      <c r="AF123" s="11">
        <f t="shared" si="45"/>
        <v>4.5004467844164391E-9</v>
      </c>
      <c r="AG123" s="15">
        <f t="shared" si="46"/>
        <v>1.097002469958351E-3</v>
      </c>
      <c r="AI123">
        <f t="shared" si="61"/>
        <v>1.4666052577888321E-3</v>
      </c>
      <c r="AJ123">
        <f t="shared" si="47"/>
        <v>1.1414980714796097E-7</v>
      </c>
      <c r="AK123">
        <v>0</v>
      </c>
      <c r="AL123" s="11">
        <f t="shared" si="48"/>
        <v>6.3608454498915595E-7</v>
      </c>
      <c r="AM123" s="11">
        <f t="shared" si="49"/>
        <v>7.5023435213711698E-7</v>
      </c>
      <c r="AN123" s="15">
        <f t="shared" si="50"/>
        <v>2.2739189884214046E-2</v>
      </c>
      <c r="AO123" s="15"/>
      <c r="AP123" t="e">
        <f t="shared" si="51"/>
        <v>#VALUE!</v>
      </c>
      <c r="AQ123" t="e">
        <f t="shared" si="52"/>
        <v>#VALUE!</v>
      </c>
      <c r="AR123">
        <v>0</v>
      </c>
      <c r="AS123" s="11" t="e">
        <f t="shared" si="53"/>
        <v>#VALUE!</v>
      </c>
      <c r="AT123" s="11" t="e">
        <f t="shared" si="54"/>
        <v>#VALUE!</v>
      </c>
      <c r="AU123" s="15">
        <f t="shared" si="55"/>
        <v>1.5759424160826513E-2</v>
      </c>
      <c r="AW123">
        <f t="shared" si="56"/>
        <v>78.812974192989046</v>
      </c>
      <c r="AX123">
        <f t="shared" si="57"/>
        <v>15.215219993965082</v>
      </c>
      <c r="AY123" t="e">
        <f t="shared" si="58"/>
        <v>#VALUE!</v>
      </c>
    </row>
    <row r="124" spans="1:51">
      <c r="A124" s="45">
        <v>44235.46875</v>
      </c>
      <c r="B124" s="4">
        <v>5</v>
      </c>
      <c r="C124" s="43" t="s">
        <v>278</v>
      </c>
      <c r="D124" s="36">
        <v>2</v>
      </c>
      <c r="E124" s="45">
        <v>44236.649328703701</v>
      </c>
      <c r="F124" s="43">
        <v>104</v>
      </c>
      <c r="H124" s="54">
        <v>21</v>
      </c>
      <c r="I124" s="5">
        <v>30</v>
      </c>
      <c r="J124" s="5">
        <v>38.78</v>
      </c>
      <c r="K124" s="5">
        <v>1168</v>
      </c>
      <c r="L124" s="5" t="s">
        <v>88</v>
      </c>
      <c r="M124" s="6">
        <f t="shared" si="33"/>
        <v>0.19991984450892192</v>
      </c>
      <c r="N124" s="6">
        <f t="shared" si="62"/>
        <v>31.189644464067392</v>
      </c>
      <c r="O124" s="6" t="e">
        <f t="shared" si="35"/>
        <v>#VALUE!</v>
      </c>
      <c r="P124">
        <f t="shared" si="36"/>
        <v>3.1987175121427507</v>
      </c>
      <c r="Q124">
        <f t="shared" si="37"/>
        <v>1372.3443564189652</v>
      </c>
      <c r="R124">
        <f t="shared" si="38"/>
        <v>5.5663756503522368</v>
      </c>
      <c r="S124">
        <f t="shared" si="39"/>
        <v>868.41442836446527</v>
      </c>
      <c r="T124">
        <f t="shared" si="40"/>
        <v>868.41442836446504</v>
      </c>
      <c r="V124" s="4">
        <f t="shared" si="59"/>
        <v>0.99565869503654603</v>
      </c>
      <c r="W124">
        <v>313.14999999999998</v>
      </c>
      <c r="X124">
        <f t="shared" si="41"/>
        <v>1.9073334166666699E-2</v>
      </c>
      <c r="Y124">
        <v>2E-3</v>
      </c>
      <c r="Z124">
        <f t="shared" si="42"/>
        <v>7.2765497523200454E-2</v>
      </c>
      <c r="AB124">
        <f t="shared" si="60"/>
        <v>3.8611644193517255E-5</v>
      </c>
      <c r="AC124">
        <f t="shared" si="43"/>
        <v>3.0052474685661422E-9</v>
      </c>
      <c r="AD124">
        <v>0</v>
      </c>
      <c r="AE124" s="11">
        <f t="shared" si="44"/>
        <v>8.0789053230057217E-10</v>
      </c>
      <c r="AF124" s="11">
        <f t="shared" si="45"/>
        <v>3.8131380008667142E-9</v>
      </c>
      <c r="AG124" s="15">
        <f t="shared" si="46"/>
        <v>1.097002469958351E-3</v>
      </c>
      <c r="AI124">
        <f t="shared" si="61"/>
        <v>1.1629293558026858E-3</v>
      </c>
      <c r="AJ124">
        <f t="shared" si="47"/>
        <v>9.0513900033142169E-8</v>
      </c>
      <c r="AK124">
        <v>0</v>
      </c>
      <c r="AL124" s="11">
        <f t="shared" si="48"/>
        <v>5.0437661136954127E-7</v>
      </c>
      <c r="AM124" s="11">
        <f t="shared" si="49"/>
        <v>5.9489051140268349E-7</v>
      </c>
      <c r="AN124" s="15">
        <f t="shared" si="50"/>
        <v>2.2739189884214046E-2</v>
      </c>
      <c r="AO124" s="15"/>
      <c r="AP124" t="e">
        <f t="shared" si="51"/>
        <v>#VALUE!</v>
      </c>
      <c r="AQ124" t="e">
        <f t="shared" si="52"/>
        <v>#VALUE!</v>
      </c>
      <c r="AR124">
        <v>0</v>
      </c>
      <c r="AS124" s="11" t="e">
        <f t="shared" si="53"/>
        <v>#VALUE!</v>
      </c>
      <c r="AT124" s="11" t="e">
        <f t="shared" si="54"/>
        <v>#VALUE!</v>
      </c>
      <c r="AU124" s="15">
        <f t="shared" si="55"/>
        <v>1.5759424160826513E-2</v>
      </c>
      <c r="AW124">
        <f t="shared" si="56"/>
        <v>78.81297419298906</v>
      </c>
      <c r="AX124">
        <f t="shared" si="57"/>
        <v>15.21521999396508</v>
      </c>
      <c r="AY124" t="e">
        <f t="shared" si="58"/>
        <v>#VALUE!</v>
      </c>
    </row>
    <row r="125" spans="1:51">
      <c r="A125" s="45">
        <v>44235.46875</v>
      </c>
      <c r="B125" s="4">
        <v>5</v>
      </c>
      <c r="C125" s="43" t="s">
        <v>278</v>
      </c>
      <c r="D125" s="36">
        <v>1</v>
      </c>
      <c r="E125" s="45">
        <v>44236.670601851853</v>
      </c>
      <c r="F125" s="43">
        <v>213</v>
      </c>
      <c r="H125" s="54">
        <v>21</v>
      </c>
      <c r="I125" s="5">
        <v>30</v>
      </c>
      <c r="J125" s="5">
        <v>41.81</v>
      </c>
      <c r="K125" s="5">
        <v>1623</v>
      </c>
      <c r="L125" s="5" t="s">
        <v>88</v>
      </c>
      <c r="M125" s="6">
        <f t="shared" si="33"/>
        <v>0.21554019337075883</v>
      </c>
      <c r="N125" s="6">
        <f t="shared" si="62"/>
        <v>43.339720004436117</v>
      </c>
      <c r="O125" s="6" t="e">
        <f t="shared" si="35"/>
        <v>#VALUE!</v>
      </c>
      <c r="P125">
        <f t="shared" si="36"/>
        <v>3.4486430939321413</v>
      </c>
      <c r="Q125">
        <f t="shared" si="37"/>
        <v>1906.9476801951892</v>
      </c>
      <c r="R125">
        <f t="shared" si="38"/>
        <v>6.0012936034354567</v>
      </c>
      <c r="S125">
        <f t="shared" si="39"/>
        <v>1206.7094325646635</v>
      </c>
      <c r="T125">
        <f t="shared" si="40"/>
        <v>1206.7094325646635</v>
      </c>
      <c r="V125" s="4">
        <f t="shared" si="59"/>
        <v>0.99565869503654603</v>
      </c>
      <c r="W125">
        <v>313.14999999999998</v>
      </c>
      <c r="X125">
        <f t="shared" si="41"/>
        <v>1.9073334166666699E-2</v>
      </c>
      <c r="Y125">
        <v>2E-3</v>
      </c>
      <c r="Z125">
        <f t="shared" si="42"/>
        <v>7.2765497523200454E-2</v>
      </c>
      <c r="AB125">
        <f t="shared" si="60"/>
        <v>4.1628490039477992E-5</v>
      </c>
      <c r="AC125">
        <f t="shared" si="43"/>
        <v>3.2400566441658176E-9</v>
      </c>
      <c r="AD125">
        <v>0</v>
      </c>
      <c r="AE125" s="11">
        <f t="shared" si="44"/>
        <v>8.7101349034262318E-10</v>
      </c>
      <c r="AF125" s="11">
        <f t="shared" si="45"/>
        <v>4.1110701345084411E-9</v>
      </c>
      <c r="AG125" s="15">
        <f t="shared" si="46"/>
        <v>1.097002469958351E-3</v>
      </c>
      <c r="AI125">
        <f t="shared" si="61"/>
        <v>1.6159540620443143E-3</v>
      </c>
      <c r="AJ125">
        <f t="shared" si="47"/>
        <v>1.2577402376180629E-7</v>
      </c>
      <c r="AK125">
        <v>0</v>
      </c>
      <c r="AL125" s="11">
        <f t="shared" si="48"/>
        <v>7.0085893857257326E-7</v>
      </c>
      <c r="AM125" s="11">
        <f t="shared" si="49"/>
        <v>8.2663296233437958E-7</v>
      </c>
      <c r="AN125" s="15">
        <f t="shared" si="50"/>
        <v>2.2739189884214046E-2</v>
      </c>
      <c r="AO125" s="15"/>
      <c r="AP125" t="e">
        <f t="shared" si="51"/>
        <v>#VALUE!</v>
      </c>
      <c r="AQ125" t="e">
        <f t="shared" si="52"/>
        <v>#VALUE!</v>
      </c>
      <c r="AR125">
        <v>0</v>
      </c>
      <c r="AS125" s="11" t="e">
        <f t="shared" si="53"/>
        <v>#VALUE!</v>
      </c>
      <c r="AT125" s="11" t="e">
        <f t="shared" si="54"/>
        <v>#VALUE!</v>
      </c>
      <c r="AU125" s="15">
        <f t="shared" si="55"/>
        <v>1.5759424160826513E-2</v>
      </c>
      <c r="AW125">
        <f t="shared" si="56"/>
        <v>78.81297419298906</v>
      </c>
      <c r="AX125">
        <f t="shared" si="57"/>
        <v>15.215219993965077</v>
      </c>
      <c r="AY125" t="e">
        <f t="shared" si="58"/>
        <v>#VALUE!</v>
      </c>
    </row>
    <row r="126" spans="1:51">
      <c r="A126" s="45">
        <v>44235.46875</v>
      </c>
      <c r="B126" s="4">
        <v>6.2</v>
      </c>
      <c r="C126" s="43" t="s">
        <v>278</v>
      </c>
      <c r="D126" s="36">
        <v>2</v>
      </c>
      <c r="E126" s="45">
        <v>44236.691863425927</v>
      </c>
      <c r="F126" s="43">
        <v>93</v>
      </c>
      <c r="H126" s="54">
        <v>21</v>
      </c>
      <c r="I126" s="5">
        <v>30</v>
      </c>
      <c r="J126" s="5">
        <v>32.369999999999997</v>
      </c>
      <c r="K126" s="5">
        <v>1209</v>
      </c>
      <c r="L126" s="5" t="s">
        <v>88</v>
      </c>
      <c r="M126" s="6">
        <f t="shared" si="33"/>
        <v>0.16687481605863333</v>
      </c>
      <c r="N126" s="6">
        <f t="shared" si="62"/>
        <v>32.284486435836882</v>
      </c>
      <c r="O126" s="6" t="e">
        <f t="shared" si="35"/>
        <v>#VALUE!</v>
      </c>
      <c r="P126">
        <f t="shared" si="36"/>
        <v>2.6699970569381333</v>
      </c>
      <c r="Q126">
        <f t="shared" si="37"/>
        <v>1420.5174031768229</v>
      </c>
      <c r="R126">
        <f t="shared" si="38"/>
        <v>4.6463016967999442</v>
      </c>
      <c r="S126">
        <f t="shared" si="39"/>
        <v>898.89815401766975</v>
      </c>
      <c r="T126">
        <f t="shared" si="40"/>
        <v>898.89815401766975</v>
      </c>
      <c r="V126" s="4">
        <f t="shared" si="59"/>
        <v>0.99565869503654603</v>
      </c>
      <c r="W126">
        <v>313.14999999999998</v>
      </c>
      <c r="X126">
        <f t="shared" si="41"/>
        <v>1.9073334166666699E-2</v>
      </c>
      <c r="Y126">
        <v>2E-3</v>
      </c>
      <c r="Z126">
        <f t="shared" si="42"/>
        <v>7.2765497523200454E-2</v>
      </c>
      <c r="AB126">
        <f t="shared" si="60"/>
        <v>3.2229471958332989E-5</v>
      </c>
      <c r="AC126">
        <f t="shared" si="43"/>
        <v>2.5085059452678184E-9</v>
      </c>
      <c r="AD126">
        <v>0</v>
      </c>
      <c r="AE126" s="11">
        <f t="shared" si="44"/>
        <v>6.7435318541953368E-10</v>
      </c>
      <c r="AF126" s="11">
        <f t="shared" si="45"/>
        <v>3.1828591306873519E-9</v>
      </c>
      <c r="AG126" s="15">
        <f t="shared" si="46"/>
        <v>1.097002469958351E-3</v>
      </c>
      <c r="AI126">
        <f t="shared" si="61"/>
        <v>1.2037513622991842E-3</v>
      </c>
      <c r="AJ126">
        <f t="shared" si="47"/>
        <v>9.3691185907593246E-8</v>
      </c>
      <c r="AK126">
        <v>0</v>
      </c>
      <c r="AL126" s="11">
        <f t="shared" si="48"/>
        <v>5.2208161228234197E-7</v>
      </c>
      <c r="AM126" s="11">
        <f t="shared" si="49"/>
        <v>6.1577279818993517E-7</v>
      </c>
      <c r="AN126" s="15">
        <f t="shared" si="50"/>
        <v>2.2739189884214046E-2</v>
      </c>
      <c r="AO126" s="15"/>
      <c r="AP126" t="e">
        <f t="shared" si="51"/>
        <v>#VALUE!</v>
      </c>
      <c r="AQ126" t="e">
        <f t="shared" si="52"/>
        <v>#VALUE!</v>
      </c>
      <c r="AR126">
        <v>0</v>
      </c>
      <c r="AS126" s="11" t="e">
        <f t="shared" si="53"/>
        <v>#VALUE!</v>
      </c>
      <c r="AT126" s="11" t="e">
        <f t="shared" si="54"/>
        <v>#VALUE!</v>
      </c>
      <c r="AU126" s="15">
        <f t="shared" si="55"/>
        <v>1.5759424160826513E-2</v>
      </c>
      <c r="AW126">
        <f t="shared" si="56"/>
        <v>78.812974192989046</v>
      </c>
      <c r="AX126">
        <f t="shared" si="57"/>
        <v>15.215219993965073</v>
      </c>
      <c r="AY126" t="e">
        <f t="shared" si="58"/>
        <v>#VALUE!</v>
      </c>
    </row>
    <row r="127" spans="1:51">
      <c r="A127" s="45">
        <v>44235.46875</v>
      </c>
      <c r="B127" s="4">
        <v>6.2</v>
      </c>
      <c r="C127" s="43" t="s">
        <v>278</v>
      </c>
      <c r="D127" s="36">
        <v>1</v>
      </c>
      <c r="E127" s="45">
        <v>44236.713125000002</v>
      </c>
      <c r="F127" s="43">
        <v>97</v>
      </c>
      <c r="H127" s="54">
        <v>21</v>
      </c>
      <c r="I127" s="5">
        <v>30</v>
      </c>
      <c r="J127" s="5">
        <v>42.69</v>
      </c>
      <c r="K127" s="5">
        <v>1420</v>
      </c>
      <c r="L127" s="5" t="s">
        <v>88</v>
      </c>
      <c r="M127" s="6">
        <f t="shared" si="33"/>
        <v>0.22007679634053318</v>
      </c>
      <c r="N127" s="6">
        <f t="shared" si="62"/>
        <v>37.918917071040845</v>
      </c>
      <c r="O127" s="6" t="e">
        <f t="shared" si="35"/>
        <v>#VALUE!</v>
      </c>
      <c r="P127">
        <f t="shared" si="36"/>
        <v>3.5212287414485308</v>
      </c>
      <c r="Q127">
        <f t="shared" si="37"/>
        <v>1668.4323511257971</v>
      </c>
      <c r="R127">
        <f t="shared" si="38"/>
        <v>6.1276064082913084</v>
      </c>
      <c r="S127">
        <f t="shared" si="39"/>
        <v>1055.7778153061133</v>
      </c>
      <c r="T127">
        <f t="shared" si="40"/>
        <v>1055.7778153061136</v>
      </c>
      <c r="V127" s="4">
        <f t="shared" si="59"/>
        <v>0.99565869503654603</v>
      </c>
      <c r="W127">
        <v>313.14999999999998</v>
      </c>
      <c r="X127">
        <f t="shared" si="41"/>
        <v>1.9073334166666699E-2</v>
      </c>
      <c r="Y127">
        <v>2E-3</v>
      </c>
      <c r="Z127">
        <f t="shared" si="42"/>
        <v>7.2765497523200454E-2</v>
      </c>
      <c r="AB127">
        <f t="shared" si="60"/>
        <v>4.2504669691110148E-5</v>
      </c>
      <c r="AC127">
        <f t="shared" si="43"/>
        <v>3.3082520483003765E-9</v>
      </c>
      <c r="AD127">
        <v>0</v>
      </c>
      <c r="AE127" s="11">
        <f t="shared" si="44"/>
        <v>8.8934623063206359E-10</v>
      </c>
      <c r="AF127" s="11">
        <f t="shared" si="45"/>
        <v>4.1975982789324401E-9</v>
      </c>
      <c r="AG127" s="15">
        <f t="shared" si="46"/>
        <v>1.097002469958351E-3</v>
      </c>
      <c r="AI127">
        <f t="shared" si="61"/>
        <v>1.4138353469518954E-3</v>
      </c>
      <c r="AJ127">
        <f t="shared" si="47"/>
        <v>1.1004258394440231E-7</v>
      </c>
      <c r="AK127">
        <v>0</v>
      </c>
      <c r="AL127" s="11">
        <f t="shared" si="48"/>
        <v>6.1319759258968206E-7</v>
      </c>
      <c r="AM127" s="11">
        <f t="shared" si="49"/>
        <v>7.2324017653408441E-7</v>
      </c>
      <c r="AN127" s="15">
        <f t="shared" si="50"/>
        <v>2.2739189884214046E-2</v>
      </c>
      <c r="AO127" s="15"/>
      <c r="AP127" t="e">
        <f t="shared" si="51"/>
        <v>#VALUE!</v>
      </c>
      <c r="AQ127" t="e">
        <f t="shared" si="52"/>
        <v>#VALUE!</v>
      </c>
      <c r="AR127">
        <v>0</v>
      </c>
      <c r="AS127" s="11" t="e">
        <f t="shared" si="53"/>
        <v>#VALUE!</v>
      </c>
      <c r="AT127" s="11" t="e">
        <f t="shared" si="54"/>
        <v>#VALUE!</v>
      </c>
      <c r="AU127" s="15">
        <f t="shared" si="55"/>
        <v>1.5759424160826513E-2</v>
      </c>
      <c r="AW127">
        <f t="shared" si="56"/>
        <v>78.81297419298906</v>
      </c>
      <c r="AX127">
        <f t="shared" si="57"/>
        <v>15.21521999396508</v>
      </c>
      <c r="AY127" t="e">
        <f t="shared" si="58"/>
        <v>#VALUE!</v>
      </c>
    </row>
    <row r="128" spans="1:51">
      <c r="A128" s="45">
        <v>44235.46875</v>
      </c>
      <c r="B128" s="4">
        <v>8</v>
      </c>
      <c r="C128" s="43" t="s">
        <v>278</v>
      </c>
      <c r="D128" s="36">
        <v>2</v>
      </c>
      <c r="E128" s="45">
        <v>44237.418819444443</v>
      </c>
      <c r="F128" s="43">
        <v>45</v>
      </c>
      <c r="H128" s="54">
        <v>21</v>
      </c>
      <c r="I128" s="5">
        <v>30</v>
      </c>
      <c r="J128" s="5">
        <v>39.32</v>
      </c>
      <c r="K128" s="5">
        <v>1459</v>
      </c>
      <c r="L128" s="5" t="s">
        <v>88</v>
      </c>
      <c r="M128" s="6">
        <f t="shared" si="33"/>
        <v>0.20270366905855622</v>
      </c>
      <c r="N128" s="6">
        <f t="shared" si="62"/>
        <v>38.960352117358156</v>
      </c>
      <c r="O128" s="6" t="e">
        <f t="shared" si="35"/>
        <v>#VALUE!</v>
      </c>
      <c r="P128">
        <f t="shared" si="36"/>
        <v>3.2432587049368995</v>
      </c>
      <c r="Q128">
        <f t="shared" si="37"/>
        <v>1714.2554931637587</v>
      </c>
      <c r="R128">
        <f t="shared" si="38"/>
        <v>5.6438857806046911</v>
      </c>
      <c r="S128">
        <f t="shared" si="39"/>
        <v>1084.7745299518447</v>
      </c>
      <c r="T128">
        <f t="shared" si="40"/>
        <v>1084.7745299518447</v>
      </c>
      <c r="V128" s="4">
        <f t="shared" si="59"/>
        <v>0.99565869503654603</v>
      </c>
      <c r="W128">
        <v>313.14999999999998</v>
      </c>
      <c r="X128">
        <f t="shared" si="41"/>
        <v>1.9073334166666699E-2</v>
      </c>
      <c r="Y128">
        <v>2E-3</v>
      </c>
      <c r="Z128">
        <f t="shared" si="42"/>
        <v>7.2765497523200454E-2</v>
      </c>
      <c r="AB128">
        <f t="shared" si="60"/>
        <v>3.914929988883699E-5</v>
      </c>
      <c r="AC128">
        <f t="shared" si="43"/>
        <v>3.047094648375985E-9</v>
      </c>
      <c r="AD128">
        <v>0</v>
      </c>
      <c r="AE128" s="11">
        <f t="shared" si="44"/>
        <v>8.1914016838727435E-10</v>
      </c>
      <c r="AF128" s="11">
        <f t="shared" si="45"/>
        <v>3.8662348167632594E-9</v>
      </c>
      <c r="AG128" s="15">
        <f t="shared" si="46"/>
        <v>1.097002469958351E-3</v>
      </c>
      <c r="AI128">
        <f t="shared" si="61"/>
        <v>1.4526660360583206E-3</v>
      </c>
      <c r="AJ128">
        <f t="shared" si="47"/>
        <v>1.1306488026400209E-7</v>
      </c>
      <c r="AK128">
        <v>0</v>
      </c>
      <c r="AL128" s="11">
        <f t="shared" si="48"/>
        <v>6.3003893492137046E-7</v>
      </c>
      <c r="AM128" s="11">
        <f t="shared" si="49"/>
        <v>7.4310381518537252E-7</v>
      </c>
      <c r="AN128" s="15">
        <f t="shared" si="50"/>
        <v>2.2739189884214046E-2</v>
      </c>
      <c r="AO128" s="15"/>
      <c r="AP128" t="e">
        <f t="shared" si="51"/>
        <v>#VALUE!</v>
      </c>
      <c r="AQ128" t="e">
        <f t="shared" si="52"/>
        <v>#VALUE!</v>
      </c>
      <c r="AR128">
        <v>0</v>
      </c>
      <c r="AS128" s="11" t="e">
        <f t="shared" si="53"/>
        <v>#VALUE!</v>
      </c>
      <c r="AT128" s="11" t="e">
        <f t="shared" si="54"/>
        <v>#VALUE!</v>
      </c>
      <c r="AU128" s="15">
        <f t="shared" si="55"/>
        <v>1.5759424160826513E-2</v>
      </c>
      <c r="AW128">
        <f t="shared" si="56"/>
        <v>78.81297419298906</v>
      </c>
      <c r="AX128">
        <f t="shared" si="57"/>
        <v>15.215219993965071</v>
      </c>
      <c r="AY128" t="e">
        <f t="shared" si="58"/>
        <v>#VALUE!</v>
      </c>
    </row>
    <row r="129" spans="1:51">
      <c r="A129" s="45">
        <v>44235.46875</v>
      </c>
      <c r="B129" s="4">
        <v>8</v>
      </c>
      <c r="C129" s="43" t="s">
        <v>278</v>
      </c>
      <c r="D129" s="36">
        <v>1</v>
      </c>
      <c r="E129" s="45">
        <v>44237.440092592595</v>
      </c>
      <c r="F129" s="43">
        <v>76</v>
      </c>
      <c r="H129" s="54">
        <v>21</v>
      </c>
      <c r="I129" s="5">
        <v>30</v>
      </c>
      <c r="J129" s="5">
        <v>48.7</v>
      </c>
      <c r="K129" s="5">
        <v>1542</v>
      </c>
      <c r="L129" s="5" t="s">
        <v>88</v>
      </c>
      <c r="M129" s="6">
        <f t="shared" si="33"/>
        <v>0.25105973253183334</v>
      </c>
      <c r="N129" s="6">
        <f t="shared" si="62"/>
        <v>41.176739523623219</v>
      </c>
      <c r="O129" s="6" t="e">
        <f t="shared" si="35"/>
        <v>#VALUE!</v>
      </c>
      <c r="P129">
        <f t="shared" si="36"/>
        <v>4.0169557205093334</v>
      </c>
      <c r="Q129">
        <f t="shared" si="37"/>
        <v>1811.7765390394216</v>
      </c>
      <c r="R129">
        <f t="shared" si="38"/>
        <v>6.9902654505454862</v>
      </c>
      <c r="S129">
        <f t="shared" si="39"/>
        <v>1146.4854867619906</v>
      </c>
      <c r="T129">
        <f t="shared" si="40"/>
        <v>1146.4854867619906</v>
      </c>
      <c r="V129" s="4">
        <f t="shared" si="59"/>
        <v>0.99565869503654603</v>
      </c>
      <c r="W129">
        <v>313.14999999999998</v>
      </c>
      <c r="X129">
        <f t="shared" si="41"/>
        <v>1.9073334166666699E-2</v>
      </c>
      <c r="Y129">
        <v>2E-3</v>
      </c>
      <c r="Z129">
        <f t="shared" si="42"/>
        <v>7.2765497523200454E-2</v>
      </c>
      <c r="AB129">
        <f t="shared" si="60"/>
        <v>4.8488578448279795E-5</v>
      </c>
      <c r="AC129">
        <f t="shared" si="43"/>
        <v>3.773995660628446E-9</v>
      </c>
      <c r="AD129">
        <v>0</v>
      </c>
      <c r="AE129" s="11">
        <f t="shared" si="44"/>
        <v>1.0145505137451746E-9</v>
      </c>
      <c r="AF129" s="11">
        <f t="shared" si="45"/>
        <v>4.7885461743736204E-9</v>
      </c>
      <c r="AG129" s="15">
        <f t="shared" si="46"/>
        <v>1.097002469958351E-3</v>
      </c>
      <c r="AI129">
        <f t="shared" si="61"/>
        <v>1.535305707746354E-3</v>
      </c>
      <c r="AJ129">
        <f t="shared" si="47"/>
        <v>1.1949694679032983E-7</v>
      </c>
      <c r="AK129">
        <v>0</v>
      </c>
      <c r="AL129" s="11">
        <f t="shared" si="48"/>
        <v>6.6588076603752796E-7</v>
      </c>
      <c r="AM129" s="11">
        <f t="shared" si="49"/>
        <v>7.8537771282785778E-7</v>
      </c>
      <c r="AN129" s="15">
        <f t="shared" si="50"/>
        <v>2.2739189884214046E-2</v>
      </c>
      <c r="AO129" s="15"/>
      <c r="AP129" t="e">
        <f t="shared" si="51"/>
        <v>#VALUE!</v>
      </c>
      <c r="AQ129" t="e">
        <f t="shared" si="52"/>
        <v>#VALUE!</v>
      </c>
      <c r="AR129">
        <v>0</v>
      </c>
      <c r="AS129" s="11" t="e">
        <f t="shared" si="53"/>
        <v>#VALUE!</v>
      </c>
      <c r="AT129" s="11" t="e">
        <f t="shared" si="54"/>
        <v>#VALUE!</v>
      </c>
      <c r="AU129" s="15">
        <f t="shared" si="55"/>
        <v>1.5759424160826513E-2</v>
      </c>
      <c r="AW129">
        <f t="shared" si="56"/>
        <v>78.812974192989046</v>
      </c>
      <c r="AX129">
        <f t="shared" si="57"/>
        <v>15.215219993965077</v>
      </c>
      <c r="AY129" t="e">
        <f t="shared" si="58"/>
        <v>#VALUE!</v>
      </c>
    </row>
    <row r="130" spans="1:51">
      <c r="A130" s="45">
        <v>44235.46875</v>
      </c>
      <c r="B130" s="4">
        <v>9</v>
      </c>
      <c r="C130" s="43" t="s">
        <v>278</v>
      </c>
      <c r="D130" s="36">
        <v>2</v>
      </c>
      <c r="E130" s="45">
        <v>44237.461365740739</v>
      </c>
      <c r="F130" s="43">
        <v>167</v>
      </c>
      <c r="H130" s="54">
        <v>21</v>
      </c>
      <c r="I130" s="5">
        <v>30</v>
      </c>
      <c r="J130" s="5">
        <v>50.54</v>
      </c>
      <c r="K130" s="5">
        <v>1546</v>
      </c>
      <c r="L130" s="5" t="s">
        <v>88</v>
      </c>
      <c r="M130" s="6">
        <f t="shared" si="33"/>
        <v>0.26054535692317982</v>
      </c>
      <c r="N130" s="6">
        <f t="shared" si="62"/>
        <v>41.283553374527557</v>
      </c>
      <c r="O130" s="6" t="e">
        <f t="shared" si="35"/>
        <v>#VALUE!</v>
      </c>
      <c r="P130">
        <f t="shared" si="36"/>
        <v>4.1687257107708771</v>
      </c>
      <c r="Q130">
        <f t="shared" si="37"/>
        <v>1816.4763484792124</v>
      </c>
      <c r="R130">
        <f t="shared" si="38"/>
        <v>7.2543740425168126</v>
      </c>
      <c r="S130">
        <f t="shared" si="39"/>
        <v>1149.4595087769376</v>
      </c>
      <c r="T130">
        <f t="shared" si="40"/>
        <v>1149.4595087769374</v>
      </c>
      <c r="V130" s="4">
        <f t="shared" si="59"/>
        <v>0.99565869503654603</v>
      </c>
      <c r="W130">
        <v>313.14999999999998</v>
      </c>
      <c r="X130">
        <f t="shared" si="41"/>
        <v>1.9073334166666699E-2</v>
      </c>
      <c r="Y130">
        <v>2E-3</v>
      </c>
      <c r="Z130">
        <f t="shared" si="42"/>
        <v>7.2765497523200454E-2</v>
      </c>
      <c r="AB130">
        <f t="shared" si="60"/>
        <v>5.0320590447147039E-5</v>
      </c>
      <c r="AC130">
        <f t="shared" si="43"/>
        <v>3.9165860510916145E-9</v>
      </c>
      <c r="AD130">
        <v>0</v>
      </c>
      <c r="AE130" s="11">
        <f t="shared" si="44"/>
        <v>1.052882607077641E-9</v>
      </c>
      <c r="AF130" s="11">
        <f t="shared" si="45"/>
        <v>4.9694686581692558E-9</v>
      </c>
      <c r="AG130" s="15">
        <f t="shared" si="46"/>
        <v>1.097002469958351E-3</v>
      </c>
      <c r="AI130">
        <f t="shared" si="61"/>
        <v>1.5392883425265002E-3</v>
      </c>
      <c r="AJ130">
        <f t="shared" si="47"/>
        <v>1.1980692590003238E-7</v>
      </c>
      <c r="AK130">
        <v>0</v>
      </c>
      <c r="AL130" s="11">
        <f t="shared" si="48"/>
        <v>6.6760808319975246E-7</v>
      </c>
      <c r="AM130" s="11">
        <f t="shared" si="49"/>
        <v>7.8741500909978482E-7</v>
      </c>
      <c r="AN130" s="15">
        <f t="shared" si="50"/>
        <v>2.2739189884214046E-2</v>
      </c>
      <c r="AO130" s="15"/>
      <c r="AP130" t="e">
        <f t="shared" si="51"/>
        <v>#VALUE!</v>
      </c>
      <c r="AQ130" t="e">
        <f t="shared" si="52"/>
        <v>#VALUE!</v>
      </c>
      <c r="AR130">
        <v>0</v>
      </c>
      <c r="AS130" s="11" t="e">
        <f t="shared" si="53"/>
        <v>#VALUE!</v>
      </c>
      <c r="AT130" s="11" t="e">
        <f t="shared" si="54"/>
        <v>#VALUE!</v>
      </c>
      <c r="AU130" s="15">
        <f t="shared" si="55"/>
        <v>1.5759424160826513E-2</v>
      </c>
      <c r="AW130">
        <f t="shared" si="56"/>
        <v>78.812974192989046</v>
      </c>
      <c r="AX130">
        <f t="shared" si="57"/>
        <v>15.215219993965073</v>
      </c>
      <c r="AY130" t="e">
        <f t="shared" si="58"/>
        <v>#VALUE!</v>
      </c>
    </row>
    <row r="131" spans="1:51">
      <c r="A131" s="45">
        <v>44263.472222222219</v>
      </c>
      <c r="B131" s="4">
        <v>0.1</v>
      </c>
      <c r="C131" s="43" t="s">
        <v>279</v>
      </c>
      <c r="D131" s="36">
        <v>1</v>
      </c>
      <c r="E131" s="45">
        <v>44264.570416666669</v>
      </c>
      <c r="F131" s="43">
        <v>121</v>
      </c>
      <c r="H131" s="54">
        <v>21.2</v>
      </c>
      <c r="I131" s="5">
        <v>30</v>
      </c>
      <c r="J131" s="5">
        <v>19.100000000000001</v>
      </c>
      <c r="K131" s="5">
        <v>647</v>
      </c>
      <c r="L131" s="5" t="s">
        <v>88</v>
      </c>
      <c r="M131" s="6">
        <f t="shared" si="33"/>
        <v>9.8398002084637864E-2</v>
      </c>
      <c r="N131" s="6">
        <f t="shared" si="62"/>
        <v>17.26540120226948</v>
      </c>
      <c r="O131" s="6" t="e">
        <f t="shared" si="35"/>
        <v>#VALUE!</v>
      </c>
      <c r="P131">
        <f t="shared" si="36"/>
        <v>1.5743680333542058</v>
      </c>
      <c r="Q131">
        <f t="shared" si="37"/>
        <v>759.67765289985709</v>
      </c>
      <c r="R131">
        <f t="shared" si="38"/>
        <v>2.7417089939146684</v>
      </c>
      <c r="S131">
        <f t="shared" si="39"/>
        <v>481.07385065695024</v>
      </c>
      <c r="T131">
        <f t="shared" si="40"/>
        <v>481.07385065695036</v>
      </c>
      <c r="V131" s="4">
        <f t="shared" si="59"/>
        <v>0.99498218156956009</v>
      </c>
      <c r="W131">
        <v>313.14999999999998</v>
      </c>
      <c r="X131">
        <f t="shared" si="41"/>
        <v>1.9073334166666699E-2</v>
      </c>
      <c r="Y131">
        <v>2E-3</v>
      </c>
      <c r="Z131">
        <f t="shared" si="42"/>
        <v>7.2765497523200454E-2</v>
      </c>
      <c r="AB131">
        <f t="shared" si="60"/>
        <v>1.9004159667978596E-5</v>
      </c>
      <c r="AC131">
        <f t="shared" si="43"/>
        <v>1.479144541169484E-9</v>
      </c>
      <c r="AD131">
        <v>0</v>
      </c>
      <c r="AE131" s="11">
        <f t="shared" si="44"/>
        <v>3.9763343392318036E-10</v>
      </c>
      <c r="AF131" s="11">
        <f t="shared" si="45"/>
        <v>1.8767779750926645E-9</v>
      </c>
      <c r="AG131" s="15">
        <f t="shared" si="46"/>
        <v>1.097002469958351E-3</v>
      </c>
      <c r="AI131">
        <f t="shared" si="61"/>
        <v>6.4375347147550539E-4</v>
      </c>
      <c r="AJ131">
        <f t="shared" si="47"/>
        <v>5.0105053305584094E-8</v>
      </c>
      <c r="AK131">
        <v>0</v>
      </c>
      <c r="AL131" s="11">
        <f t="shared" si="48"/>
        <v>2.7920371334687067E-7</v>
      </c>
      <c r="AM131" s="11">
        <f t="shared" si="49"/>
        <v>3.2930876665245476E-7</v>
      </c>
      <c r="AN131" s="15">
        <f t="shared" si="50"/>
        <v>2.2739189884214046E-2</v>
      </c>
      <c r="AO131" s="15"/>
      <c r="AP131" t="e">
        <f t="shared" si="51"/>
        <v>#VALUE!</v>
      </c>
      <c r="AQ131" t="e">
        <f t="shared" si="52"/>
        <v>#VALUE!</v>
      </c>
      <c r="AR131">
        <v>0</v>
      </c>
      <c r="AS131" s="11" t="e">
        <f t="shared" si="53"/>
        <v>#VALUE!</v>
      </c>
      <c r="AT131" s="11" t="e">
        <f t="shared" si="54"/>
        <v>#VALUE!</v>
      </c>
      <c r="AU131" s="15">
        <f t="shared" si="55"/>
        <v>1.5759424160826513E-2</v>
      </c>
      <c r="AW131">
        <f t="shared" si="56"/>
        <v>78.81297419298906</v>
      </c>
      <c r="AX131">
        <f t="shared" si="57"/>
        <v>15.215219993965075</v>
      </c>
      <c r="AY131" t="e">
        <f t="shared" si="58"/>
        <v>#VALUE!</v>
      </c>
    </row>
    <row r="132" spans="1:51">
      <c r="A132" s="45">
        <v>44263.472222222219</v>
      </c>
      <c r="B132" s="4">
        <v>0.1</v>
      </c>
      <c r="C132" s="43" t="s">
        <v>279</v>
      </c>
      <c r="D132" s="36">
        <v>2</v>
      </c>
      <c r="E132" s="45">
        <v>44264.591689814813</v>
      </c>
      <c r="F132" s="43">
        <v>26</v>
      </c>
      <c r="H132" s="54">
        <v>21.2</v>
      </c>
      <c r="I132" s="5">
        <v>30</v>
      </c>
      <c r="J132" s="5">
        <v>21.7</v>
      </c>
      <c r="K132" s="5">
        <v>777</v>
      </c>
      <c r="L132" s="5" t="s">
        <v>88</v>
      </c>
      <c r="M132" s="6">
        <f t="shared" si="33"/>
        <v>0.1117924945150074</v>
      </c>
      <c r="N132" s="6">
        <f t="shared" si="62"/>
        <v>20.734492633946498</v>
      </c>
      <c r="O132" s="6" t="e">
        <f t="shared" si="35"/>
        <v>#VALUE!</v>
      </c>
      <c r="P132">
        <f t="shared" si="36"/>
        <v>1.7886799122401185</v>
      </c>
      <c r="Q132">
        <f t="shared" si="37"/>
        <v>912.31767589364597</v>
      </c>
      <c r="R132">
        <f t="shared" si="38"/>
        <v>3.1149259250234711</v>
      </c>
      <c r="S132">
        <f t="shared" si="39"/>
        <v>577.73474800687848</v>
      </c>
      <c r="T132">
        <f t="shared" si="40"/>
        <v>577.73474800687848</v>
      </c>
      <c r="V132" s="4">
        <f t="shared" si="59"/>
        <v>0.99498218156956009</v>
      </c>
      <c r="W132">
        <v>313.14999999999998</v>
      </c>
      <c r="X132">
        <f t="shared" si="41"/>
        <v>1.9073334166666699E-2</v>
      </c>
      <c r="Y132">
        <v>2E-3</v>
      </c>
      <c r="Z132">
        <f t="shared" si="42"/>
        <v>7.2765497523200454E-2</v>
      </c>
      <c r="AB132">
        <f t="shared" si="60"/>
        <v>2.1591113340059452E-5</v>
      </c>
      <c r="AC132">
        <f t="shared" si="43"/>
        <v>1.6804940598627122E-9</v>
      </c>
      <c r="AD132">
        <v>0</v>
      </c>
      <c r="AE132" s="11">
        <f t="shared" si="44"/>
        <v>4.5176154534727814E-10</v>
      </c>
      <c r="AF132" s="11">
        <f t="shared" si="45"/>
        <v>2.1322556052099901E-9</v>
      </c>
      <c r="AG132" s="15">
        <f t="shared" si="46"/>
        <v>1.097002469958351E-3</v>
      </c>
      <c r="AI132">
        <f t="shared" si="61"/>
        <v>7.7310115507954816E-4</v>
      </c>
      <c r="AJ132">
        <f t="shared" si="47"/>
        <v>6.0172529240245494E-8</v>
      </c>
      <c r="AK132">
        <v>0</v>
      </c>
      <c r="AL132" s="11">
        <f t="shared" si="48"/>
        <v>3.3530337754330526E-7</v>
      </c>
      <c r="AM132" s="11">
        <f t="shared" si="49"/>
        <v>3.9547590678355076E-7</v>
      </c>
      <c r="AN132" s="15">
        <f t="shared" si="50"/>
        <v>2.2739189884214046E-2</v>
      </c>
      <c r="AO132" s="15"/>
      <c r="AP132" t="e">
        <f t="shared" si="51"/>
        <v>#VALUE!</v>
      </c>
      <c r="AQ132" t="e">
        <f t="shared" si="52"/>
        <v>#VALUE!</v>
      </c>
      <c r="AR132">
        <v>0</v>
      </c>
      <c r="AS132" s="11" t="e">
        <f t="shared" si="53"/>
        <v>#VALUE!</v>
      </c>
      <c r="AT132" s="11" t="e">
        <f t="shared" si="54"/>
        <v>#VALUE!</v>
      </c>
      <c r="AU132" s="15">
        <f t="shared" si="55"/>
        <v>1.5759424160826513E-2</v>
      </c>
      <c r="AW132">
        <f t="shared" si="56"/>
        <v>78.812974192989046</v>
      </c>
      <c r="AX132">
        <f t="shared" si="57"/>
        <v>15.215219993965075</v>
      </c>
      <c r="AY132" t="e">
        <f t="shared" si="58"/>
        <v>#VALUE!</v>
      </c>
    </row>
    <row r="133" spans="1:51">
      <c r="A133" s="45">
        <v>44263.472222222219</v>
      </c>
      <c r="B133" s="4">
        <v>3</v>
      </c>
      <c r="C133" s="43" t="s">
        <v>279</v>
      </c>
      <c r="D133" s="36">
        <v>1</v>
      </c>
      <c r="E133" s="45">
        <v>44264.612951388888</v>
      </c>
      <c r="F133" s="43">
        <v>98</v>
      </c>
      <c r="H133" s="54">
        <v>21.2</v>
      </c>
      <c r="I133" s="5">
        <v>30</v>
      </c>
      <c r="J133" s="5">
        <v>21.91</v>
      </c>
      <c r="K133" s="5">
        <v>776</v>
      </c>
      <c r="L133" s="5" t="s">
        <v>88</v>
      </c>
      <c r="M133" s="6">
        <f t="shared" si="33"/>
        <v>0.11287435736515262</v>
      </c>
      <c r="N133" s="6">
        <v>0</v>
      </c>
      <c r="O133" s="6" t="e">
        <f t="shared" si="35"/>
        <v>#VALUE!</v>
      </c>
      <c r="P133">
        <f t="shared" si="36"/>
        <v>1.805989717842442</v>
      </c>
      <c r="Q133">
        <f t="shared" si="37"/>
        <v>0</v>
      </c>
      <c r="R133">
        <f t="shared" si="38"/>
        <v>3.1450703694591819</v>
      </c>
      <c r="S133">
        <f t="shared" si="39"/>
        <v>576.99120264264832</v>
      </c>
      <c r="T133">
        <f t="shared" si="40"/>
        <v>0</v>
      </c>
      <c r="V133" s="4">
        <f t="shared" si="59"/>
        <v>0.99498218156956009</v>
      </c>
      <c r="W133">
        <v>313.14999999999998</v>
      </c>
      <c r="X133">
        <f t="shared" si="41"/>
        <v>1.9073334166666699E-2</v>
      </c>
      <c r="Y133">
        <v>2E-3</v>
      </c>
      <c r="Z133">
        <f t="shared" si="42"/>
        <v>7.2765497523200454E-2</v>
      </c>
      <c r="AB133">
        <f t="shared" si="60"/>
        <v>2.180005959818906E-5</v>
      </c>
      <c r="AC133">
        <f t="shared" si="43"/>
        <v>1.6967569056033189E-9</v>
      </c>
      <c r="AD133">
        <v>0</v>
      </c>
      <c r="AE133" s="11">
        <f t="shared" si="44"/>
        <v>4.561334312699938E-10</v>
      </c>
      <c r="AF133" s="11">
        <f t="shared" si="45"/>
        <v>2.1528903368733126E-9</v>
      </c>
      <c r="AG133" s="15">
        <f t="shared" si="46"/>
        <v>1.097002469958351E-3</v>
      </c>
      <c r="AI133">
        <f t="shared" si="61"/>
        <v>7.7210617289797865E-4</v>
      </c>
      <c r="AJ133">
        <f t="shared" si="47"/>
        <v>6.0095087117671188E-8</v>
      </c>
      <c r="AK133">
        <v>0</v>
      </c>
      <c r="AL133" s="11">
        <f t="shared" si="48"/>
        <v>3.3487184166487119E-7</v>
      </c>
      <c r="AM133" s="11">
        <f t="shared" si="49"/>
        <v>3.9496692878254237E-7</v>
      </c>
      <c r="AN133" s="15">
        <f t="shared" si="50"/>
        <v>2.2739189884214046E-2</v>
      </c>
      <c r="AO133" s="15"/>
      <c r="AP133" t="e">
        <f t="shared" si="51"/>
        <v>#VALUE!</v>
      </c>
      <c r="AQ133" t="e">
        <f t="shared" si="52"/>
        <v>#VALUE!</v>
      </c>
      <c r="AR133">
        <v>0</v>
      </c>
      <c r="AS133" s="11" t="e">
        <f t="shared" si="53"/>
        <v>#VALUE!</v>
      </c>
      <c r="AT133" s="11" t="e">
        <f t="shared" si="54"/>
        <v>#VALUE!</v>
      </c>
      <c r="AU133" s="15">
        <f t="shared" si="55"/>
        <v>1.5759424160826513E-2</v>
      </c>
      <c r="AW133">
        <f t="shared" si="56"/>
        <v>78.812974192989032</v>
      </c>
      <c r="AX133">
        <f t="shared" si="57"/>
        <v>15.215219993965073</v>
      </c>
      <c r="AY133" t="e">
        <f t="shared" si="58"/>
        <v>#VALUE!</v>
      </c>
    </row>
    <row r="134" spans="1:51">
      <c r="A134" s="45">
        <v>44263.472222222219</v>
      </c>
      <c r="B134" s="4">
        <v>3</v>
      </c>
      <c r="C134" s="43" t="s">
        <v>279</v>
      </c>
      <c r="D134" s="36">
        <v>2</v>
      </c>
      <c r="E134" s="45">
        <v>44264.634212962963</v>
      </c>
      <c r="F134" s="43">
        <v>199</v>
      </c>
      <c r="H134" s="54">
        <v>21.2</v>
      </c>
      <c r="I134" s="5">
        <v>30</v>
      </c>
      <c r="J134" s="5">
        <v>21.85</v>
      </c>
      <c r="K134" s="5">
        <v>762</v>
      </c>
      <c r="L134" s="5" t="s">
        <v>88</v>
      </c>
      <c r="M134" s="6">
        <f t="shared" si="33"/>
        <v>0.1125652536936826</v>
      </c>
      <c r="N134" s="6">
        <v>0</v>
      </c>
      <c r="O134" s="6" t="e">
        <f t="shared" si="35"/>
        <v>#VALUE!</v>
      </c>
      <c r="P134">
        <f t="shared" si="36"/>
        <v>1.8010440590989216</v>
      </c>
      <c r="Q134">
        <f t="shared" si="37"/>
        <v>0</v>
      </c>
      <c r="R134">
        <f t="shared" si="38"/>
        <v>3.1364576710489795</v>
      </c>
      <c r="S134">
        <f t="shared" si="39"/>
        <v>566.58156754342519</v>
      </c>
      <c r="T134">
        <f t="shared" si="40"/>
        <v>0</v>
      </c>
      <c r="V134" s="4">
        <f t="shared" si="59"/>
        <v>0.99498218156956009</v>
      </c>
      <c r="W134">
        <v>313.14999999999998</v>
      </c>
      <c r="X134">
        <f t="shared" si="41"/>
        <v>1.9073334166666699E-2</v>
      </c>
      <c r="Y134">
        <v>2E-3</v>
      </c>
      <c r="Z134">
        <f t="shared" si="42"/>
        <v>7.2765497523200454E-2</v>
      </c>
      <c r="AB134">
        <f t="shared" si="60"/>
        <v>2.174036066729489E-5</v>
      </c>
      <c r="AC134">
        <f t="shared" si="43"/>
        <v>1.6921103782488604E-9</v>
      </c>
      <c r="AD134">
        <v>0</v>
      </c>
      <c r="AE134" s="11">
        <f t="shared" si="44"/>
        <v>4.5488432100636085E-10</v>
      </c>
      <c r="AF134" s="11">
        <f t="shared" si="45"/>
        <v>2.1469946992552212E-9</v>
      </c>
      <c r="AG134" s="15">
        <f t="shared" si="46"/>
        <v>1.097002469958351E-3</v>
      </c>
      <c r="AI134">
        <f t="shared" si="61"/>
        <v>7.5817642235600472E-4</v>
      </c>
      <c r="AJ134">
        <f t="shared" si="47"/>
        <v>5.9010897401630719E-8</v>
      </c>
      <c r="AK134">
        <v>0</v>
      </c>
      <c r="AL134" s="11">
        <f t="shared" si="48"/>
        <v>3.2883033936679351E-7</v>
      </c>
      <c r="AM134" s="11">
        <f t="shared" si="49"/>
        <v>3.8784123676842421E-7</v>
      </c>
      <c r="AN134" s="15">
        <f t="shared" si="50"/>
        <v>2.2739189884214046E-2</v>
      </c>
      <c r="AO134" s="15"/>
      <c r="AP134" t="e">
        <f t="shared" si="51"/>
        <v>#VALUE!</v>
      </c>
      <c r="AQ134" t="e">
        <f t="shared" si="52"/>
        <v>#VALUE!</v>
      </c>
      <c r="AR134">
        <v>0</v>
      </c>
      <c r="AS134" s="11" t="e">
        <f t="shared" si="53"/>
        <v>#VALUE!</v>
      </c>
      <c r="AT134" s="11" t="e">
        <f t="shared" si="54"/>
        <v>#VALUE!</v>
      </c>
      <c r="AU134" s="15">
        <f t="shared" si="55"/>
        <v>1.5759424160826513E-2</v>
      </c>
      <c r="AW134">
        <f t="shared" si="56"/>
        <v>78.812974192989046</v>
      </c>
      <c r="AX134">
        <f t="shared" si="57"/>
        <v>15.215219993965073</v>
      </c>
      <c r="AY134" t="e">
        <f t="shared" si="58"/>
        <v>#VALUE!</v>
      </c>
    </row>
    <row r="135" spans="1:51">
      <c r="A135" s="45">
        <v>44263.472222222219</v>
      </c>
      <c r="B135" s="4">
        <v>6</v>
      </c>
      <c r="C135" s="43" t="s">
        <v>279</v>
      </c>
      <c r="D135" s="36">
        <v>1</v>
      </c>
      <c r="E135" s="45">
        <v>44265.584548611114</v>
      </c>
      <c r="F135" s="43">
        <v>127</v>
      </c>
      <c r="H135" s="54">
        <v>21.2</v>
      </c>
      <c r="I135" s="5">
        <v>30</v>
      </c>
      <c r="J135" s="5">
        <v>59.31</v>
      </c>
      <c r="K135" s="5">
        <v>1499</v>
      </c>
      <c r="L135" s="5" t="s">
        <v>88</v>
      </c>
      <c r="M135" s="6">
        <f t="shared" si="33"/>
        <v>0.30554897924816082</v>
      </c>
      <c r="N135" s="6">
        <v>0</v>
      </c>
      <c r="O135" s="6" t="e">
        <f t="shared" si="35"/>
        <v>#VALUE!</v>
      </c>
      <c r="P135">
        <f t="shared" si="36"/>
        <v>4.8887836679705732</v>
      </c>
      <c r="Q135">
        <f t="shared" si="37"/>
        <v>0</v>
      </c>
      <c r="R135">
        <f t="shared" si="38"/>
        <v>8.513652378485812</v>
      </c>
      <c r="S135">
        <f t="shared" si="39"/>
        <v>1114.5745009810951</v>
      </c>
      <c r="T135">
        <f t="shared" si="40"/>
        <v>0</v>
      </c>
      <c r="V135" s="4">
        <f t="shared" si="59"/>
        <v>0.99498218156956009</v>
      </c>
      <c r="W135">
        <v>313.14999999999998</v>
      </c>
      <c r="X135">
        <f t="shared" si="41"/>
        <v>1.9073334166666699E-2</v>
      </c>
      <c r="Y135">
        <v>2E-3</v>
      </c>
      <c r="Z135">
        <f t="shared" si="42"/>
        <v>7.2765497523200454E-2</v>
      </c>
      <c r="AB135">
        <f t="shared" si="60"/>
        <v>5.9012393188890609E-5</v>
      </c>
      <c r="AC135">
        <f t="shared" si="43"/>
        <v>4.5930922898828323E-9</v>
      </c>
      <c r="AD135">
        <v>0</v>
      </c>
      <c r="AE135" s="11">
        <f t="shared" si="44"/>
        <v>1.2347454956012476E-9</v>
      </c>
      <c r="AF135" s="11">
        <f t="shared" si="45"/>
        <v>5.8278377854840801E-9</v>
      </c>
      <c r="AG135" s="15">
        <f t="shared" si="46"/>
        <v>1.097002469958351E-3</v>
      </c>
      <c r="AI135">
        <f t="shared" si="61"/>
        <v>1.4914782901727704E-3</v>
      </c>
      <c r="AJ135">
        <f t="shared" si="47"/>
        <v>1.1608574173890347E-7</v>
      </c>
      <c r="AK135">
        <v>0</v>
      </c>
      <c r="AL135" s="11">
        <f t="shared" si="48"/>
        <v>6.4687228177273432E-7</v>
      </c>
      <c r="AM135" s="11">
        <f t="shared" si="49"/>
        <v>7.6295802351163778E-7</v>
      </c>
      <c r="AN135" s="15">
        <f t="shared" si="50"/>
        <v>2.2739189884214046E-2</v>
      </c>
      <c r="AO135" s="15"/>
      <c r="AP135" t="e">
        <f t="shared" si="51"/>
        <v>#VALUE!</v>
      </c>
      <c r="AQ135" t="e">
        <f t="shared" si="52"/>
        <v>#VALUE!</v>
      </c>
      <c r="AR135">
        <v>0</v>
      </c>
      <c r="AS135" s="11" t="e">
        <f t="shared" si="53"/>
        <v>#VALUE!</v>
      </c>
      <c r="AT135" s="11" t="e">
        <f t="shared" si="54"/>
        <v>#VALUE!</v>
      </c>
      <c r="AU135" s="15">
        <f t="shared" si="55"/>
        <v>1.5759424160826513E-2</v>
      </c>
      <c r="AW135">
        <f t="shared" si="56"/>
        <v>78.812974192989046</v>
      </c>
      <c r="AX135">
        <f t="shared" si="57"/>
        <v>15.215219993965075</v>
      </c>
      <c r="AY135" t="e">
        <f t="shared" si="58"/>
        <v>#VALUE!</v>
      </c>
    </row>
    <row r="136" spans="1:51">
      <c r="A136" s="45">
        <v>44263.472222222219</v>
      </c>
      <c r="B136" s="4">
        <v>6</v>
      </c>
      <c r="C136" s="43" t="s">
        <v>279</v>
      </c>
      <c r="D136" s="36">
        <v>2</v>
      </c>
      <c r="E136" s="45">
        <v>44265.605787037035</v>
      </c>
      <c r="F136" s="43">
        <v>81</v>
      </c>
      <c r="H136" s="54">
        <v>21.2</v>
      </c>
      <c r="I136" s="5">
        <v>30</v>
      </c>
      <c r="J136" s="5">
        <v>30.17</v>
      </c>
      <c r="K136" s="5">
        <v>1035</v>
      </c>
      <c r="L136" s="5" t="s">
        <v>88</v>
      </c>
      <c r="M136" s="6">
        <f t="shared" si="33"/>
        <v>0.15542762947086516</v>
      </c>
      <c r="N136" s="6">
        <v>0</v>
      </c>
      <c r="O136" s="6" t="e">
        <f t="shared" si="35"/>
        <v>#VALUE!</v>
      </c>
      <c r="P136">
        <f t="shared" si="36"/>
        <v>2.4868420715338426</v>
      </c>
      <c r="Q136">
        <f t="shared" si="37"/>
        <v>0</v>
      </c>
      <c r="R136">
        <f t="shared" si="38"/>
        <v>4.3307518505971494</v>
      </c>
      <c r="S136">
        <f t="shared" si="39"/>
        <v>769.5694519782744</v>
      </c>
      <c r="T136">
        <f t="shared" si="40"/>
        <v>0</v>
      </c>
      <c r="V136" s="4">
        <f t="shared" si="59"/>
        <v>0.99498218156956009</v>
      </c>
      <c r="W136">
        <v>313.14999999999998</v>
      </c>
      <c r="X136">
        <f t="shared" si="41"/>
        <v>1.9073334166666699E-2</v>
      </c>
      <c r="Y136">
        <v>2E-3</v>
      </c>
      <c r="Z136">
        <f t="shared" si="42"/>
        <v>7.2765497523200454E-2</v>
      </c>
      <c r="AB136">
        <f t="shared" si="60"/>
        <v>3.0018612417953629E-5</v>
      </c>
      <c r="AC136">
        <f t="shared" si="43"/>
        <v>2.3364288380671905E-9</v>
      </c>
      <c r="AD136">
        <v>0</v>
      </c>
      <c r="AE136" s="11">
        <f t="shared" si="44"/>
        <v>6.2809427756347394E-10</v>
      </c>
      <c r="AF136" s="11">
        <f t="shared" si="45"/>
        <v>2.9645231156306644E-9</v>
      </c>
      <c r="AG136" s="15">
        <f t="shared" si="46"/>
        <v>1.097002469958351E-3</v>
      </c>
      <c r="AI136">
        <f t="shared" si="61"/>
        <v>1.0298065579244947E-3</v>
      </c>
      <c r="AJ136">
        <f t="shared" si="47"/>
        <v>8.0152596864419695E-8</v>
      </c>
      <c r="AK136">
        <v>0</v>
      </c>
      <c r="AL136" s="11">
        <f t="shared" si="48"/>
        <v>4.4663963417930621E-7</v>
      </c>
      <c r="AM136" s="11">
        <f t="shared" si="49"/>
        <v>5.2679223104372592E-7</v>
      </c>
      <c r="AN136" s="15">
        <f t="shared" si="50"/>
        <v>2.2739189884214046E-2</v>
      </c>
      <c r="AO136" s="15"/>
      <c r="AP136" t="e">
        <f t="shared" si="51"/>
        <v>#VALUE!</v>
      </c>
      <c r="AQ136" t="e">
        <f t="shared" si="52"/>
        <v>#VALUE!</v>
      </c>
      <c r="AR136">
        <v>0</v>
      </c>
      <c r="AS136" s="11" t="e">
        <f t="shared" si="53"/>
        <v>#VALUE!</v>
      </c>
      <c r="AT136" s="11" t="e">
        <f t="shared" si="54"/>
        <v>#VALUE!</v>
      </c>
      <c r="AU136" s="15">
        <f t="shared" si="55"/>
        <v>1.5759424160826513E-2</v>
      </c>
      <c r="AW136">
        <f t="shared" si="56"/>
        <v>78.812974192989046</v>
      </c>
      <c r="AX136">
        <f t="shared" si="57"/>
        <v>15.21521999396508</v>
      </c>
      <c r="AY136" t="e">
        <f t="shared" si="58"/>
        <v>#VALUE!</v>
      </c>
    </row>
    <row r="137" spans="1:51">
      <c r="A137" s="45">
        <v>44263.472222222219</v>
      </c>
      <c r="B137" s="4">
        <v>9</v>
      </c>
      <c r="C137" s="43" t="s">
        <v>279</v>
      </c>
      <c r="D137" s="36">
        <v>1</v>
      </c>
      <c r="E137" s="45">
        <v>44265.627013888887</v>
      </c>
      <c r="F137" s="43">
        <v>68</v>
      </c>
      <c r="H137" s="54">
        <v>21.2</v>
      </c>
      <c r="I137" s="5">
        <v>30</v>
      </c>
      <c r="J137" s="5">
        <v>64.37</v>
      </c>
      <c r="K137" s="5">
        <v>1362</v>
      </c>
      <c r="L137" s="5" t="s">
        <v>88</v>
      </c>
      <c r="M137" s="6">
        <f t="shared" si="33"/>
        <v>0.33161672220880317</v>
      </c>
      <c r="N137" s="6">
        <v>0</v>
      </c>
      <c r="O137" s="6" t="e">
        <f t="shared" si="35"/>
        <v>#VALUE!</v>
      </c>
      <c r="P137">
        <f t="shared" si="36"/>
        <v>5.3058675553408507</v>
      </c>
      <c r="Q137">
        <f t="shared" si="37"/>
        <v>0</v>
      </c>
      <c r="R137">
        <f t="shared" si="38"/>
        <v>9.2399899444129456</v>
      </c>
      <c r="S137">
        <f t="shared" si="39"/>
        <v>1012.7087860815554</v>
      </c>
      <c r="T137">
        <f t="shared" si="40"/>
        <v>0</v>
      </c>
      <c r="V137" s="4">
        <f t="shared" si="59"/>
        <v>0.99498218156956009</v>
      </c>
      <c r="W137">
        <v>313.14999999999998</v>
      </c>
      <c r="X137">
        <f t="shared" si="41"/>
        <v>1.9073334166666699E-2</v>
      </c>
      <c r="Y137">
        <v>2E-3</v>
      </c>
      <c r="Z137">
        <f t="shared" si="42"/>
        <v>7.2765497523200454E-2</v>
      </c>
      <c r="AB137">
        <f t="shared" si="60"/>
        <v>6.4047003027632593E-5</v>
      </c>
      <c r="AC137">
        <f t="shared" si="43"/>
        <v>4.9849494301088855E-9</v>
      </c>
      <c r="AD137">
        <v>0</v>
      </c>
      <c r="AE137" s="11">
        <f t="shared" si="44"/>
        <v>1.3400871278342996E-9</v>
      </c>
      <c r="AF137" s="11">
        <f t="shared" si="45"/>
        <v>6.3250365579431851E-9</v>
      </c>
      <c r="AG137" s="15">
        <f t="shared" si="46"/>
        <v>1.097002469958351E-3</v>
      </c>
      <c r="AI137">
        <f t="shared" si="61"/>
        <v>1.3551657312977409E-3</v>
      </c>
      <c r="AJ137">
        <f t="shared" si="47"/>
        <v>1.0547617094622185E-7</v>
      </c>
      <c r="AK137">
        <v>0</v>
      </c>
      <c r="AL137" s="11">
        <f t="shared" si="48"/>
        <v>5.8775186642726099E-7</v>
      </c>
      <c r="AM137" s="11">
        <f t="shared" si="49"/>
        <v>6.9322803737348281E-7</v>
      </c>
      <c r="AN137" s="15">
        <f t="shared" si="50"/>
        <v>2.2739189884214046E-2</v>
      </c>
      <c r="AO137" s="15"/>
      <c r="AP137" t="e">
        <f t="shared" si="51"/>
        <v>#VALUE!</v>
      </c>
      <c r="AQ137" t="e">
        <f t="shared" si="52"/>
        <v>#VALUE!</v>
      </c>
      <c r="AR137">
        <v>0</v>
      </c>
      <c r="AS137" s="11" t="e">
        <f t="shared" si="53"/>
        <v>#VALUE!</v>
      </c>
      <c r="AT137" s="11" t="e">
        <f t="shared" si="54"/>
        <v>#VALUE!</v>
      </c>
      <c r="AU137" s="15">
        <f t="shared" si="55"/>
        <v>1.5759424160826513E-2</v>
      </c>
      <c r="AW137">
        <f t="shared" si="56"/>
        <v>78.812974192989046</v>
      </c>
      <c r="AX137">
        <f t="shared" si="57"/>
        <v>15.215219993965073</v>
      </c>
      <c r="AY137" t="e">
        <f t="shared" si="58"/>
        <v>#VALUE!</v>
      </c>
    </row>
    <row r="138" spans="1:51">
      <c r="A138" s="45">
        <v>44263.472222222219</v>
      </c>
      <c r="B138" s="4">
        <v>9</v>
      </c>
      <c r="C138" s="43" t="s">
        <v>279</v>
      </c>
      <c r="D138" s="36">
        <v>2</v>
      </c>
      <c r="E138" s="45">
        <v>44265.648217592592</v>
      </c>
      <c r="F138" s="43">
        <v>21</v>
      </c>
      <c r="H138" s="54">
        <v>21.2</v>
      </c>
      <c r="I138" s="5">
        <v>30</v>
      </c>
      <c r="J138" s="5">
        <v>28.11</v>
      </c>
      <c r="K138" s="5">
        <v>977</v>
      </c>
      <c r="L138" s="5" t="s">
        <v>88</v>
      </c>
      <c r="M138" s="6">
        <f t="shared" si="33"/>
        <v>0.14481507008372621</v>
      </c>
      <c r="N138" s="6">
        <f t="shared" ref="N138:N157" si="63">1000000*(AM138-AK138)/X138</f>
        <v>26.07155637498807</v>
      </c>
      <c r="O138" s="6" t="e">
        <f t="shared" si="35"/>
        <v>#VALUE!</v>
      </c>
      <c r="P138">
        <f t="shared" si="36"/>
        <v>2.3170411213396194</v>
      </c>
      <c r="Q138">
        <f t="shared" si="37"/>
        <v>1147.148480499475</v>
      </c>
      <c r="R138">
        <f t="shared" si="38"/>
        <v>4.0350492051801741</v>
      </c>
      <c r="S138">
        <f t="shared" si="39"/>
        <v>726.44382085292182</v>
      </c>
      <c r="T138">
        <f t="shared" si="40"/>
        <v>726.44382085292193</v>
      </c>
      <c r="V138" s="4">
        <f t="shared" si="59"/>
        <v>0.99498218156956009</v>
      </c>
      <c r="W138">
        <v>313.14999999999998</v>
      </c>
      <c r="X138">
        <f t="shared" si="41"/>
        <v>1.9073334166666699E-2</v>
      </c>
      <c r="Y138">
        <v>2E-3</v>
      </c>
      <c r="Z138">
        <f t="shared" si="42"/>
        <v>7.2765497523200454E-2</v>
      </c>
      <c r="AB138">
        <f t="shared" si="60"/>
        <v>2.7968949123920334E-5</v>
      </c>
      <c r="AC138">
        <f t="shared" si="43"/>
        <v>2.1768980655640943E-9</v>
      </c>
      <c r="AD138">
        <v>0</v>
      </c>
      <c r="AE138" s="11">
        <f t="shared" si="44"/>
        <v>5.8520815851207326E-10</v>
      </c>
      <c r="AF138" s="11">
        <f t="shared" si="45"/>
        <v>2.7621062240761676E-9</v>
      </c>
      <c r="AG138" s="15">
        <f t="shared" si="46"/>
        <v>1.097002469958351E-3</v>
      </c>
      <c r="AI138">
        <f t="shared" si="61"/>
        <v>9.7209759139346024E-4</v>
      </c>
      <c r="AJ138">
        <f t="shared" si="47"/>
        <v>7.5660953755109206E-8</v>
      </c>
      <c r="AK138">
        <v>0</v>
      </c>
      <c r="AL138" s="11">
        <f t="shared" si="48"/>
        <v>4.216105532301277E-7</v>
      </c>
      <c r="AM138" s="11">
        <f t="shared" si="49"/>
        <v>4.9727150698523692E-7</v>
      </c>
      <c r="AN138" s="15">
        <f t="shared" si="50"/>
        <v>2.2739189884214046E-2</v>
      </c>
      <c r="AO138" s="15"/>
      <c r="AP138" t="e">
        <f t="shared" si="51"/>
        <v>#VALUE!</v>
      </c>
      <c r="AQ138" t="e">
        <f t="shared" si="52"/>
        <v>#VALUE!</v>
      </c>
      <c r="AR138">
        <v>0</v>
      </c>
      <c r="AS138" s="11" t="e">
        <f t="shared" si="53"/>
        <v>#VALUE!</v>
      </c>
      <c r="AT138" s="11" t="e">
        <f t="shared" si="54"/>
        <v>#VALUE!</v>
      </c>
      <c r="AU138" s="15">
        <f t="shared" si="55"/>
        <v>1.5759424160826513E-2</v>
      </c>
      <c r="AW138">
        <f t="shared" si="56"/>
        <v>78.812974192989046</v>
      </c>
      <c r="AX138">
        <f t="shared" si="57"/>
        <v>15.215219993965079</v>
      </c>
      <c r="AY138" t="e">
        <f t="shared" si="58"/>
        <v>#VALUE!</v>
      </c>
    </row>
    <row r="139" spans="1:51">
      <c r="A139" s="45">
        <v>44263.472222222219</v>
      </c>
      <c r="B139" s="4">
        <v>11</v>
      </c>
      <c r="C139" s="43" t="s">
        <v>279</v>
      </c>
      <c r="D139" s="36">
        <v>1</v>
      </c>
      <c r="E139" s="45">
        <v>44265.66951388889</v>
      </c>
      <c r="F139" s="43">
        <v>124</v>
      </c>
      <c r="H139" s="54">
        <v>21.2</v>
      </c>
      <c r="I139" s="5">
        <v>30</v>
      </c>
      <c r="J139" s="5">
        <v>32.53</v>
      </c>
      <c r="K139" s="5">
        <v>933</v>
      </c>
      <c r="L139" s="5" t="s">
        <v>88</v>
      </c>
      <c r="M139" s="6">
        <f t="shared" ref="M139:M202" si="64">1000000*(AF139-AD139)/X139</f>
        <v>0.16758570721535446</v>
      </c>
      <c r="N139" s="6">
        <f t="shared" si="63"/>
        <v>24.897402351958924</v>
      </c>
      <c r="O139" s="6" t="e">
        <f t="shared" ref="O139:O202" si="65">1000000*(AT139-AR139)/X139</f>
        <v>#VALUE!</v>
      </c>
      <c r="P139">
        <f t="shared" ref="P139:P202" si="66">(M139*16)</f>
        <v>2.6813713154456713</v>
      </c>
      <c r="Q139">
        <f t="shared" ref="Q139:Q202" si="67">(N139*44)</f>
        <v>1095.4857034861927</v>
      </c>
      <c r="R139">
        <f t="shared" ref="R139:R202" si="68">1000000*(((AF139-AD139)*0.082057*W139)/(V139-Z139))/X139</f>
        <v>4.6695179880651398</v>
      </c>
      <c r="S139">
        <f t="shared" ref="S139:S202" si="69">1000000*(((AM139-AK139)*0.082057*W139)/(V139-Z139))/X139</f>
        <v>693.72782482679224</v>
      </c>
      <c r="T139">
        <f t="shared" ref="T139:T202" si="70">N139*((1*0.082057*W139)/(V139-Z139))</f>
        <v>693.72782482679236</v>
      </c>
      <c r="V139" s="4">
        <f t="shared" si="59"/>
        <v>0.99498218156956009</v>
      </c>
      <c r="W139">
        <v>313.14999999999998</v>
      </c>
      <c r="X139">
        <f t="shared" ref="X139:X202" si="71">(21.0733341666667/1000)-Y139</f>
        <v>1.9073334166666699E-2</v>
      </c>
      <c r="Y139">
        <v>2E-3</v>
      </c>
      <c r="Z139">
        <f t="shared" ref="Z139:Z202" si="72">(0.001316*10^(8.07131-(1730.63/(233.46+(W139-273.15)))))</f>
        <v>7.2765497523200454E-2</v>
      </c>
      <c r="AB139">
        <f t="shared" si="60"/>
        <v>3.2366770366457794E-5</v>
      </c>
      <c r="AC139">
        <f t="shared" ref="AC139:AC202" si="73">(AB139*Y139)/(0.082057*W139)</f>
        <v>2.5191922473425824E-9</v>
      </c>
      <c r="AD139">
        <v>0</v>
      </c>
      <c r="AE139" s="11">
        <f t="shared" ref="AE139:AE202" si="74">AB139*AG139*X139</f>
        <v>6.7722594793303974E-10</v>
      </c>
      <c r="AF139" s="11">
        <f t="shared" ref="AF139:AF202" si="75">AC139+AE139</f>
        <v>3.1964181952756219E-9</v>
      </c>
      <c r="AG139" s="15">
        <f t="shared" ref="AG139:AG202" si="76">101.325*(0.000014*EXP(1600*((1/W139)-(1/298.15))))</f>
        <v>1.097002469958351E-3</v>
      </c>
      <c r="AI139">
        <f t="shared" si="61"/>
        <v>9.2831837540439954E-4</v>
      </c>
      <c r="AJ139">
        <f t="shared" ref="AJ139:AJ202" si="77">(AI139*Y139)/(0.082057*W139)</f>
        <v>7.2253500361839193E-8</v>
      </c>
      <c r="AK139">
        <v>0</v>
      </c>
      <c r="AL139" s="11">
        <f t="shared" ref="AL139:AL202" si="78">AI139*AN139*X139</f>
        <v>4.0262297457902678E-7</v>
      </c>
      <c r="AM139" s="11">
        <f t="shared" ref="AM139:AM202" si="79">AJ139+AL139</f>
        <v>4.7487647494086598E-7</v>
      </c>
      <c r="AN139" s="15">
        <f t="shared" ref="AN139:AN202" si="80">101.325*(0.00033*EXP(2400*((1/W139)-(1/298.15))))</f>
        <v>2.2739189884214046E-2</v>
      </c>
      <c r="AO139" s="15"/>
      <c r="AP139" t="e">
        <f t="shared" ref="AP139:AP202" si="81">V139*(L139/10^6)</f>
        <v>#VALUE!</v>
      </c>
      <c r="AQ139" t="e">
        <f t="shared" ref="AQ139:AQ202" si="82">(AP139*Y139)/(0.082057*W139)</f>
        <v>#VALUE!</v>
      </c>
      <c r="AR139">
        <v>0</v>
      </c>
      <c r="AS139" s="11" t="e">
        <f t="shared" ref="AS139:AS202" si="83">AP139*AU139*X139</f>
        <v>#VALUE!</v>
      </c>
      <c r="AT139" s="11" t="e">
        <f t="shared" ref="AT139:AT202" si="84">AQ139+AS139</f>
        <v>#VALUE!</v>
      </c>
      <c r="AU139" s="15">
        <f t="shared" ref="AU139:AU202" si="85">101.325*((2.4*10^-4)*EXP(2700*((1/W139)-(1/298.15))))</f>
        <v>1.5759424160826513E-2</v>
      </c>
      <c r="AW139">
        <f t="shared" ref="AW139:AW202" si="86">100*(AF139-AE139)/AF139</f>
        <v>78.812974192989046</v>
      </c>
      <c r="AX139">
        <f t="shared" ref="AX139:AX202" si="87">100*(AM139-AL139)/AM139</f>
        <v>15.215219993965079</v>
      </c>
      <c r="AY139" t="e">
        <f t="shared" ref="AY139:AY202" si="88">100*(AT139-AS139)/AT139</f>
        <v>#VALUE!</v>
      </c>
    </row>
    <row r="140" spans="1:51">
      <c r="A140" s="45">
        <v>44263.472222222219</v>
      </c>
      <c r="B140" s="4">
        <v>11</v>
      </c>
      <c r="C140" s="43" t="s">
        <v>279</v>
      </c>
      <c r="D140" s="36">
        <v>2</v>
      </c>
      <c r="E140" s="45">
        <v>44265.690775462965</v>
      </c>
      <c r="F140" s="43">
        <v>102</v>
      </c>
      <c r="H140" s="54">
        <v>21.2</v>
      </c>
      <c r="I140" s="5">
        <v>30</v>
      </c>
      <c r="J140" s="55">
        <v>31.6</v>
      </c>
      <c r="K140" s="5">
        <v>1091</v>
      </c>
      <c r="L140" s="5" t="s">
        <v>88</v>
      </c>
      <c r="M140" s="6">
        <f t="shared" si="64"/>
        <v>0.1627946003075684</v>
      </c>
      <c r="N140" s="6">
        <f t="shared" si="63"/>
        <v>29.113682707381766</v>
      </c>
      <c r="O140" s="6" t="e">
        <f t="shared" si="65"/>
        <v>#VALUE!</v>
      </c>
      <c r="P140">
        <f t="shared" si="66"/>
        <v>2.6047136049210944</v>
      </c>
      <c r="Q140">
        <f t="shared" si="67"/>
        <v>1281.0020391247976</v>
      </c>
      <c r="R140">
        <f t="shared" si="68"/>
        <v>4.5360211627069917</v>
      </c>
      <c r="S140">
        <f t="shared" si="69"/>
        <v>811.20799237516655</v>
      </c>
      <c r="T140">
        <f t="shared" si="70"/>
        <v>811.20799237516667</v>
      </c>
      <c r="V140" s="4">
        <f t="shared" si="59"/>
        <v>0.99498218156956009</v>
      </c>
      <c r="W140">
        <v>313.14999999999998</v>
      </c>
      <c r="X140">
        <f t="shared" si="71"/>
        <v>1.9073334166666699E-2</v>
      </c>
      <c r="Y140">
        <v>2E-3</v>
      </c>
      <c r="Z140">
        <f t="shared" si="72"/>
        <v>7.2765497523200454E-2</v>
      </c>
      <c r="AB140">
        <f t="shared" si="60"/>
        <v>3.1441436937598102E-5</v>
      </c>
      <c r="AC140">
        <f t="shared" si="73"/>
        <v>2.4471710733484659E-9</v>
      </c>
      <c r="AD140">
        <v>0</v>
      </c>
      <c r="AE140" s="11">
        <f t="shared" si="74"/>
        <v>6.5786473884672769E-10</v>
      </c>
      <c r="AF140" s="11">
        <f t="shared" si="75"/>
        <v>3.1050358121951934E-9</v>
      </c>
      <c r="AG140" s="15">
        <f t="shared" si="76"/>
        <v>1.097002469958351E-3</v>
      </c>
      <c r="AI140">
        <f t="shared" si="61"/>
        <v>1.0855255600923899E-3</v>
      </c>
      <c r="AJ140">
        <f t="shared" si="77"/>
        <v>8.4489355728581504E-8</v>
      </c>
      <c r="AK140">
        <v>0</v>
      </c>
      <c r="AL140" s="11">
        <f t="shared" si="78"/>
        <v>4.7080564337161648E-7</v>
      </c>
      <c r="AM140" s="11">
        <f t="shared" si="79"/>
        <v>5.5529499910019804E-7</v>
      </c>
      <c r="AN140" s="15">
        <f t="shared" si="80"/>
        <v>2.2739189884214046E-2</v>
      </c>
      <c r="AO140" s="15"/>
      <c r="AP140" t="e">
        <f t="shared" si="81"/>
        <v>#VALUE!</v>
      </c>
      <c r="AQ140" t="e">
        <f t="shared" si="82"/>
        <v>#VALUE!</v>
      </c>
      <c r="AR140">
        <v>0</v>
      </c>
      <c r="AS140" s="11" t="e">
        <f t="shared" si="83"/>
        <v>#VALUE!</v>
      </c>
      <c r="AT140" s="11" t="e">
        <f t="shared" si="84"/>
        <v>#VALUE!</v>
      </c>
      <c r="AU140" s="15">
        <f t="shared" si="85"/>
        <v>1.5759424160826513E-2</v>
      </c>
      <c r="AW140">
        <f t="shared" si="86"/>
        <v>78.81297419298906</v>
      </c>
      <c r="AX140">
        <f t="shared" si="87"/>
        <v>15.215219993965082</v>
      </c>
      <c r="AY140" t="e">
        <f t="shared" si="88"/>
        <v>#VALUE!</v>
      </c>
    </row>
    <row r="141" spans="1:51">
      <c r="A141" s="45"/>
      <c r="B141" s="43"/>
      <c r="C141" s="43"/>
      <c r="D141" s="36">
        <v>1</v>
      </c>
      <c r="E141" s="45">
        <v>44341.476678240739</v>
      </c>
      <c r="F141" s="43">
        <v>168</v>
      </c>
      <c r="H141" s="5">
        <v>20.9</v>
      </c>
      <c r="I141" s="5">
        <v>30</v>
      </c>
      <c r="J141" s="5">
        <v>1</v>
      </c>
      <c r="K141" s="54">
        <v>5150</v>
      </c>
      <c r="L141" s="5" t="s">
        <v>88</v>
      </c>
      <c r="M141" s="6">
        <f t="shared" si="64"/>
        <v>5.1569838291228307E-3</v>
      </c>
      <c r="N141" s="6">
        <f t="shared" si="63"/>
        <v>137.5696015593312</v>
      </c>
      <c r="O141" s="6" t="e">
        <f t="shared" si="65"/>
        <v>#VALUE!</v>
      </c>
      <c r="P141">
        <f t="shared" si="66"/>
        <v>8.2511741265965291E-2</v>
      </c>
      <c r="Q141">
        <f t="shared" si="67"/>
        <v>6053.062468610573</v>
      </c>
      <c r="R141">
        <f t="shared" si="68"/>
        <v>0.14353343092562909</v>
      </c>
      <c r="S141">
        <f t="shared" si="69"/>
        <v>3828.9507117266303</v>
      </c>
      <c r="T141">
        <f t="shared" si="70"/>
        <v>3828.9507117266303</v>
      </c>
      <c r="V141" s="4">
        <f t="shared" ref="V141:V204" si="89">((0.001316*((I141*25.4)-(2.5*2053/100)))*(273.15+40))/(273.15+H141)</f>
        <v>0.99599729687128047</v>
      </c>
      <c r="W141">
        <v>313.14999999999998</v>
      </c>
      <c r="X141">
        <f t="shared" si="71"/>
        <v>1.9073334166666699E-2</v>
      </c>
      <c r="Y141">
        <v>2E-3</v>
      </c>
      <c r="Z141">
        <f t="shared" si="72"/>
        <v>7.2765497523200454E-2</v>
      </c>
      <c r="AB141">
        <f t="shared" ref="AB141:AB204" si="90">V141*(J141/10^6)</f>
        <v>9.9599729687128033E-7</v>
      </c>
      <c r="AC141">
        <f t="shared" si="73"/>
        <v>7.7521131711445877E-11</v>
      </c>
      <c r="AD141">
        <v>0</v>
      </c>
      <c r="AE141" s="11">
        <f t="shared" si="74"/>
        <v>2.0839744153510262E-11</v>
      </c>
      <c r="AF141" s="11">
        <f t="shared" si="75"/>
        <v>9.8360875864956146E-11</v>
      </c>
      <c r="AG141" s="15">
        <f t="shared" si="76"/>
        <v>1.097002469958351E-3</v>
      </c>
      <c r="AI141">
        <f t="shared" ref="AI141:AI204" si="91">V141*(K141/10^6)</f>
        <v>5.1293860788870944E-3</v>
      </c>
      <c r="AJ141">
        <f t="shared" si="77"/>
        <v>3.9923382831394627E-7</v>
      </c>
      <c r="AK141">
        <v>0</v>
      </c>
      <c r="AL141" s="11">
        <f t="shared" si="78"/>
        <v>2.22467715340237E-6</v>
      </c>
      <c r="AM141" s="11">
        <f t="shared" si="79"/>
        <v>2.6239109817163162E-6</v>
      </c>
      <c r="AN141" s="15">
        <f t="shared" si="80"/>
        <v>2.2739189884214046E-2</v>
      </c>
      <c r="AO141" s="15"/>
      <c r="AP141" t="e">
        <f t="shared" si="81"/>
        <v>#VALUE!</v>
      </c>
      <c r="AQ141" t="e">
        <f t="shared" si="82"/>
        <v>#VALUE!</v>
      </c>
      <c r="AR141">
        <v>0</v>
      </c>
      <c r="AS141" s="11" t="e">
        <f t="shared" si="83"/>
        <v>#VALUE!</v>
      </c>
      <c r="AT141" s="11" t="e">
        <f t="shared" si="84"/>
        <v>#VALUE!</v>
      </c>
      <c r="AU141" s="15">
        <f t="shared" si="85"/>
        <v>1.5759424160826513E-2</v>
      </c>
      <c r="AW141">
        <f t="shared" si="86"/>
        <v>78.81297419298906</v>
      </c>
      <c r="AX141">
        <f t="shared" si="87"/>
        <v>15.215219993965075</v>
      </c>
      <c r="AY141" t="e">
        <f t="shared" si="88"/>
        <v>#VALUE!</v>
      </c>
    </row>
    <row r="142" spans="1:51">
      <c r="A142" s="45"/>
      <c r="B142" s="43"/>
      <c r="C142" s="43"/>
      <c r="D142" s="36">
        <v>2</v>
      </c>
      <c r="E142" s="45">
        <v>44341.497986111113</v>
      </c>
      <c r="F142" s="43">
        <v>134</v>
      </c>
      <c r="H142" s="5">
        <v>20.9</v>
      </c>
      <c r="I142" s="5">
        <v>30</v>
      </c>
      <c r="J142" s="5">
        <v>1</v>
      </c>
      <c r="K142" s="54">
        <v>11792</v>
      </c>
      <c r="L142" s="5" t="s">
        <v>88</v>
      </c>
      <c r="M142" s="6">
        <f t="shared" si="64"/>
        <v>5.1569838291228307E-3</v>
      </c>
      <c r="N142" s="6">
        <f t="shared" si="63"/>
        <v>314.99431875488034</v>
      </c>
      <c r="O142" s="6" t="e">
        <f t="shared" si="65"/>
        <v>#VALUE!</v>
      </c>
      <c r="P142">
        <f t="shared" si="66"/>
        <v>8.2511741265965291E-2</v>
      </c>
      <c r="Q142">
        <f t="shared" si="67"/>
        <v>13859.750025214735</v>
      </c>
      <c r="R142">
        <f t="shared" si="68"/>
        <v>0.14353343092562909</v>
      </c>
      <c r="S142">
        <f t="shared" si="69"/>
        <v>8767.1819014913453</v>
      </c>
      <c r="T142">
        <f t="shared" si="70"/>
        <v>8767.1819014913453</v>
      </c>
      <c r="V142" s="4">
        <f t="shared" si="89"/>
        <v>0.99599729687128047</v>
      </c>
      <c r="W142">
        <v>313.14999999999998</v>
      </c>
      <c r="X142">
        <f t="shared" si="71"/>
        <v>1.9073334166666699E-2</v>
      </c>
      <c r="Y142">
        <v>2E-3</v>
      </c>
      <c r="Z142">
        <f t="shared" si="72"/>
        <v>7.2765497523200454E-2</v>
      </c>
      <c r="AB142">
        <f t="shared" si="90"/>
        <v>9.9599729687128033E-7</v>
      </c>
      <c r="AC142">
        <f t="shared" si="73"/>
        <v>7.7521131711445877E-11</v>
      </c>
      <c r="AD142">
        <v>0</v>
      </c>
      <c r="AE142" s="11">
        <f t="shared" si="74"/>
        <v>2.0839744153510262E-11</v>
      </c>
      <c r="AF142" s="11">
        <f t="shared" si="75"/>
        <v>9.8360875864956146E-11</v>
      </c>
      <c r="AG142" s="15">
        <f t="shared" si="76"/>
        <v>1.097002469958351E-3</v>
      </c>
      <c r="AI142">
        <f t="shared" si="91"/>
        <v>1.1744800124706139E-2</v>
      </c>
      <c r="AJ142">
        <f t="shared" si="77"/>
        <v>9.1412918514136985E-7</v>
      </c>
      <c r="AK142">
        <v>0</v>
      </c>
      <c r="AL142" s="11">
        <f t="shared" si="78"/>
        <v>5.0938627170719908E-6</v>
      </c>
      <c r="AM142" s="11">
        <f t="shared" si="79"/>
        <v>6.0079919022133604E-6</v>
      </c>
      <c r="AN142" s="15">
        <f t="shared" si="80"/>
        <v>2.2739189884214046E-2</v>
      </c>
      <c r="AO142" s="15"/>
      <c r="AP142" t="e">
        <f t="shared" si="81"/>
        <v>#VALUE!</v>
      </c>
      <c r="AQ142" t="e">
        <f t="shared" si="82"/>
        <v>#VALUE!</v>
      </c>
      <c r="AR142">
        <v>0</v>
      </c>
      <c r="AS142" s="11" t="e">
        <f t="shared" si="83"/>
        <v>#VALUE!</v>
      </c>
      <c r="AT142" s="11" t="e">
        <f t="shared" si="84"/>
        <v>#VALUE!</v>
      </c>
      <c r="AU142" s="15">
        <f t="shared" si="85"/>
        <v>1.5759424160826513E-2</v>
      </c>
      <c r="AW142">
        <f t="shared" si="86"/>
        <v>78.81297419298906</v>
      </c>
      <c r="AX142">
        <f t="shared" si="87"/>
        <v>15.21521999396507</v>
      </c>
      <c r="AY142" t="e">
        <f t="shared" si="88"/>
        <v>#VALUE!</v>
      </c>
    </row>
    <row r="143" spans="1:51">
      <c r="A143" s="45"/>
      <c r="B143" s="43"/>
      <c r="C143" s="43"/>
      <c r="D143" s="36">
        <v>1</v>
      </c>
      <c r="E143" s="45">
        <v>44341.519305555557</v>
      </c>
      <c r="F143" s="43">
        <v>113</v>
      </c>
      <c r="H143" s="5">
        <v>20.9</v>
      </c>
      <c r="I143" s="5">
        <v>30</v>
      </c>
      <c r="J143" s="5">
        <v>1</v>
      </c>
      <c r="K143" s="54">
        <v>4586</v>
      </c>
      <c r="L143" s="5" t="s">
        <v>88</v>
      </c>
      <c r="M143" s="6">
        <f t="shared" si="64"/>
        <v>5.1569838291228307E-3</v>
      </c>
      <c r="N143" s="6">
        <f t="shared" si="63"/>
        <v>122.50372674778502</v>
      </c>
      <c r="O143" s="6" t="e">
        <f t="shared" si="65"/>
        <v>#VALUE!</v>
      </c>
      <c r="P143">
        <f t="shared" si="66"/>
        <v>8.2511741265965291E-2</v>
      </c>
      <c r="Q143">
        <f t="shared" si="67"/>
        <v>5390.1639769025414</v>
      </c>
      <c r="R143">
        <f t="shared" si="68"/>
        <v>0.14353343092562909</v>
      </c>
      <c r="S143">
        <f t="shared" si="69"/>
        <v>3409.6248473744326</v>
      </c>
      <c r="T143">
        <f t="shared" si="70"/>
        <v>3409.6248473744322</v>
      </c>
      <c r="V143" s="4">
        <f t="shared" si="89"/>
        <v>0.99599729687128047</v>
      </c>
      <c r="W143">
        <v>313.14999999999998</v>
      </c>
      <c r="X143">
        <f t="shared" si="71"/>
        <v>1.9073334166666699E-2</v>
      </c>
      <c r="Y143">
        <v>2E-3</v>
      </c>
      <c r="Z143">
        <f t="shared" si="72"/>
        <v>7.2765497523200454E-2</v>
      </c>
      <c r="AB143">
        <f t="shared" si="90"/>
        <v>9.9599729687128033E-7</v>
      </c>
      <c r="AC143">
        <f t="shared" si="73"/>
        <v>7.7521131711445877E-11</v>
      </c>
      <c r="AD143">
        <v>0</v>
      </c>
      <c r="AE143" s="11">
        <f t="shared" si="74"/>
        <v>2.0839744153510262E-11</v>
      </c>
      <c r="AF143" s="11">
        <f t="shared" si="75"/>
        <v>9.8360875864956146E-11</v>
      </c>
      <c r="AG143" s="15">
        <f t="shared" si="76"/>
        <v>1.097002469958351E-3</v>
      </c>
      <c r="AI143">
        <f t="shared" si="91"/>
        <v>4.567643603451692E-3</v>
      </c>
      <c r="AJ143">
        <f t="shared" si="77"/>
        <v>3.5551191002869084E-7</v>
      </c>
      <c r="AK143">
        <v>0</v>
      </c>
      <c r="AL143" s="11">
        <f t="shared" si="78"/>
        <v>1.9810426068938387E-6</v>
      </c>
      <c r="AM143" s="11">
        <f t="shared" si="79"/>
        <v>2.3365545169225294E-6</v>
      </c>
      <c r="AN143" s="15">
        <f t="shared" si="80"/>
        <v>2.2739189884214046E-2</v>
      </c>
      <c r="AO143" s="15"/>
      <c r="AP143" t="e">
        <f t="shared" si="81"/>
        <v>#VALUE!</v>
      </c>
      <c r="AQ143" t="e">
        <f t="shared" si="82"/>
        <v>#VALUE!</v>
      </c>
      <c r="AR143">
        <v>0</v>
      </c>
      <c r="AS143" s="11" t="e">
        <f t="shared" si="83"/>
        <v>#VALUE!</v>
      </c>
      <c r="AT143" s="11" t="e">
        <f t="shared" si="84"/>
        <v>#VALUE!</v>
      </c>
      <c r="AU143" s="15">
        <f t="shared" si="85"/>
        <v>1.5759424160826513E-2</v>
      </c>
      <c r="AW143">
        <f t="shared" si="86"/>
        <v>78.81297419298906</v>
      </c>
      <c r="AX143">
        <f t="shared" si="87"/>
        <v>15.215219993965073</v>
      </c>
      <c r="AY143" t="e">
        <f t="shared" si="88"/>
        <v>#VALUE!</v>
      </c>
    </row>
    <row r="144" spans="1:51">
      <c r="A144" s="45"/>
      <c r="B144" s="43"/>
      <c r="C144" s="43"/>
      <c r="D144" s="36">
        <v>2</v>
      </c>
      <c r="E144" s="45">
        <v>44341.540625000001</v>
      </c>
      <c r="F144" s="43">
        <v>194</v>
      </c>
      <c r="H144" s="5">
        <v>20.9</v>
      </c>
      <c r="I144" s="5">
        <v>30</v>
      </c>
      <c r="J144" s="5">
        <v>1</v>
      </c>
      <c r="K144" s="54">
        <v>8137</v>
      </c>
      <c r="L144" s="5" t="s">
        <v>88</v>
      </c>
      <c r="M144" s="6">
        <f t="shared" si="64"/>
        <v>5.1569838291228307E-3</v>
      </c>
      <c r="N144" s="6">
        <f t="shared" si="63"/>
        <v>217.35997046374337</v>
      </c>
      <c r="O144" s="6" t="e">
        <f t="shared" si="65"/>
        <v>#VALUE!</v>
      </c>
      <c r="P144">
        <f t="shared" si="66"/>
        <v>8.2511741265965291E-2</v>
      </c>
      <c r="Q144">
        <f t="shared" si="67"/>
        <v>9563.8387004047072</v>
      </c>
      <c r="R144">
        <f t="shared" si="68"/>
        <v>0.14353343092562909</v>
      </c>
      <c r="S144">
        <f t="shared" si="69"/>
        <v>6049.7421245280757</v>
      </c>
      <c r="T144">
        <f t="shared" si="70"/>
        <v>6049.7421245280775</v>
      </c>
      <c r="V144" s="4">
        <f t="shared" si="89"/>
        <v>0.99599729687128047</v>
      </c>
      <c r="W144">
        <v>313.14999999999998</v>
      </c>
      <c r="X144">
        <f t="shared" si="71"/>
        <v>1.9073334166666699E-2</v>
      </c>
      <c r="Y144">
        <v>2E-3</v>
      </c>
      <c r="Z144">
        <f t="shared" si="72"/>
        <v>7.2765497523200454E-2</v>
      </c>
      <c r="AB144">
        <f t="shared" si="90"/>
        <v>9.9599729687128033E-7</v>
      </c>
      <c r="AC144">
        <f t="shared" si="73"/>
        <v>7.7521131711445877E-11</v>
      </c>
      <c r="AD144">
        <v>0</v>
      </c>
      <c r="AE144" s="11">
        <f t="shared" si="74"/>
        <v>2.0839744153510262E-11</v>
      </c>
      <c r="AF144" s="11">
        <f t="shared" si="75"/>
        <v>9.8360875864956146E-11</v>
      </c>
      <c r="AG144" s="15">
        <f t="shared" si="76"/>
        <v>1.097002469958351E-3</v>
      </c>
      <c r="AI144">
        <f t="shared" si="91"/>
        <v>8.1044300046416093E-3</v>
      </c>
      <c r="AJ144">
        <f t="shared" si="77"/>
        <v>6.3078944873603511E-7</v>
      </c>
      <c r="AK144">
        <v>0</v>
      </c>
      <c r="AL144" s="11">
        <f t="shared" si="78"/>
        <v>3.5149899023757453E-6</v>
      </c>
      <c r="AM144" s="11">
        <f t="shared" si="79"/>
        <v>4.1457793511117807E-6</v>
      </c>
      <c r="AN144" s="15">
        <f t="shared" si="80"/>
        <v>2.2739189884214046E-2</v>
      </c>
      <c r="AO144" s="15"/>
      <c r="AP144" t="e">
        <f t="shared" si="81"/>
        <v>#VALUE!</v>
      </c>
      <c r="AQ144" t="e">
        <f t="shared" si="82"/>
        <v>#VALUE!</v>
      </c>
      <c r="AR144">
        <v>0</v>
      </c>
      <c r="AS144" s="11" t="e">
        <f t="shared" si="83"/>
        <v>#VALUE!</v>
      </c>
      <c r="AT144" s="11" t="e">
        <f t="shared" si="84"/>
        <v>#VALUE!</v>
      </c>
      <c r="AU144" s="15">
        <f t="shared" si="85"/>
        <v>1.5759424160826513E-2</v>
      </c>
      <c r="AW144">
        <f t="shared" si="86"/>
        <v>78.81297419298906</v>
      </c>
      <c r="AX144">
        <f t="shared" si="87"/>
        <v>15.215219993965082</v>
      </c>
      <c r="AY144" t="e">
        <f t="shared" si="88"/>
        <v>#VALUE!</v>
      </c>
    </row>
    <row r="145" spans="1:51">
      <c r="A145" s="45"/>
      <c r="B145" s="43"/>
      <c r="C145" s="43"/>
      <c r="D145" s="36">
        <v>1</v>
      </c>
      <c r="E145" s="45">
        <v>44341.561956018515</v>
      </c>
      <c r="F145" s="43">
        <v>34</v>
      </c>
      <c r="H145" s="5">
        <v>20.9</v>
      </c>
      <c r="I145" s="5">
        <v>30</v>
      </c>
      <c r="J145" s="5">
        <v>1</v>
      </c>
      <c r="K145" s="54">
        <v>749</v>
      </c>
      <c r="L145" s="5" t="s">
        <v>88</v>
      </c>
      <c r="M145" s="6">
        <f t="shared" si="64"/>
        <v>5.1569838291228307E-3</v>
      </c>
      <c r="N145" s="6">
        <f t="shared" si="63"/>
        <v>20.007695450085258</v>
      </c>
      <c r="O145" s="6" t="e">
        <f t="shared" si="65"/>
        <v>#VALUE!</v>
      </c>
      <c r="P145">
        <f t="shared" si="66"/>
        <v>8.2511741265965291E-2</v>
      </c>
      <c r="Q145">
        <f t="shared" si="67"/>
        <v>880.33859980375132</v>
      </c>
      <c r="R145">
        <f t="shared" si="68"/>
        <v>0.14353343092562909</v>
      </c>
      <c r="S145">
        <f t="shared" si="69"/>
        <v>556.87069574431951</v>
      </c>
      <c r="T145">
        <f t="shared" si="70"/>
        <v>556.87069574431962</v>
      </c>
      <c r="V145" s="4">
        <f t="shared" si="89"/>
        <v>0.99599729687128047</v>
      </c>
      <c r="W145">
        <v>313.14999999999998</v>
      </c>
      <c r="X145">
        <f t="shared" si="71"/>
        <v>1.9073334166666699E-2</v>
      </c>
      <c r="Y145">
        <v>2E-3</v>
      </c>
      <c r="Z145">
        <f t="shared" si="72"/>
        <v>7.2765497523200454E-2</v>
      </c>
      <c r="AB145">
        <f t="shared" si="90"/>
        <v>9.9599729687128033E-7</v>
      </c>
      <c r="AC145">
        <f t="shared" si="73"/>
        <v>7.7521131711445877E-11</v>
      </c>
      <c r="AD145">
        <v>0</v>
      </c>
      <c r="AE145" s="11">
        <f t="shared" si="74"/>
        <v>2.0839744153510262E-11</v>
      </c>
      <c r="AF145" s="11">
        <f t="shared" si="75"/>
        <v>9.8360875864956146E-11</v>
      </c>
      <c r="AG145" s="15">
        <f t="shared" si="76"/>
        <v>1.097002469958351E-3</v>
      </c>
      <c r="AI145">
        <f t="shared" si="91"/>
        <v>7.4600197535658905E-4</v>
      </c>
      <c r="AJ145">
        <f t="shared" si="77"/>
        <v>5.806332765187296E-8</v>
      </c>
      <c r="AK145">
        <v>0</v>
      </c>
      <c r="AL145" s="11">
        <f t="shared" si="78"/>
        <v>3.2355013357250005E-7</v>
      </c>
      <c r="AM145" s="11">
        <f t="shared" si="79"/>
        <v>3.8161346122437299E-7</v>
      </c>
      <c r="AN145" s="15">
        <f t="shared" si="80"/>
        <v>2.2739189884214046E-2</v>
      </c>
      <c r="AO145" s="15"/>
      <c r="AP145" t="e">
        <f t="shared" si="81"/>
        <v>#VALUE!</v>
      </c>
      <c r="AQ145" t="e">
        <f t="shared" si="82"/>
        <v>#VALUE!</v>
      </c>
      <c r="AR145">
        <v>0</v>
      </c>
      <c r="AS145" s="11" t="e">
        <f t="shared" si="83"/>
        <v>#VALUE!</v>
      </c>
      <c r="AT145" s="11" t="e">
        <f t="shared" si="84"/>
        <v>#VALUE!</v>
      </c>
      <c r="AU145" s="15">
        <f t="shared" si="85"/>
        <v>1.5759424160826513E-2</v>
      </c>
      <c r="AW145">
        <f t="shared" si="86"/>
        <v>78.81297419298906</v>
      </c>
      <c r="AX145">
        <f t="shared" si="87"/>
        <v>15.215219993965068</v>
      </c>
      <c r="AY145" t="e">
        <f t="shared" si="88"/>
        <v>#VALUE!</v>
      </c>
    </row>
    <row r="146" spans="1:51">
      <c r="A146" s="45"/>
      <c r="D146" s="36">
        <v>2</v>
      </c>
      <c r="E146" s="45">
        <v>44341.583252314813</v>
      </c>
      <c r="F146" s="43">
        <v>135</v>
      </c>
      <c r="H146" s="5">
        <v>20.9</v>
      </c>
      <c r="I146" s="5">
        <v>30</v>
      </c>
      <c r="J146" s="5">
        <v>1</v>
      </c>
      <c r="K146" s="54"/>
      <c r="L146" s="5" t="s">
        <v>88</v>
      </c>
      <c r="M146" s="6">
        <f t="shared" si="64"/>
        <v>5.1569838291228307E-3</v>
      </c>
      <c r="N146" s="6">
        <f t="shared" si="63"/>
        <v>0</v>
      </c>
      <c r="O146" s="6" t="e">
        <f t="shared" si="65"/>
        <v>#VALUE!</v>
      </c>
      <c r="P146">
        <f t="shared" si="66"/>
        <v>8.2511741265965291E-2</v>
      </c>
      <c r="Q146">
        <f t="shared" si="67"/>
        <v>0</v>
      </c>
      <c r="R146">
        <f t="shared" si="68"/>
        <v>0.14353343092562909</v>
      </c>
      <c r="S146">
        <f t="shared" si="69"/>
        <v>0</v>
      </c>
      <c r="T146">
        <f t="shared" si="70"/>
        <v>0</v>
      </c>
      <c r="V146" s="4">
        <f t="shared" si="89"/>
        <v>0.99599729687128047</v>
      </c>
      <c r="W146">
        <v>313.14999999999998</v>
      </c>
      <c r="X146">
        <f t="shared" si="71"/>
        <v>1.9073334166666699E-2</v>
      </c>
      <c r="Y146">
        <v>2E-3</v>
      </c>
      <c r="Z146">
        <f t="shared" si="72"/>
        <v>7.2765497523200454E-2</v>
      </c>
      <c r="AB146">
        <f t="shared" si="90"/>
        <v>9.9599729687128033E-7</v>
      </c>
      <c r="AC146">
        <f t="shared" si="73"/>
        <v>7.7521131711445877E-11</v>
      </c>
      <c r="AD146">
        <v>0</v>
      </c>
      <c r="AE146" s="11">
        <f t="shared" si="74"/>
        <v>2.0839744153510262E-11</v>
      </c>
      <c r="AF146" s="11">
        <f t="shared" si="75"/>
        <v>9.8360875864956146E-11</v>
      </c>
      <c r="AG146" s="15">
        <f t="shared" si="76"/>
        <v>1.097002469958351E-3</v>
      </c>
      <c r="AI146">
        <f t="shared" si="91"/>
        <v>0</v>
      </c>
      <c r="AJ146">
        <f t="shared" si="77"/>
        <v>0</v>
      </c>
      <c r="AK146">
        <v>0</v>
      </c>
      <c r="AL146" s="11">
        <f t="shared" si="78"/>
        <v>0</v>
      </c>
      <c r="AM146" s="11">
        <f t="shared" si="79"/>
        <v>0</v>
      </c>
      <c r="AN146" s="15">
        <f t="shared" si="80"/>
        <v>2.2739189884214046E-2</v>
      </c>
      <c r="AO146" s="15"/>
      <c r="AP146" t="e">
        <f t="shared" si="81"/>
        <v>#VALUE!</v>
      </c>
      <c r="AQ146" t="e">
        <f t="shared" si="82"/>
        <v>#VALUE!</v>
      </c>
      <c r="AR146">
        <v>0</v>
      </c>
      <c r="AS146" s="11" t="e">
        <f t="shared" si="83"/>
        <v>#VALUE!</v>
      </c>
      <c r="AT146" s="11" t="e">
        <f t="shared" si="84"/>
        <v>#VALUE!</v>
      </c>
      <c r="AU146" s="15">
        <f t="shared" si="85"/>
        <v>1.5759424160826513E-2</v>
      </c>
      <c r="AW146">
        <f t="shared" si="86"/>
        <v>78.81297419298906</v>
      </c>
      <c r="AX146" t="e">
        <f t="shared" si="87"/>
        <v>#DIV/0!</v>
      </c>
      <c r="AY146" t="e">
        <f t="shared" si="88"/>
        <v>#VALUE!</v>
      </c>
    </row>
    <row r="147" spans="1:51">
      <c r="A147" s="45"/>
      <c r="D147" s="36">
        <v>1</v>
      </c>
      <c r="E147" s="45">
        <v>44341.604594907411</v>
      </c>
      <c r="F147" s="43">
        <v>203</v>
      </c>
      <c r="H147" s="5">
        <v>20.9</v>
      </c>
      <c r="I147" s="5">
        <v>30</v>
      </c>
      <c r="J147" s="5">
        <v>1</v>
      </c>
      <c r="K147" s="54">
        <v>8518</v>
      </c>
      <c r="L147" s="5" t="s">
        <v>88</v>
      </c>
      <c r="M147" s="6">
        <f t="shared" si="64"/>
        <v>5.1569838291228307E-3</v>
      </c>
      <c r="N147" s="6">
        <f t="shared" si="63"/>
        <v>227.53744972473459</v>
      </c>
      <c r="O147" s="6" t="e">
        <f t="shared" si="65"/>
        <v>#VALUE!</v>
      </c>
      <c r="P147">
        <f t="shared" si="66"/>
        <v>8.2511741265965291E-2</v>
      </c>
      <c r="Q147">
        <f t="shared" si="67"/>
        <v>10011.647787888322</v>
      </c>
      <c r="R147">
        <f t="shared" si="68"/>
        <v>0.14353343092562909</v>
      </c>
      <c r="S147">
        <f t="shared" si="69"/>
        <v>6333.010128638336</v>
      </c>
      <c r="T147">
        <f t="shared" si="70"/>
        <v>6333.0101286383369</v>
      </c>
      <c r="V147" s="4">
        <f t="shared" si="89"/>
        <v>0.99599729687128047</v>
      </c>
      <c r="W147">
        <v>313.14999999999998</v>
      </c>
      <c r="X147">
        <f t="shared" si="71"/>
        <v>1.9073334166666699E-2</v>
      </c>
      <c r="Y147">
        <v>2E-3</v>
      </c>
      <c r="Z147">
        <f t="shared" si="72"/>
        <v>7.2765497523200454E-2</v>
      </c>
      <c r="AB147">
        <f t="shared" si="90"/>
        <v>9.9599729687128033E-7</v>
      </c>
      <c r="AC147">
        <f t="shared" si="73"/>
        <v>7.7521131711445877E-11</v>
      </c>
      <c r="AD147">
        <v>0</v>
      </c>
      <c r="AE147" s="11">
        <f t="shared" si="74"/>
        <v>2.0839744153510262E-11</v>
      </c>
      <c r="AF147" s="11">
        <f t="shared" si="75"/>
        <v>9.8360875864956146E-11</v>
      </c>
      <c r="AG147" s="15">
        <f t="shared" si="76"/>
        <v>1.097002469958351E-3</v>
      </c>
      <c r="AI147">
        <f t="shared" si="91"/>
        <v>8.4839049747495662E-3</v>
      </c>
      <c r="AJ147">
        <f t="shared" si="77"/>
        <v>6.6032499991809605E-7</v>
      </c>
      <c r="AK147">
        <v>0</v>
      </c>
      <c r="AL147" s="11">
        <f t="shared" si="78"/>
        <v>3.6795728141128906E-6</v>
      </c>
      <c r="AM147" s="11">
        <f t="shared" si="79"/>
        <v>4.3398978140309866E-6</v>
      </c>
      <c r="AN147" s="15">
        <f t="shared" si="80"/>
        <v>2.2739189884214046E-2</v>
      </c>
      <c r="AO147" s="15"/>
      <c r="AP147" t="e">
        <f t="shared" si="81"/>
        <v>#VALUE!</v>
      </c>
      <c r="AQ147" t="e">
        <f t="shared" si="82"/>
        <v>#VALUE!</v>
      </c>
      <c r="AR147">
        <v>0</v>
      </c>
      <c r="AS147" s="11" t="e">
        <f t="shared" si="83"/>
        <v>#VALUE!</v>
      </c>
      <c r="AT147" s="11" t="e">
        <f t="shared" si="84"/>
        <v>#VALUE!</v>
      </c>
      <c r="AU147" s="15">
        <f t="shared" si="85"/>
        <v>1.5759424160826513E-2</v>
      </c>
      <c r="AW147">
        <f t="shared" si="86"/>
        <v>78.81297419298906</v>
      </c>
      <c r="AX147">
        <f t="shared" si="87"/>
        <v>15.215219993965077</v>
      </c>
      <c r="AY147" t="e">
        <f t="shared" si="88"/>
        <v>#VALUE!</v>
      </c>
    </row>
    <row r="148" spans="1:51">
      <c r="A148" s="45"/>
      <c r="D148" s="36">
        <v>2</v>
      </c>
      <c r="E148" s="45">
        <v>44341.625937500001</v>
      </c>
      <c r="F148" s="43">
        <v>96</v>
      </c>
      <c r="H148" s="5">
        <v>20.9</v>
      </c>
      <c r="I148" s="5">
        <v>30</v>
      </c>
      <c r="J148" s="5">
        <v>1</v>
      </c>
      <c r="K148" s="54">
        <v>9513</v>
      </c>
      <c r="L148" s="5" t="s">
        <v>88</v>
      </c>
      <c r="M148" s="6">
        <f t="shared" si="64"/>
        <v>5.1569838291228307E-3</v>
      </c>
      <c r="N148" s="6">
        <f t="shared" si="63"/>
        <v>254.11643099687726</v>
      </c>
      <c r="O148" s="6" t="e">
        <f t="shared" si="65"/>
        <v>#VALUE!</v>
      </c>
      <c r="P148">
        <f t="shared" si="66"/>
        <v>8.2511741265965291E-2</v>
      </c>
      <c r="Q148">
        <f t="shared" si="67"/>
        <v>11181.122963862599</v>
      </c>
      <c r="R148">
        <f t="shared" si="68"/>
        <v>0.14353343092562909</v>
      </c>
      <c r="S148">
        <f t="shared" si="69"/>
        <v>7072.778275855424</v>
      </c>
      <c r="T148">
        <f t="shared" si="70"/>
        <v>7072.778275855424</v>
      </c>
      <c r="V148" s="4">
        <f t="shared" si="89"/>
        <v>0.99599729687128047</v>
      </c>
      <c r="W148">
        <v>313.14999999999998</v>
      </c>
      <c r="X148">
        <f t="shared" si="71"/>
        <v>1.9073334166666699E-2</v>
      </c>
      <c r="Y148">
        <v>2E-3</v>
      </c>
      <c r="Z148">
        <f t="shared" si="72"/>
        <v>7.2765497523200454E-2</v>
      </c>
      <c r="AB148">
        <f t="shared" si="90"/>
        <v>9.9599729687128033E-7</v>
      </c>
      <c r="AC148">
        <f t="shared" si="73"/>
        <v>7.7521131711445877E-11</v>
      </c>
      <c r="AD148">
        <v>0</v>
      </c>
      <c r="AE148" s="11">
        <f t="shared" si="74"/>
        <v>2.0839744153510262E-11</v>
      </c>
      <c r="AF148" s="11">
        <f t="shared" si="75"/>
        <v>9.8360875864956146E-11</v>
      </c>
      <c r="AG148" s="15">
        <f t="shared" si="76"/>
        <v>1.097002469958351E-3</v>
      </c>
      <c r="AI148">
        <f t="shared" si="91"/>
        <v>9.474922285136491E-3</v>
      </c>
      <c r="AJ148">
        <f t="shared" si="77"/>
        <v>7.3745852597098461E-7</v>
      </c>
      <c r="AK148">
        <v>0</v>
      </c>
      <c r="AL148" s="11">
        <f t="shared" si="78"/>
        <v>4.1093890796731547E-6</v>
      </c>
      <c r="AM148" s="11">
        <f t="shared" si="79"/>
        <v>4.8468476056441395E-6</v>
      </c>
      <c r="AN148" s="15">
        <f t="shared" si="80"/>
        <v>2.2739189884214046E-2</v>
      </c>
      <c r="AO148" s="15"/>
      <c r="AP148" t="e">
        <f t="shared" si="81"/>
        <v>#VALUE!</v>
      </c>
      <c r="AQ148" t="e">
        <f t="shared" si="82"/>
        <v>#VALUE!</v>
      </c>
      <c r="AR148">
        <v>0</v>
      </c>
      <c r="AS148" s="11" t="e">
        <f t="shared" si="83"/>
        <v>#VALUE!</v>
      </c>
      <c r="AT148" s="11" t="e">
        <f t="shared" si="84"/>
        <v>#VALUE!</v>
      </c>
      <c r="AU148" s="15">
        <f t="shared" si="85"/>
        <v>1.5759424160826513E-2</v>
      </c>
      <c r="AW148">
        <f t="shared" si="86"/>
        <v>78.81297419298906</v>
      </c>
      <c r="AX148">
        <f t="shared" si="87"/>
        <v>15.215219993965079</v>
      </c>
      <c r="AY148" t="e">
        <f t="shared" si="88"/>
        <v>#VALUE!</v>
      </c>
    </row>
    <row r="149" spans="1:51">
      <c r="A149" s="17"/>
      <c r="D149" s="36">
        <v>1</v>
      </c>
      <c r="E149" s="45">
        <v>44341.647291666668</v>
      </c>
      <c r="F149" s="43">
        <v>173</v>
      </c>
      <c r="H149" s="5">
        <v>20.9</v>
      </c>
      <c r="I149" s="5">
        <v>30</v>
      </c>
      <c r="J149" s="5">
        <v>1</v>
      </c>
      <c r="K149" s="54">
        <v>109</v>
      </c>
      <c r="L149" s="5" t="s">
        <v>88</v>
      </c>
      <c r="M149" s="6">
        <f t="shared" si="64"/>
        <v>5.1569838291228307E-3</v>
      </c>
      <c r="N149" s="6">
        <f t="shared" si="63"/>
        <v>2.9116672951392433</v>
      </c>
      <c r="O149" s="6" t="e">
        <f t="shared" si="65"/>
        <v>#VALUE!</v>
      </c>
      <c r="P149">
        <f t="shared" si="66"/>
        <v>8.2511741265965291E-2</v>
      </c>
      <c r="Q149">
        <f t="shared" si="67"/>
        <v>128.11336098612671</v>
      </c>
      <c r="R149">
        <f t="shared" si="68"/>
        <v>0.14353343092562909</v>
      </c>
      <c r="S149">
        <f t="shared" si="69"/>
        <v>81.039927685087903</v>
      </c>
      <c r="T149">
        <f t="shared" si="70"/>
        <v>81.039927685087903</v>
      </c>
      <c r="V149" s="4">
        <f t="shared" si="89"/>
        <v>0.99599729687128047</v>
      </c>
      <c r="W149">
        <v>313.14999999999998</v>
      </c>
      <c r="X149">
        <f t="shared" si="71"/>
        <v>1.9073334166666699E-2</v>
      </c>
      <c r="Y149">
        <v>2E-3</v>
      </c>
      <c r="Z149">
        <f t="shared" si="72"/>
        <v>7.2765497523200454E-2</v>
      </c>
      <c r="AB149">
        <f t="shared" si="90"/>
        <v>9.9599729687128033E-7</v>
      </c>
      <c r="AC149">
        <f t="shared" si="73"/>
        <v>7.7521131711445877E-11</v>
      </c>
      <c r="AD149">
        <v>0</v>
      </c>
      <c r="AE149" s="11">
        <f t="shared" si="74"/>
        <v>2.0839744153510262E-11</v>
      </c>
      <c r="AF149" s="11">
        <f t="shared" si="75"/>
        <v>9.8360875864956146E-11</v>
      </c>
      <c r="AG149" s="15">
        <f t="shared" si="76"/>
        <v>1.097002469958351E-3</v>
      </c>
      <c r="AI149">
        <f t="shared" si="91"/>
        <v>1.0856370535896958E-4</v>
      </c>
      <c r="AJ149">
        <f t="shared" si="77"/>
        <v>8.4498033565476016E-9</v>
      </c>
      <c r="AK149">
        <v>0</v>
      </c>
      <c r="AL149" s="11">
        <f t="shared" si="78"/>
        <v>4.7085399945797743E-8</v>
      </c>
      <c r="AM149" s="11">
        <f t="shared" si="79"/>
        <v>5.5535203302345343E-8</v>
      </c>
      <c r="AN149" s="15">
        <f t="shared" si="80"/>
        <v>2.2739189884214046E-2</v>
      </c>
      <c r="AO149" s="15"/>
      <c r="AP149" t="e">
        <f t="shared" si="81"/>
        <v>#VALUE!</v>
      </c>
      <c r="AQ149" t="e">
        <f t="shared" si="82"/>
        <v>#VALUE!</v>
      </c>
      <c r="AR149">
        <v>0</v>
      </c>
      <c r="AS149" s="11" t="e">
        <f t="shared" si="83"/>
        <v>#VALUE!</v>
      </c>
      <c r="AT149" s="11" t="e">
        <f t="shared" si="84"/>
        <v>#VALUE!</v>
      </c>
      <c r="AU149" s="15">
        <f t="shared" si="85"/>
        <v>1.5759424160826513E-2</v>
      </c>
      <c r="AW149">
        <f t="shared" si="86"/>
        <v>78.81297419298906</v>
      </c>
      <c r="AX149">
        <f t="shared" si="87"/>
        <v>15.215219993965071</v>
      </c>
      <c r="AY149" t="e">
        <f t="shared" si="88"/>
        <v>#VALUE!</v>
      </c>
    </row>
    <row r="150" spans="1:51">
      <c r="A150" s="17"/>
      <c r="D150" s="36">
        <v>2</v>
      </c>
      <c r="E150" s="45">
        <v>44341.668622685182</v>
      </c>
      <c r="F150" s="43">
        <v>217</v>
      </c>
      <c r="H150" s="5">
        <v>20.9</v>
      </c>
      <c r="I150" s="5">
        <v>30</v>
      </c>
      <c r="J150" s="5">
        <v>1</v>
      </c>
      <c r="K150" s="54"/>
      <c r="L150" s="5" t="s">
        <v>88</v>
      </c>
      <c r="M150" s="6">
        <f t="shared" si="64"/>
        <v>5.1569838291228307E-3</v>
      </c>
      <c r="N150" s="6">
        <f t="shared" si="63"/>
        <v>0</v>
      </c>
      <c r="O150" s="6" t="e">
        <f t="shared" si="65"/>
        <v>#VALUE!</v>
      </c>
      <c r="P150">
        <f t="shared" si="66"/>
        <v>8.2511741265965291E-2</v>
      </c>
      <c r="Q150">
        <f t="shared" si="67"/>
        <v>0</v>
      </c>
      <c r="R150">
        <f t="shared" si="68"/>
        <v>0.14353343092562909</v>
      </c>
      <c r="S150">
        <f t="shared" si="69"/>
        <v>0</v>
      </c>
      <c r="T150">
        <f t="shared" si="70"/>
        <v>0</v>
      </c>
      <c r="V150" s="4">
        <f t="shared" si="89"/>
        <v>0.99599729687128047</v>
      </c>
      <c r="W150">
        <v>313.14999999999998</v>
      </c>
      <c r="X150">
        <f t="shared" si="71"/>
        <v>1.9073334166666699E-2</v>
      </c>
      <c r="Y150">
        <v>2E-3</v>
      </c>
      <c r="Z150">
        <f t="shared" si="72"/>
        <v>7.2765497523200454E-2</v>
      </c>
      <c r="AB150">
        <f t="shared" si="90"/>
        <v>9.9599729687128033E-7</v>
      </c>
      <c r="AC150">
        <f t="shared" si="73"/>
        <v>7.7521131711445877E-11</v>
      </c>
      <c r="AD150">
        <v>0</v>
      </c>
      <c r="AE150" s="11">
        <f t="shared" si="74"/>
        <v>2.0839744153510262E-11</v>
      </c>
      <c r="AF150" s="11">
        <f t="shared" si="75"/>
        <v>9.8360875864956146E-11</v>
      </c>
      <c r="AG150" s="15">
        <f t="shared" si="76"/>
        <v>1.097002469958351E-3</v>
      </c>
      <c r="AI150">
        <f t="shared" si="91"/>
        <v>0</v>
      </c>
      <c r="AJ150">
        <f t="shared" si="77"/>
        <v>0</v>
      </c>
      <c r="AK150">
        <v>0</v>
      </c>
      <c r="AL150" s="11">
        <f t="shared" si="78"/>
        <v>0</v>
      </c>
      <c r="AM150" s="11">
        <f t="shared" si="79"/>
        <v>0</v>
      </c>
      <c r="AN150" s="15">
        <f t="shared" si="80"/>
        <v>2.2739189884214046E-2</v>
      </c>
      <c r="AO150" s="15"/>
      <c r="AP150" t="e">
        <f t="shared" si="81"/>
        <v>#VALUE!</v>
      </c>
      <c r="AQ150" t="e">
        <f t="shared" si="82"/>
        <v>#VALUE!</v>
      </c>
      <c r="AR150">
        <v>0</v>
      </c>
      <c r="AS150" s="11" t="e">
        <f t="shared" si="83"/>
        <v>#VALUE!</v>
      </c>
      <c r="AT150" s="11" t="e">
        <f t="shared" si="84"/>
        <v>#VALUE!</v>
      </c>
      <c r="AU150" s="15">
        <f t="shared" si="85"/>
        <v>1.5759424160826513E-2</v>
      </c>
      <c r="AW150">
        <f t="shared" si="86"/>
        <v>78.81297419298906</v>
      </c>
      <c r="AX150" t="e">
        <f t="shared" si="87"/>
        <v>#DIV/0!</v>
      </c>
      <c r="AY150" t="e">
        <f t="shared" si="88"/>
        <v>#VALUE!</v>
      </c>
    </row>
    <row r="151" spans="1:51">
      <c r="A151" s="17"/>
      <c r="D151" s="36">
        <v>1</v>
      </c>
      <c r="E151" s="45">
        <v>44341.689930555556</v>
      </c>
      <c r="F151" s="43">
        <v>107</v>
      </c>
      <c r="H151" s="5">
        <v>20.9</v>
      </c>
      <c r="I151" s="5">
        <v>30</v>
      </c>
      <c r="J151" s="5">
        <v>1</v>
      </c>
      <c r="K151" s="54">
        <v>1108</v>
      </c>
      <c r="L151" s="5" t="s">
        <v>88</v>
      </c>
      <c r="M151" s="6">
        <f t="shared" si="64"/>
        <v>5.1569838291228307E-3</v>
      </c>
      <c r="N151" s="6">
        <f t="shared" si="63"/>
        <v>29.597498743250284</v>
      </c>
      <c r="O151" s="6" t="e">
        <f t="shared" si="65"/>
        <v>#VALUE!</v>
      </c>
      <c r="P151">
        <f t="shared" si="66"/>
        <v>8.2511741265965291E-2</v>
      </c>
      <c r="Q151">
        <f t="shared" si="67"/>
        <v>1302.2899447030125</v>
      </c>
      <c r="R151">
        <f t="shared" si="68"/>
        <v>0.14353343092562909</v>
      </c>
      <c r="S151">
        <f t="shared" si="69"/>
        <v>823.78201720254481</v>
      </c>
      <c r="T151">
        <f t="shared" si="70"/>
        <v>823.78201720254481</v>
      </c>
      <c r="V151" s="4">
        <f t="shared" si="89"/>
        <v>0.99599729687128047</v>
      </c>
      <c r="W151">
        <v>313.14999999999998</v>
      </c>
      <c r="X151">
        <f t="shared" si="71"/>
        <v>1.9073334166666699E-2</v>
      </c>
      <c r="Y151">
        <v>2E-3</v>
      </c>
      <c r="Z151">
        <f t="shared" si="72"/>
        <v>7.2765497523200454E-2</v>
      </c>
      <c r="AB151">
        <f t="shared" si="90"/>
        <v>9.9599729687128033E-7</v>
      </c>
      <c r="AC151">
        <f t="shared" si="73"/>
        <v>7.7521131711445877E-11</v>
      </c>
      <c r="AD151">
        <v>0</v>
      </c>
      <c r="AE151" s="11">
        <f t="shared" si="74"/>
        <v>2.0839744153510262E-11</v>
      </c>
      <c r="AF151" s="11">
        <f t="shared" si="75"/>
        <v>9.8360875864956146E-11</v>
      </c>
      <c r="AG151" s="15">
        <f t="shared" si="76"/>
        <v>1.097002469958351E-3</v>
      </c>
      <c r="AI151">
        <f t="shared" si="91"/>
        <v>1.1035650049333787E-3</v>
      </c>
      <c r="AJ151">
        <f t="shared" si="77"/>
        <v>8.5893413936282032E-8</v>
      </c>
      <c r="AK151">
        <v>0</v>
      </c>
      <c r="AL151" s="11">
        <f t="shared" si="78"/>
        <v>4.7862957009122838E-7</v>
      </c>
      <c r="AM151" s="11">
        <f t="shared" si="79"/>
        <v>5.6452298402751036E-7</v>
      </c>
      <c r="AN151" s="15">
        <f t="shared" si="80"/>
        <v>2.2739189884214046E-2</v>
      </c>
      <c r="AO151" s="15"/>
      <c r="AP151" t="e">
        <f t="shared" si="81"/>
        <v>#VALUE!</v>
      </c>
      <c r="AQ151" t="e">
        <f t="shared" si="82"/>
        <v>#VALUE!</v>
      </c>
      <c r="AR151">
        <v>0</v>
      </c>
      <c r="AS151" s="11" t="e">
        <f t="shared" si="83"/>
        <v>#VALUE!</v>
      </c>
      <c r="AT151" s="11" t="e">
        <f t="shared" si="84"/>
        <v>#VALUE!</v>
      </c>
      <c r="AU151" s="15">
        <f t="shared" si="85"/>
        <v>1.5759424160826513E-2</v>
      </c>
      <c r="AW151">
        <f t="shared" si="86"/>
        <v>78.81297419298906</v>
      </c>
      <c r="AX151">
        <f t="shared" si="87"/>
        <v>15.215219993965066</v>
      </c>
      <c r="AY151" t="e">
        <f t="shared" si="88"/>
        <v>#VALUE!</v>
      </c>
    </row>
    <row r="152" spans="1:51">
      <c r="A152" s="17"/>
      <c r="D152" s="36">
        <v>2</v>
      </c>
      <c r="E152" s="45">
        <v>44341.711215277777</v>
      </c>
      <c r="F152" s="43">
        <v>18</v>
      </c>
      <c r="H152" s="5">
        <v>20.9</v>
      </c>
      <c r="I152" s="5">
        <v>30</v>
      </c>
      <c r="J152" s="5">
        <v>1</v>
      </c>
      <c r="K152" s="54">
        <v>8685</v>
      </c>
      <c r="L152" s="5" t="s">
        <v>88</v>
      </c>
      <c r="M152" s="6">
        <f t="shared" si="64"/>
        <v>5.1569838291228307E-3</v>
      </c>
      <c r="N152" s="6">
        <f t="shared" si="63"/>
        <v>231.99844457141583</v>
      </c>
      <c r="O152" s="6" t="e">
        <f t="shared" si="65"/>
        <v>#VALUE!</v>
      </c>
      <c r="P152">
        <f t="shared" si="66"/>
        <v>8.2511741265965291E-2</v>
      </c>
      <c r="Q152">
        <f t="shared" si="67"/>
        <v>10207.931561142297</v>
      </c>
      <c r="R152">
        <f t="shared" si="68"/>
        <v>0.14353343092562909</v>
      </c>
      <c r="S152">
        <f t="shared" si="69"/>
        <v>6457.1722196787932</v>
      </c>
      <c r="T152">
        <f t="shared" si="70"/>
        <v>6457.1722196787932</v>
      </c>
      <c r="V152" s="4">
        <f t="shared" si="89"/>
        <v>0.99599729687128047</v>
      </c>
      <c r="W152">
        <v>313.14999999999998</v>
      </c>
      <c r="X152">
        <f t="shared" si="71"/>
        <v>1.9073334166666699E-2</v>
      </c>
      <c r="Y152">
        <v>2E-3</v>
      </c>
      <c r="Z152">
        <f t="shared" si="72"/>
        <v>7.2765497523200454E-2</v>
      </c>
      <c r="AB152">
        <f t="shared" si="90"/>
        <v>9.9599729687128033E-7</v>
      </c>
      <c r="AC152">
        <f t="shared" si="73"/>
        <v>7.7521131711445877E-11</v>
      </c>
      <c r="AD152">
        <v>0</v>
      </c>
      <c r="AE152" s="11">
        <f t="shared" si="74"/>
        <v>2.0839744153510262E-11</v>
      </c>
      <c r="AF152" s="11">
        <f t="shared" si="75"/>
        <v>9.8360875864956146E-11</v>
      </c>
      <c r="AG152" s="15">
        <f t="shared" si="76"/>
        <v>1.097002469958351E-3</v>
      </c>
      <c r="AI152">
        <f t="shared" si="91"/>
        <v>8.6502365233270713E-3</v>
      </c>
      <c r="AJ152">
        <f t="shared" si="77"/>
        <v>6.7327102891390749E-7</v>
      </c>
      <c r="AK152">
        <v>0</v>
      </c>
      <c r="AL152" s="11">
        <f t="shared" si="78"/>
        <v>3.751712830543609E-6</v>
      </c>
      <c r="AM152" s="11">
        <f t="shared" si="79"/>
        <v>4.4249838594575164E-6</v>
      </c>
      <c r="AN152" s="15">
        <f t="shared" si="80"/>
        <v>2.2739189884214046E-2</v>
      </c>
      <c r="AO152" s="15"/>
      <c r="AP152" t="e">
        <f t="shared" si="81"/>
        <v>#VALUE!</v>
      </c>
      <c r="AQ152" t="e">
        <f t="shared" si="82"/>
        <v>#VALUE!</v>
      </c>
      <c r="AR152">
        <v>0</v>
      </c>
      <c r="AS152" s="11" t="e">
        <f t="shared" si="83"/>
        <v>#VALUE!</v>
      </c>
      <c r="AT152" s="11" t="e">
        <f t="shared" si="84"/>
        <v>#VALUE!</v>
      </c>
      <c r="AU152" s="15">
        <f t="shared" si="85"/>
        <v>1.5759424160826513E-2</v>
      </c>
      <c r="AW152">
        <f t="shared" si="86"/>
        <v>78.81297419298906</v>
      </c>
      <c r="AX152">
        <f t="shared" si="87"/>
        <v>15.215219993965073</v>
      </c>
      <c r="AY152" t="e">
        <f t="shared" si="88"/>
        <v>#VALUE!</v>
      </c>
    </row>
    <row r="153" spans="1:51">
      <c r="A153" s="17"/>
      <c r="D153" s="36">
        <v>1</v>
      </c>
      <c r="E153" s="45">
        <v>44341.732557870368</v>
      </c>
      <c r="F153" s="43">
        <v>95</v>
      </c>
      <c r="H153" s="5">
        <v>20.9</v>
      </c>
      <c r="I153" s="5">
        <v>30</v>
      </c>
      <c r="J153" s="5">
        <v>1</v>
      </c>
      <c r="K153" s="54">
        <v>1547</v>
      </c>
      <c r="L153" s="5" t="s">
        <v>88</v>
      </c>
      <c r="M153" s="6">
        <f t="shared" si="64"/>
        <v>5.1569838291228307E-3</v>
      </c>
      <c r="N153" s="6">
        <f t="shared" si="63"/>
        <v>41.324305555783567</v>
      </c>
      <c r="O153" s="6" t="e">
        <f t="shared" si="65"/>
        <v>#VALUE!</v>
      </c>
      <c r="P153">
        <f t="shared" si="66"/>
        <v>8.2511741265965291E-2</v>
      </c>
      <c r="Q153">
        <f t="shared" si="67"/>
        <v>1818.269444454477</v>
      </c>
      <c r="R153">
        <f t="shared" si="68"/>
        <v>0.14353343092562909</v>
      </c>
      <c r="S153">
        <f t="shared" si="69"/>
        <v>1150.1721846681742</v>
      </c>
      <c r="T153">
        <f t="shared" si="70"/>
        <v>1150.1721846681742</v>
      </c>
      <c r="V153" s="4">
        <f t="shared" si="89"/>
        <v>0.99599729687128047</v>
      </c>
      <c r="W153">
        <v>313.14999999999998</v>
      </c>
      <c r="X153">
        <f t="shared" si="71"/>
        <v>1.9073334166666699E-2</v>
      </c>
      <c r="Y153">
        <v>2E-3</v>
      </c>
      <c r="Z153">
        <f t="shared" si="72"/>
        <v>7.2765497523200454E-2</v>
      </c>
      <c r="AB153">
        <f t="shared" si="90"/>
        <v>9.9599729687128033E-7</v>
      </c>
      <c r="AC153">
        <f t="shared" si="73"/>
        <v>7.7521131711445877E-11</v>
      </c>
      <c r="AD153">
        <v>0</v>
      </c>
      <c r="AE153" s="11">
        <f t="shared" si="74"/>
        <v>2.0839744153510262E-11</v>
      </c>
      <c r="AF153" s="11">
        <f t="shared" si="75"/>
        <v>9.8360875864956146E-11</v>
      </c>
      <c r="AG153" s="15">
        <f t="shared" si="76"/>
        <v>1.097002469958351E-3</v>
      </c>
      <c r="AI153">
        <f t="shared" si="91"/>
        <v>1.5408078182598708E-3</v>
      </c>
      <c r="AJ153">
        <f t="shared" si="77"/>
        <v>1.1992519075760679E-7</v>
      </c>
      <c r="AK153">
        <v>0</v>
      </c>
      <c r="AL153" s="11">
        <f t="shared" si="78"/>
        <v>6.682670983132944E-7</v>
      </c>
      <c r="AM153" s="11">
        <f t="shared" si="79"/>
        <v>7.8819228907090122E-7</v>
      </c>
      <c r="AN153" s="15">
        <f t="shared" si="80"/>
        <v>2.2739189884214046E-2</v>
      </c>
      <c r="AO153" s="15"/>
      <c r="AP153" t="e">
        <f t="shared" si="81"/>
        <v>#VALUE!</v>
      </c>
      <c r="AQ153" t="e">
        <f t="shared" si="82"/>
        <v>#VALUE!</v>
      </c>
      <c r="AR153">
        <v>0</v>
      </c>
      <c r="AS153" s="11" t="e">
        <f t="shared" si="83"/>
        <v>#VALUE!</v>
      </c>
      <c r="AT153" s="11" t="e">
        <f t="shared" si="84"/>
        <v>#VALUE!</v>
      </c>
      <c r="AU153" s="15">
        <f t="shared" si="85"/>
        <v>1.5759424160826513E-2</v>
      </c>
      <c r="AW153">
        <f t="shared" si="86"/>
        <v>78.81297419298906</v>
      </c>
      <c r="AX153">
        <f t="shared" si="87"/>
        <v>15.215219993965084</v>
      </c>
      <c r="AY153" t="e">
        <f t="shared" si="88"/>
        <v>#VALUE!</v>
      </c>
    </row>
    <row r="154" spans="1:51">
      <c r="A154" s="17"/>
      <c r="D154" s="36">
        <v>2</v>
      </c>
      <c r="E154" s="45">
        <v>44341.753877314812</v>
      </c>
      <c r="F154" s="43">
        <v>208</v>
      </c>
      <c r="H154" s="5">
        <v>20.9</v>
      </c>
      <c r="I154" s="5">
        <v>30</v>
      </c>
      <c r="J154" s="5">
        <v>1</v>
      </c>
      <c r="K154" s="54">
        <v>7537</v>
      </c>
      <c r="L154" s="5" t="s">
        <v>88</v>
      </c>
      <c r="M154" s="6">
        <f t="shared" si="64"/>
        <v>5.1569838291228307E-3</v>
      </c>
      <c r="N154" s="6">
        <f t="shared" si="63"/>
        <v>201.33244406848144</v>
      </c>
      <c r="O154" s="6" t="e">
        <f t="shared" si="65"/>
        <v>#VALUE!</v>
      </c>
      <c r="P154">
        <f t="shared" si="66"/>
        <v>8.2511741265965291E-2</v>
      </c>
      <c r="Q154">
        <f t="shared" si="67"/>
        <v>8858.6275390131832</v>
      </c>
      <c r="R154">
        <f t="shared" si="68"/>
        <v>0.14353343092562909</v>
      </c>
      <c r="S154">
        <f t="shared" si="69"/>
        <v>5603.6507794725458</v>
      </c>
      <c r="T154">
        <f t="shared" si="70"/>
        <v>5603.6507794725467</v>
      </c>
      <c r="V154" s="4">
        <f t="shared" si="89"/>
        <v>0.99599729687128047</v>
      </c>
      <c r="W154">
        <v>313.14999999999998</v>
      </c>
      <c r="X154">
        <f t="shared" si="71"/>
        <v>1.9073334166666699E-2</v>
      </c>
      <c r="Y154">
        <v>2E-3</v>
      </c>
      <c r="Z154">
        <f t="shared" si="72"/>
        <v>7.2765497523200454E-2</v>
      </c>
      <c r="AB154">
        <f t="shared" si="90"/>
        <v>9.9599729687128033E-7</v>
      </c>
      <c r="AC154">
        <f t="shared" si="73"/>
        <v>7.7521131711445877E-11</v>
      </c>
      <c r="AD154">
        <v>0</v>
      </c>
      <c r="AE154" s="11">
        <f t="shared" si="74"/>
        <v>2.0839744153510262E-11</v>
      </c>
      <c r="AF154" s="11">
        <f t="shared" si="75"/>
        <v>9.8360875864956146E-11</v>
      </c>
      <c r="AG154" s="15">
        <f t="shared" si="76"/>
        <v>1.097002469958351E-3</v>
      </c>
      <c r="AI154">
        <f t="shared" si="91"/>
        <v>7.5068316265188414E-3</v>
      </c>
      <c r="AJ154">
        <f t="shared" si="77"/>
        <v>5.8427676970916771E-7</v>
      </c>
      <c r="AK154">
        <v>0</v>
      </c>
      <c r="AL154" s="11">
        <f t="shared" si="78"/>
        <v>3.2558042146007116E-6</v>
      </c>
      <c r="AM154" s="11">
        <f t="shared" si="79"/>
        <v>3.8400809843098789E-6</v>
      </c>
      <c r="AN154" s="15">
        <f t="shared" si="80"/>
        <v>2.2739189884214046E-2</v>
      </c>
      <c r="AO154" s="15"/>
      <c r="AP154" t="e">
        <f t="shared" si="81"/>
        <v>#VALUE!</v>
      </c>
      <c r="AQ154" t="e">
        <f t="shared" si="82"/>
        <v>#VALUE!</v>
      </c>
      <c r="AR154">
        <v>0</v>
      </c>
      <c r="AS154" s="11" t="e">
        <f t="shared" si="83"/>
        <v>#VALUE!</v>
      </c>
      <c r="AT154" s="11" t="e">
        <f t="shared" si="84"/>
        <v>#VALUE!</v>
      </c>
      <c r="AU154" s="15">
        <f t="shared" si="85"/>
        <v>1.5759424160826513E-2</v>
      </c>
      <c r="AW154">
        <f t="shared" si="86"/>
        <v>78.81297419298906</v>
      </c>
      <c r="AX154">
        <f t="shared" si="87"/>
        <v>15.21521999396507</v>
      </c>
      <c r="AY154" t="e">
        <f t="shared" si="88"/>
        <v>#VALUE!</v>
      </c>
    </row>
    <row r="155" spans="1:51">
      <c r="A155" s="17"/>
      <c r="D155" s="36">
        <v>1</v>
      </c>
      <c r="E155" s="45">
        <v>44341.775219907409</v>
      </c>
      <c r="F155" s="43">
        <v>197</v>
      </c>
      <c r="H155" s="5">
        <v>20.9</v>
      </c>
      <c r="I155" s="5">
        <v>30</v>
      </c>
      <c r="J155" s="5">
        <v>1</v>
      </c>
      <c r="K155" s="54">
        <v>11482</v>
      </c>
      <c r="L155" s="5" t="s">
        <v>88</v>
      </c>
      <c r="M155" s="6">
        <f t="shared" si="64"/>
        <v>5.1569838291228307E-3</v>
      </c>
      <c r="N155" s="6">
        <f t="shared" si="63"/>
        <v>306.71343011732836</v>
      </c>
      <c r="O155" s="6" t="e">
        <f t="shared" si="65"/>
        <v>#VALUE!</v>
      </c>
      <c r="P155">
        <f t="shared" si="66"/>
        <v>8.2511741265965291E-2</v>
      </c>
      <c r="Q155">
        <f t="shared" si="67"/>
        <v>13495.390925162448</v>
      </c>
      <c r="R155">
        <f t="shared" si="68"/>
        <v>0.14353343092562909</v>
      </c>
      <c r="S155">
        <f t="shared" si="69"/>
        <v>8536.7013732126525</v>
      </c>
      <c r="T155">
        <f t="shared" si="70"/>
        <v>8536.7013732126543</v>
      </c>
      <c r="V155" s="4">
        <f t="shared" si="89"/>
        <v>0.99599729687128047</v>
      </c>
      <c r="W155">
        <v>313.14999999999998</v>
      </c>
      <c r="X155">
        <f t="shared" si="71"/>
        <v>1.9073334166666699E-2</v>
      </c>
      <c r="Y155">
        <v>2E-3</v>
      </c>
      <c r="Z155">
        <f t="shared" si="72"/>
        <v>7.2765497523200454E-2</v>
      </c>
      <c r="AB155">
        <f t="shared" si="90"/>
        <v>9.9599729687128033E-7</v>
      </c>
      <c r="AC155">
        <f t="shared" si="73"/>
        <v>7.7521131711445877E-11</v>
      </c>
      <c r="AD155">
        <v>0</v>
      </c>
      <c r="AE155" s="11">
        <f t="shared" si="74"/>
        <v>2.0839744153510262E-11</v>
      </c>
      <c r="AF155" s="11">
        <f t="shared" si="75"/>
        <v>9.8360875864956146E-11</v>
      </c>
      <c r="AG155" s="15">
        <f t="shared" si="76"/>
        <v>1.097002469958351E-3</v>
      </c>
      <c r="AI155">
        <f t="shared" si="91"/>
        <v>1.1436040962676041E-2</v>
      </c>
      <c r="AJ155">
        <f t="shared" si="77"/>
        <v>8.9009763431082155E-7</v>
      </c>
      <c r="AK155">
        <v>0</v>
      </c>
      <c r="AL155" s="11">
        <f t="shared" si="78"/>
        <v>4.9599501117215559E-6</v>
      </c>
      <c r="AM155" s="11">
        <f t="shared" si="79"/>
        <v>5.8500477460323779E-6</v>
      </c>
      <c r="AN155" s="15">
        <f t="shared" si="80"/>
        <v>2.2739189884214046E-2</v>
      </c>
      <c r="AO155" s="15"/>
      <c r="AP155" t="e">
        <f t="shared" si="81"/>
        <v>#VALUE!</v>
      </c>
      <c r="AQ155" t="e">
        <f t="shared" si="82"/>
        <v>#VALUE!</v>
      </c>
      <c r="AR155">
        <v>0</v>
      </c>
      <c r="AS155" s="11" t="e">
        <f t="shared" si="83"/>
        <v>#VALUE!</v>
      </c>
      <c r="AT155" s="11" t="e">
        <f t="shared" si="84"/>
        <v>#VALUE!</v>
      </c>
      <c r="AU155" s="15">
        <f t="shared" si="85"/>
        <v>1.5759424160826513E-2</v>
      </c>
      <c r="AW155">
        <f t="shared" si="86"/>
        <v>78.81297419298906</v>
      </c>
      <c r="AX155">
        <f t="shared" si="87"/>
        <v>15.215219993965082</v>
      </c>
      <c r="AY155" t="e">
        <f t="shared" si="88"/>
        <v>#VALUE!</v>
      </c>
    </row>
    <row r="156" spans="1:51">
      <c r="A156" s="17"/>
      <c r="D156" s="36">
        <v>2</v>
      </c>
      <c r="E156" s="45">
        <v>44341.796550925923</v>
      </c>
      <c r="F156" s="43">
        <v>85</v>
      </c>
      <c r="H156" s="5">
        <v>20.9</v>
      </c>
      <c r="I156" s="5">
        <v>30</v>
      </c>
      <c r="J156" s="5">
        <v>1</v>
      </c>
      <c r="K156" s="54">
        <v>1716</v>
      </c>
      <c r="L156" s="5" t="s">
        <v>88</v>
      </c>
      <c r="M156" s="6">
        <f t="shared" si="64"/>
        <v>5.1569838291228307E-3</v>
      </c>
      <c r="N156" s="6">
        <f t="shared" si="63"/>
        <v>45.838725490449001</v>
      </c>
      <c r="O156" s="6" t="e">
        <f t="shared" si="65"/>
        <v>#VALUE!</v>
      </c>
      <c r="P156">
        <f t="shared" si="66"/>
        <v>8.2511741265965291E-2</v>
      </c>
      <c r="Q156">
        <f t="shared" si="67"/>
        <v>2016.9039215797561</v>
      </c>
      <c r="R156">
        <f t="shared" si="68"/>
        <v>0.14353343092562909</v>
      </c>
      <c r="S156">
        <f t="shared" si="69"/>
        <v>1275.8212468588149</v>
      </c>
      <c r="T156">
        <f t="shared" si="70"/>
        <v>1275.8212468588151</v>
      </c>
      <c r="V156" s="4">
        <f t="shared" si="89"/>
        <v>0.99599729687128047</v>
      </c>
      <c r="W156">
        <v>313.14999999999998</v>
      </c>
      <c r="X156">
        <f t="shared" si="71"/>
        <v>1.9073334166666699E-2</v>
      </c>
      <c r="Y156">
        <v>2E-3</v>
      </c>
      <c r="Z156">
        <f t="shared" si="72"/>
        <v>7.2765497523200454E-2</v>
      </c>
      <c r="AB156">
        <f t="shared" si="90"/>
        <v>9.9599729687128033E-7</v>
      </c>
      <c r="AC156">
        <f t="shared" si="73"/>
        <v>7.7521131711445877E-11</v>
      </c>
      <c r="AD156">
        <v>0</v>
      </c>
      <c r="AE156" s="11">
        <f t="shared" si="74"/>
        <v>2.0839744153510262E-11</v>
      </c>
      <c r="AF156" s="11">
        <f t="shared" si="75"/>
        <v>9.8360875864956146E-11</v>
      </c>
      <c r="AG156" s="15">
        <f t="shared" si="76"/>
        <v>1.097002469958351E-3</v>
      </c>
      <c r="AI156">
        <f t="shared" si="91"/>
        <v>1.7091313614311173E-3</v>
      </c>
      <c r="AJ156">
        <f t="shared" si="77"/>
        <v>1.3302626201684115E-7</v>
      </c>
      <c r="AK156">
        <v>0</v>
      </c>
      <c r="AL156" s="11">
        <f t="shared" si="78"/>
        <v>7.412710670365955E-7</v>
      </c>
      <c r="AM156" s="11">
        <f t="shared" si="79"/>
        <v>8.7429732905343665E-7</v>
      </c>
      <c r="AN156" s="15">
        <f t="shared" si="80"/>
        <v>2.2739189884214046E-2</v>
      </c>
      <c r="AO156" s="15"/>
      <c r="AP156" t="e">
        <f t="shared" si="81"/>
        <v>#VALUE!</v>
      </c>
      <c r="AQ156" t="e">
        <f t="shared" si="82"/>
        <v>#VALUE!</v>
      </c>
      <c r="AR156">
        <v>0</v>
      </c>
      <c r="AS156" s="11" t="e">
        <f t="shared" si="83"/>
        <v>#VALUE!</v>
      </c>
      <c r="AT156" s="11" t="e">
        <f t="shared" si="84"/>
        <v>#VALUE!</v>
      </c>
      <c r="AU156" s="15">
        <f t="shared" si="85"/>
        <v>1.5759424160826513E-2</v>
      </c>
      <c r="AW156">
        <f t="shared" si="86"/>
        <v>78.81297419298906</v>
      </c>
      <c r="AX156">
        <f t="shared" si="87"/>
        <v>15.215219993965079</v>
      </c>
      <c r="AY156" t="e">
        <f t="shared" si="88"/>
        <v>#VALUE!</v>
      </c>
    </row>
    <row r="157" spans="1:51">
      <c r="A157" s="17"/>
      <c r="D157" s="36">
        <v>1</v>
      </c>
      <c r="E157" s="45">
        <v>44341.817870370367</v>
      </c>
      <c r="F157" s="43">
        <v>23</v>
      </c>
      <c r="H157" s="5">
        <v>20.9</v>
      </c>
      <c r="I157" s="5">
        <v>30</v>
      </c>
      <c r="J157" s="5">
        <v>1</v>
      </c>
      <c r="K157" s="54">
        <v>49</v>
      </c>
      <c r="L157" s="5" t="s">
        <v>88</v>
      </c>
      <c r="M157" s="6">
        <f t="shared" si="64"/>
        <v>5.1569838291228307E-3</v>
      </c>
      <c r="N157" s="6">
        <f t="shared" si="63"/>
        <v>1.3089146556130544</v>
      </c>
      <c r="O157" s="6" t="e">
        <f t="shared" si="65"/>
        <v>#VALUE!</v>
      </c>
      <c r="P157">
        <f t="shared" si="66"/>
        <v>8.2511741265965291E-2</v>
      </c>
      <c r="Q157">
        <f t="shared" si="67"/>
        <v>57.592244846974396</v>
      </c>
      <c r="R157">
        <f t="shared" si="68"/>
        <v>0.14353343092562909</v>
      </c>
      <c r="S157">
        <f t="shared" si="69"/>
        <v>36.43079317953493</v>
      </c>
      <c r="T157">
        <f t="shared" si="70"/>
        <v>36.430793179534938</v>
      </c>
      <c r="V157" s="4">
        <f t="shared" si="89"/>
        <v>0.99599729687128047</v>
      </c>
      <c r="W157">
        <v>313.14999999999998</v>
      </c>
      <c r="X157">
        <f t="shared" si="71"/>
        <v>1.9073334166666699E-2</v>
      </c>
      <c r="Y157">
        <v>2E-3</v>
      </c>
      <c r="Z157">
        <f t="shared" si="72"/>
        <v>7.2765497523200454E-2</v>
      </c>
      <c r="AB157">
        <f t="shared" si="90"/>
        <v>9.9599729687128033E-7</v>
      </c>
      <c r="AC157">
        <f t="shared" si="73"/>
        <v>7.7521131711445877E-11</v>
      </c>
      <c r="AD157">
        <v>0</v>
      </c>
      <c r="AE157" s="11">
        <f t="shared" si="74"/>
        <v>2.0839744153510262E-11</v>
      </c>
      <c r="AF157" s="11">
        <f t="shared" si="75"/>
        <v>9.8360875864956146E-11</v>
      </c>
      <c r="AG157" s="15">
        <f t="shared" si="76"/>
        <v>1.097002469958351E-3</v>
      </c>
      <c r="AI157">
        <f t="shared" si="91"/>
        <v>4.8803867546692742E-5</v>
      </c>
      <c r="AJ157">
        <f t="shared" si="77"/>
        <v>3.7985354538608488E-9</v>
      </c>
      <c r="AK157">
        <v>0</v>
      </c>
      <c r="AL157" s="11">
        <f t="shared" si="78"/>
        <v>2.1166831168294395E-8</v>
      </c>
      <c r="AM157" s="11">
        <f t="shared" si="79"/>
        <v>2.4965366622155245E-8</v>
      </c>
      <c r="AN157" s="15">
        <f t="shared" si="80"/>
        <v>2.2739189884214046E-2</v>
      </c>
      <c r="AO157" s="15"/>
      <c r="AP157" t="e">
        <f t="shared" si="81"/>
        <v>#VALUE!</v>
      </c>
      <c r="AQ157" t="e">
        <f t="shared" si="82"/>
        <v>#VALUE!</v>
      </c>
      <c r="AR157">
        <v>0</v>
      </c>
      <c r="AS157" s="11" t="e">
        <f t="shared" si="83"/>
        <v>#VALUE!</v>
      </c>
      <c r="AT157" s="11" t="e">
        <f t="shared" si="84"/>
        <v>#VALUE!</v>
      </c>
      <c r="AU157" s="15">
        <f t="shared" si="85"/>
        <v>1.5759424160826513E-2</v>
      </c>
      <c r="AW157">
        <f t="shared" si="86"/>
        <v>78.81297419298906</v>
      </c>
      <c r="AX157">
        <f t="shared" si="87"/>
        <v>15.215219993965084</v>
      </c>
      <c r="AY157" t="e">
        <f t="shared" si="88"/>
        <v>#VALUE!</v>
      </c>
    </row>
    <row r="158" spans="1:51">
      <c r="A158" s="17"/>
      <c r="D158" s="36">
        <v>2</v>
      </c>
      <c r="E158" s="45">
        <v>44341.839212962965</v>
      </c>
      <c r="F158" s="43">
        <v>164</v>
      </c>
      <c r="H158" s="5">
        <v>20.9</v>
      </c>
      <c r="I158" s="5">
        <v>30</v>
      </c>
      <c r="J158" s="5">
        <v>1</v>
      </c>
      <c r="K158" s="54">
        <v>7812</v>
      </c>
      <c r="L158" s="5" t="s">
        <v>88</v>
      </c>
      <c r="M158" s="6">
        <f t="shared" si="64"/>
        <v>5.1569838291228307E-3</v>
      </c>
      <c r="N158" s="6">
        <v>0</v>
      </c>
      <c r="O158" s="6" t="e">
        <f t="shared" si="65"/>
        <v>#VALUE!</v>
      </c>
      <c r="P158">
        <f t="shared" si="66"/>
        <v>8.2511741265965291E-2</v>
      </c>
      <c r="Q158">
        <f t="shared" si="67"/>
        <v>0</v>
      </c>
      <c r="R158">
        <f t="shared" si="68"/>
        <v>0.14353343092562909</v>
      </c>
      <c r="S158">
        <f t="shared" si="69"/>
        <v>5808.109312622998</v>
      </c>
      <c r="T158">
        <f t="shared" si="70"/>
        <v>0</v>
      </c>
      <c r="V158" s="4">
        <f t="shared" si="89"/>
        <v>0.99599729687128047</v>
      </c>
      <c r="W158">
        <v>313.14999999999998</v>
      </c>
      <c r="X158">
        <f t="shared" si="71"/>
        <v>1.9073334166666699E-2</v>
      </c>
      <c r="Y158">
        <v>2E-3</v>
      </c>
      <c r="Z158">
        <f t="shared" si="72"/>
        <v>7.2765497523200454E-2</v>
      </c>
      <c r="AB158">
        <f t="shared" si="90"/>
        <v>9.9599729687128033E-7</v>
      </c>
      <c r="AC158">
        <f t="shared" si="73"/>
        <v>7.7521131711445877E-11</v>
      </c>
      <c r="AD158">
        <v>0</v>
      </c>
      <c r="AE158" s="11">
        <f t="shared" si="74"/>
        <v>2.0839744153510262E-11</v>
      </c>
      <c r="AF158" s="11">
        <f t="shared" si="75"/>
        <v>9.8360875864956146E-11</v>
      </c>
      <c r="AG158" s="15">
        <f t="shared" si="76"/>
        <v>1.097002469958351E-3</v>
      </c>
      <c r="AI158">
        <f t="shared" si="91"/>
        <v>7.7807308831584435E-3</v>
      </c>
      <c r="AJ158">
        <f t="shared" si="77"/>
        <v>6.0559508092981529E-7</v>
      </c>
      <c r="AK158">
        <v>0</v>
      </c>
      <c r="AL158" s="11">
        <f t="shared" si="78"/>
        <v>3.3745976548309351E-6</v>
      </c>
      <c r="AM158" s="11">
        <f t="shared" si="79"/>
        <v>3.9801927357607508E-6</v>
      </c>
      <c r="AN158" s="15">
        <f t="shared" si="80"/>
        <v>2.2739189884214046E-2</v>
      </c>
      <c r="AO158" s="15"/>
      <c r="AP158" t="e">
        <f t="shared" si="81"/>
        <v>#VALUE!</v>
      </c>
      <c r="AQ158" t="e">
        <f t="shared" si="82"/>
        <v>#VALUE!</v>
      </c>
      <c r="AR158">
        <v>0</v>
      </c>
      <c r="AS158" s="11" t="e">
        <f t="shared" si="83"/>
        <v>#VALUE!</v>
      </c>
      <c r="AT158" s="11" t="e">
        <f t="shared" si="84"/>
        <v>#VALUE!</v>
      </c>
      <c r="AU158" s="15">
        <f t="shared" si="85"/>
        <v>1.5759424160826513E-2</v>
      </c>
      <c r="AW158">
        <f t="shared" si="86"/>
        <v>78.81297419298906</v>
      </c>
      <c r="AX158">
        <f t="shared" si="87"/>
        <v>15.215219993965087</v>
      </c>
      <c r="AY158" t="e">
        <f t="shared" si="88"/>
        <v>#VALUE!</v>
      </c>
    </row>
    <row r="159" spans="1:51">
      <c r="A159" s="17"/>
      <c r="D159" s="36">
        <v>1</v>
      </c>
      <c r="E159" s="45">
        <v>44348.500844907408</v>
      </c>
      <c r="F159" s="43">
        <v>68</v>
      </c>
      <c r="H159" s="54">
        <v>20.7</v>
      </c>
      <c r="I159" s="5">
        <v>30</v>
      </c>
      <c r="J159" s="5">
        <v>1</v>
      </c>
      <c r="K159" s="54">
        <v>9594</v>
      </c>
      <c r="L159" s="5" t="s">
        <v>88</v>
      </c>
      <c r="M159" s="6">
        <f t="shared" si="64"/>
        <v>5.1604937721748097E-3</v>
      </c>
      <c r="N159" s="6">
        <v>0</v>
      </c>
      <c r="O159" s="6" t="e">
        <f t="shared" si="65"/>
        <v>#VALUE!</v>
      </c>
      <c r="P159">
        <f t="shared" si="66"/>
        <v>8.2567900354796955E-2</v>
      </c>
      <c r="Q159">
        <f t="shared" si="67"/>
        <v>0</v>
      </c>
      <c r="R159">
        <f t="shared" si="68"/>
        <v>0.1435257369050125</v>
      </c>
      <c r="S159">
        <f t="shared" si="69"/>
        <v>7132.6182473607041</v>
      </c>
      <c r="T159">
        <f t="shared" si="70"/>
        <v>0</v>
      </c>
      <c r="V159" s="4">
        <f t="shared" si="89"/>
        <v>0.99667519191764509</v>
      </c>
      <c r="W159">
        <v>313.14999999999998</v>
      </c>
      <c r="X159">
        <f t="shared" si="71"/>
        <v>1.9073334166666699E-2</v>
      </c>
      <c r="Y159">
        <v>2E-3</v>
      </c>
      <c r="Z159">
        <f t="shared" si="72"/>
        <v>7.2765497523200454E-2</v>
      </c>
      <c r="AB159">
        <f t="shared" si="90"/>
        <v>9.9667519191764503E-7</v>
      </c>
      <c r="AC159">
        <f t="shared" si="73"/>
        <v>7.757389409477848E-11</v>
      </c>
      <c r="AD159">
        <v>0</v>
      </c>
      <c r="AE159" s="11">
        <f t="shared" si="74"/>
        <v>2.0853928086914045E-11</v>
      </c>
      <c r="AF159" s="11">
        <f t="shared" si="75"/>
        <v>9.8427822181692521E-11</v>
      </c>
      <c r="AG159" s="15">
        <f t="shared" si="76"/>
        <v>1.097002469958351E-3</v>
      </c>
      <c r="AI159">
        <f t="shared" si="91"/>
        <v>9.5621017912578873E-3</v>
      </c>
      <c r="AJ159">
        <f t="shared" si="77"/>
        <v>7.4424393994530502E-7</v>
      </c>
      <c r="AK159">
        <v>0</v>
      </c>
      <c r="AL159" s="11">
        <f t="shared" si="78"/>
        <v>4.1471998922207748E-6</v>
      </c>
      <c r="AM159" s="11">
        <f t="shared" si="79"/>
        <v>4.8914438321660795E-6</v>
      </c>
      <c r="AN159" s="15">
        <f t="shared" si="80"/>
        <v>2.2739189884214046E-2</v>
      </c>
      <c r="AO159" s="15"/>
      <c r="AP159" t="e">
        <f t="shared" si="81"/>
        <v>#VALUE!</v>
      </c>
      <c r="AQ159" t="e">
        <f t="shared" si="82"/>
        <v>#VALUE!</v>
      </c>
      <c r="AR159">
        <v>0</v>
      </c>
      <c r="AS159" s="11" t="e">
        <f t="shared" si="83"/>
        <v>#VALUE!</v>
      </c>
      <c r="AT159" s="11" t="e">
        <f t="shared" si="84"/>
        <v>#VALUE!</v>
      </c>
      <c r="AU159" s="15">
        <f t="shared" si="85"/>
        <v>1.5759424160826513E-2</v>
      </c>
      <c r="AW159">
        <f t="shared" si="86"/>
        <v>78.81297419298906</v>
      </c>
      <c r="AX159">
        <f t="shared" si="87"/>
        <v>15.215219993965073</v>
      </c>
      <c r="AY159" t="e">
        <f t="shared" si="88"/>
        <v>#VALUE!</v>
      </c>
    </row>
    <row r="160" spans="1:51">
      <c r="A160" s="17"/>
      <c r="D160" s="36">
        <v>2</v>
      </c>
      <c r="E160" s="45">
        <v>44348.522187499999</v>
      </c>
      <c r="F160" s="43">
        <v>74</v>
      </c>
      <c r="H160" s="54">
        <v>20.7</v>
      </c>
      <c r="I160" s="5">
        <v>30</v>
      </c>
      <c r="J160" s="5">
        <v>1</v>
      </c>
      <c r="K160" s="54">
        <v>657</v>
      </c>
      <c r="L160" s="5" t="s">
        <v>88</v>
      </c>
      <c r="M160" s="6">
        <f t="shared" si="64"/>
        <v>5.1604937721748097E-3</v>
      </c>
      <c r="N160" s="6">
        <f t="shared" ref="N160:N177" si="92">1000000*(AM160-AK160)/X160</f>
        <v>17.562086368884806</v>
      </c>
      <c r="O160" s="6" t="e">
        <f t="shared" si="65"/>
        <v>#VALUE!</v>
      </c>
      <c r="P160">
        <f t="shared" si="66"/>
        <v>8.2567900354796955E-2</v>
      </c>
      <c r="Q160">
        <f t="shared" si="67"/>
        <v>772.73180023093141</v>
      </c>
      <c r="R160">
        <f t="shared" si="68"/>
        <v>0.1435257369050125</v>
      </c>
      <c r="S160">
        <f t="shared" si="69"/>
        <v>488.44383870293763</v>
      </c>
      <c r="T160">
        <f t="shared" si="70"/>
        <v>488.44383870293757</v>
      </c>
      <c r="V160" s="4">
        <f t="shared" si="89"/>
        <v>0.99667519191764509</v>
      </c>
      <c r="W160">
        <v>313.14999999999998</v>
      </c>
      <c r="X160">
        <f t="shared" si="71"/>
        <v>1.9073334166666699E-2</v>
      </c>
      <c r="Y160">
        <v>2E-3</v>
      </c>
      <c r="Z160">
        <f t="shared" si="72"/>
        <v>7.2765497523200454E-2</v>
      </c>
      <c r="AB160">
        <f t="shared" si="90"/>
        <v>9.9667519191764503E-7</v>
      </c>
      <c r="AC160">
        <f t="shared" si="73"/>
        <v>7.757389409477848E-11</v>
      </c>
      <c r="AD160">
        <v>0</v>
      </c>
      <c r="AE160" s="11">
        <f t="shared" si="74"/>
        <v>2.0853928086914045E-11</v>
      </c>
      <c r="AF160" s="11">
        <f t="shared" si="75"/>
        <v>9.8427822181692521E-11</v>
      </c>
      <c r="AG160" s="15">
        <f t="shared" si="76"/>
        <v>1.097002469958351E-3</v>
      </c>
      <c r="AI160">
        <f t="shared" si="91"/>
        <v>6.5481560108989281E-4</v>
      </c>
      <c r="AJ160">
        <f t="shared" si="77"/>
        <v>5.0966048420269475E-8</v>
      </c>
      <c r="AK160">
        <v>0</v>
      </c>
      <c r="AL160" s="11">
        <f t="shared" si="78"/>
        <v>2.8400149355733261E-7</v>
      </c>
      <c r="AM160" s="11">
        <f t="shared" si="79"/>
        <v>3.3496754197760208E-7</v>
      </c>
      <c r="AN160" s="15">
        <f t="shared" si="80"/>
        <v>2.2739189884214046E-2</v>
      </c>
      <c r="AO160" s="15"/>
      <c r="AP160" t="e">
        <f t="shared" si="81"/>
        <v>#VALUE!</v>
      </c>
      <c r="AQ160" t="e">
        <f t="shared" si="82"/>
        <v>#VALUE!</v>
      </c>
      <c r="AR160">
        <v>0</v>
      </c>
      <c r="AS160" s="11" t="e">
        <f t="shared" si="83"/>
        <v>#VALUE!</v>
      </c>
      <c r="AT160" s="11" t="e">
        <f t="shared" si="84"/>
        <v>#VALUE!</v>
      </c>
      <c r="AU160" s="15">
        <f t="shared" si="85"/>
        <v>1.5759424160826513E-2</v>
      </c>
      <c r="AW160">
        <f t="shared" si="86"/>
        <v>78.81297419298906</v>
      </c>
      <c r="AX160">
        <f t="shared" si="87"/>
        <v>15.215219993965077</v>
      </c>
      <c r="AY160" t="e">
        <f t="shared" si="88"/>
        <v>#VALUE!</v>
      </c>
    </row>
    <row r="161" spans="1:51">
      <c r="A161" s="17"/>
      <c r="D161" s="36">
        <v>1</v>
      </c>
      <c r="E161" s="45">
        <v>44348.54347222222</v>
      </c>
      <c r="F161" s="43">
        <v>170</v>
      </c>
      <c r="H161" s="54">
        <v>20.7</v>
      </c>
      <c r="I161" s="5">
        <v>30</v>
      </c>
      <c r="J161" s="5">
        <v>1</v>
      </c>
      <c r="K161" s="54">
        <v>10918</v>
      </c>
      <c r="L161" s="5" t="s">
        <v>88</v>
      </c>
      <c r="M161" s="6">
        <f t="shared" si="64"/>
        <v>5.1604937721748097E-3</v>
      </c>
      <c r="N161" s="6">
        <f t="shared" si="92"/>
        <v>291.84605627927596</v>
      </c>
      <c r="O161" s="6" t="e">
        <f t="shared" si="65"/>
        <v>#VALUE!</v>
      </c>
      <c r="P161">
        <f t="shared" si="66"/>
        <v>8.2567900354796955E-2</v>
      </c>
      <c r="Q161">
        <f t="shared" si="67"/>
        <v>12841.226476288142</v>
      </c>
      <c r="R161">
        <f t="shared" si="68"/>
        <v>0.1435257369050125</v>
      </c>
      <c r="S161">
        <f t="shared" si="69"/>
        <v>8116.9403819766703</v>
      </c>
      <c r="T161">
        <f t="shared" si="70"/>
        <v>8116.9403819766703</v>
      </c>
      <c r="V161" s="4">
        <f t="shared" si="89"/>
        <v>0.99667519191764509</v>
      </c>
      <c r="W161">
        <v>313.14999999999998</v>
      </c>
      <c r="X161">
        <f t="shared" si="71"/>
        <v>1.9073334166666699E-2</v>
      </c>
      <c r="Y161">
        <v>2E-3</v>
      </c>
      <c r="Z161">
        <f t="shared" si="72"/>
        <v>7.2765497523200454E-2</v>
      </c>
      <c r="AB161">
        <f t="shared" si="90"/>
        <v>9.9667519191764503E-7</v>
      </c>
      <c r="AC161">
        <f t="shared" si="73"/>
        <v>7.757389409477848E-11</v>
      </c>
      <c r="AD161">
        <v>0</v>
      </c>
      <c r="AE161" s="11">
        <f t="shared" si="74"/>
        <v>2.0853928086914045E-11</v>
      </c>
      <c r="AF161" s="11">
        <f t="shared" si="75"/>
        <v>9.8427822181692521E-11</v>
      </c>
      <c r="AG161" s="15">
        <f t="shared" si="76"/>
        <v>1.097002469958351E-3</v>
      </c>
      <c r="AI161">
        <f t="shared" si="91"/>
        <v>1.0881699745356849E-2</v>
      </c>
      <c r="AJ161">
        <f t="shared" si="77"/>
        <v>8.4695177572679162E-7</v>
      </c>
      <c r="AK161">
        <v>0</v>
      </c>
      <c r="AL161" s="11">
        <f t="shared" si="78"/>
        <v>4.7195255809116551E-6</v>
      </c>
      <c r="AM161" s="11">
        <f t="shared" si="79"/>
        <v>5.5664773566384464E-6</v>
      </c>
      <c r="AN161" s="15">
        <f t="shared" si="80"/>
        <v>2.2739189884214046E-2</v>
      </c>
      <c r="AO161" s="15"/>
      <c r="AP161" t="e">
        <f t="shared" si="81"/>
        <v>#VALUE!</v>
      </c>
      <c r="AQ161" t="e">
        <f t="shared" si="82"/>
        <v>#VALUE!</v>
      </c>
      <c r="AR161">
        <v>0</v>
      </c>
      <c r="AS161" s="11" t="e">
        <f t="shared" si="83"/>
        <v>#VALUE!</v>
      </c>
      <c r="AT161" s="11" t="e">
        <f t="shared" si="84"/>
        <v>#VALUE!</v>
      </c>
      <c r="AU161" s="15">
        <f t="shared" si="85"/>
        <v>1.5759424160826513E-2</v>
      </c>
      <c r="AW161">
        <f t="shared" si="86"/>
        <v>78.81297419298906</v>
      </c>
      <c r="AX161">
        <f t="shared" si="87"/>
        <v>15.215219993965073</v>
      </c>
      <c r="AY161" t="e">
        <f t="shared" si="88"/>
        <v>#VALUE!</v>
      </c>
    </row>
    <row r="162" spans="1:51">
      <c r="A162" s="17"/>
      <c r="D162" s="36">
        <v>2</v>
      </c>
      <c r="E162" s="45">
        <v>44348.564756944441</v>
      </c>
      <c r="F162" s="43">
        <v>90</v>
      </c>
      <c r="H162" s="54">
        <v>20.7</v>
      </c>
      <c r="I162" s="5">
        <v>30</v>
      </c>
      <c r="J162" s="5">
        <v>1</v>
      </c>
      <c r="K162" s="54">
        <v>564</v>
      </c>
      <c r="L162" s="5" t="s">
        <v>88</v>
      </c>
      <c r="M162" s="6">
        <f t="shared" si="64"/>
        <v>5.1604937721748097E-3</v>
      </c>
      <c r="N162" s="6">
        <f t="shared" si="92"/>
        <v>15.076128937672804</v>
      </c>
      <c r="O162" s="6" t="e">
        <f t="shared" si="65"/>
        <v>#VALUE!</v>
      </c>
      <c r="P162">
        <f t="shared" si="66"/>
        <v>8.2567900354796955E-2</v>
      </c>
      <c r="Q162">
        <f t="shared" si="67"/>
        <v>663.3496732576034</v>
      </c>
      <c r="R162">
        <f t="shared" si="68"/>
        <v>0.1435257369050125</v>
      </c>
      <c r="S162">
        <f t="shared" si="69"/>
        <v>419.30338664909721</v>
      </c>
      <c r="T162">
        <f t="shared" si="70"/>
        <v>419.30338664909721</v>
      </c>
      <c r="V162" s="4">
        <f t="shared" si="89"/>
        <v>0.99667519191764509</v>
      </c>
      <c r="W162">
        <v>313.14999999999998</v>
      </c>
      <c r="X162">
        <f t="shared" si="71"/>
        <v>1.9073334166666699E-2</v>
      </c>
      <c r="Y162">
        <v>2E-3</v>
      </c>
      <c r="Z162">
        <f t="shared" si="72"/>
        <v>7.2765497523200454E-2</v>
      </c>
      <c r="AB162">
        <f t="shared" si="90"/>
        <v>9.9667519191764503E-7</v>
      </c>
      <c r="AC162">
        <f t="shared" si="73"/>
        <v>7.757389409477848E-11</v>
      </c>
      <c r="AD162">
        <v>0</v>
      </c>
      <c r="AE162" s="11">
        <f t="shared" si="74"/>
        <v>2.0853928086914045E-11</v>
      </c>
      <c r="AF162" s="11">
        <f t="shared" si="75"/>
        <v>9.8427822181692521E-11</v>
      </c>
      <c r="AG162" s="15">
        <f t="shared" si="76"/>
        <v>1.097002469958351E-3</v>
      </c>
      <c r="AI162">
        <f t="shared" si="91"/>
        <v>5.6212480824155192E-4</v>
      </c>
      <c r="AJ162">
        <f t="shared" si="77"/>
        <v>4.375167626945508E-8</v>
      </c>
      <c r="AK162">
        <v>0</v>
      </c>
      <c r="AL162" s="11">
        <f t="shared" si="78"/>
        <v>2.4380036889853214E-7</v>
      </c>
      <c r="AM162" s="11">
        <f t="shared" si="79"/>
        <v>2.8755204516798724E-7</v>
      </c>
      <c r="AN162" s="15">
        <f t="shared" si="80"/>
        <v>2.2739189884214046E-2</v>
      </c>
      <c r="AO162" s="15"/>
      <c r="AP162" t="e">
        <f t="shared" si="81"/>
        <v>#VALUE!</v>
      </c>
      <c r="AQ162" t="e">
        <f t="shared" si="82"/>
        <v>#VALUE!</v>
      </c>
      <c r="AR162">
        <v>0</v>
      </c>
      <c r="AS162" s="11" t="e">
        <f t="shared" si="83"/>
        <v>#VALUE!</v>
      </c>
      <c r="AT162" s="11" t="e">
        <f t="shared" si="84"/>
        <v>#VALUE!</v>
      </c>
      <c r="AU162" s="15">
        <f t="shared" si="85"/>
        <v>1.5759424160826513E-2</v>
      </c>
      <c r="AW162">
        <f t="shared" si="86"/>
        <v>78.81297419298906</v>
      </c>
      <c r="AX162">
        <f t="shared" si="87"/>
        <v>15.215219993965082</v>
      </c>
      <c r="AY162" t="e">
        <f t="shared" si="88"/>
        <v>#VALUE!</v>
      </c>
    </row>
    <row r="163" spans="1:51">
      <c r="A163" s="17"/>
      <c r="D163" s="36">
        <v>1</v>
      </c>
      <c r="E163" s="45">
        <v>44348.586076388892</v>
      </c>
      <c r="F163" s="43">
        <v>196</v>
      </c>
      <c r="H163" s="54">
        <v>20.7</v>
      </c>
      <c r="I163" s="5">
        <v>30</v>
      </c>
      <c r="J163" s="5">
        <v>1</v>
      </c>
      <c r="K163" s="54">
        <v>3028</v>
      </c>
      <c r="L163" s="5" t="s">
        <v>88</v>
      </c>
      <c r="M163" s="6">
        <f t="shared" si="64"/>
        <v>5.1604937721748097E-3</v>
      </c>
      <c r="N163" s="6">
        <f t="shared" si="92"/>
        <v>80.940635502257521</v>
      </c>
      <c r="O163" s="6" t="e">
        <f t="shared" si="65"/>
        <v>#VALUE!</v>
      </c>
      <c r="P163">
        <f t="shared" si="66"/>
        <v>8.2567900354796955E-2</v>
      </c>
      <c r="Q163">
        <f t="shared" si="67"/>
        <v>3561.3879620993312</v>
      </c>
      <c r="R163">
        <f t="shared" si="68"/>
        <v>0.1435257369050125</v>
      </c>
      <c r="S163">
        <f t="shared" si="69"/>
        <v>2251.1536432153648</v>
      </c>
      <c r="T163">
        <f t="shared" si="70"/>
        <v>2251.1536432153653</v>
      </c>
      <c r="V163" s="4">
        <f t="shared" si="89"/>
        <v>0.99667519191764509</v>
      </c>
      <c r="W163">
        <v>313.14999999999998</v>
      </c>
      <c r="X163">
        <f t="shared" si="71"/>
        <v>1.9073334166666699E-2</v>
      </c>
      <c r="Y163">
        <v>2E-3</v>
      </c>
      <c r="Z163">
        <f t="shared" si="72"/>
        <v>7.2765497523200454E-2</v>
      </c>
      <c r="AB163">
        <f t="shared" si="90"/>
        <v>9.9667519191764503E-7</v>
      </c>
      <c r="AC163">
        <f t="shared" si="73"/>
        <v>7.757389409477848E-11</v>
      </c>
      <c r="AD163">
        <v>0</v>
      </c>
      <c r="AE163" s="11">
        <f t="shared" si="74"/>
        <v>2.0853928086914045E-11</v>
      </c>
      <c r="AF163" s="11">
        <f t="shared" si="75"/>
        <v>9.8427822181692521E-11</v>
      </c>
      <c r="AG163" s="15">
        <f t="shared" si="76"/>
        <v>1.097002469958351E-3</v>
      </c>
      <c r="AI163">
        <f t="shared" si="91"/>
        <v>3.0179324811266291E-3</v>
      </c>
      <c r="AJ163">
        <f t="shared" si="77"/>
        <v>2.3489375131898928E-7</v>
      </c>
      <c r="AK163">
        <v>0</v>
      </c>
      <c r="AL163" s="11">
        <f t="shared" si="78"/>
        <v>1.3089140372779347E-6</v>
      </c>
      <c r="AM163" s="11">
        <f t="shared" si="79"/>
        <v>1.5438077885969238E-6</v>
      </c>
      <c r="AN163" s="15">
        <f t="shared" si="80"/>
        <v>2.2739189884214046E-2</v>
      </c>
      <c r="AO163" s="15"/>
      <c r="AP163" t="e">
        <f t="shared" si="81"/>
        <v>#VALUE!</v>
      </c>
      <c r="AQ163" t="e">
        <f t="shared" si="82"/>
        <v>#VALUE!</v>
      </c>
      <c r="AR163">
        <v>0</v>
      </c>
      <c r="AS163" s="11" t="e">
        <f t="shared" si="83"/>
        <v>#VALUE!</v>
      </c>
      <c r="AT163" s="11" t="e">
        <f t="shared" si="84"/>
        <v>#VALUE!</v>
      </c>
      <c r="AU163" s="15">
        <f t="shared" si="85"/>
        <v>1.5759424160826513E-2</v>
      </c>
      <c r="AW163">
        <f t="shared" si="86"/>
        <v>78.81297419298906</v>
      </c>
      <c r="AX163">
        <f t="shared" si="87"/>
        <v>15.215219993965071</v>
      </c>
      <c r="AY163" t="e">
        <f t="shared" si="88"/>
        <v>#VALUE!</v>
      </c>
    </row>
    <row r="164" spans="1:51">
      <c r="A164" s="17"/>
      <c r="D164" s="36">
        <v>2</v>
      </c>
      <c r="E164" s="45">
        <v>44348.60738425926</v>
      </c>
      <c r="F164" s="43">
        <v>77</v>
      </c>
      <c r="H164" s="54">
        <v>20.7</v>
      </c>
      <c r="I164" s="5">
        <v>30</v>
      </c>
      <c r="J164" s="5">
        <v>1</v>
      </c>
      <c r="K164" s="54"/>
      <c r="L164" s="5" t="s">
        <v>88</v>
      </c>
      <c r="M164" s="6">
        <f t="shared" si="64"/>
        <v>5.1604937721748097E-3</v>
      </c>
      <c r="N164" s="6">
        <f t="shared" si="92"/>
        <v>0</v>
      </c>
      <c r="O164" s="6" t="e">
        <f t="shared" si="65"/>
        <v>#VALUE!</v>
      </c>
      <c r="P164">
        <f t="shared" si="66"/>
        <v>8.2567900354796955E-2</v>
      </c>
      <c r="Q164">
        <f t="shared" si="67"/>
        <v>0</v>
      </c>
      <c r="R164">
        <f t="shared" si="68"/>
        <v>0.1435257369050125</v>
      </c>
      <c r="S164">
        <f t="shared" si="69"/>
        <v>0</v>
      </c>
      <c r="T164">
        <f t="shared" si="70"/>
        <v>0</v>
      </c>
      <c r="V164" s="4">
        <f t="shared" si="89"/>
        <v>0.99667519191764509</v>
      </c>
      <c r="W164">
        <v>313.14999999999998</v>
      </c>
      <c r="X164">
        <f t="shared" si="71"/>
        <v>1.9073334166666699E-2</v>
      </c>
      <c r="Y164">
        <v>2E-3</v>
      </c>
      <c r="Z164">
        <f t="shared" si="72"/>
        <v>7.2765497523200454E-2</v>
      </c>
      <c r="AB164">
        <f t="shared" si="90"/>
        <v>9.9667519191764503E-7</v>
      </c>
      <c r="AC164">
        <f t="shared" si="73"/>
        <v>7.757389409477848E-11</v>
      </c>
      <c r="AD164">
        <v>0</v>
      </c>
      <c r="AE164" s="11">
        <f t="shared" si="74"/>
        <v>2.0853928086914045E-11</v>
      </c>
      <c r="AF164" s="11">
        <f t="shared" si="75"/>
        <v>9.8427822181692521E-11</v>
      </c>
      <c r="AG164" s="15">
        <f t="shared" si="76"/>
        <v>1.097002469958351E-3</v>
      </c>
      <c r="AI164">
        <f t="shared" si="91"/>
        <v>0</v>
      </c>
      <c r="AJ164">
        <f t="shared" si="77"/>
        <v>0</v>
      </c>
      <c r="AK164">
        <v>0</v>
      </c>
      <c r="AL164" s="11">
        <f t="shared" si="78"/>
        <v>0</v>
      </c>
      <c r="AM164" s="11">
        <f t="shared" si="79"/>
        <v>0</v>
      </c>
      <c r="AN164" s="15">
        <f t="shared" si="80"/>
        <v>2.2739189884214046E-2</v>
      </c>
      <c r="AO164" s="15"/>
      <c r="AP164" t="e">
        <f t="shared" si="81"/>
        <v>#VALUE!</v>
      </c>
      <c r="AQ164" t="e">
        <f t="shared" si="82"/>
        <v>#VALUE!</v>
      </c>
      <c r="AR164">
        <v>0</v>
      </c>
      <c r="AS164" s="11" t="e">
        <f t="shared" si="83"/>
        <v>#VALUE!</v>
      </c>
      <c r="AT164" s="11" t="e">
        <f t="shared" si="84"/>
        <v>#VALUE!</v>
      </c>
      <c r="AU164" s="15">
        <f t="shared" si="85"/>
        <v>1.5759424160826513E-2</v>
      </c>
      <c r="AW164">
        <f t="shared" si="86"/>
        <v>78.81297419298906</v>
      </c>
      <c r="AX164" t="e">
        <f t="shared" si="87"/>
        <v>#DIV/0!</v>
      </c>
      <c r="AY164" t="e">
        <f t="shared" si="88"/>
        <v>#VALUE!</v>
      </c>
    </row>
    <row r="165" spans="1:51">
      <c r="A165" s="17"/>
      <c r="D165" s="36">
        <v>1</v>
      </c>
      <c r="E165" s="45">
        <v>44348.628703703704</v>
      </c>
      <c r="F165" s="43">
        <v>188</v>
      </c>
      <c r="H165" s="54">
        <v>20.7</v>
      </c>
      <c r="I165" s="5">
        <v>30</v>
      </c>
      <c r="J165" s="5">
        <v>1</v>
      </c>
      <c r="K165" s="54">
        <v>2772</v>
      </c>
      <c r="L165" s="5" t="s">
        <v>88</v>
      </c>
      <c r="M165" s="6">
        <f t="shared" si="64"/>
        <v>5.1604937721748097E-3</v>
      </c>
      <c r="N165" s="6">
        <f t="shared" si="92"/>
        <v>74.097569885157824</v>
      </c>
      <c r="O165" s="6" t="e">
        <f t="shared" si="65"/>
        <v>#VALUE!</v>
      </c>
      <c r="P165">
        <f t="shared" si="66"/>
        <v>8.2567900354796955E-2</v>
      </c>
      <c r="Q165">
        <f t="shared" si="67"/>
        <v>3260.2930749469442</v>
      </c>
      <c r="R165">
        <f t="shared" si="68"/>
        <v>0.1435257369050125</v>
      </c>
      <c r="S165">
        <f t="shared" si="69"/>
        <v>2060.8315386370518</v>
      </c>
      <c r="T165">
        <f t="shared" si="70"/>
        <v>2060.8315386370523</v>
      </c>
      <c r="V165" s="4">
        <f t="shared" si="89"/>
        <v>0.99667519191764509</v>
      </c>
      <c r="W165">
        <v>313.14999999999998</v>
      </c>
      <c r="X165">
        <f t="shared" si="71"/>
        <v>1.9073334166666699E-2</v>
      </c>
      <c r="Y165">
        <v>2E-3</v>
      </c>
      <c r="Z165">
        <f t="shared" si="72"/>
        <v>7.2765497523200454E-2</v>
      </c>
      <c r="AB165">
        <f t="shared" si="90"/>
        <v>9.9667519191764503E-7</v>
      </c>
      <c r="AC165">
        <f t="shared" si="73"/>
        <v>7.757389409477848E-11</v>
      </c>
      <c r="AD165">
        <v>0</v>
      </c>
      <c r="AE165" s="11">
        <f t="shared" si="74"/>
        <v>2.0853928086914045E-11</v>
      </c>
      <c r="AF165" s="11">
        <f t="shared" si="75"/>
        <v>9.8427822181692521E-11</v>
      </c>
      <c r="AG165" s="15">
        <f t="shared" si="76"/>
        <v>1.097002469958351E-3</v>
      </c>
      <c r="AI165">
        <f t="shared" si="91"/>
        <v>2.7627836319957123E-3</v>
      </c>
      <c r="AJ165">
        <f t="shared" si="77"/>
        <v>2.1503483443072599E-7</v>
      </c>
      <c r="AK165">
        <v>0</v>
      </c>
      <c r="AL165" s="11">
        <f t="shared" si="78"/>
        <v>1.1982528769268281E-6</v>
      </c>
      <c r="AM165" s="11">
        <f t="shared" si="79"/>
        <v>1.4132877113575541E-6</v>
      </c>
      <c r="AN165" s="15">
        <f t="shared" si="80"/>
        <v>2.2739189884214046E-2</v>
      </c>
      <c r="AO165" s="15"/>
      <c r="AP165" t="e">
        <f t="shared" si="81"/>
        <v>#VALUE!</v>
      </c>
      <c r="AQ165" t="e">
        <f t="shared" si="82"/>
        <v>#VALUE!</v>
      </c>
      <c r="AR165">
        <v>0</v>
      </c>
      <c r="AS165" s="11" t="e">
        <f t="shared" si="83"/>
        <v>#VALUE!</v>
      </c>
      <c r="AT165" s="11" t="e">
        <f t="shared" si="84"/>
        <v>#VALUE!</v>
      </c>
      <c r="AU165" s="15">
        <f t="shared" si="85"/>
        <v>1.5759424160826513E-2</v>
      </c>
      <c r="AW165">
        <f t="shared" si="86"/>
        <v>78.81297419298906</v>
      </c>
      <c r="AX165">
        <f t="shared" si="87"/>
        <v>15.215219993965075</v>
      </c>
      <c r="AY165" t="e">
        <f t="shared" si="88"/>
        <v>#VALUE!</v>
      </c>
    </row>
    <row r="166" spans="1:51">
      <c r="A166" s="17"/>
      <c r="D166" s="36">
        <v>2</v>
      </c>
      <c r="E166" s="45">
        <v>44348.650023148148</v>
      </c>
      <c r="F166" s="43">
        <v>110</v>
      </c>
      <c r="H166" s="54">
        <v>20.7</v>
      </c>
      <c r="I166" s="5">
        <v>30</v>
      </c>
      <c r="J166" s="5">
        <v>1</v>
      </c>
      <c r="K166" s="54"/>
      <c r="L166" s="5" t="s">
        <v>88</v>
      </c>
      <c r="M166" s="6">
        <f t="shared" si="64"/>
        <v>5.1604937721748097E-3</v>
      </c>
      <c r="N166" s="6">
        <f t="shared" si="92"/>
        <v>0</v>
      </c>
      <c r="O166" s="6" t="e">
        <f t="shared" si="65"/>
        <v>#VALUE!</v>
      </c>
      <c r="P166">
        <f t="shared" si="66"/>
        <v>8.2567900354796955E-2</v>
      </c>
      <c r="Q166">
        <f t="shared" si="67"/>
        <v>0</v>
      </c>
      <c r="R166">
        <f t="shared" si="68"/>
        <v>0.1435257369050125</v>
      </c>
      <c r="S166">
        <f t="shared" si="69"/>
        <v>0</v>
      </c>
      <c r="T166">
        <f t="shared" si="70"/>
        <v>0</v>
      </c>
      <c r="V166" s="4">
        <f t="shared" si="89"/>
        <v>0.99667519191764509</v>
      </c>
      <c r="W166">
        <v>313.14999999999998</v>
      </c>
      <c r="X166">
        <f t="shared" si="71"/>
        <v>1.9073334166666699E-2</v>
      </c>
      <c r="Y166">
        <v>2E-3</v>
      </c>
      <c r="Z166">
        <f t="shared" si="72"/>
        <v>7.2765497523200454E-2</v>
      </c>
      <c r="AB166">
        <f t="shared" si="90"/>
        <v>9.9667519191764503E-7</v>
      </c>
      <c r="AC166">
        <f t="shared" si="73"/>
        <v>7.757389409477848E-11</v>
      </c>
      <c r="AD166">
        <v>0</v>
      </c>
      <c r="AE166" s="11">
        <f t="shared" si="74"/>
        <v>2.0853928086914045E-11</v>
      </c>
      <c r="AF166" s="11">
        <f t="shared" si="75"/>
        <v>9.8427822181692521E-11</v>
      </c>
      <c r="AG166" s="15">
        <f t="shared" si="76"/>
        <v>1.097002469958351E-3</v>
      </c>
      <c r="AI166">
        <f t="shared" si="91"/>
        <v>0</v>
      </c>
      <c r="AJ166">
        <f t="shared" si="77"/>
        <v>0</v>
      </c>
      <c r="AK166">
        <v>0</v>
      </c>
      <c r="AL166" s="11">
        <f t="shared" si="78"/>
        <v>0</v>
      </c>
      <c r="AM166" s="11">
        <f t="shared" si="79"/>
        <v>0</v>
      </c>
      <c r="AN166" s="15">
        <f t="shared" si="80"/>
        <v>2.2739189884214046E-2</v>
      </c>
      <c r="AO166" s="15"/>
      <c r="AP166" t="e">
        <f t="shared" si="81"/>
        <v>#VALUE!</v>
      </c>
      <c r="AQ166" t="e">
        <f t="shared" si="82"/>
        <v>#VALUE!</v>
      </c>
      <c r="AR166">
        <v>0</v>
      </c>
      <c r="AS166" s="11" t="e">
        <f t="shared" si="83"/>
        <v>#VALUE!</v>
      </c>
      <c r="AT166" s="11" t="e">
        <f t="shared" si="84"/>
        <v>#VALUE!</v>
      </c>
      <c r="AU166" s="15">
        <f t="shared" si="85"/>
        <v>1.5759424160826513E-2</v>
      </c>
      <c r="AW166">
        <f t="shared" si="86"/>
        <v>78.81297419298906</v>
      </c>
      <c r="AX166" t="e">
        <f t="shared" si="87"/>
        <v>#DIV/0!</v>
      </c>
      <c r="AY166" t="e">
        <f t="shared" si="88"/>
        <v>#VALUE!</v>
      </c>
    </row>
    <row r="167" spans="1:51">
      <c r="A167" s="17"/>
      <c r="D167" s="36">
        <v>1</v>
      </c>
      <c r="E167" s="45">
        <v>44348.671377314815</v>
      </c>
      <c r="F167" s="43">
        <v>20</v>
      </c>
      <c r="H167" s="54">
        <v>20.7</v>
      </c>
      <c r="I167" s="5">
        <v>30</v>
      </c>
      <c r="J167" s="5">
        <v>1</v>
      </c>
      <c r="K167" s="54">
        <v>2726</v>
      </c>
      <c r="L167" s="5" t="s">
        <v>88</v>
      </c>
      <c r="M167" s="6">
        <f t="shared" si="64"/>
        <v>5.1604937721748097E-3</v>
      </c>
      <c r="N167" s="6">
        <f t="shared" si="92"/>
        <v>72.867956532085202</v>
      </c>
      <c r="O167" s="6" t="e">
        <f t="shared" si="65"/>
        <v>#VALUE!</v>
      </c>
      <c r="P167">
        <f t="shared" si="66"/>
        <v>8.2567900354796955E-2</v>
      </c>
      <c r="Q167">
        <f t="shared" si="67"/>
        <v>3206.1900874117491</v>
      </c>
      <c r="R167">
        <f t="shared" si="68"/>
        <v>0.1435257369050125</v>
      </c>
      <c r="S167">
        <f t="shared" si="69"/>
        <v>2026.6330354706358</v>
      </c>
      <c r="T167">
        <f t="shared" si="70"/>
        <v>2026.6330354706358</v>
      </c>
      <c r="V167" s="4">
        <f t="shared" si="89"/>
        <v>0.99667519191764509</v>
      </c>
      <c r="W167">
        <v>313.14999999999998</v>
      </c>
      <c r="X167">
        <f t="shared" si="71"/>
        <v>1.9073334166666699E-2</v>
      </c>
      <c r="Y167">
        <v>2E-3</v>
      </c>
      <c r="Z167">
        <f t="shared" si="72"/>
        <v>7.2765497523200454E-2</v>
      </c>
      <c r="AB167">
        <f t="shared" si="90"/>
        <v>9.9667519191764503E-7</v>
      </c>
      <c r="AC167">
        <f t="shared" si="73"/>
        <v>7.757389409477848E-11</v>
      </c>
      <c r="AD167">
        <v>0</v>
      </c>
      <c r="AE167" s="11">
        <f t="shared" si="74"/>
        <v>2.0853928086914045E-11</v>
      </c>
      <c r="AF167" s="11">
        <f t="shared" si="75"/>
        <v>9.8427822181692521E-11</v>
      </c>
      <c r="AG167" s="15">
        <f t="shared" si="76"/>
        <v>1.097002469958351E-3</v>
      </c>
      <c r="AI167">
        <f t="shared" si="91"/>
        <v>2.7169365731675005E-3</v>
      </c>
      <c r="AJ167">
        <f t="shared" si="77"/>
        <v>2.1146643530236618E-7</v>
      </c>
      <c r="AK167">
        <v>0</v>
      </c>
      <c r="AL167" s="11">
        <f t="shared" si="78"/>
        <v>1.1783684496762385E-6</v>
      </c>
      <c r="AM167" s="11">
        <f t="shared" si="79"/>
        <v>1.3898348849786046E-6</v>
      </c>
      <c r="AN167" s="15">
        <f t="shared" si="80"/>
        <v>2.2739189884214046E-2</v>
      </c>
      <c r="AO167" s="15"/>
      <c r="AP167" t="e">
        <f t="shared" si="81"/>
        <v>#VALUE!</v>
      </c>
      <c r="AQ167" t="e">
        <f t="shared" si="82"/>
        <v>#VALUE!</v>
      </c>
      <c r="AR167">
        <v>0</v>
      </c>
      <c r="AS167" s="11" t="e">
        <f t="shared" si="83"/>
        <v>#VALUE!</v>
      </c>
      <c r="AT167" s="11" t="e">
        <f t="shared" si="84"/>
        <v>#VALUE!</v>
      </c>
      <c r="AU167" s="15">
        <f t="shared" si="85"/>
        <v>1.5759424160826513E-2</v>
      </c>
      <c r="AW167">
        <f t="shared" si="86"/>
        <v>78.81297419298906</v>
      </c>
      <c r="AX167">
        <f t="shared" si="87"/>
        <v>15.215219993965071</v>
      </c>
      <c r="AY167" t="e">
        <f t="shared" si="88"/>
        <v>#VALUE!</v>
      </c>
    </row>
    <row r="168" spans="1:51">
      <c r="A168" s="17"/>
      <c r="D168" s="36">
        <v>2</v>
      </c>
      <c r="E168" s="45">
        <v>44348.692708333336</v>
      </c>
      <c r="F168" s="43">
        <v>37</v>
      </c>
      <c r="H168" s="54">
        <v>20.7</v>
      </c>
      <c r="I168" s="5">
        <v>30</v>
      </c>
      <c r="J168" s="5">
        <v>1</v>
      </c>
      <c r="K168" s="54">
        <v>10328</v>
      </c>
      <c r="L168" s="5" t="s">
        <v>88</v>
      </c>
      <c r="M168" s="6">
        <f t="shared" si="64"/>
        <v>5.1604937721748097E-3</v>
      </c>
      <c r="N168" s="6">
        <f t="shared" si="92"/>
        <v>276.07492848986647</v>
      </c>
      <c r="O168" s="6" t="e">
        <f t="shared" si="65"/>
        <v>#VALUE!</v>
      </c>
      <c r="P168">
        <f t="shared" si="66"/>
        <v>8.2567900354796955E-2</v>
      </c>
      <c r="Q168">
        <f t="shared" si="67"/>
        <v>12147.296853554124</v>
      </c>
      <c r="R168">
        <f t="shared" si="68"/>
        <v>0.1435257369050125</v>
      </c>
      <c r="S168">
        <f t="shared" si="69"/>
        <v>7678.307406581338</v>
      </c>
      <c r="T168">
        <f t="shared" si="70"/>
        <v>7678.307406581338</v>
      </c>
      <c r="V168" s="4">
        <f t="shared" si="89"/>
        <v>0.99667519191764509</v>
      </c>
      <c r="W168">
        <v>313.14999999999998</v>
      </c>
      <c r="X168">
        <f t="shared" si="71"/>
        <v>1.9073334166666699E-2</v>
      </c>
      <c r="Y168">
        <v>2E-3</v>
      </c>
      <c r="Z168">
        <f t="shared" si="72"/>
        <v>7.2765497523200454E-2</v>
      </c>
      <c r="AB168">
        <f t="shared" si="90"/>
        <v>9.9667519191764503E-7</v>
      </c>
      <c r="AC168">
        <f t="shared" si="73"/>
        <v>7.757389409477848E-11</v>
      </c>
      <c r="AD168">
        <v>0</v>
      </c>
      <c r="AE168" s="11">
        <f t="shared" si="74"/>
        <v>2.0853928086914045E-11</v>
      </c>
      <c r="AF168" s="11">
        <f t="shared" si="75"/>
        <v>9.8427822181692521E-11</v>
      </c>
      <c r="AG168" s="15">
        <f t="shared" si="76"/>
        <v>1.097002469958351E-3</v>
      </c>
      <c r="AI168">
        <f t="shared" si="91"/>
        <v>1.0293661382125438E-2</v>
      </c>
      <c r="AJ168">
        <f t="shared" si="77"/>
        <v>8.0118317821087236E-7</v>
      </c>
      <c r="AK168">
        <v>0</v>
      </c>
      <c r="AL168" s="11">
        <f t="shared" si="78"/>
        <v>4.4644861879149635E-6</v>
      </c>
      <c r="AM168" s="11">
        <f t="shared" si="79"/>
        <v>5.2656693661258355E-6</v>
      </c>
      <c r="AN168" s="15">
        <f t="shared" si="80"/>
        <v>2.2739189884214046E-2</v>
      </c>
      <c r="AO168" s="15"/>
      <c r="AP168" t="e">
        <f t="shared" si="81"/>
        <v>#VALUE!</v>
      </c>
      <c r="AQ168" t="e">
        <f t="shared" si="82"/>
        <v>#VALUE!</v>
      </c>
      <c r="AR168">
        <v>0</v>
      </c>
      <c r="AS168" s="11" t="e">
        <f t="shared" si="83"/>
        <v>#VALUE!</v>
      </c>
      <c r="AT168" s="11" t="e">
        <f t="shared" si="84"/>
        <v>#VALUE!</v>
      </c>
      <c r="AU168" s="15">
        <f t="shared" si="85"/>
        <v>1.5759424160826513E-2</v>
      </c>
      <c r="AW168">
        <f t="shared" si="86"/>
        <v>78.81297419298906</v>
      </c>
      <c r="AX168">
        <f t="shared" si="87"/>
        <v>15.215219993965073</v>
      </c>
      <c r="AY168" t="e">
        <f t="shared" si="88"/>
        <v>#VALUE!</v>
      </c>
    </row>
    <row r="169" spans="1:51">
      <c r="A169" s="17"/>
      <c r="D169" s="36">
        <v>1</v>
      </c>
      <c r="E169" s="45">
        <v>44348.714016203703</v>
      </c>
      <c r="F169" s="43">
        <v>125</v>
      </c>
      <c r="H169" s="54">
        <v>20.7</v>
      </c>
      <c r="I169" s="5">
        <v>30</v>
      </c>
      <c r="J169" s="5">
        <v>1</v>
      </c>
      <c r="K169" s="54"/>
      <c r="L169" s="5" t="s">
        <v>88</v>
      </c>
      <c r="M169" s="6">
        <f t="shared" si="64"/>
        <v>5.1604937721748097E-3</v>
      </c>
      <c r="N169" s="6">
        <f t="shared" si="92"/>
        <v>0</v>
      </c>
      <c r="O169" s="6" t="e">
        <f t="shared" si="65"/>
        <v>#VALUE!</v>
      </c>
      <c r="P169">
        <f t="shared" si="66"/>
        <v>8.2567900354796955E-2</v>
      </c>
      <c r="Q169">
        <f t="shared" si="67"/>
        <v>0</v>
      </c>
      <c r="R169">
        <f t="shared" si="68"/>
        <v>0.1435257369050125</v>
      </c>
      <c r="S169">
        <f t="shared" si="69"/>
        <v>0</v>
      </c>
      <c r="T169">
        <f t="shared" si="70"/>
        <v>0</v>
      </c>
      <c r="V169" s="4">
        <f t="shared" si="89"/>
        <v>0.99667519191764509</v>
      </c>
      <c r="W169">
        <v>313.14999999999998</v>
      </c>
      <c r="X169">
        <f t="shared" si="71"/>
        <v>1.9073334166666699E-2</v>
      </c>
      <c r="Y169">
        <v>2E-3</v>
      </c>
      <c r="Z169">
        <f t="shared" si="72"/>
        <v>7.2765497523200454E-2</v>
      </c>
      <c r="AB169">
        <f t="shared" si="90"/>
        <v>9.9667519191764503E-7</v>
      </c>
      <c r="AC169">
        <f t="shared" si="73"/>
        <v>7.757389409477848E-11</v>
      </c>
      <c r="AD169">
        <v>0</v>
      </c>
      <c r="AE169" s="11">
        <f t="shared" si="74"/>
        <v>2.0853928086914045E-11</v>
      </c>
      <c r="AF169" s="11">
        <f t="shared" si="75"/>
        <v>9.8427822181692521E-11</v>
      </c>
      <c r="AG169" s="15">
        <f t="shared" si="76"/>
        <v>1.097002469958351E-3</v>
      </c>
      <c r="AI169">
        <f t="shared" si="91"/>
        <v>0</v>
      </c>
      <c r="AJ169">
        <f t="shared" si="77"/>
        <v>0</v>
      </c>
      <c r="AK169">
        <v>0</v>
      </c>
      <c r="AL169" s="11">
        <f t="shared" si="78"/>
        <v>0</v>
      </c>
      <c r="AM169" s="11">
        <f t="shared" si="79"/>
        <v>0</v>
      </c>
      <c r="AN169" s="15">
        <f t="shared" si="80"/>
        <v>2.2739189884214046E-2</v>
      </c>
      <c r="AO169" s="15"/>
      <c r="AP169" t="e">
        <f t="shared" si="81"/>
        <v>#VALUE!</v>
      </c>
      <c r="AQ169" t="e">
        <f t="shared" si="82"/>
        <v>#VALUE!</v>
      </c>
      <c r="AR169">
        <v>0</v>
      </c>
      <c r="AS169" s="11" t="e">
        <f t="shared" si="83"/>
        <v>#VALUE!</v>
      </c>
      <c r="AT169" s="11" t="e">
        <f t="shared" si="84"/>
        <v>#VALUE!</v>
      </c>
      <c r="AU169" s="15">
        <f t="shared" si="85"/>
        <v>1.5759424160826513E-2</v>
      </c>
      <c r="AW169">
        <f t="shared" si="86"/>
        <v>78.81297419298906</v>
      </c>
      <c r="AX169" t="e">
        <f t="shared" si="87"/>
        <v>#DIV/0!</v>
      </c>
      <c r="AY169" t="e">
        <f t="shared" si="88"/>
        <v>#VALUE!</v>
      </c>
    </row>
    <row r="170" spans="1:51">
      <c r="A170" s="17"/>
      <c r="D170" s="36">
        <v>2</v>
      </c>
      <c r="E170" s="45">
        <v>44348.735324074078</v>
      </c>
      <c r="F170" s="43">
        <v>133</v>
      </c>
      <c r="H170" s="54">
        <v>20.7</v>
      </c>
      <c r="I170" s="5">
        <v>30</v>
      </c>
      <c r="J170" s="5">
        <v>1</v>
      </c>
      <c r="K170" s="54">
        <v>736</v>
      </c>
      <c r="L170" s="5" t="s">
        <v>88</v>
      </c>
      <c r="M170" s="6">
        <f t="shared" si="64"/>
        <v>5.1604937721748097E-3</v>
      </c>
      <c r="N170" s="6">
        <f t="shared" si="92"/>
        <v>19.673813649161673</v>
      </c>
      <c r="O170" s="6" t="e">
        <f t="shared" si="65"/>
        <v>#VALUE!</v>
      </c>
      <c r="P170">
        <f t="shared" si="66"/>
        <v>8.2567900354796955E-2</v>
      </c>
      <c r="Q170">
        <f t="shared" si="67"/>
        <v>865.64780056311361</v>
      </c>
      <c r="R170">
        <f t="shared" si="68"/>
        <v>0.1435257369050125</v>
      </c>
      <c r="S170">
        <f t="shared" si="69"/>
        <v>547.17605066265162</v>
      </c>
      <c r="T170">
        <f t="shared" si="70"/>
        <v>547.17605066265162</v>
      </c>
      <c r="V170" s="4">
        <f t="shared" si="89"/>
        <v>0.99667519191764509</v>
      </c>
      <c r="W170">
        <v>313.14999999999998</v>
      </c>
      <c r="X170">
        <f t="shared" si="71"/>
        <v>1.9073334166666699E-2</v>
      </c>
      <c r="Y170">
        <v>2E-3</v>
      </c>
      <c r="Z170">
        <f t="shared" si="72"/>
        <v>7.2765497523200454E-2</v>
      </c>
      <c r="AB170">
        <f t="shared" si="90"/>
        <v>9.9667519191764503E-7</v>
      </c>
      <c r="AC170">
        <f t="shared" si="73"/>
        <v>7.757389409477848E-11</v>
      </c>
      <c r="AD170">
        <v>0</v>
      </c>
      <c r="AE170" s="11">
        <f t="shared" si="74"/>
        <v>2.0853928086914045E-11</v>
      </c>
      <c r="AF170" s="11">
        <f t="shared" si="75"/>
        <v>9.8427822181692521E-11</v>
      </c>
      <c r="AG170" s="15">
        <f t="shared" si="76"/>
        <v>1.097002469958351E-3</v>
      </c>
      <c r="AI170">
        <f t="shared" si="91"/>
        <v>7.3355294125138678E-4</v>
      </c>
      <c r="AJ170">
        <f t="shared" si="77"/>
        <v>5.7094386053756971E-8</v>
      </c>
      <c r="AK170">
        <v>0</v>
      </c>
      <c r="AL170" s="11">
        <f t="shared" si="78"/>
        <v>3.1815083600943202E-7</v>
      </c>
      <c r="AM170" s="11">
        <f t="shared" si="79"/>
        <v>3.7524522206318898E-7</v>
      </c>
      <c r="AN170" s="15">
        <f t="shared" si="80"/>
        <v>2.2739189884214046E-2</v>
      </c>
      <c r="AO170" s="15"/>
      <c r="AP170" t="e">
        <f t="shared" si="81"/>
        <v>#VALUE!</v>
      </c>
      <c r="AQ170" t="e">
        <f t="shared" si="82"/>
        <v>#VALUE!</v>
      </c>
      <c r="AR170">
        <v>0</v>
      </c>
      <c r="AS170" s="11" t="e">
        <f t="shared" si="83"/>
        <v>#VALUE!</v>
      </c>
      <c r="AT170" s="11" t="e">
        <f t="shared" si="84"/>
        <v>#VALUE!</v>
      </c>
      <c r="AU170" s="15">
        <f t="shared" si="85"/>
        <v>1.5759424160826513E-2</v>
      </c>
      <c r="AW170">
        <f t="shared" si="86"/>
        <v>78.81297419298906</v>
      </c>
      <c r="AX170">
        <f t="shared" si="87"/>
        <v>15.215219993965071</v>
      </c>
      <c r="AY170" t="e">
        <f t="shared" si="88"/>
        <v>#VALUE!</v>
      </c>
    </row>
    <row r="171" spans="1:51">
      <c r="A171" s="17"/>
      <c r="D171" s="36">
        <v>1</v>
      </c>
      <c r="E171" s="45">
        <v>44348.756678240738</v>
      </c>
      <c r="F171" s="43" t="s">
        <v>317</v>
      </c>
      <c r="H171" s="54">
        <v>20.7</v>
      </c>
      <c r="I171" s="5">
        <v>30</v>
      </c>
      <c r="J171" s="5">
        <v>1</v>
      </c>
      <c r="K171" s="54">
        <v>11430</v>
      </c>
      <c r="L171" s="5" t="s">
        <v>88</v>
      </c>
      <c r="M171" s="6">
        <f t="shared" si="64"/>
        <v>5.1604937721748097E-3</v>
      </c>
      <c r="N171" s="6">
        <f t="shared" si="92"/>
        <v>305.53218751347544</v>
      </c>
      <c r="O171" s="6" t="e">
        <f t="shared" si="65"/>
        <v>#VALUE!</v>
      </c>
      <c r="P171">
        <f t="shared" si="66"/>
        <v>8.2567900354796955E-2</v>
      </c>
      <c r="Q171">
        <f t="shared" si="67"/>
        <v>13443.41625059292</v>
      </c>
      <c r="R171">
        <f t="shared" si="68"/>
        <v>0.1435257369050125</v>
      </c>
      <c r="S171">
        <f t="shared" si="69"/>
        <v>8497.5845911332981</v>
      </c>
      <c r="T171">
        <f t="shared" si="70"/>
        <v>8497.5845911332999</v>
      </c>
      <c r="V171" s="4">
        <f t="shared" si="89"/>
        <v>0.99667519191764509</v>
      </c>
      <c r="W171">
        <v>313.14999999999998</v>
      </c>
      <c r="X171">
        <f t="shared" si="71"/>
        <v>1.9073334166666699E-2</v>
      </c>
      <c r="Y171">
        <v>2E-3</v>
      </c>
      <c r="Z171">
        <f t="shared" si="72"/>
        <v>7.2765497523200454E-2</v>
      </c>
      <c r="AB171">
        <f t="shared" si="90"/>
        <v>9.9667519191764503E-7</v>
      </c>
      <c r="AC171">
        <f t="shared" si="73"/>
        <v>7.757389409477848E-11</v>
      </c>
      <c r="AD171">
        <v>0</v>
      </c>
      <c r="AE171" s="11">
        <f t="shared" si="74"/>
        <v>2.0853928086914045E-11</v>
      </c>
      <c r="AF171" s="11">
        <f t="shared" si="75"/>
        <v>9.8427822181692521E-11</v>
      </c>
      <c r="AG171" s="15">
        <f t="shared" si="76"/>
        <v>1.097002469958351E-3</v>
      </c>
      <c r="AI171">
        <f t="shared" si="91"/>
        <v>1.1391997443618683E-2</v>
      </c>
      <c r="AJ171">
        <f t="shared" si="77"/>
        <v>8.866696095033182E-7</v>
      </c>
      <c r="AK171">
        <v>0</v>
      </c>
      <c r="AL171" s="11">
        <f t="shared" si="78"/>
        <v>4.9408479016138687E-6</v>
      </c>
      <c r="AM171" s="11">
        <f t="shared" si="79"/>
        <v>5.8275175111171872E-6</v>
      </c>
      <c r="AN171" s="15">
        <f t="shared" si="80"/>
        <v>2.2739189884214046E-2</v>
      </c>
      <c r="AO171" s="15"/>
      <c r="AP171" t="e">
        <f t="shared" si="81"/>
        <v>#VALUE!</v>
      </c>
      <c r="AQ171" t="e">
        <f t="shared" si="82"/>
        <v>#VALUE!</v>
      </c>
      <c r="AR171">
        <v>0</v>
      </c>
      <c r="AS171" s="11" t="e">
        <f t="shared" si="83"/>
        <v>#VALUE!</v>
      </c>
      <c r="AT171" s="11" t="e">
        <f t="shared" si="84"/>
        <v>#VALUE!</v>
      </c>
      <c r="AU171" s="15">
        <f t="shared" si="85"/>
        <v>1.5759424160826513E-2</v>
      </c>
      <c r="AW171">
        <f t="shared" si="86"/>
        <v>78.81297419298906</v>
      </c>
      <c r="AX171">
        <f t="shared" si="87"/>
        <v>15.21521999396508</v>
      </c>
      <c r="AY171" t="e">
        <f t="shared" si="88"/>
        <v>#VALUE!</v>
      </c>
    </row>
    <row r="172" spans="1:51">
      <c r="A172" s="17"/>
      <c r="D172" s="36">
        <v>2</v>
      </c>
      <c r="E172" s="45">
        <v>44348.778009259258</v>
      </c>
      <c r="F172" s="43">
        <v>199</v>
      </c>
      <c r="H172" s="54">
        <v>20.7</v>
      </c>
      <c r="I172" s="5">
        <v>30</v>
      </c>
      <c r="J172" s="5">
        <v>1</v>
      </c>
      <c r="K172" s="54">
        <v>9727</v>
      </c>
      <c r="L172" s="5" t="s">
        <v>88</v>
      </c>
      <c r="M172" s="6">
        <f t="shared" si="64"/>
        <v>5.1604937721748097E-3</v>
      </c>
      <c r="N172" s="6">
        <f t="shared" si="92"/>
        <v>260.00976272472218</v>
      </c>
      <c r="O172" s="6" t="e">
        <f t="shared" si="65"/>
        <v>#VALUE!</v>
      </c>
      <c r="P172">
        <f t="shared" si="66"/>
        <v>8.2567900354796955E-2</v>
      </c>
      <c r="Q172">
        <f t="shared" si="67"/>
        <v>11440.429559887776</v>
      </c>
      <c r="R172">
        <f t="shared" si="68"/>
        <v>0.1435257369050125</v>
      </c>
      <c r="S172">
        <f t="shared" si="69"/>
        <v>7231.4965282549065</v>
      </c>
      <c r="T172">
        <f t="shared" si="70"/>
        <v>7231.4965282549056</v>
      </c>
      <c r="V172" s="4">
        <f t="shared" si="89"/>
        <v>0.99667519191764509</v>
      </c>
      <c r="W172">
        <v>313.14999999999998</v>
      </c>
      <c r="X172">
        <f t="shared" si="71"/>
        <v>1.9073334166666699E-2</v>
      </c>
      <c r="Y172">
        <v>2E-3</v>
      </c>
      <c r="Z172">
        <f t="shared" si="72"/>
        <v>7.2765497523200454E-2</v>
      </c>
      <c r="AB172">
        <f t="shared" si="90"/>
        <v>9.9667519191764503E-7</v>
      </c>
      <c r="AC172">
        <f t="shared" si="73"/>
        <v>7.757389409477848E-11</v>
      </c>
      <c r="AD172">
        <v>0</v>
      </c>
      <c r="AE172" s="11">
        <f t="shared" si="74"/>
        <v>2.0853928086914045E-11</v>
      </c>
      <c r="AF172" s="11">
        <f t="shared" si="75"/>
        <v>9.8427822181692521E-11</v>
      </c>
      <c r="AG172" s="15">
        <f t="shared" si="76"/>
        <v>1.097002469958351E-3</v>
      </c>
      <c r="AI172">
        <f t="shared" si="91"/>
        <v>9.694659591782933E-3</v>
      </c>
      <c r="AJ172">
        <f t="shared" si="77"/>
        <v>7.5456126785991033E-7</v>
      </c>
      <c r="AK172">
        <v>0</v>
      </c>
      <c r="AL172" s="11">
        <f t="shared" si="78"/>
        <v>4.2046918231844349E-6</v>
      </c>
      <c r="AM172" s="11">
        <f t="shared" si="79"/>
        <v>4.959253091044345E-6</v>
      </c>
      <c r="AN172" s="15">
        <f t="shared" si="80"/>
        <v>2.2739189884214046E-2</v>
      </c>
      <c r="AO172" s="15"/>
      <c r="AP172" t="e">
        <f t="shared" si="81"/>
        <v>#VALUE!</v>
      </c>
      <c r="AQ172" t="e">
        <f t="shared" si="82"/>
        <v>#VALUE!</v>
      </c>
      <c r="AR172">
        <v>0</v>
      </c>
      <c r="AS172" s="11" t="e">
        <f t="shared" si="83"/>
        <v>#VALUE!</v>
      </c>
      <c r="AT172" s="11" t="e">
        <f t="shared" si="84"/>
        <v>#VALUE!</v>
      </c>
      <c r="AU172" s="15">
        <f t="shared" si="85"/>
        <v>1.5759424160826513E-2</v>
      </c>
      <c r="AW172">
        <f t="shared" si="86"/>
        <v>78.81297419298906</v>
      </c>
      <c r="AX172">
        <f t="shared" si="87"/>
        <v>15.215219993965073</v>
      </c>
      <c r="AY172" t="e">
        <f t="shared" si="88"/>
        <v>#VALUE!</v>
      </c>
    </row>
    <row r="173" spans="1:51">
      <c r="A173" s="17"/>
      <c r="D173" s="36">
        <v>1</v>
      </c>
      <c r="E173" s="45">
        <v>44348.799317129633</v>
      </c>
      <c r="F173" s="43">
        <v>166</v>
      </c>
      <c r="H173" s="54">
        <v>20.7</v>
      </c>
      <c r="I173" s="5">
        <v>30</v>
      </c>
      <c r="J173" s="5">
        <v>1</v>
      </c>
      <c r="K173" s="54">
        <v>9708</v>
      </c>
      <c r="L173" s="5" t="s">
        <v>88</v>
      </c>
      <c r="M173" s="6">
        <f t="shared" si="64"/>
        <v>5.1604937721748097E-3</v>
      </c>
      <c r="N173" s="6">
        <f t="shared" si="92"/>
        <v>259.50187894845311</v>
      </c>
      <c r="O173" s="6" t="e">
        <f t="shared" si="65"/>
        <v>#VALUE!</v>
      </c>
      <c r="P173">
        <f t="shared" si="66"/>
        <v>8.2567900354796955E-2</v>
      </c>
      <c r="Q173">
        <f t="shared" si="67"/>
        <v>11418.082673731937</v>
      </c>
      <c r="R173">
        <f t="shared" si="68"/>
        <v>0.1435257369050125</v>
      </c>
      <c r="S173">
        <f t="shared" si="69"/>
        <v>7217.371059555735</v>
      </c>
      <c r="T173">
        <f t="shared" si="70"/>
        <v>7217.371059555735</v>
      </c>
      <c r="V173" s="4">
        <f t="shared" si="89"/>
        <v>0.99667519191764509</v>
      </c>
      <c r="W173">
        <v>313.14999999999998</v>
      </c>
      <c r="X173">
        <f t="shared" si="71"/>
        <v>1.9073334166666699E-2</v>
      </c>
      <c r="Y173">
        <v>2E-3</v>
      </c>
      <c r="Z173">
        <f t="shared" si="72"/>
        <v>7.2765497523200454E-2</v>
      </c>
      <c r="AB173">
        <f t="shared" si="90"/>
        <v>9.9667519191764503E-7</v>
      </c>
      <c r="AC173">
        <f t="shared" si="73"/>
        <v>7.757389409477848E-11</v>
      </c>
      <c r="AD173">
        <v>0</v>
      </c>
      <c r="AE173" s="11">
        <f t="shared" si="74"/>
        <v>2.0853928086914045E-11</v>
      </c>
      <c r="AF173" s="11">
        <f t="shared" si="75"/>
        <v>9.8427822181692521E-11</v>
      </c>
      <c r="AG173" s="15">
        <f t="shared" si="76"/>
        <v>1.097002469958351E-3</v>
      </c>
      <c r="AI173">
        <f t="shared" si="91"/>
        <v>9.6757227631364979E-3</v>
      </c>
      <c r="AJ173">
        <f t="shared" si="77"/>
        <v>7.5308736387210961E-7</v>
      </c>
      <c r="AK173">
        <v>0</v>
      </c>
      <c r="AL173" s="11">
        <f t="shared" si="78"/>
        <v>4.1964786901896269E-6</v>
      </c>
      <c r="AM173" s="11">
        <f t="shared" si="79"/>
        <v>4.9495660540617367E-6</v>
      </c>
      <c r="AN173" s="15">
        <f t="shared" si="80"/>
        <v>2.2739189884214046E-2</v>
      </c>
      <c r="AO173" s="15"/>
      <c r="AP173" t="e">
        <f t="shared" si="81"/>
        <v>#VALUE!</v>
      </c>
      <c r="AQ173" t="e">
        <f t="shared" si="82"/>
        <v>#VALUE!</v>
      </c>
      <c r="AR173">
        <v>0</v>
      </c>
      <c r="AS173" s="11" t="e">
        <f t="shared" si="83"/>
        <v>#VALUE!</v>
      </c>
      <c r="AT173" s="11" t="e">
        <f t="shared" si="84"/>
        <v>#VALUE!</v>
      </c>
      <c r="AU173" s="15">
        <f t="shared" si="85"/>
        <v>1.5759424160826513E-2</v>
      </c>
      <c r="AW173">
        <f t="shared" si="86"/>
        <v>78.81297419298906</v>
      </c>
      <c r="AX173">
        <f t="shared" si="87"/>
        <v>15.215219993965079</v>
      </c>
      <c r="AY173" t="e">
        <f t="shared" si="88"/>
        <v>#VALUE!</v>
      </c>
    </row>
    <row r="174" spans="1:51">
      <c r="A174" s="17"/>
      <c r="D174" s="36">
        <v>2</v>
      </c>
      <c r="E174" s="45">
        <v>44348.820636574077</v>
      </c>
      <c r="F174" s="43">
        <v>14</v>
      </c>
      <c r="H174" s="54">
        <v>20.7</v>
      </c>
      <c r="I174" s="5">
        <v>30</v>
      </c>
      <c r="J174" s="5">
        <v>1</v>
      </c>
      <c r="K174" s="54">
        <v>10805</v>
      </c>
      <c r="L174" s="5" t="s">
        <v>88</v>
      </c>
      <c r="M174" s="6">
        <f t="shared" si="64"/>
        <v>5.1604937721748097E-3</v>
      </c>
      <c r="N174" s="6">
        <f t="shared" si="92"/>
        <v>288.82548434672816</v>
      </c>
      <c r="O174" s="6" t="e">
        <f t="shared" si="65"/>
        <v>#VALUE!</v>
      </c>
      <c r="P174">
        <f t="shared" si="66"/>
        <v>8.2567900354796955E-2</v>
      </c>
      <c r="Q174">
        <f t="shared" si="67"/>
        <v>12708.321311256039</v>
      </c>
      <c r="R174">
        <f t="shared" si="68"/>
        <v>0.1435257369050125</v>
      </c>
      <c r="S174">
        <f t="shared" si="69"/>
        <v>8032.9310155026515</v>
      </c>
      <c r="T174">
        <f t="shared" si="70"/>
        <v>8032.9310155026524</v>
      </c>
      <c r="V174" s="4">
        <f t="shared" si="89"/>
        <v>0.99667519191764509</v>
      </c>
      <c r="W174">
        <v>313.14999999999998</v>
      </c>
      <c r="X174">
        <f t="shared" si="71"/>
        <v>1.9073334166666699E-2</v>
      </c>
      <c r="Y174">
        <v>2E-3</v>
      </c>
      <c r="Z174">
        <f t="shared" si="72"/>
        <v>7.2765497523200454E-2</v>
      </c>
      <c r="AB174">
        <f t="shared" si="90"/>
        <v>9.9667519191764503E-7</v>
      </c>
      <c r="AC174">
        <f t="shared" si="73"/>
        <v>7.757389409477848E-11</v>
      </c>
      <c r="AD174">
        <v>0</v>
      </c>
      <c r="AE174" s="11">
        <f t="shared" si="74"/>
        <v>2.0853928086914045E-11</v>
      </c>
      <c r="AF174" s="11">
        <f t="shared" si="75"/>
        <v>9.8427822181692521E-11</v>
      </c>
      <c r="AG174" s="15">
        <f t="shared" si="76"/>
        <v>1.097002469958351E-3</v>
      </c>
      <c r="AI174">
        <f t="shared" si="91"/>
        <v>1.0769075448670156E-2</v>
      </c>
      <c r="AJ174">
        <f t="shared" si="77"/>
        <v>8.3818592569408183E-7</v>
      </c>
      <c r="AK174">
        <v>0</v>
      </c>
      <c r="AL174" s="11">
        <f t="shared" si="78"/>
        <v>4.6706790531004252E-6</v>
      </c>
      <c r="AM174" s="11">
        <f t="shared" si="79"/>
        <v>5.5088649787945073E-6</v>
      </c>
      <c r="AN174" s="15">
        <f t="shared" si="80"/>
        <v>2.2739189884214046E-2</v>
      </c>
      <c r="AO174" s="15"/>
      <c r="AP174" t="e">
        <f t="shared" si="81"/>
        <v>#VALUE!</v>
      </c>
      <c r="AQ174" t="e">
        <f t="shared" si="82"/>
        <v>#VALUE!</v>
      </c>
      <c r="AR174">
        <v>0</v>
      </c>
      <c r="AS174" s="11" t="e">
        <f t="shared" si="83"/>
        <v>#VALUE!</v>
      </c>
      <c r="AT174" s="11" t="e">
        <f t="shared" si="84"/>
        <v>#VALUE!</v>
      </c>
      <c r="AU174" s="15">
        <f t="shared" si="85"/>
        <v>1.5759424160826513E-2</v>
      </c>
      <c r="AW174">
        <f t="shared" si="86"/>
        <v>78.81297419298906</v>
      </c>
      <c r="AX174">
        <f t="shared" si="87"/>
        <v>15.21521999396508</v>
      </c>
      <c r="AY174" t="e">
        <f t="shared" si="88"/>
        <v>#VALUE!</v>
      </c>
    </row>
    <row r="175" spans="1:51">
      <c r="A175" s="17"/>
      <c r="D175" s="36">
        <v>1</v>
      </c>
      <c r="E175" s="45">
        <v>44348.841979166667</v>
      </c>
      <c r="F175" s="43">
        <v>24</v>
      </c>
      <c r="H175" s="54">
        <v>20.7</v>
      </c>
      <c r="I175" s="5">
        <v>30</v>
      </c>
      <c r="J175" s="5">
        <v>1</v>
      </c>
      <c r="K175" s="54"/>
      <c r="L175" s="5" t="s">
        <v>88</v>
      </c>
      <c r="M175" s="6">
        <f t="shared" si="64"/>
        <v>5.1604937721748097E-3</v>
      </c>
      <c r="N175" s="6">
        <f t="shared" si="92"/>
        <v>0</v>
      </c>
      <c r="O175" s="6" t="e">
        <f t="shared" si="65"/>
        <v>#VALUE!</v>
      </c>
      <c r="P175">
        <f t="shared" si="66"/>
        <v>8.2567900354796955E-2</v>
      </c>
      <c r="Q175">
        <f t="shared" si="67"/>
        <v>0</v>
      </c>
      <c r="R175">
        <f t="shared" si="68"/>
        <v>0.1435257369050125</v>
      </c>
      <c r="S175">
        <f t="shared" si="69"/>
        <v>0</v>
      </c>
      <c r="T175">
        <f t="shared" si="70"/>
        <v>0</v>
      </c>
      <c r="V175" s="4">
        <f t="shared" si="89"/>
        <v>0.99667519191764509</v>
      </c>
      <c r="W175">
        <v>313.14999999999998</v>
      </c>
      <c r="X175">
        <f t="shared" si="71"/>
        <v>1.9073334166666699E-2</v>
      </c>
      <c r="Y175">
        <v>2E-3</v>
      </c>
      <c r="Z175">
        <f t="shared" si="72"/>
        <v>7.2765497523200454E-2</v>
      </c>
      <c r="AB175">
        <f t="shared" si="90"/>
        <v>9.9667519191764503E-7</v>
      </c>
      <c r="AC175">
        <f t="shared" si="73"/>
        <v>7.757389409477848E-11</v>
      </c>
      <c r="AD175">
        <v>0</v>
      </c>
      <c r="AE175" s="11">
        <f t="shared" si="74"/>
        <v>2.0853928086914045E-11</v>
      </c>
      <c r="AF175" s="11">
        <f t="shared" si="75"/>
        <v>9.8427822181692521E-11</v>
      </c>
      <c r="AG175" s="15">
        <f t="shared" si="76"/>
        <v>1.097002469958351E-3</v>
      </c>
      <c r="AI175">
        <f t="shared" si="91"/>
        <v>0</v>
      </c>
      <c r="AJ175">
        <f t="shared" si="77"/>
        <v>0</v>
      </c>
      <c r="AK175">
        <v>0</v>
      </c>
      <c r="AL175" s="11">
        <f t="shared" si="78"/>
        <v>0</v>
      </c>
      <c r="AM175" s="11">
        <f t="shared" si="79"/>
        <v>0</v>
      </c>
      <c r="AN175" s="15">
        <f t="shared" si="80"/>
        <v>2.2739189884214046E-2</v>
      </c>
      <c r="AO175" s="15"/>
      <c r="AP175" t="e">
        <f t="shared" si="81"/>
        <v>#VALUE!</v>
      </c>
      <c r="AQ175" t="e">
        <f t="shared" si="82"/>
        <v>#VALUE!</v>
      </c>
      <c r="AR175">
        <v>0</v>
      </c>
      <c r="AS175" s="11" t="e">
        <f t="shared" si="83"/>
        <v>#VALUE!</v>
      </c>
      <c r="AT175" s="11" t="e">
        <f t="shared" si="84"/>
        <v>#VALUE!</v>
      </c>
      <c r="AU175" s="15">
        <f t="shared" si="85"/>
        <v>1.5759424160826513E-2</v>
      </c>
      <c r="AW175">
        <f t="shared" si="86"/>
        <v>78.81297419298906</v>
      </c>
      <c r="AX175" t="e">
        <f t="shared" si="87"/>
        <v>#DIV/0!</v>
      </c>
      <c r="AY175" t="e">
        <f t="shared" si="88"/>
        <v>#VALUE!</v>
      </c>
    </row>
    <row r="176" spans="1:51">
      <c r="A176" s="17"/>
      <c r="B176" s="43"/>
      <c r="C176" s="43"/>
      <c r="D176" s="36">
        <v>2</v>
      </c>
      <c r="E176" s="45">
        <v>44348.863275462965</v>
      </c>
      <c r="F176" s="43">
        <v>149</v>
      </c>
      <c r="H176" s="54">
        <v>20.7</v>
      </c>
      <c r="I176" s="5">
        <v>30</v>
      </c>
      <c r="J176" s="5">
        <v>1</v>
      </c>
      <c r="K176" s="54">
        <v>11185</v>
      </c>
      <c r="L176" s="5" t="s">
        <v>88</v>
      </c>
      <c r="M176" s="6">
        <f t="shared" si="64"/>
        <v>5.1604937721748097E-3</v>
      </c>
      <c r="N176" s="6">
        <f t="shared" si="92"/>
        <v>298.98315987211049</v>
      </c>
      <c r="O176" s="6" t="e">
        <f t="shared" si="65"/>
        <v>#VALUE!</v>
      </c>
      <c r="P176">
        <f t="shared" si="66"/>
        <v>8.2567900354796955E-2</v>
      </c>
      <c r="Q176">
        <f t="shared" si="67"/>
        <v>13155.259034372863</v>
      </c>
      <c r="R176">
        <f t="shared" si="68"/>
        <v>0.1435257369050125</v>
      </c>
      <c r="S176">
        <f t="shared" si="69"/>
        <v>8315.440389486088</v>
      </c>
      <c r="T176">
        <f t="shared" si="70"/>
        <v>8315.4403894860861</v>
      </c>
      <c r="V176" s="4">
        <f t="shared" si="89"/>
        <v>0.99667519191764509</v>
      </c>
      <c r="W176">
        <v>313.14999999999998</v>
      </c>
      <c r="X176">
        <f t="shared" si="71"/>
        <v>1.9073334166666699E-2</v>
      </c>
      <c r="Y176">
        <v>2E-3</v>
      </c>
      <c r="Z176">
        <f t="shared" si="72"/>
        <v>7.2765497523200454E-2</v>
      </c>
      <c r="AB176">
        <f t="shared" si="90"/>
        <v>9.9667519191764503E-7</v>
      </c>
      <c r="AC176">
        <f t="shared" si="73"/>
        <v>7.757389409477848E-11</v>
      </c>
      <c r="AD176">
        <v>0</v>
      </c>
      <c r="AE176" s="11">
        <f t="shared" si="74"/>
        <v>2.0853928086914045E-11</v>
      </c>
      <c r="AF176" s="11">
        <f t="shared" si="75"/>
        <v>9.8427822181692521E-11</v>
      </c>
      <c r="AG176" s="15">
        <f t="shared" si="76"/>
        <v>1.097002469958351E-3</v>
      </c>
      <c r="AI176">
        <f t="shared" si="91"/>
        <v>1.1147812021598862E-2</v>
      </c>
      <c r="AJ176">
        <f t="shared" si="77"/>
        <v>8.6766400545009758E-7</v>
      </c>
      <c r="AK176">
        <v>0</v>
      </c>
      <c r="AL176" s="11">
        <f t="shared" si="78"/>
        <v>4.8349417129965993E-6</v>
      </c>
      <c r="AM176" s="11">
        <f t="shared" si="79"/>
        <v>5.7026057184466973E-6</v>
      </c>
      <c r="AN176" s="15">
        <f t="shared" si="80"/>
        <v>2.2739189884214046E-2</v>
      </c>
      <c r="AO176" s="15"/>
      <c r="AP176" t="e">
        <f t="shared" si="81"/>
        <v>#VALUE!</v>
      </c>
      <c r="AQ176" t="e">
        <f t="shared" si="82"/>
        <v>#VALUE!</v>
      </c>
      <c r="AR176">
        <v>0</v>
      </c>
      <c r="AS176" s="11" t="e">
        <f t="shared" si="83"/>
        <v>#VALUE!</v>
      </c>
      <c r="AT176" s="11" t="e">
        <f t="shared" si="84"/>
        <v>#VALUE!</v>
      </c>
      <c r="AU176" s="15">
        <f t="shared" si="85"/>
        <v>1.5759424160826513E-2</v>
      </c>
      <c r="AW176">
        <f t="shared" si="86"/>
        <v>78.81297419298906</v>
      </c>
      <c r="AX176">
        <f t="shared" si="87"/>
        <v>15.215219993965082</v>
      </c>
      <c r="AY176" t="e">
        <f t="shared" si="88"/>
        <v>#VALUE!</v>
      </c>
    </row>
    <row r="177" spans="1:51">
      <c r="A177" s="17"/>
      <c r="D177" s="36">
        <v>1</v>
      </c>
      <c r="E177" s="45">
        <v>44348.884606481479</v>
      </c>
      <c r="F177" s="43">
        <v>71</v>
      </c>
      <c r="H177" s="54">
        <v>20.7</v>
      </c>
      <c r="I177" s="5">
        <v>30</v>
      </c>
      <c r="J177" s="5">
        <v>1</v>
      </c>
      <c r="K177" s="54">
        <v>12661</v>
      </c>
      <c r="L177" s="5" t="s">
        <v>88</v>
      </c>
      <c r="M177" s="6">
        <f t="shared" si="64"/>
        <v>5.1604937721748097E-3</v>
      </c>
      <c r="N177" s="6">
        <f t="shared" si="92"/>
        <v>338.43771007070092</v>
      </c>
      <c r="O177" s="6" t="e">
        <f t="shared" si="65"/>
        <v>#VALUE!</v>
      </c>
      <c r="P177">
        <f t="shared" si="66"/>
        <v>8.2567900354796955E-2</v>
      </c>
      <c r="Q177">
        <f t="shared" si="67"/>
        <v>14891.259243110841</v>
      </c>
      <c r="R177">
        <f t="shared" si="68"/>
        <v>0.1435257369050125</v>
      </c>
      <c r="S177">
        <f t="shared" si="69"/>
        <v>9412.7662736954208</v>
      </c>
      <c r="T177">
        <f t="shared" si="70"/>
        <v>9412.7662736954226</v>
      </c>
      <c r="V177" s="4">
        <f t="shared" si="89"/>
        <v>0.99667519191764509</v>
      </c>
      <c r="W177">
        <v>313.14999999999998</v>
      </c>
      <c r="X177">
        <f t="shared" si="71"/>
        <v>1.9073334166666699E-2</v>
      </c>
      <c r="Y177">
        <v>2E-3</v>
      </c>
      <c r="Z177">
        <f t="shared" si="72"/>
        <v>7.2765497523200454E-2</v>
      </c>
      <c r="AB177">
        <f t="shared" si="90"/>
        <v>9.9667519191764503E-7</v>
      </c>
      <c r="AC177">
        <f t="shared" si="73"/>
        <v>7.757389409477848E-11</v>
      </c>
      <c r="AD177">
        <v>0</v>
      </c>
      <c r="AE177" s="11">
        <f t="shared" si="74"/>
        <v>2.0853928086914045E-11</v>
      </c>
      <c r="AF177" s="11">
        <f t="shared" si="75"/>
        <v>9.8427822181692521E-11</v>
      </c>
      <c r="AG177" s="15">
        <f t="shared" si="76"/>
        <v>1.097002469958351E-3</v>
      </c>
      <c r="AI177">
        <f t="shared" si="91"/>
        <v>1.2618904604869304E-2</v>
      </c>
      <c r="AJ177">
        <f t="shared" si="77"/>
        <v>9.8216307313399053E-7</v>
      </c>
      <c r="AK177">
        <v>0</v>
      </c>
      <c r="AL177" s="11">
        <f t="shared" si="78"/>
        <v>5.4729724656459477E-6</v>
      </c>
      <c r="AM177" s="11">
        <f t="shared" si="79"/>
        <v>6.455135538779938E-6</v>
      </c>
      <c r="AN177" s="15">
        <f t="shared" si="80"/>
        <v>2.2739189884214046E-2</v>
      </c>
      <c r="AO177" s="15"/>
      <c r="AP177" t="e">
        <f t="shared" si="81"/>
        <v>#VALUE!</v>
      </c>
      <c r="AQ177" t="e">
        <f t="shared" si="82"/>
        <v>#VALUE!</v>
      </c>
      <c r="AR177">
        <v>0</v>
      </c>
      <c r="AS177" s="11" t="e">
        <f t="shared" si="83"/>
        <v>#VALUE!</v>
      </c>
      <c r="AT177" s="11" t="e">
        <f t="shared" si="84"/>
        <v>#VALUE!</v>
      </c>
      <c r="AU177" s="15">
        <f t="shared" si="85"/>
        <v>1.5759424160826513E-2</v>
      </c>
      <c r="AW177">
        <f t="shared" si="86"/>
        <v>78.81297419298906</v>
      </c>
      <c r="AX177">
        <f t="shared" si="87"/>
        <v>15.215219993965077</v>
      </c>
      <c r="AY177" t="e">
        <f t="shared" si="88"/>
        <v>#VALUE!</v>
      </c>
    </row>
    <row r="178" spans="1:51">
      <c r="A178" s="17"/>
      <c r="B178" s="43"/>
      <c r="C178" s="43"/>
      <c r="D178" s="36">
        <v>2</v>
      </c>
      <c r="E178" s="45">
        <v>44348.905925925923</v>
      </c>
      <c r="F178" s="43">
        <v>73</v>
      </c>
      <c r="H178" s="54">
        <v>20.7</v>
      </c>
      <c r="I178" s="5">
        <v>30</v>
      </c>
      <c r="J178" s="5">
        <v>1</v>
      </c>
      <c r="K178" s="54">
        <v>3282</v>
      </c>
      <c r="L178" s="5" t="s">
        <v>88</v>
      </c>
      <c r="M178" s="6">
        <f t="shared" si="64"/>
        <v>5.1604937721748097E-3</v>
      </c>
      <c r="N178" s="6">
        <v>0</v>
      </c>
      <c r="O178" s="6" t="e">
        <f t="shared" si="65"/>
        <v>#VALUE!</v>
      </c>
      <c r="P178">
        <f t="shared" si="66"/>
        <v>8.2567900354796955E-2</v>
      </c>
      <c r="Q178">
        <f t="shared" si="67"/>
        <v>0</v>
      </c>
      <c r="R178">
        <f t="shared" si="68"/>
        <v>0.1435257369050125</v>
      </c>
      <c r="S178">
        <f t="shared" si="69"/>
        <v>2439.9888563516606</v>
      </c>
      <c r="T178">
        <f t="shared" si="70"/>
        <v>0</v>
      </c>
      <c r="V178" s="4">
        <f t="shared" si="89"/>
        <v>0.99667519191764509</v>
      </c>
      <c r="W178">
        <v>313.14999999999998</v>
      </c>
      <c r="X178">
        <f t="shared" si="71"/>
        <v>1.9073334166666699E-2</v>
      </c>
      <c r="Y178">
        <v>2E-3</v>
      </c>
      <c r="Z178">
        <f t="shared" si="72"/>
        <v>7.2765497523200454E-2</v>
      </c>
      <c r="AB178">
        <f t="shared" si="90"/>
        <v>9.9667519191764503E-7</v>
      </c>
      <c r="AC178">
        <f t="shared" si="73"/>
        <v>7.757389409477848E-11</v>
      </c>
      <c r="AD178">
        <v>0</v>
      </c>
      <c r="AE178" s="11">
        <f t="shared" si="74"/>
        <v>2.0853928086914045E-11</v>
      </c>
      <c r="AF178" s="11">
        <f t="shared" si="75"/>
        <v>9.8427822181692521E-11</v>
      </c>
      <c r="AG178" s="15">
        <f t="shared" si="76"/>
        <v>1.097002469958351E-3</v>
      </c>
      <c r="AI178">
        <f t="shared" si="91"/>
        <v>3.2710879798737115E-3</v>
      </c>
      <c r="AJ178">
        <f t="shared" si="77"/>
        <v>2.5459752041906306E-7</v>
      </c>
      <c r="AK178">
        <v>0</v>
      </c>
      <c r="AL178" s="11">
        <f t="shared" si="78"/>
        <v>1.4187106573137985E-6</v>
      </c>
      <c r="AM178" s="11">
        <f t="shared" si="79"/>
        <v>1.6733081777328614E-6</v>
      </c>
      <c r="AN178" s="15">
        <f t="shared" si="80"/>
        <v>2.2739189884214046E-2</v>
      </c>
      <c r="AO178" s="15"/>
      <c r="AP178" t="e">
        <f t="shared" si="81"/>
        <v>#VALUE!</v>
      </c>
      <c r="AQ178" t="e">
        <f t="shared" si="82"/>
        <v>#VALUE!</v>
      </c>
      <c r="AR178">
        <v>0</v>
      </c>
      <c r="AS178" s="11" t="e">
        <f t="shared" si="83"/>
        <v>#VALUE!</v>
      </c>
      <c r="AT178" s="11" t="e">
        <f t="shared" si="84"/>
        <v>#VALUE!</v>
      </c>
      <c r="AU178" s="15">
        <f t="shared" si="85"/>
        <v>1.5759424160826513E-2</v>
      </c>
      <c r="AW178">
        <f t="shared" si="86"/>
        <v>78.81297419298906</v>
      </c>
      <c r="AX178">
        <f t="shared" si="87"/>
        <v>15.215219993965073</v>
      </c>
      <c r="AY178" t="e">
        <f t="shared" si="88"/>
        <v>#VALUE!</v>
      </c>
    </row>
    <row r="179" spans="1:51">
      <c r="A179" s="17"/>
      <c r="D179" s="36">
        <v>1</v>
      </c>
      <c r="E179" s="45">
        <v>44348.927210648151</v>
      </c>
      <c r="F179" s="43">
        <v>141</v>
      </c>
      <c r="H179" s="54">
        <v>20.7</v>
      </c>
      <c r="I179" s="5">
        <v>30</v>
      </c>
      <c r="J179" s="5">
        <v>1</v>
      </c>
      <c r="K179" s="54">
        <v>4833</v>
      </c>
      <c r="L179" s="5" t="s">
        <v>88</v>
      </c>
      <c r="M179" s="6">
        <f t="shared" si="64"/>
        <v>5.1604937721748097E-3</v>
      </c>
      <c r="N179" s="6">
        <v>0</v>
      </c>
      <c r="O179" s="6" t="e">
        <f t="shared" si="65"/>
        <v>#VALUE!</v>
      </c>
      <c r="P179">
        <f t="shared" si="66"/>
        <v>8.2567900354796955E-2</v>
      </c>
      <c r="Q179">
        <f t="shared" si="67"/>
        <v>0</v>
      </c>
      <c r="R179">
        <f t="shared" si="68"/>
        <v>0.1435257369050125</v>
      </c>
      <c r="S179">
        <f t="shared" si="69"/>
        <v>3593.0731696366779</v>
      </c>
      <c r="T179">
        <f t="shared" si="70"/>
        <v>0</v>
      </c>
      <c r="V179" s="4">
        <f t="shared" si="89"/>
        <v>0.99667519191764509</v>
      </c>
      <c r="W179">
        <v>313.14999999999998</v>
      </c>
      <c r="X179">
        <f t="shared" si="71"/>
        <v>1.9073334166666699E-2</v>
      </c>
      <c r="Y179">
        <v>2E-3</v>
      </c>
      <c r="Z179">
        <f t="shared" si="72"/>
        <v>7.2765497523200454E-2</v>
      </c>
      <c r="AB179">
        <f t="shared" si="90"/>
        <v>9.9667519191764503E-7</v>
      </c>
      <c r="AC179">
        <f t="shared" si="73"/>
        <v>7.757389409477848E-11</v>
      </c>
      <c r="AD179">
        <v>0</v>
      </c>
      <c r="AE179" s="11">
        <f t="shared" si="74"/>
        <v>2.0853928086914045E-11</v>
      </c>
      <c r="AF179" s="11">
        <f t="shared" si="75"/>
        <v>9.8427822181692521E-11</v>
      </c>
      <c r="AG179" s="15">
        <f t="shared" si="76"/>
        <v>1.097002469958351E-3</v>
      </c>
      <c r="AI179">
        <f t="shared" si="91"/>
        <v>4.8169312025379786E-3</v>
      </c>
      <c r="AJ179">
        <f t="shared" si="77"/>
        <v>3.7491463016006443E-7</v>
      </c>
      <c r="AK179">
        <v>0</v>
      </c>
      <c r="AL179" s="11">
        <f t="shared" si="78"/>
        <v>2.0891616717847619E-6</v>
      </c>
      <c r="AM179" s="11">
        <f t="shared" si="79"/>
        <v>2.4640763019448264E-6</v>
      </c>
      <c r="AN179" s="15">
        <f t="shared" si="80"/>
        <v>2.2739189884214046E-2</v>
      </c>
      <c r="AO179" s="15"/>
      <c r="AP179" t="e">
        <f t="shared" si="81"/>
        <v>#VALUE!</v>
      </c>
      <c r="AQ179" t="e">
        <f t="shared" si="82"/>
        <v>#VALUE!</v>
      </c>
      <c r="AR179">
        <v>0</v>
      </c>
      <c r="AS179" s="11" t="e">
        <f t="shared" si="83"/>
        <v>#VALUE!</v>
      </c>
      <c r="AT179" s="11" t="e">
        <f t="shared" si="84"/>
        <v>#VALUE!</v>
      </c>
      <c r="AU179" s="15">
        <f t="shared" si="85"/>
        <v>1.5759424160826513E-2</v>
      </c>
      <c r="AW179">
        <f t="shared" si="86"/>
        <v>78.81297419298906</v>
      </c>
      <c r="AX179">
        <f t="shared" si="87"/>
        <v>15.21521999396508</v>
      </c>
      <c r="AY179" t="e">
        <f t="shared" si="88"/>
        <v>#VALUE!</v>
      </c>
    </row>
    <row r="180" spans="1:51">
      <c r="A180" s="17"/>
      <c r="D180" s="36">
        <v>2</v>
      </c>
      <c r="E180" s="45">
        <v>44348.948495370372</v>
      </c>
      <c r="F180" s="43">
        <v>129</v>
      </c>
      <c r="H180" s="54">
        <v>20.7</v>
      </c>
      <c r="I180" s="5">
        <v>30</v>
      </c>
      <c r="J180" s="5">
        <v>1</v>
      </c>
      <c r="K180" s="54">
        <v>12030</v>
      </c>
      <c r="L180" s="5" t="s">
        <v>88</v>
      </c>
      <c r="M180" s="6">
        <f t="shared" si="64"/>
        <v>5.1604937721748097E-3</v>
      </c>
      <c r="N180" s="6">
        <f t="shared" ref="N180:N206" si="93">1000000*(AM180-AK180)/X180</f>
        <v>321.57062255355288</v>
      </c>
      <c r="O180" s="6" t="e">
        <f t="shared" si="65"/>
        <v>#VALUE!</v>
      </c>
      <c r="P180">
        <f t="shared" si="66"/>
        <v>8.2567900354796955E-2</v>
      </c>
      <c r="Q180">
        <f t="shared" si="67"/>
        <v>14149.107392356327</v>
      </c>
      <c r="R180">
        <f t="shared" si="68"/>
        <v>0.1435257369050125</v>
      </c>
      <c r="S180">
        <f t="shared" si="69"/>
        <v>8943.6520237387213</v>
      </c>
      <c r="T180">
        <f t="shared" si="70"/>
        <v>8943.6520237387213</v>
      </c>
      <c r="V180" s="4">
        <f t="shared" si="89"/>
        <v>0.99667519191764509</v>
      </c>
      <c r="W180">
        <v>313.14999999999998</v>
      </c>
      <c r="X180">
        <f t="shared" si="71"/>
        <v>1.9073334166666699E-2</v>
      </c>
      <c r="Y180">
        <v>2E-3</v>
      </c>
      <c r="Z180">
        <f t="shared" si="72"/>
        <v>7.2765497523200454E-2</v>
      </c>
      <c r="AB180">
        <f t="shared" si="90"/>
        <v>9.9667519191764503E-7</v>
      </c>
      <c r="AC180">
        <f t="shared" si="73"/>
        <v>7.757389409477848E-11</v>
      </c>
      <c r="AD180">
        <v>0</v>
      </c>
      <c r="AE180" s="11">
        <f t="shared" si="74"/>
        <v>2.0853928086914045E-11</v>
      </c>
      <c r="AF180" s="11">
        <f t="shared" si="75"/>
        <v>9.8427822181692521E-11</v>
      </c>
      <c r="AG180" s="15">
        <f t="shared" si="76"/>
        <v>1.097002469958351E-3</v>
      </c>
      <c r="AI180">
        <f t="shared" si="91"/>
        <v>1.1990002558769272E-2</v>
      </c>
      <c r="AJ180">
        <f t="shared" si="77"/>
        <v>9.3321394596018543E-7</v>
      </c>
      <c r="AK180">
        <v>0</v>
      </c>
      <c r="AL180" s="11">
        <f t="shared" si="78"/>
        <v>5.2002099961867759E-6</v>
      </c>
      <c r="AM180" s="11">
        <f t="shared" si="79"/>
        <v>6.1334239421469613E-6</v>
      </c>
      <c r="AN180" s="15">
        <f t="shared" si="80"/>
        <v>2.2739189884214046E-2</v>
      </c>
      <c r="AO180" s="15"/>
      <c r="AP180" t="e">
        <f t="shared" si="81"/>
        <v>#VALUE!</v>
      </c>
      <c r="AQ180" t="e">
        <f t="shared" si="82"/>
        <v>#VALUE!</v>
      </c>
      <c r="AR180">
        <v>0</v>
      </c>
      <c r="AS180" s="11" t="e">
        <f t="shared" si="83"/>
        <v>#VALUE!</v>
      </c>
      <c r="AT180" s="11" t="e">
        <f t="shared" si="84"/>
        <v>#VALUE!</v>
      </c>
      <c r="AU180" s="15">
        <f t="shared" si="85"/>
        <v>1.5759424160826513E-2</v>
      </c>
      <c r="AW180">
        <f t="shared" si="86"/>
        <v>78.81297419298906</v>
      </c>
      <c r="AX180">
        <f t="shared" si="87"/>
        <v>15.215219993965075</v>
      </c>
      <c r="AY180" t="e">
        <f t="shared" si="88"/>
        <v>#VALUE!</v>
      </c>
    </row>
    <row r="181" spans="1:51">
      <c r="A181" s="17"/>
      <c r="D181" s="36">
        <v>1</v>
      </c>
      <c r="E181" s="45">
        <v>44348.969814814816</v>
      </c>
      <c r="F181" s="43">
        <v>59</v>
      </c>
      <c r="H181" s="54">
        <v>20.7</v>
      </c>
      <c r="I181" s="5">
        <v>30</v>
      </c>
      <c r="J181" s="5">
        <v>1</v>
      </c>
      <c r="K181" s="54">
        <v>4972</v>
      </c>
      <c r="L181" s="5" t="s">
        <v>88</v>
      </c>
      <c r="M181" s="6">
        <f t="shared" si="64"/>
        <v>5.1604937721748097E-3</v>
      </c>
      <c r="N181" s="6">
        <f t="shared" si="93"/>
        <v>132.90516503210844</v>
      </c>
      <c r="O181" s="6" t="e">
        <f t="shared" si="65"/>
        <v>#VALUE!</v>
      </c>
      <c r="P181">
        <f t="shared" si="66"/>
        <v>8.2567900354796955E-2</v>
      </c>
      <c r="Q181">
        <f t="shared" si="67"/>
        <v>5847.8272614127718</v>
      </c>
      <c r="R181">
        <f t="shared" si="68"/>
        <v>0.1435257369050125</v>
      </c>
      <c r="S181">
        <f t="shared" si="69"/>
        <v>3696.412124856934</v>
      </c>
      <c r="T181">
        <f t="shared" si="70"/>
        <v>3696.4121248569336</v>
      </c>
      <c r="V181" s="4">
        <f t="shared" si="89"/>
        <v>0.99667519191764509</v>
      </c>
      <c r="W181">
        <v>313.14999999999998</v>
      </c>
      <c r="X181">
        <f t="shared" si="71"/>
        <v>1.9073334166666699E-2</v>
      </c>
      <c r="Y181">
        <v>2E-3</v>
      </c>
      <c r="Z181">
        <f t="shared" si="72"/>
        <v>7.2765497523200454E-2</v>
      </c>
      <c r="AB181">
        <f t="shared" si="90"/>
        <v>9.9667519191764503E-7</v>
      </c>
      <c r="AC181">
        <f t="shared" si="73"/>
        <v>7.757389409477848E-11</v>
      </c>
      <c r="AD181">
        <v>0</v>
      </c>
      <c r="AE181" s="11">
        <f t="shared" si="74"/>
        <v>2.0853928086914045E-11</v>
      </c>
      <c r="AF181" s="11">
        <f t="shared" si="75"/>
        <v>9.8427822181692521E-11</v>
      </c>
      <c r="AG181" s="15">
        <f t="shared" si="76"/>
        <v>1.097002469958351E-3</v>
      </c>
      <c r="AI181">
        <f t="shared" si="91"/>
        <v>4.955469054214531E-3</v>
      </c>
      <c r="AJ181">
        <f t="shared" si="77"/>
        <v>3.8569740143923869E-7</v>
      </c>
      <c r="AK181">
        <v>0</v>
      </c>
      <c r="AL181" s="11">
        <f t="shared" si="78"/>
        <v>2.1492472236941515E-6</v>
      </c>
      <c r="AM181" s="11">
        <f t="shared" si="79"/>
        <v>2.5349446251333904E-6</v>
      </c>
      <c r="AN181" s="15">
        <f t="shared" si="80"/>
        <v>2.2739189884214046E-2</v>
      </c>
      <c r="AO181" s="15"/>
      <c r="AP181" t="e">
        <f t="shared" si="81"/>
        <v>#VALUE!</v>
      </c>
      <c r="AQ181" t="e">
        <f t="shared" si="82"/>
        <v>#VALUE!</v>
      </c>
      <c r="AR181">
        <v>0</v>
      </c>
      <c r="AS181" s="11" t="e">
        <f t="shared" si="83"/>
        <v>#VALUE!</v>
      </c>
      <c r="AT181" s="11" t="e">
        <f t="shared" si="84"/>
        <v>#VALUE!</v>
      </c>
      <c r="AU181" s="15">
        <f t="shared" si="85"/>
        <v>1.5759424160826513E-2</v>
      </c>
      <c r="AW181">
        <f t="shared" si="86"/>
        <v>78.81297419298906</v>
      </c>
      <c r="AX181">
        <f t="shared" si="87"/>
        <v>15.215219993965082</v>
      </c>
      <c r="AY181" t="e">
        <f t="shared" si="88"/>
        <v>#VALUE!</v>
      </c>
    </row>
    <row r="182" spans="1:51">
      <c r="A182" s="17"/>
      <c r="D182" s="36">
        <v>2</v>
      </c>
      <c r="E182" s="45">
        <v>44348.991157407407</v>
      </c>
      <c r="F182" s="43">
        <v>78</v>
      </c>
      <c r="H182" s="54">
        <v>20.7</v>
      </c>
      <c r="I182" s="5">
        <v>30</v>
      </c>
      <c r="J182" s="5">
        <v>1</v>
      </c>
      <c r="K182" s="54">
        <v>542</v>
      </c>
      <c r="L182" s="5" t="s">
        <v>88</v>
      </c>
      <c r="M182" s="6">
        <f t="shared" si="64"/>
        <v>5.1604937721748097E-3</v>
      </c>
      <c r="N182" s="6">
        <f t="shared" si="93"/>
        <v>14.488052986203295</v>
      </c>
      <c r="O182" s="6" t="e">
        <f t="shared" si="65"/>
        <v>#VALUE!</v>
      </c>
      <c r="P182">
        <f t="shared" si="66"/>
        <v>8.2567900354796955E-2</v>
      </c>
      <c r="Q182">
        <f t="shared" si="67"/>
        <v>637.47433139294492</v>
      </c>
      <c r="R182">
        <f t="shared" si="68"/>
        <v>0.1435257369050125</v>
      </c>
      <c r="S182">
        <f t="shared" si="69"/>
        <v>402.94758078689824</v>
      </c>
      <c r="T182">
        <f t="shared" si="70"/>
        <v>402.9475807868983</v>
      </c>
      <c r="V182" s="4">
        <f t="shared" si="89"/>
        <v>0.99667519191764509</v>
      </c>
      <c r="W182">
        <v>313.14999999999998</v>
      </c>
      <c r="X182">
        <f t="shared" si="71"/>
        <v>1.9073334166666699E-2</v>
      </c>
      <c r="Y182">
        <v>2E-3</v>
      </c>
      <c r="Z182">
        <f t="shared" si="72"/>
        <v>7.2765497523200454E-2</v>
      </c>
      <c r="AB182">
        <f t="shared" si="90"/>
        <v>9.9667519191764503E-7</v>
      </c>
      <c r="AC182">
        <f t="shared" si="73"/>
        <v>7.757389409477848E-11</v>
      </c>
      <c r="AD182">
        <v>0</v>
      </c>
      <c r="AE182" s="11">
        <f t="shared" si="74"/>
        <v>2.0853928086914045E-11</v>
      </c>
      <c r="AF182" s="11">
        <f t="shared" si="75"/>
        <v>9.8427822181692521E-11</v>
      </c>
      <c r="AG182" s="15">
        <f t="shared" si="76"/>
        <v>1.097002469958351E-3</v>
      </c>
      <c r="AI182">
        <f t="shared" si="91"/>
        <v>5.4019795401936358E-4</v>
      </c>
      <c r="AJ182">
        <f t="shared" si="77"/>
        <v>4.2045050599369943E-8</v>
      </c>
      <c r="AK182">
        <v>0</v>
      </c>
      <c r="AL182" s="11">
        <f t="shared" si="78"/>
        <v>2.3429042543085884E-7</v>
      </c>
      <c r="AM182" s="11">
        <f t="shared" si="79"/>
        <v>2.763354760302288E-7</v>
      </c>
      <c r="AN182" s="15">
        <f t="shared" si="80"/>
        <v>2.2739189884214046E-2</v>
      </c>
      <c r="AO182" s="15"/>
      <c r="AP182" t="e">
        <f t="shared" si="81"/>
        <v>#VALUE!</v>
      </c>
      <c r="AQ182" t="e">
        <f t="shared" si="82"/>
        <v>#VALUE!</v>
      </c>
      <c r="AR182">
        <v>0</v>
      </c>
      <c r="AS182" s="11" t="e">
        <f t="shared" si="83"/>
        <v>#VALUE!</v>
      </c>
      <c r="AT182" s="11" t="e">
        <f t="shared" si="84"/>
        <v>#VALUE!</v>
      </c>
      <c r="AU182" s="15">
        <f t="shared" si="85"/>
        <v>1.5759424160826513E-2</v>
      </c>
      <c r="AW182">
        <f t="shared" si="86"/>
        <v>78.81297419298906</v>
      </c>
      <c r="AX182">
        <f t="shared" si="87"/>
        <v>15.215219993965084</v>
      </c>
      <c r="AY182" t="e">
        <f t="shared" si="88"/>
        <v>#VALUE!</v>
      </c>
    </row>
    <row r="183" spans="1:51">
      <c r="A183" s="17"/>
      <c r="B183" s="43"/>
      <c r="C183" s="43"/>
      <c r="D183" s="36">
        <v>1</v>
      </c>
      <c r="E183" s="45">
        <v>44361.52884259259</v>
      </c>
      <c r="F183" s="43">
        <v>121</v>
      </c>
      <c r="H183" s="54">
        <v>20.7</v>
      </c>
      <c r="I183" s="5">
        <v>30</v>
      </c>
      <c r="J183" s="5">
        <v>1</v>
      </c>
      <c r="K183" s="54">
        <v>1884</v>
      </c>
      <c r="L183" s="5" t="s">
        <v>88</v>
      </c>
      <c r="M183" s="6">
        <f t="shared" si="64"/>
        <v>5.1604937721748097E-3</v>
      </c>
      <c r="N183" s="6">
        <f t="shared" si="93"/>
        <v>50.360686025843194</v>
      </c>
      <c r="O183" s="6" t="e">
        <f t="shared" si="65"/>
        <v>#VALUE!</v>
      </c>
      <c r="P183">
        <f t="shared" si="66"/>
        <v>8.2567900354796955E-2</v>
      </c>
      <c r="Q183">
        <f t="shared" si="67"/>
        <v>2215.8701851371006</v>
      </c>
      <c r="R183">
        <f t="shared" si="68"/>
        <v>0.1435257369050125</v>
      </c>
      <c r="S183">
        <f t="shared" si="69"/>
        <v>1400.6517383810267</v>
      </c>
      <c r="T183">
        <f t="shared" si="70"/>
        <v>1400.6517383810267</v>
      </c>
      <c r="V183" s="4">
        <f t="shared" si="89"/>
        <v>0.99667519191764509</v>
      </c>
      <c r="W183">
        <v>313.14999999999998</v>
      </c>
      <c r="X183">
        <f t="shared" si="71"/>
        <v>1.9073334166666699E-2</v>
      </c>
      <c r="Y183">
        <v>2E-3</v>
      </c>
      <c r="Z183">
        <f t="shared" si="72"/>
        <v>7.2765497523200454E-2</v>
      </c>
      <c r="AB183">
        <f t="shared" si="90"/>
        <v>9.9667519191764503E-7</v>
      </c>
      <c r="AC183">
        <f t="shared" si="73"/>
        <v>7.757389409477848E-11</v>
      </c>
      <c r="AD183">
        <v>0</v>
      </c>
      <c r="AE183" s="11">
        <f t="shared" si="74"/>
        <v>2.0853928086914045E-11</v>
      </c>
      <c r="AF183" s="11">
        <f t="shared" si="75"/>
        <v>9.8427822181692521E-11</v>
      </c>
      <c r="AG183" s="15">
        <f t="shared" si="76"/>
        <v>1.097002469958351E-3</v>
      </c>
      <c r="AI183">
        <f t="shared" si="91"/>
        <v>1.8777360615728435E-3</v>
      </c>
      <c r="AJ183">
        <f t="shared" si="77"/>
        <v>1.4614921647456271E-7</v>
      </c>
      <c r="AK183">
        <v>0</v>
      </c>
      <c r="AL183" s="11">
        <f t="shared" si="78"/>
        <v>8.1439697695892645E-7</v>
      </c>
      <c r="AM183" s="11">
        <f t="shared" si="79"/>
        <v>9.6054619343348914E-7</v>
      </c>
      <c r="AN183" s="15">
        <f t="shared" si="80"/>
        <v>2.2739189884214046E-2</v>
      </c>
      <c r="AO183" s="15"/>
      <c r="AP183" t="e">
        <f t="shared" si="81"/>
        <v>#VALUE!</v>
      </c>
      <c r="AQ183" t="e">
        <f t="shared" si="82"/>
        <v>#VALUE!</v>
      </c>
      <c r="AR183">
        <v>0</v>
      </c>
      <c r="AS183" s="11" t="e">
        <f t="shared" si="83"/>
        <v>#VALUE!</v>
      </c>
      <c r="AT183" s="11" t="e">
        <f t="shared" si="84"/>
        <v>#VALUE!</v>
      </c>
      <c r="AU183" s="15">
        <f t="shared" si="85"/>
        <v>1.5759424160826513E-2</v>
      </c>
      <c r="AW183">
        <f t="shared" si="86"/>
        <v>78.81297419298906</v>
      </c>
      <c r="AX183">
        <f t="shared" si="87"/>
        <v>15.215219993965077</v>
      </c>
      <c r="AY183" t="e">
        <f t="shared" si="88"/>
        <v>#VALUE!</v>
      </c>
    </row>
    <row r="184" spans="1:51">
      <c r="A184" s="17"/>
      <c r="D184" s="36">
        <v>2</v>
      </c>
      <c r="E184" s="45">
        <v>44361.550162037034</v>
      </c>
      <c r="F184" s="43">
        <v>12</v>
      </c>
      <c r="H184" s="54">
        <v>20.7</v>
      </c>
      <c r="I184" s="5">
        <v>30</v>
      </c>
      <c r="J184" s="5">
        <v>1</v>
      </c>
      <c r="K184" s="54">
        <v>16546</v>
      </c>
      <c r="L184" s="5" t="s">
        <v>88</v>
      </c>
      <c r="M184" s="6">
        <f t="shared" si="64"/>
        <v>5.1604937721748097E-3</v>
      </c>
      <c r="N184" s="6">
        <f t="shared" si="93"/>
        <v>442.28657695520252</v>
      </c>
      <c r="O184" s="6" t="e">
        <f t="shared" si="65"/>
        <v>#VALUE!</v>
      </c>
      <c r="P184">
        <f t="shared" si="66"/>
        <v>8.2567900354796955E-2</v>
      </c>
      <c r="Q184">
        <f t="shared" si="67"/>
        <v>19460.609386028911</v>
      </c>
      <c r="R184">
        <f t="shared" si="68"/>
        <v>0.1435257369050125</v>
      </c>
      <c r="S184">
        <f t="shared" si="69"/>
        <v>12301.052899815533</v>
      </c>
      <c r="T184">
        <f t="shared" si="70"/>
        <v>12301.052899815535</v>
      </c>
      <c r="V184" s="4">
        <f t="shared" si="89"/>
        <v>0.99667519191764509</v>
      </c>
      <c r="W184">
        <v>313.14999999999998</v>
      </c>
      <c r="X184">
        <f t="shared" si="71"/>
        <v>1.9073334166666699E-2</v>
      </c>
      <c r="Y184">
        <v>2E-3</v>
      </c>
      <c r="Z184">
        <f t="shared" si="72"/>
        <v>7.2765497523200454E-2</v>
      </c>
      <c r="AB184">
        <f t="shared" si="90"/>
        <v>9.9667519191764503E-7</v>
      </c>
      <c r="AC184">
        <f t="shared" si="73"/>
        <v>7.757389409477848E-11</v>
      </c>
      <c r="AD184">
        <v>0</v>
      </c>
      <c r="AE184" s="11">
        <f t="shared" si="74"/>
        <v>2.0853928086914045E-11</v>
      </c>
      <c r="AF184" s="11">
        <f t="shared" si="75"/>
        <v>9.8427822181692521E-11</v>
      </c>
      <c r="AG184" s="15">
        <f t="shared" si="76"/>
        <v>1.097002469958351E-3</v>
      </c>
      <c r="AI184">
        <f t="shared" si="91"/>
        <v>1.6490987725469357E-2</v>
      </c>
      <c r="AJ184">
        <f t="shared" si="77"/>
        <v>1.283537651692205E-6</v>
      </c>
      <c r="AK184">
        <v>0</v>
      </c>
      <c r="AL184" s="11">
        <f t="shared" si="78"/>
        <v>7.1523420280055189E-6</v>
      </c>
      <c r="AM184" s="11">
        <f t="shared" si="79"/>
        <v>8.4358796796977236E-6</v>
      </c>
      <c r="AN184" s="15">
        <f t="shared" si="80"/>
        <v>2.2739189884214046E-2</v>
      </c>
      <c r="AO184" s="15"/>
      <c r="AP184" t="e">
        <f t="shared" si="81"/>
        <v>#VALUE!</v>
      </c>
      <c r="AQ184" t="e">
        <f t="shared" si="82"/>
        <v>#VALUE!</v>
      </c>
      <c r="AR184">
        <v>0</v>
      </c>
      <c r="AS184" s="11" t="e">
        <f t="shared" si="83"/>
        <v>#VALUE!</v>
      </c>
      <c r="AT184" s="11" t="e">
        <f t="shared" si="84"/>
        <v>#VALUE!</v>
      </c>
      <c r="AU184" s="15">
        <f t="shared" si="85"/>
        <v>1.5759424160826513E-2</v>
      </c>
      <c r="AW184">
        <f t="shared" si="86"/>
        <v>78.81297419298906</v>
      </c>
      <c r="AX184">
        <f t="shared" si="87"/>
        <v>15.215219993965071</v>
      </c>
      <c r="AY184" t="e">
        <f t="shared" si="88"/>
        <v>#VALUE!</v>
      </c>
    </row>
    <row r="185" spans="1:51">
      <c r="A185" s="17"/>
      <c r="D185" s="36">
        <v>1</v>
      </c>
      <c r="E185" s="45">
        <v>44361.571493055555</v>
      </c>
      <c r="F185" s="43">
        <v>127</v>
      </c>
      <c r="H185" s="54">
        <v>20.7</v>
      </c>
      <c r="I185" s="5">
        <v>30</v>
      </c>
      <c r="J185" s="5">
        <v>1</v>
      </c>
      <c r="K185" s="54"/>
      <c r="L185" s="5" t="s">
        <v>88</v>
      </c>
      <c r="M185" s="6">
        <f t="shared" si="64"/>
        <v>5.1604937721748097E-3</v>
      </c>
      <c r="N185" s="6">
        <f t="shared" si="93"/>
        <v>0</v>
      </c>
      <c r="O185" s="6" t="e">
        <f t="shared" si="65"/>
        <v>#VALUE!</v>
      </c>
      <c r="P185">
        <f t="shared" si="66"/>
        <v>8.2567900354796955E-2</v>
      </c>
      <c r="Q185">
        <f t="shared" si="67"/>
        <v>0</v>
      </c>
      <c r="R185">
        <f t="shared" si="68"/>
        <v>0.1435257369050125</v>
      </c>
      <c r="S185">
        <f t="shared" si="69"/>
        <v>0</v>
      </c>
      <c r="T185">
        <f t="shared" si="70"/>
        <v>0</v>
      </c>
      <c r="V185" s="4">
        <f t="shared" si="89"/>
        <v>0.99667519191764509</v>
      </c>
      <c r="W185">
        <v>313.14999999999998</v>
      </c>
      <c r="X185">
        <f t="shared" si="71"/>
        <v>1.9073334166666699E-2</v>
      </c>
      <c r="Y185">
        <v>2E-3</v>
      </c>
      <c r="Z185">
        <f t="shared" si="72"/>
        <v>7.2765497523200454E-2</v>
      </c>
      <c r="AB185">
        <f t="shared" si="90"/>
        <v>9.9667519191764503E-7</v>
      </c>
      <c r="AC185">
        <f t="shared" si="73"/>
        <v>7.757389409477848E-11</v>
      </c>
      <c r="AD185">
        <v>0</v>
      </c>
      <c r="AE185" s="11">
        <f t="shared" si="74"/>
        <v>2.0853928086914045E-11</v>
      </c>
      <c r="AF185" s="11">
        <f t="shared" si="75"/>
        <v>9.8427822181692521E-11</v>
      </c>
      <c r="AG185" s="15">
        <f t="shared" si="76"/>
        <v>1.097002469958351E-3</v>
      </c>
      <c r="AI185">
        <f t="shared" si="91"/>
        <v>0</v>
      </c>
      <c r="AJ185">
        <f t="shared" si="77"/>
        <v>0</v>
      </c>
      <c r="AK185">
        <v>0</v>
      </c>
      <c r="AL185" s="11">
        <f t="shared" si="78"/>
        <v>0</v>
      </c>
      <c r="AM185" s="11">
        <f t="shared" si="79"/>
        <v>0</v>
      </c>
      <c r="AN185" s="15">
        <f t="shared" si="80"/>
        <v>2.2739189884214046E-2</v>
      </c>
      <c r="AO185" s="15"/>
      <c r="AP185" t="e">
        <f t="shared" si="81"/>
        <v>#VALUE!</v>
      </c>
      <c r="AQ185" t="e">
        <f t="shared" si="82"/>
        <v>#VALUE!</v>
      </c>
      <c r="AR185">
        <v>0</v>
      </c>
      <c r="AS185" s="11" t="e">
        <f t="shared" si="83"/>
        <v>#VALUE!</v>
      </c>
      <c r="AT185" s="11" t="e">
        <f t="shared" si="84"/>
        <v>#VALUE!</v>
      </c>
      <c r="AU185" s="15">
        <f t="shared" si="85"/>
        <v>1.5759424160826513E-2</v>
      </c>
      <c r="AW185">
        <f t="shared" si="86"/>
        <v>78.81297419298906</v>
      </c>
      <c r="AX185" t="e">
        <f t="shared" si="87"/>
        <v>#DIV/0!</v>
      </c>
      <c r="AY185" t="e">
        <f t="shared" si="88"/>
        <v>#VALUE!</v>
      </c>
    </row>
    <row r="186" spans="1:51">
      <c r="A186" s="17"/>
      <c r="D186" s="36">
        <v>2</v>
      </c>
      <c r="E186" s="45">
        <v>44361.592812499999</v>
      </c>
      <c r="F186" s="43">
        <v>215</v>
      </c>
      <c r="H186" s="54">
        <v>20.7</v>
      </c>
      <c r="I186" s="5">
        <v>30</v>
      </c>
      <c r="J186" s="5">
        <v>1</v>
      </c>
      <c r="K186" s="54">
        <v>9925</v>
      </c>
      <c r="L186" s="5" t="s">
        <v>88</v>
      </c>
      <c r="M186" s="6">
        <f t="shared" si="64"/>
        <v>5.1604937721748097E-3</v>
      </c>
      <c r="N186" s="6">
        <f t="shared" si="93"/>
        <v>265.30244628794776</v>
      </c>
      <c r="O186" s="6" t="e">
        <f t="shared" si="65"/>
        <v>#VALUE!</v>
      </c>
      <c r="P186">
        <f t="shared" si="66"/>
        <v>8.2567900354796955E-2</v>
      </c>
      <c r="Q186">
        <f t="shared" si="67"/>
        <v>11673.307636669702</v>
      </c>
      <c r="R186">
        <f t="shared" si="68"/>
        <v>0.1435257369050125</v>
      </c>
      <c r="S186">
        <f t="shared" si="69"/>
        <v>7378.6987810146966</v>
      </c>
      <c r="T186">
        <f t="shared" si="70"/>
        <v>7378.6987810146957</v>
      </c>
      <c r="V186" s="4">
        <f t="shared" si="89"/>
        <v>0.99667519191764509</v>
      </c>
      <c r="W186">
        <v>313.14999999999998</v>
      </c>
      <c r="X186">
        <f t="shared" si="71"/>
        <v>1.9073334166666699E-2</v>
      </c>
      <c r="Y186">
        <v>2E-3</v>
      </c>
      <c r="Z186">
        <f t="shared" si="72"/>
        <v>7.2765497523200454E-2</v>
      </c>
      <c r="AB186">
        <f t="shared" si="90"/>
        <v>9.9667519191764503E-7</v>
      </c>
      <c r="AC186">
        <f t="shared" si="73"/>
        <v>7.757389409477848E-11</v>
      </c>
      <c r="AD186">
        <v>0</v>
      </c>
      <c r="AE186" s="11">
        <f t="shared" si="74"/>
        <v>2.0853928086914045E-11</v>
      </c>
      <c r="AF186" s="11">
        <f t="shared" si="75"/>
        <v>9.8427822181692521E-11</v>
      </c>
      <c r="AG186" s="15">
        <f t="shared" si="76"/>
        <v>1.097002469958351E-3</v>
      </c>
      <c r="AI186">
        <f t="shared" si="91"/>
        <v>9.8920012797826268E-3</v>
      </c>
      <c r="AJ186">
        <f t="shared" si="77"/>
        <v>7.6992089889067646E-7</v>
      </c>
      <c r="AK186">
        <v>0</v>
      </c>
      <c r="AL186" s="11">
        <f t="shared" si="78"/>
        <v>4.2902813143934942E-6</v>
      </c>
      <c r="AM186" s="11">
        <f t="shared" si="79"/>
        <v>5.0602022132841708E-6</v>
      </c>
      <c r="AN186" s="15">
        <f t="shared" si="80"/>
        <v>2.2739189884214046E-2</v>
      </c>
      <c r="AO186" s="15"/>
      <c r="AP186" t="e">
        <f t="shared" si="81"/>
        <v>#VALUE!</v>
      </c>
      <c r="AQ186" t="e">
        <f t="shared" si="82"/>
        <v>#VALUE!</v>
      </c>
      <c r="AR186">
        <v>0</v>
      </c>
      <c r="AS186" s="11" t="e">
        <f t="shared" si="83"/>
        <v>#VALUE!</v>
      </c>
      <c r="AT186" s="11" t="e">
        <f t="shared" si="84"/>
        <v>#VALUE!</v>
      </c>
      <c r="AU186" s="15">
        <f t="shared" si="85"/>
        <v>1.5759424160826513E-2</v>
      </c>
      <c r="AW186">
        <f t="shared" si="86"/>
        <v>78.81297419298906</v>
      </c>
      <c r="AX186">
        <f t="shared" si="87"/>
        <v>15.21521999396508</v>
      </c>
      <c r="AY186" t="e">
        <f t="shared" si="88"/>
        <v>#VALUE!</v>
      </c>
    </row>
    <row r="187" spans="1:51">
      <c r="A187" s="17"/>
      <c r="D187" s="36">
        <v>1</v>
      </c>
      <c r="E187" s="45">
        <v>44361.61414351852</v>
      </c>
      <c r="F187" s="43">
        <v>41</v>
      </c>
      <c r="H187" s="54">
        <v>20.7</v>
      </c>
      <c r="I187" s="5">
        <v>30</v>
      </c>
      <c r="J187" s="5">
        <v>1</v>
      </c>
      <c r="K187" s="54">
        <v>6964</v>
      </c>
      <c r="L187" s="5" t="s">
        <v>88</v>
      </c>
      <c r="M187" s="6">
        <f t="shared" si="64"/>
        <v>5.1604937721748097E-3</v>
      </c>
      <c r="N187" s="6">
        <f t="shared" si="93"/>
        <v>186.15276936516557</v>
      </c>
      <c r="O187" s="6" t="e">
        <f t="shared" si="65"/>
        <v>#VALUE!</v>
      </c>
      <c r="P187">
        <f t="shared" si="66"/>
        <v>8.2567900354796955E-2</v>
      </c>
      <c r="Q187">
        <f t="shared" si="67"/>
        <v>8190.721852067285</v>
      </c>
      <c r="R187">
        <f t="shared" si="68"/>
        <v>0.1435257369050125</v>
      </c>
      <c r="S187">
        <f t="shared" si="69"/>
        <v>5177.3560011069358</v>
      </c>
      <c r="T187">
        <f t="shared" si="70"/>
        <v>5177.3560011069367</v>
      </c>
      <c r="V187" s="4">
        <f t="shared" si="89"/>
        <v>0.99667519191764509</v>
      </c>
      <c r="W187">
        <v>313.14999999999998</v>
      </c>
      <c r="X187">
        <f t="shared" si="71"/>
        <v>1.9073334166666699E-2</v>
      </c>
      <c r="Y187">
        <v>2E-3</v>
      </c>
      <c r="Z187">
        <f t="shared" si="72"/>
        <v>7.2765497523200454E-2</v>
      </c>
      <c r="AB187">
        <f t="shared" si="90"/>
        <v>9.9667519191764503E-7</v>
      </c>
      <c r="AC187">
        <f t="shared" si="73"/>
        <v>7.757389409477848E-11</v>
      </c>
      <c r="AD187">
        <v>0</v>
      </c>
      <c r="AE187" s="11">
        <f t="shared" si="74"/>
        <v>2.0853928086914045E-11</v>
      </c>
      <c r="AF187" s="11">
        <f t="shared" si="75"/>
        <v>9.8427822181692521E-11</v>
      </c>
      <c r="AG187" s="15">
        <f t="shared" si="76"/>
        <v>1.097002469958351E-3</v>
      </c>
      <c r="AI187">
        <f t="shared" si="91"/>
        <v>6.9408460365144803E-3</v>
      </c>
      <c r="AJ187">
        <f t="shared" si="77"/>
        <v>5.4022459847603739E-7</v>
      </c>
      <c r="AK187">
        <v>0</v>
      </c>
      <c r="AL187" s="11">
        <f t="shared" si="78"/>
        <v>3.0103293776762012E-6</v>
      </c>
      <c r="AM187" s="11">
        <f t="shared" si="79"/>
        <v>3.5505539761522384E-6</v>
      </c>
      <c r="AN187" s="15">
        <f t="shared" si="80"/>
        <v>2.2739189884214046E-2</v>
      </c>
      <c r="AO187" s="15"/>
      <c r="AP187" t="e">
        <f t="shared" si="81"/>
        <v>#VALUE!</v>
      </c>
      <c r="AQ187" t="e">
        <f t="shared" si="82"/>
        <v>#VALUE!</v>
      </c>
      <c r="AR187">
        <v>0</v>
      </c>
      <c r="AS187" s="11" t="e">
        <f t="shared" si="83"/>
        <v>#VALUE!</v>
      </c>
      <c r="AT187" s="11" t="e">
        <f t="shared" si="84"/>
        <v>#VALUE!</v>
      </c>
      <c r="AU187" s="15">
        <f t="shared" si="85"/>
        <v>1.5759424160826513E-2</v>
      </c>
      <c r="AW187">
        <f t="shared" si="86"/>
        <v>78.81297419298906</v>
      </c>
      <c r="AX187">
        <f t="shared" si="87"/>
        <v>15.215219993965071</v>
      </c>
      <c r="AY187" t="e">
        <f t="shared" si="88"/>
        <v>#VALUE!</v>
      </c>
    </row>
    <row r="188" spans="1:51">
      <c r="A188" s="17"/>
      <c r="D188" s="36">
        <v>2</v>
      </c>
      <c r="E188" s="45">
        <v>44361.635474537034</v>
      </c>
      <c r="F188" s="43">
        <v>206</v>
      </c>
      <c r="H188" s="54">
        <v>20.7</v>
      </c>
      <c r="I188" s="5">
        <v>30</v>
      </c>
      <c r="J188" s="5">
        <v>1</v>
      </c>
      <c r="K188" s="54"/>
      <c r="L188" s="5" t="s">
        <v>88</v>
      </c>
      <c r="M188" s="6">
        <f t="shared" si="64"/>
        <v>5.1604937721748097E-3</v>
      </c>
      <c r="N188" s="6">
        <f t="shared" si="93"/>
        <v>0</v>
      </c>
      <c r="O188" s="6" t="e">
        <f t="shared" si="65"/>
        <v>#VALUE!</v>
      </c>
      <c r="P188">
        <f t="shared" si="66"/>
        <v>8.2567900354796955E-2</v>
      </c>
      <c r="Q188">
        <f t="shared" si="67"/>
        <v>0</v>
      </c>
      <c r="R188">
        <f t="shared" si="68"/>
        <v>0.1435257369050125</v>
      </c>
      <c r="S188">
        <f t="shared" si="69"/>
        <v>0</v>
      </c>
      <c r="T188">
        <f t="shared" si="70"/>
        <v>0</v>
      </c>
      <c r="V188" s="4">
        <f t="shared" si="89"/>
        <v>0.99667519191764509</v>
      </c>
      <c r="W188">
        <v>313.14999999999998</v>
      </c>
      <c r="X188">
        <f t="shared" si="71"/>
        <v>1.9073334166666699E-2</v>
      </c>
      <c r="Y188">
        <v>2E-3</v>
      </c>
      <c r="Z188">
        <f t="shared" si="72"/>
        <v>7.2765497523200454E-2</v>
      </c>
      <c r="AB188">
        <f t="shared" si="90"/>
        <v>9.9667519191764503E-7</v>
      </c>
      <c r="AC188">
        <f t="shared" si="73"/>
        <v>7.757389409477848E-11</v>
      </c>
      <c r="AD188">
        <v>0</v>
      </c>
      <c r="AE188" s="11">
        <f t="shared" si="74"/>
        <v>2.0853928086914045E-11</v>
      </c>
      <c r="AF188" s="11">
        <f t="shared" si="75"/>
        <v>9.8427822181692521E-11</v>
      </c>
      <c r="AG188" s="15">
        <f t="shared" si="76"/>
        <v>1.097002469958351E-3</v>
      </c>
      <c r="AI188">
        <f t="shared" si="91"/>
        <v>0</v>
      </c>
      <c r="AJ188">
        <f t="shared" si="77"/>
        <v>0</v>
      </c>
      <c r="AK188">
        <v>0</v>
      </c>
      <c r="AL188" s="11">
        <f t="shared" si="78"/>
        <v>0</v>
      </c>
      <c r="AM188" s="11">
        <f t="shared" si="79"/>
        <v>0</v>
      </c>
      <c r="AN188" s="15">
        <f t="shared" si="80"/>
        <v>2.2739189884214046E-2</v>
      </c>
      <c r="AO188" s="15"/>
      <c r="AP188" t="e">
        <f t="shared" si="81"/>
        <v>#VALUE!</v>
      </c>
      <c r="AQ188" t="e">
        <f t="shared" si="82"/>
        <v>#VALUE!</v>
      </c>
      <c r="AR188">
        <v>0</v>
      </c>
      <c r="AS188" s="11" t="e">
        <f t="shared" si="83"/>
        <v>#VALUE!</v>
      </c>
      <c r="AT188" s="11" t="e">
        <f t="shared" si="84"/>
        <v>#VALUE!</v>
      </c>
      <c r="AU188" s="15">
        <f t="shared" si="85"/>
        <v>1.5759424160826513E-2</v>
      </c>
      <c r="AW188">
        <f t="shared" si="86"/>
        <v>78.81297419298906</v>
      </c>
      <c r="AX188" t="e">
        <f t="shared" si="87"/>
        <v>#DIV/0!</v>
      </c>
      <c r="AY188" t="e">
        <f t="shared" si="88"/>
        <v>#VALUE!</v>
      </c>
    </row>
    <row r="189" spans="1:51">
      <c r="A189" s="17"/>
      <c r="D189" s="36">
        <v>1</v>
      </c>
      <c r="E189" s="45">
        <v>44361.656828703701</v>
      </c>
      <c r="F189" s="43">
        <v>177</v>
      </c>
      <c r="H189" s="54">
        <v>20.7</v>
      </c>
      <c r="I189" s="5">
        <v>30</v>
      </c>
      <c r="J189" s="5">
        <v>1</v>
      </c>
      <c r="K189" s="54">
        <v>10030</v>
      </c>
      <c r="L189" s="5" t="s">
        <v>88</v>
      </c>
      <c r="M189" s="6">
        <f t="shared" si="64"/>
        <v>5.1604937721748097E-3</v>
      </c>
      <c r="N189" s="6">
        <f t="shared" si="93"/>
        <v>268.1091724199614</v>
      </c>
      <c r="O189" s="6" t="e">
        <f t="shared" si="65"/>
        <v>#VALUE!</v>
      </c>
      <c r="P189">
        <f t="shared" si="66"/>
        <v>8.2567900354796955E-2</v>
      </c>
      <c r="Q189">
        <f t="shared" si="67"/>
        <v>11796.803586478301</v>
      </c>
      <c r="R189">
        <f t="shared" si="68"/>
        <v>0.1435257369050125</v>
      </c>
      <c r="S189">
        <f t="shared" si="69"/>
        <v>7456.760581720645</v>
      </c>
      <c r="T189">
        <f t="shared" si="70"/>
        <v>7456.7605817206468</v>
      </c>
      <c r="V189" s="4">
        <f t="shared" si="89"/>
        <v>0.99667519191764509</v>
      </c>
      <c r="W189">
        <v>313.14999999999998</v>
      </c>
      <c r="X189">
        <f t="shared" si="71"/>
        <v>1.9073334166666699E-2</v>
      </c>
      <c r="Y189">
        <v>2E-3</v>
      </c>
      <c r="Z189">
        <f t="shared" si="72"/>
        <v>7.2765497523200454E-2</v>
      </c>
      <c r="AB189">
        <f t="shared" si="90"/>
        <v>9.9667519191764503E-7</v>
      </c>
      <c r="AC189">
        <f t="shared" si="73"/>
        <v>7.757389409477848E-11</v>
      </c>
      <c r="AD189">
        <v>0</v>
      </c>
      <c r="AE189" s="11">
        <f t="shared" si="74"/>
        <v>2.0853928086914045E-11</v>
      </c>
      <c r="AF189" s="11">
        <f t="shared" si="75"/>
        <v>9.8427822181692521E-11</v>
      </c>
      <c r="AG189" s="15">
        <f t="shared" si="76"/>
        <v>1.097002469958351E-3</v>
      </c>
      <c r="AI189">
        <f t="shared" si="91"/>
        <v>9.9966521749339805E-3</v>
      </c>
      <c r="AJ189">
        <f t="shared" si="77"/>
        <v>7.7806615777062831E-7</v>
      </c>
      <c r="AK189">
        <v>0</v>
      </c>
      <c r="AL189" s="11">
        <f t="shared" si="78"/>
        <v>4.3356696809437539E-6</v>
      </c>
      <c r="AM189" s="11">
        <f t="shared" si="79"/>
        <v>5.1137358387143821E-6</v>
      </c>
      <c r="AN189" s="15">
        <f t="shared" si="80"/>
        <v>2.2739189884214046E-2</v>
      </c>
      <c r="AO189" s="15"/>
      <c r="AP189" t="e">
        <f t="shared" si="81"/>
        <v>#VALUE!</v>
      </c>
      <c r="AQ189" t="e">
        <f t="shared" si="82"/>
        <v>#VALUE!</v>
      </c>
      <c r="AR189">
        <v>0</v>
      </c>
      <c r="AS189" s="11" t="e">
        <f t="shared" si="83"/>
        <v>#VALUE!</v>
      </c>
      <c r="AT189" s="11" t="e">
        <f t="shared" si="84"/>
        <v>#VALUE!</v>
      </c>
      <c r="AU189" s="15">
        <f t="shared" si="85"/>
        <v>1.5759424160826513E-2</v>
      </c>
      <c r="AW189">
        <f t="shared" si="86"/>
        <v>78.81297419298906</v>
      </c>
      <c r="AX189">
        <f t="shared" si="87"/>
        <v>15.215219993965073</v>
      </c>
      <c r="AY189" t="e">
        <f t="shared" si="88"/>
        <v>#VALUE!</v>
      </c>
    </row>
    <row r="190" spans="1:51">
      <c r="A190" s="17"/>
      <c r="D190" s="36">
        <v>2</v>
      </c>
      <c r="E190" s="45">
        <v>44361.678148148145</v>
      </c>
      <c r="F190" s="43">
        <v>76</v>
      </c>
      <c r="H190" s="54">
        <v>20.7</v>
      </c>
      <c r="I190" s="5">
        <v>30</v>
      </c>
      <c r="J190" s="5">
        <v>1</v>
      </c>
      <c r="K190" s="54">
        <v>11389</v>
      </c>
      <c r="L190" s="5" t="s">
        <v>88</v>
      </c>
      <c r="M190" s="6">
        <f t="shared" si="64"/>
        <v>5.1604937721748097E-3</v>
      </c>
      <c r="N190" s="6">
        <f t="shared" si="93"/>
        <v>304.43622778573678</v>
      </c>
      <c r="O190" s="6" t="e">
        <f t="shared" si="65"/>
        <v>#VALUE!</v>
      </c>
      <c r="P190">
        <f t="shared" si="66"/>
        <v>8.2567900354796955E-2</v>
      </c>
      <c r="Q190">
        <f t="shared" si="67"/>
        <v>13395.194022572417</v>
      </c>
      <c r="R190">
        <f t="shared" si="68"/>
        <v>0.1435257369050125</v>
      </c>
      <c r="S190">
        <f t="shared" si="69"/>
        <v>8467.1033165719255</v>
      </c>
      <c r="T190">
        <f t="shared" si="70"/>
        <v>8467.1033165719273</v>
      </c>
      <c r="V190" s="4">
        <f t="shared" si="89"/>
        <v>0.99667519191764509</v>
      </c>
      <c r="W190">
        <v>313.14999999999998</v>
      </c>
      <c r="X190">
        <f t="shared" si="71"/>
        <v>1.9073334166666699E-2</v>
      </c>
      <c r="Y190">
        <v>2E-3</v>
      </c>
      <c r="Z190">
        <f t="shared" si="72"/>
        <v>7.2765497523200454E-2</v>
      </c>
      <c r="AB190">
        <f t="shared" si="90"/>
        <v>9.9667519191764503E-7</v>
      </c>
      <c r="AC190">
        <f t="shared" si="73"/>
        <v>7.757389409477848E-11</v>
      </c>
      <c r="AD190">
        <v>0</v>
      </c>
      <c r="AE190" s="11">
        <f t="shared" si="74"/>
        <v>2.0853928086914045E-11</v>
      </c>
      <c r="AF190" s="11">
        <f t="shared" si="75"/>
        <v>9.8427822181692521E-11</v>
      </c>
      <c r="AG190" s="15">
        <f t="shared" si="76"/>
        <v>1.097002469958351E-3</v>
      </c>
      <c r="AI190">
        <f t="shared" si="91"/>
        <v>1.135113376075006E-2</v>
      </c>
      <c r="AJ190">
        <f t="shared" si="77"/>
        <v>8.8348907984543235E-7</v>
      </c>
      <c r="AK190">
        <v>0</v>
      </c>
      <c r="AL190" s="11">
        <f t="shared" si="78"/>
        <v>4.9231248251513869E-6</v>
      </c>
      <c r="AM190" s="11">
        <f t="shared" si="79"/>
        <v>5.8066139049968189E-6</v>
      </c>
      <c r="AN190" s="15">
        <f t="shared" si="80"/>
        <v>2.2739189884214046E-2</v>
      </c>
      <c r="AO190" s="15"/>
      <c r="AP190" t="e">
        <f t="shared" si="81"/>
        <v>#VALUE!</v>
      </c>
      <c r="AQ190" t="e">
        <f t="shared" si="82"/>
        <v>#VALUE!</v>
      </c>
      <c r="AR190">
        <v>0</v>
      </c>
      <c r="AS190" s="11" t="e">
        <f t="shared" si="83"/>
        <v>#VALUE!</v>
      </c>
      <c r="AT190" s="11" t="e">
        <f t="shared" si="84"/>
        <v>#VALUE!</v>
      </c>
      <c r="AU190" s="15">
        <f t="shared" si="85"/>
        <v>1.5759424160826513E-2</v>
      </c>
      <c r="AW190">
        <f t="shared" si="86"/>
        <v>78.81297419298906</v>
      </c>
      <c r="AX190">
        <f t="shared" si="87"/>
        <v>15.215219993965071</v>
      </c>
      <c r="AY190" t="e">
        <f t="shared" si="88"/>
        <v>#VALUE!</v>
      </c>
    </row>
    <row r="191" spans="1:51">
      <c r="A191" s="17"/>
      <c r="D191" s="36">
        <v>1</v>
      </c>
      <c r="E191" s="45">
        <v>44361.699479166666</v>
      </c>
      <c r="F191" s="43">
        <v>189</v>
      </c>
      <c r="H191" s="54">
        <v>20.7</v>
      </c>
      <c r="I191" s="5">
        <v>30</v>
      </c>
      <c r="J191" s="5">
        <v>1</v>
      </c>
      <c r="K191" s="54"/>
      <c r="L191" s="5" t="s">
        <v>88</v>
      </c>
      <c r="M191" s="6">
        <f t="shared" si="64"/>
        <v>5.1604937721748097E-3</v>
      </c>
      <c r="N191" s="6">
        <f t="shared" si="93"/>
        <v>0</v>
      </c>
      <c r="O191" s="6" t="e">
        <f t="shared" si="65"/>
        <v>#VALUE!</v>
      </c>
      <c r="P191">
        <f t="shared" si="66"/>
        <v>8.2567900354796955E-2</v>
      </c>
      <c r="Q191">
        <f t="shared" si="67"/>
        <v>0</v>
      </c>
      <c r="R191">
        <f t="shared" si="68"/>
        <v>0.1435257369050125</v>
      </c>
      <c r="S191">
        <f t="shared" si="69"/>
        <v>0</v>
      </c>
      <c r="T191">
        <f t="shared" si="70"/>
        <v>0</v>
      </c>
      <c r="V191" s="4">
        <f t="shared" si="89"/>
        <v>0.99667519191764509</v>
      </c>
      <c r="W191">
        <v>313.14999999999998</v>
      </c>
      <c r="X191">
        <f t="shared" si="71"/>
        <v>1.9073334166666699E-2</v>
      </c>
      <c r="Y191">
        <v>2E-3</v>
      </c>
      <c r="Z191">
        <f t="shared" si="72"/>
        <v>7.2765497523200454E-2</v>
      </c>
      <c r="AB191">
        <f t="shared" si="90"/>
        <v>9.9667519191764503E-7</v>
      </c>
      <c r="AC191">
        <f t="shared" si="73"/>
        <v>7.757389409477848E-11</v>
      </c>
      <c r="AD191">
        <v>0</v>
      </c>
      <c r="AE191" s="11">
        <f t="shared" si="74"/>
        <v>2.0853928086914045E-11</v>
      </c>
      <c r="AF191" s="11">
        <f t="shared" si="75"/>
        <v>9.8427822181692521E-11</v>
      </c>
      <c r="AG191" s="15">
        <f t="shared" si="76"/>
        <v>1.097002469958351E-3</v>
      </c>
      <c r="AI191">
        <f t="shared" si="91"/>
        <v>0</v>
      </c>
      <c r="AJ191">
        <f t="shared" si="77"/>
        <v>0</v>
      </c>
      <c r="AK191">
        <v>0</v>
      </c>
      <c r="AL191" s="11">
        <f t="shared" si="78"/>
        <v>0</v>
      </c>
      <c r="AM191" s="11">
        <f t="shared" si="79"/>
        <v>0</v>
      </c>
      <c r="AN191" s="15">
        <f t="shared" si="80"/>
        <v>2.2739189884214046E-2</v>
      </c>
      <c r="AO191" s="15"/>
      <c r="AP191" t="e">
        <f t="shared" si="81"/>
        <v>#VALUE!</v>
      </c>
      <c r="AQ191" t="e">
        <f t="shared" si="82"/>
        <v>#VALUE!</v>
      </c>
      <c r="AR191">
        <v>0</v>
      </c>
      <c r="AS191" s="11" t="e">
        <f t="shared" si="83"/>
        <v>#VALUE!</v>
      </c>
      <c r="AT191" s="11" t="e">
        <f t="shared" si="84"/>
        <v>#VALUE!</v>
      </c>
      <c r="AU191" s="15">
        <f t="shared" si="85"/>
        <v>1.5759424160826513E-2</v>
      </c>
      <c r="AW191">
        <f t="shared" si="86"/>
        <v>78.81297419298906</v>
      </c>
      <c r="AX191" t="e">
        <f t="shared" si="87"/>
        <v>#DIV/0!</v>
      </c>
      <c r="AY191" t="e">
        <f t="shared" si="88"/>
        <v>#VALUE!</v>
      </c>
    </row>
    <row r="192" spans="1:51">
      <c r="A192" s="17"/>
      <c r="D192" s="36">
        <v>2</v>
      </c>
      <c r="E192" s="45">
        <v>44361.720833333333</v>
      </c>
      <c r="F192" s="43">
        <v>88</v>
      </c>
      <c r="H192" s="54">
        <v>20.7</v>
      </c>
      <c r="I192" s="5">
        <v>30</v>
      </c>
      <c r="J192" s="5">
        <v>1</v>
      </c>
      <c r="K192" s="54">
        <v>5100</v>
      </c>
      <c r="L192" s="5" t="s">
        <v>88</v>
      </c>
      <c r="M192" s="6">
        <f t="shared" si="64"/>
        <v>5.1604937721748097E-3</v>
      </c>
      <c r="N192" s="6">
        <f t="shared" si="93"/>
        <v>136.32669784065834</v>
      </c>
      <c r="O192" s="6" t="e">
        <f t="shared" si="65"/>
        <v>#VALUE!</v>
      </c>
      <c r="P192">
        <f t="shared" si="66"/>
        <v>8.2567900354796955E-2</v>
      </c>
      <c r="Q192">
        <f t="shared" si="67"/>
        <v>5998.3747049889671</v>
      </c>
      <c r="R192">
        <f t="shared" si="68"/>
        <v>0.1435257369050125</v>
      </c>
      <c r="S192">
        <f t="shared" si="69"/>
        <v>3791.5731771460919</v>
      </c>
      <c r="T192">
        <f t="shared" si="70"/>
        <v>3791.5731771460919</v>
      </c>
      <c r="V192" s="4">
        <f t="shared" si="89"/>
        <v>0.99667519191764509</v>
      </c>
      <c r="W192">
        <v>313.14999999999998</v>
      </c>
      <c r="X192">
        <f t="shared" si="71"/>
        <v>1.9073334166666699E-2</v>
      </c>
      <c r="Y192">
        <v>2E-3</v>
      </c>
      <c r="Z192">
        <f t="shared" si="72"/>
        <v>7.2765497523200454E-2</v>
      </c>
      <c r="AB192">
        <f t="shared" si="90"/>
        <v>9.9667519191764503E-7</v>
      </c>
      <c r="AC192">
        <f t="shared" si="73"/>
        <v>7.757389409477848E-11</v>
      </c>
      <c r="AD192">
        <v>0</v>
      </c>
      <c r="AE192" s="11">
        <f t="shared" si="74"/>
        <v>2.0853928086914045E-11</v>
      </c>
      <c r="AF192" s="11">
        <f t="shared" si="75"/>
        <v>9.8427822181692521E-11</v>
      </c>
      <c r="AG192" s="15">
        <f t="shared" si="76"/>
        <v>1.097002469958351E-3</v>
      </c>
      <c r="AI192">
        <f t="shared" si="91"/>
        <v>5.0830434787799902E-3</v>
      </c>
      <c r="AJ192">
        <f t="shared" si="77"/>
        <v>3.9562685988337033E-7</v>
      </c>
      <c r="AK192">
        <v>0</v>
      </c>
      <c r="AL192" s="11">
        <f t="shared" si="78"/>
        <v>2.2045778038697056E-6</v>
      </c>
      <c r="AM192" s="11">
        <f t="shared" si="79"/>
        <v>2.600204663753076E-6</v>
      </c>
      <c r="AN192" s="15">
        <f t="shared" si="80"/>
        <v>2.2739189884214046E-2</v>
      </c>
      <c r="AO192" s="15"/>
      <c r="AP192" t="e">
        <f t="shared" si="81"/>
        <v>#VALUE!</v>
      </c>
      <c r="AQ192" t="e">
        <f t="shared" si="82"/>
        <v>#VALUE!</v>
      </c>
      <c r="AR192">
        <v>0</v>
      </c>
      <c r="AS192" s="11" t="e">
        <f t="shared" si="83"/>
        <v>#VALUE!</v>
      </c>
      <c r="AT192" s="11" t="e">
        <f t="shared" si="84"/>
        <v>#VALUE!</v>
      </c>
      <c r="AU192" s="15">
        <f t="shared" si="85"/>
        <v>1.5759424160826513E-2</v>
      </c>
      <c r="AW192">
        <f t="shared" si="86"/>
        <v>78.81297419298906</v>
      </c>
      <c r="AX192">
        <f t="shared" si="87"/>
        <v>15.215219993965077</v>
      </c>
      <c r="AY192" t="e">
        <f t="shared" si="88"/>
        <v>#VALUE!</v>
      </c>
    </row>
    <row r="193" spans="1:51">
      <c r="A193" s="17"/>
      <c r="D193" s="36">
        <v>1</v>
      </c>
      <c r="E193" s="45">
        <v>44361.742164351854</v>
      </c>
      <c r="F193" s="43">
        <v>159</v>
      </c>
      <c r="H193" s="54">
        <v>20.7</v>
      </c>
      <c r="I193" s="5">
        <v>30</v>
      </c>
      <c r="J193" s="5">
        <v>1</v>
      </c>
      <c r="K193" s="54">
        <v>3941</v>
      </c>
      <c r="L193" s="5" t="s">
        <v>88</v>
      </c>
      <c r="M193" s="6">
        <f t="shared" si="64"/>
        <v>5.1604937721748097E-3</v>
      </c>
      <c r="N193" s="6">
        <f t="shared" si="93"/>
        <v>105.34578748824207</v>
      </c>
      <c r="O193" s="6" t="e">
        <f t="shared" si="65"/>
        <v>#VALUE!</v>
      </c>
      <c r="P193">
        <f t="shared" si="66"/>
        <v>8.2567900354796955E-2</v>
      </c>
      <c r="Q193">
        <f t="shared" si="67"/>
        <v>4635.2146494826511</v>
      </c>
      <c r="R193">
        <f t="shared" si="68"/>
        <v>0.1435257369050125</v>
      </c>
      <c r="S193">
        <f t="shared" si="69"/>
        <v>2929.9195864966168</v>
      </c>
      <c r="T193">
        <f t="shared" si="70"/>
        <v>2929.9195864966173</v>
      </c>
      <c r="V193" s="4">
        <f t="shared" si="89"/>
        <v>0.99667519191764509</v>
      </c>
      <c r="W193">
        <v>313.14999999999998</v>
      </c>
      <c r="X193">
        <f t="shared" si="71"/>
        <v>1.9073334166666699E-2</v>
      </c>
      <c r="Y193">
        <v>2E-3</v>
      </c>
      <c r="Z193">
        <f t="shared" si="72"/>
        <v>7.2765497523200454E-2</v>
      </c>
      <c r="AB193">
        <f t="shared" si="90"/>
        <v>9.9667519191764503E-7</v>
      </c>
      <c r="AC193">
        <f t="shared" si="73"/>
        <v>7.757389409477848E-11</v>
      </c>
      <c r="AD193">
        <v>0</v>
      </c>
      <c r="AE193" s="11">
        <f t="shared" si="74"/>
        <v>2.0853928086914045E-11</v>
      </c>
      <c r="AF193" s="11">
        <f t="shared" si="75"/>
        <v>9.8427822181692521E-11</v>
      </c>
      <c r="AG193" s="15">
        <f t="shared" si="76"/>
        <v>1.097002469958351E-3</v>
      </c>
      <c r="AI193">
        <f t="shared" si="91"/>
        <v>3.9278969313474394E-3</v>
      </c>
      <c r="AJ193">
        <f t="shared" si="77"/>
        <v>3.0571871662752204E-7</v>
      </c>
      <c r="AK193">
        <v>0</v>
      </c>
      <c r="AL193" s="11">
        <f t="shared" si="78"/>
        <v>1.7035766911863743E-6</v>
      </c>
      <c r="AM193" s="11">
        <f t="shared" si="79"/>
        <v>2.0092954078138965E-6</v>
      </c>
      <c r="AN193" s="15">
        <f t="shared" si="80"/>
        <v>2.2739189884214046E-2</v>
      </c>
      <c r="AO193" s="15"/>
      <c r="AP193" t="e">
        <f t="shared" si="81"/>
        <v>#VALUE!</v>
      </c>
      <c r="AQ193" t="e">
        <f t="shared" si="82"/>
        <v>#VALUE!</v>
      </c>
      <c r="AR193">
        <v>0</v>
      </c>
      <c r="AS193" s="11" t="e">
        <f t="shared" si="83"/>
        <v>#VALUE!</v>
      </c>
      <c r="AT193" s="11" t="e">
        <f t="shared" si="84"/>
        <v>#VALUE!</v>
      </c>
      <c r="AU193" s="15">
        <f t="shared" si="85"/>
        <v>1.5759424160826513E-2</v>
      </c>
      <c r="AW193">
        <f t="shared" si="86"/>
        <v>78.81297419298906</v>
      </c>
      <c r="AX193">
        <f t="shared" si="87"/>
        <v>15.215219993965086</v>
      </c>
      <c r="AY193" t="e">
        <f t="shared" si="88"/>
        <v>#VALUE!</v>
      </c>
    </row>
    <row r="194" spans="1:51">
      <c r="A194" s="41"/>
      <c r="B194" s="4"/>
      <c r="C194" s="4"/>
      <c r="D194" s="36">
        <v>2</v>
      </c>
      <c r="E194" s="45">
        <v>44361.76353009259</v>
      </c>
      <c r="F194" s="43">
        <v>205</v>
      </c>
      <c r="H194" s="54">
        <v>20.7</v>
      </c>
      <c r="I194" s="5">
        <v>30</v>
      </c>
      <c r="J194" s="5">
        <v>1</v>
      </c>
      <c r="K194" s="54">
        <v>4022</v>
      </c>
      <c r="L194" s="5" t="s">
        <v>88</v>
      </c>
      <c r="M194" s="6">
        <f t="shared" si="64"/>
        <v>5.1604937721748097E-3</v>
      </c>
      <c r="N194" s="6">
        <f t="shared" si="93"/>
        <v>107.5109762186525</v>
      </c>
      <c r="O194" s="6" t="e">
        <f t="shared" si="65"/>
        <v>#VALUE!</v>
      </c>
      <c r="P194">
        <f t="shared" si="66"/>
        <v>8.2567900354796955E-2</v>
      </c>
      <c r="Q194">
        <f t="shared" si="67"/>
        <v>4730.4829536207098</v>
      </c>
      <c r="R194">
        <f t="shared" si="68"/>
        <v>0.1435257369050125</v>
      </c>
      <c r="S194">
        <f t="shared" si="69"/>
        <v>2990.1386898983487</v>
      </c>
      <c r="T194">
        <f t="shared" si="70"/>
        <v>2990.1386898983487</v>
      </c>
      <c r="V194" s="4">
        <f t="shared" si="89"/>
        <v>0.99667519191764509</v>
      </c>
      <c r="W194">
        <v>313.14999999999998</v>
      </c>
      <c r="X194">
        <f t="shared" si="71"/>
        <v>1.9073334166666699E-2</v>
      </c>
      <c r="Y194">
        <v>2E-3</v>
      </c>
      <c r="Z194">
        <f t="shared" si="72"/>
        <v>7.2765497523200454E-2</v>
      </c>
      <c r="AB194">
        <f t="shared" si="90"/>
        <v>9.9667519191764503E-7</v>
      </c>
      <c r="AC194">
        <f t="shared" si="73"/>
        <v>7.757389409477848E-11</v>
      </c>
      <c r="AD194">
        <v>0</v>
      </c>
      <c r="AE194" s="11">
        <f t="shared" si="74"/>
        <v>2.0853928086914045E-11</v>
      </c>
      <c r="AF194" s="11">
        <f t="shared" si="75"/>
        <v>9.8427822181692521E-11</v>
      </c>
      <c r="AG194" s="15">
        <f t="shared" si="76"/>
        <v>1.097002469958351E-3</v>
      </c>
      <c r="AI194">
        <f t="shared" si="91"/>
        <v>4.0086276218927689E-3</v>
      </c>
      <c r="AJ194">
        <f t="shared" si="77"/>
        <v>3.120022020491991E-7</v>
      </c>
      <c r="AK194">
        <v>0</v>
      </c>
      <c r="AL194" s="11">
        <f t="shared" si="78"/>
        <v>1.7385905739537167E-6</v>
      </c>
      <c r="AM194" s="11">
        <f t="shared" si="79"/>
        <v>2.0505927760029159E-6</v>
      </c>
      <c r="AN194" s="15">
        <f t="shared" si="80"/>
        <v>2.2739189884214046E-2</v>
      </c>
      <c r="AO194" s="15"/>
      <c r="AP194" t="e">
        <f t="shared" si="81"/>
        <v>#VALUE!</v>
      </c>
      <c r="AQ194" t="e">
        <f t="shared" si="82"/>
        <v>#VALUE!</v>
      </c>
      <c r="AR194">
        <v>0</v>
      </c>
      <c r="AS194" s="11" t="e">
        <f t="shared" si="83"/>
        <v>#VALUE!</v>
      </c>
      <c r="AT194" s="11" t="e">
        <f t="shared" si="84"/>
        <v>#VALUE!</v>
      </c>
      <c r="AU194" s="15">
        <f t="shared" si="85"/>
        <v>1.5759424160826513E-2</v>
      </c>
      <c r="AW194">
        <f t="shared" si="86"/>
        <v>78.81297419298906</v>
      </c>
      <c r="AX194">
        <f t="shared" si="87"/>
        <v>15.215219993965079</v>
      </c>
      <c r="AY194" t="e">
        <f t="shared" si="88"/>
        <v>#VALUE!</v>
      </c>
    </row>
    <row r="195" spans="1:51">
      <c r="A195" s="17"/>
      <c r="D195" s="36">
        <v>1</v>
      </c>
      <c r="E195" s="45">
        <v>44361.784884259258</v>
      </c>
      <c r="F195" s="43">
        <v>182</v>
      </c>
      <c r="H195" s="54">
        <v>20.7</v>
      </c>
      <c r="I195" s="5">
        <v>30</v>
      </c>
      <c r="J195" s="5">
        <v>1</v>
      </c>
      <c r="K195" s="54">
        <v>18246</v>
      </c>
      <c r="L195" s="5" t="s">
        <v>88</v>
      </c>
      <c r="M195" s="6">
        <f t="shared" si="64"/>
        <v>5.1604937721748097E-3</v>
      </c>
      <c r="N195" s="6">
        <f t="shared" si="93"/>
        <v>487.7288095687552</v>
      </c>
      <c r="O195" s="6" t="e">
        <f t="shared" si="65"/>
        <v>#VALUE!</v>
      </c>
      <c r="P195">
        <f t="shared" si="66"/>
        <v>8.2567900354796955E-2</v>
      </c>
      <c r="Q195">
        <f t="shared" si="67"/>
        <v>21460.067621025228</v>
      </c>
      <c r="R195">
        <f t="shared" si="68"/>
        <v>0.1435257369050125</v>
      </c>
      <c r="S195">
        <f t="shared" si="69"/>
        <v>13564.910625530894</v>
      </c>
      <c r="T195">
        <f t="shared" si="70"/>
        <v>13564.910625530896</v>
      </c>
      <c r="V195" s="4">
        <f t="shared" si="89"/>
        <v>0.99667519191764509</v>
      </c>
      <c r="W195">
        <v>313.14999999999998</v>
      </c>
      <c r="X195">
        <f t="shared" si="71"/>
        <v>1.9073334166666699E-2</v>
      </c>
      <c r="Y195">
        <v>2E-3</v>
      </c>
      <c r="Z195">
        <f t="shared" si="72"/>
        <v>7.2765497523200454E-2</v>
      </c>
      <c r="AB195">
        <f t="shared" si="90"/>
        <v>9.9667519191764503E-7</v>
      </c>
      <c r="AC195">
        <f t="shared" si="73"/>
        <v>7.757389409477848E-11</v>
      </c>
      <c r="AD195">
        <v>0</v>
      </c>
      <c r="AE195" s="11">
        <f t="shared" si="74"/>
        <v>2.0853928086914045E-11</v>
      </c>
      <c r="AF195" s="11">
        <f t="shared" si="75"/>
        <v>9.8427822181692521E-11</v>
      </c>
      <c r="AG195" s="15">
        <f t="shared" si="76"/>
        <v>1.097002469958351E-3</v>
      </c>
      <c r="AI195">
        <f t="shared" si="91"/>
        <v>1.818533555172935E-2</v>
      </c>
      <c r="AJ195">
        <f t="shared" si="77"/>
        <v>1.4154132716533282E-6</v>
      </c>
      <c r="AK195">
        <v>0</v>
      </c>
      <c r="AL195" s="11">
        <f t="shared" si="78"/>
        <v>7.8872012959620861E-6</v>
      </c>
      <c r="AM195" s="11">
        <f t="shared" si="79"/>
        <v>9.302614567615414E-6</v>
      </c>
      <c r="AN195" s="15">
        <f t="shared" si="80"/>
        <v>2.2739189884214046E-2</v>
      </c>
      <c r="AO195" s="15"/>
      <c r="AP195" t="e">
        <f t="shared" si="81"/>
        <v>#VALUE!</v>
      </c>
      <c r="AQ195" t="e">
        <f t="shared" si="82"/>
        <v>#VALUE!</v>
      </c>
      <c r="AR195">
        <v>0</v>
      </c>
      <c r="AS195" s="11" t="e">
        <f t="shared" si="83"/>
        <v>#VALUE!</v>
      </c>
      <c r="AT195" s="11" t="e">
        <f t="shared" si="84"/>
        <v>#VALUE!</v>
      </c>
      <c r="AU195" s="15">
        <f t="shared" si="85"/>
        <v>1.5759424160826513E-2</v>
      </c>
      <c r="AW195">
        <f t="shared" si="86"/>
        <v>78.81297419298906</v>
      </c>
      <c r="AX195">
        <f t="shared" si="87"/>
        <v>15.215219993965073</v>
      </c>
      <c r="AY195" t="e">
        <f t="shared" si="88"/>
        <v>#VALUE!</v>
      </c>
    </row>
    <row r="196" spans="1:51">
      <c r="A196" s="41"/>
      <c r="B196" s="4"/>
      <c r="C196" s="4"/>
      <c r="D196" s="53">
        <v>2</v>
      </c>
      <c r="E196" s="45">
        <v>44361.806250000001</v>
      </c>
      <c r="F196" s="43">
        <v>211</v>
      </c>
      <c r="H196" s="54">
        <v>20.7</v>
      </c>
      <c r="I196" s="5">
        <v>30</v>
      </c>
      <c r="J196" s="5">
        <v>1</v>
      </c>
      <c r="K196" s="54">
        <v>13018</v>
      </c>
      <c r="L196" s="5" t="s">
        <v>88</v>
      </c>
      <c r="M196" s="6">
        <f t="shared" si="64"/>
        <v>5.1604937721748097E-3</v>
      </c>
      <c r="N196" s="6">
        <f t="shared" si="93"/>
        <v>347.9805789195471</v>
      </c>
      <c r="O196" s="6" t="e">
        <f t="shared" si="65"/>
        <v>#VALUE!</v>
      </c>
      <c r="P196">
        <f t="shared" si="66"/>
        <v>8.2567900354796955E-2</v>
      </c>
      <c r="Q196">
        <f t="shared" si="67"/>
        <v>15311.145472460072</v>
      </c>
      <c r="R196">
        <f t="shared" si="68"/>
        <v>0.1435257369050125</v>
      </c>
      <c r="S196">
        <f t="shared" si="69"/>
        <v>9678.1763960956523</v>
      </c>
      <c r="T196">
        <f t="shared" si="70"/>
        <v>9678.1763960956505</v>
      </c>
      <c r="V196" s="4">
        <f t="shared" si="89"/>
        <v>0.99667519191764509</v>
      </c>
      <c r="W196">
        <v>313.14999999999998</v>
      </c>
      <c r="X196">
        <f t="shared" si="71"/>
        <v>1.9073334166666699E-2</v>
      </c>
      <c r="Y196">
        <v>2E-3</v>
      </c>
      <c r="Z196">
        <f t="shared" si="72"/>
        <v>7.2765497523200454E-2</v>
      </c>
      <c r="AB196">
        <f t="shared" si="90"/>
        <v>9.9667519191764503E-7</v>
      </c>
      <c r="AC196">
        <f t="shared" si="73"/>
        <v>7.757389409477848E-11</v>
      </c>
      <c r="AD196">
        <v>0</v>
      </c>
      <c r="AE196" s="11">
        <f t="shared" si="74"/>
        <v>2.0853928086914045E-11</v>
      </c>
      <c r="AF196" s="11">
        <f t="shared" si="75"/>
        <v>9.8427822181692521E-11</v>
      </c>
      <c r="AG196" s="15">
        <f t="shared" si="76"/>
        <v>1.097002469958351E-3</v>
      </c>
      <c r="AI196">
        <f t="shared" si="91"/>
        <v>1.2974717648383904E-2</v>
      </c>
      <c r="AJ196">
        <f t="shared" si="77"/>
        <v>1.0098569533258266E-6</v>
      </c>
      <c r="AK196">
        <v>0</v>
      </c>
      <c r="AL196" s="11">
        <f t="shared" si="78"/>
        <v>5.6272929119168282E-6</v>
      </c>
      <c r="AM196" s="11">
        <f t="shared" si="79"/>
        <v>6.6371498652426549E-6</v>
      </c>
      <c r="AN196" s="15">
        <f t="shared" si="80"/>
        <v>2.2739189884214046E-2</v>
      </c>
      <c r="AO196" s="15"/>
      <c r="AP196" t="e">
        <f t="shared" si="81"/>
        <v>#VALUE!</v>
      </c>
      <c r="AQ196" t="e">
        <f t="shared" si="82"/>
        <v>#VALUE!</v>
      </c>
      <c r="AR196">
        <v>0</v>
      </c>
      <c r="AS196" s="11" t="e">
        <f t="shared" si="83"/>
        <v>#VALUE!</v>
      </c>
      <c r="AT196" s="11" t="e">
        <f t="shared" si="84"/>
        <v>#VALUE!</v>
      </c>
      <c r="AU196" s="15">
        <f t="shared" si="85"/>
        <v>1.5759424160826513E-2</v>
      </c>
      <c r="AW196">
        <f t="shared" si="86"/>
        <v>78.81297419298906</v>
      </c>
      <c r="AX196">
        <f t="shared" si="87"/>
        <v>15.215219993965079</v>
      </c>
      <c r="AY196" t="e">
        <f t="shared" si="88"/>
        <v>#VALUE!</v>
      </c>
    </row>
    <row r="197" spans="1:51">
      <c r="A197" s="17"/>
      <c r="D197" s="36">
        <v>1</v>
      </c>
      <c r="E197" s="45">
        <v>44361.827592592592</v>
      </c>
      <c r="F197" s="43">
        <v>21</v>
      </c>
      <c r="H197" s="54">
        <v>20.7</v>
      </c>
      <c r="I197" s="5">
        <v>30</v>
      </c>
      <c r="J197" s="5">
        <v>1</v>
      </c>
      <c r="K197" s="54">
        <v>5454</v>
      </c>
      <c r="L197" s="5" t="s">
        <v>88</v>
      </c>
      <c r="M197" s="6">
        <f t="shared" si="64"/>
        <v>5.1604937721748097E-3</v>
      </c>
      <c r="N197" s="6">
        <f t="shared" si="93"/>
        <v>145.78937451430403</v>
      </c>
      <c r="O197" s="6" t="e">
        <f t="shared" si="65"/>
        <v>#VALUE!</v>
      </c>
      <c r="P197">
        <f t="shared" si="66"/>
        <v>8.2567900354796955E-2</v>
      </c>
      <c r="Q197">
        <f t="shared" si="67"/>
        <v>6414.7324786293775</v>
      </c>
      <c r="R197">
        <f t="shared" si="68"/>
        <v>0.1435257369050125</v>
      </c>
      <c r="S197">
        <f t="shared" si="69"/>
        <v>4054.7529623832902</v>
      </c>
      <c r="T197">
        <f t="shared" si="70"/>
        <v>4054.7529623832907</v>
      </c>
      <c r="V197" s="4">
        <f t="shared" si="89"/>
        <v>0.99667519191764509</v>
      </c>
      <c r="W197">
        <v>313.14999999999998</v>
      </c>
      <c r="X197">
        <f t="shared" si="71"/>
        <v>1.9073334166666699E-2</v>
      </c>
      <c r="Y197">
        <v>2E-3</v>
      </c>
      <c r="Z197">
        <f t="shared" si="72"/>
        <v>7.2765497523200454E-2</v>
      </c>
      <c r="AB197">
        <f t="shared" si="90"/>
        <v>9.9667519191764503E-7</v>
      </c>
      <c r="AC197">
        <f t="shared" si="73"/>
        <v>7.757389409477848E-11</v>
      </c>
      <c r="AD197">
        <v>0</v>
      </c>
      <c r="AE197" s="11">
        <f t="shared" si="74"/>
        <v>2.0853928086914045E-11</v>
      </c>
      <c r="AF197" s="11">
        <f t="shared" si="75"/>
        <v>9.8427822181692521E-11</v>
      </c>
      <c r="AG197" s="15">
        <f t="shared" si="76"/>
        <v>1.097002469958351E-3</v>
      </c>
      <c r="AI197">
        <f t="shared" si="91"/>
        <v>5.4358664967188363E-3</v>
      </c>
      <c r="AJ197">
        <f t="shared" si="77"/>
        <v>4.2308801839292193E-7</v>
      </c>
      <c r="AK197">
        <v>0</v>
      </c>
      <c r="AL197" s="11">
        <f t="shared" si="78"/>
        <v>2.3576014396677202E-6</v>
      </c>
      <c r="AM197" s="11">
        <f t="shared" si="79"/>
        <v>2.780689458060642E-6</v>
      </c>
      <c r="AN197" s="15">
        <f t="shared" si="80"/>
        <v>2.2739189884214046E-2</v>
      </c>
      <c r="AO197" s="15"/>
      <c r="AP197" t="e">
        <f t="shared" si="81"/>
        <v>#VALUE!</v>
      </c>
      <c r="AQ197" t="e">
        <f t="shared" si="82"/>
        <v>#VALUE!</v>
      </c>
      <c r="AR197">
        <v>0</v>
      </c>
      <c r="AS197" s="11" t="e">
        <f t="shared" si="83"/>
        <v>#VALUE!</v>
      </c>
      <c r="AT197" s="11" t="e">
        <f t="shared" si="84"/>
        <v>#VALUE!</v>
      </c>
      <c r="AU197" s="15">
        <f t="shared" si="85"/>
        <v>1.5759424160826513E-2</v>
      </c>
      <c r="AW197">
        <f t="shared" si="86"/>
        <v>78.81297419298906</v>
      </c>
      <c r="AX197">
        <f t="shared" si="87"/>
        <v>15.215219993965073</v>
      </c>
      <c r="AY197" t="e">
        <f t="shared" si="88"/>
        <v>#VALUE!</v>
      </c>
    </row>
    <row r="198" spans="1:51">
      <c r="A198" s="17"/>
      <c r="D198" s="36">
        <v>2</v>
      </c>
      <c r="E198" s="45">
        <v>44361.848969907405</v>
      </c>
      <c r="F198" s="43">
        <v>81</v>
      </c>
      <c r="H198" s="54">
        <v>20.7</v>
      </c>
      <c r="I198" s="5">
        <v>30</v>
      </c>
      <c r="J198" s="5">
        <v>1</v>
      </c>
      <c r="K198" s="54">
        <v>1910</v>
      </c>
      <c r="L198" s="5" t="s">
        <v>88</v>
      </c>
      <c r="M198" s="6">
        <f t="shared" si="64"/>
        <v>5.1604937721748097E-3</v>
      </c>
      <c r="N198" s="6">
        <f t="shared" si="93"/>
        <v>51.055684877579871</v>
      </c>
      <c r="O198" s="6" t="e">
        <f t="shared" si="65"/>
        <v>#VALUE!</v>
      </c>
      <c r="P198">
        <f t="shared" si="66"/>
        <v>8.2567900354796955E-2</v>
      </c>
      <c r="Q198">
        <f t="shared" si="67"/>
        <v>2246.4501346135144</v>
      </c>
      <c r="R198">
        <f t="shared" si="68"/>
        <v>0.1435257369050125</v>
      </c>
      <c r="S198">
        <f t="shared" si="69"/>
        <v>1419.9813271272615</v>
      </c>
      <c r="T198">
        <f t="shared" si="70"/>
        <v>1419.9813271272612</v>
      </c>
      <c r="V198" s="4">
        <f t="shared" si="89"/>
        <v>0.99667519191764509</v>
      </c>
      <c r="W198">
        <v>313.14999999999998</v>
      </c>
      <c r="X198">
        <f t="shared" si="71"/>
        <v>1.9073334166666699E-2</v>
      </c>
      <c r="Y198">
        <v>2E-3</v>
      </c>
      <c r="Z198">
        <f t="shared" si="72"/>
        <v>7.2765497523200454E-2</v>
      </c>
      <c r="AB198">
        <f t="shared" si="90"/>
        <v>9.9667519191764503E-7</v>
      </c>
      <c r="AC198">
        <f t="shared" si="73"/>
        <v>7.757389409477848E-11</v>
      </c>
      <c r="AD198">
        <v>0</v>
      </c>
      <c r="AE198" s="11">
        <f t="shared" si="74"/>
        <v>2.0853928086914045E-11</v>
      </c>
      <c r="AF198" s="11">
        <f t="shared" si="75"/>
        <v>9.8427822181692521E-11</v>
      </c>
      <c r="AG198" s="15">
        <f t="shared" si="76"/>
        <v>1.097002469958351E-3</v>
      </c>
      <c r="AI198">
        <f t="shared" si="91"/>
        <v>1.903649616562702E-3</v>
      </c>
      <c r="AJ198">
        <f t="shared" si="77"/>
        <v>1.4816613772102692E-7</v>
      </c>
      <c r="AK198">
        <v>0</v>
      </c>
      <c r="AL198" s="11">
        <f t="shared" si="78"/>
        <v>8.256360010570856E-7</v>
      </c>
      <c r="AM198" s="11">
        <f t="shared" si="79"/>
        <v>9.7380213877811244E-7</v>
      </c>
      <c r="AN198" s="15">
        <f t="shared" si="80"/>
        <v>2.2739189884214046E-2</v>
      </c>
      <c r="AO198" s="15"/>
      <c r="AP198" t="e">
        <f t="shared" si="81"/>
        <v>#VALUE!</v>
      </c>
      <c r="AQ198" t="e">
        <f t="shared" si="82"/>
        <v>#VALUE!</v>
      </c>
      <c r="AR198">
        <v>0</v>
      </c>
      <c r="AS198" s="11" t="e">
        <f t="shared" si="83"/>
        <v>#VALUE!</v>
      </c>
      <c r="AT198" s="11" t="e">
        <f t="shared" si="84"/>
        <v>#VALUE!</v>
      </c>
      <c r="AU198" s="15">
        <f t="shared" si="85"/>
        <v>1.5759424160826513E-2</v>
      </c>
      <c r="AW198">
        <f t="shared" si="86"/>
        <v>78.81297419298906</v>
      </c>
      <c r="AX198">
        <f t="shared" si="87"/>
        <v>15.21521999396507</v>
      </c>
      <c r="AY198" t="e">
        <f t="shared" si="88"/>
        <v>#VALUE!</v>
      </c>
    </row>
    <row r="199" spans="1:51">
      <c r="A199" s="17"/>
      <c r="D199" s="36">
        <v>1</v>
      </c>
      <c r="E199" s="45">
        <v>44361.870347222219</v>
      </c>
      <c r="F199" s="43">
        <v>161</v>
      </c>
      <c r="H199" s="54">
        <v>20.7</v>
      </c>
      <c r="I199" s="5">
        <v>30</v>
      </c>
      <c r="J199" s="5">
        <v>1</v>
      </c>
      <c r="K199" s="54">
        <v>10652</v>
      </c>
      <c r="L199" s="5" t="s">
        <v>88</v>
      </c>
      <c r="M199" s="6">
        <f t="shared" si="64"/>
        <v>5.1604937721748097E-3</v>
      </c>
      <c r="N199" s="6">
        <f t="shared" si="93"/>
        <v>284.73568341150832</v>
      </c>
      <c r="O199" s="6" t="e">
        <f t="shared" si="65"/>
        <v>#VALUE!</v>
      </c>
      <c r="P199">
        <f t="shared" si="66"/>
        <v>8.2567900354796955E-2</v>
      </c>
      <c r="Q199">
        <f t="shared" si="67"/>
        <v>12528.370070106366</v>
      </c>
      <c r="R199">
        <f t="shared" si="68"/>
        <v>0.1435257369050125</v>
      </c>
      <c r="S199">
        <f t="shared" si="69"/>
        <v>7919.1838201882665</v>
      </c>
      <c r="T199">
        <f t="shared" si="70"/>
        <v>7919.1838201882674</v>
      </c>
      <c r="V199" s="4">
        <f t="shared" si="89"/>
        <v>0.99667519191764509</v>
      </c>
      <c r="W199">
        <v>313.14999999999998</v>
      </c>
      <c r="X199">
        <f t="shared" si="71"/>
        <v>1.9073334166666699E-2</v>
      </c>
      <c r="Y199">
        <v>2E-3</v>
      </c>
      <c r="Z199">
        <f t="shared" si="72"/>
        <v>7.2765497523200454E-2</v>
      </c>
      <c r="AB199">
        <f t="shared" si="90"/>
        <v>9.9667519191764503E-7</v>
      </c>
      <c r="AC199">
        <f t="shared" si="73"/>
        <v>7.757389409477848E-11</v>
      </c>
      <c r="AD199">
        <v>0</v>
      </c>
      <c r="AE199" s="11">
        <f t="shared" si="74"/>
        <v>2.0853928086914045E-11</v>
      </c>
      <c r="AF199" s="11">
        <f t="shared" si="75"/>
        <v>9.8427822181692521E-11</v>
      </c>
      <c r="AG199" s="15">
        <f t="shared" si="76"/>
        <v>1.097002469958351E-3</v>
      </c>
      <c r="AI199">
        <f t="shared" si="91"/>
        <v>1.0616584144306756E-2</v>
      </c>
      <c r="AJ199">
        <f t="shared" si="77"/>
        <v>8.2631711989758057E-7</v>
      </c>
      <c r="AK199">
        <v>0</v>
      </c>
      <c r="AL199" s="11">
        <f t="shared" si="78"/>
        <v>4.6045417189843332E-6</v>
      </c>
      <c r="AM199" s="11">
        <f t="shared" si="79"/>
        <v>5.4308588388819137E-6</v>
      </c>
      <c r="AN199" s="15">
        <f t="shared" si="80"/>
        <v>2.2739189884214046E-2</v>
      </c>
      <c r="AO199" s="15"/>
      <c r="AP199" t="e">
        <f t="shared" si="81"/>
        <v>#VALUE!</v>
      </c>
      <c r="AQ199" t="e">
        <f t="shared" si="82"/>
        <v>#VALUE!</v>
      </c>
      <c r="AR199">
        <v>0</v>
      </c>
      <c r="AS199" s="11" t="e">
        <f t="shared" si="83"/>
        <v>#VALUE!</v>
      </c>
      <c r="AT199" s="11" t="e">
        <f t="shared" si="84"/>
        <v>#VALUE!</v>
      </c>
      <c r="AU199" s="15">
        <f t="shared" si="85"/>
        <v>1.5759424160826513E-2</v>
      </c>
      <c r="AW199">
        <f t="shared" si="86"/>
        <v>78.81297419298906</v>
      </c>
      <c r="AX199">
        <f t="shared" si="87"/>
        <v>15.215219993965075</v>
      </c>
      <c r="AY199" t="e">
        <f t="shared" si="88"/>
        <v>#VALUE!</v>
      </c>
    </row>
    <row r="200" spans="1:51">
      <c r="A200" s="17"/>
      <c r="D200" s="36">
        <v>2</v>
      </c>
      <c r="E200" s="45">
        <v>44361.891701388886</v>
      </c>
      <c r="F200" s="43">
        <v>10</v>
      </c>
      <c r="H200" s="54">
        <v>20.7</v>
      </c>
      <c r="I200" s="5">
        <v>30</v>
      </c>
      <c r="J200" s="5">
        <v>1</v>
      </c>
      <c r="K200" s="54"/>
      <c r="L200" s="5" t="s">
        <v>88</v>
      </c>
      <c r="M200" s="6">
        <f t="shared" si="64"/>
        <v>5.1604937721748097E-3</v>
      </c>
      <c r="N200" s="6">
        <f t="shared" si="93"/>
        <v>0</v>
      </c>
      <c r="O200" s="6" t="e">
        <f t="shared" si="65"/>
        <v>#VALUE!</v>
      </c>
      <c r="P200">
        <f t="shared" si="66"/>
        <v>8.2567900354796955E-2</v>
      </c>
      <c r="Q200">
        <f t="shared" si="67"/>
        <v>0</v>
      </c>
      <c r="R200">
        <f t="shared" si="68"/>
        <v>0.1435257369050125</v>
      </c>
      <c r="S200">
        <f t="shared" si="69"/>
        <v>0</v>
      </c>
      <c r="T200">
        <f t="shared" si="70"/>
        <v>0</v>
      </c>
      <c r="V200" s="4">
        <f t="shared" si="89"/>
        <v>0.99667519191764509</v>
      </c>
      <c r="W200">
        <v>313.14999999999998</v>
      </c>
      <c r="X200">
        <f t="shared" si="71"/>
        <v>1.9073334166666699E-2</v>
      </c>
      <c r="Y200">
        <v>2E-3</v>
      </c>
      <c r="Z200">
        <f t="shared" si="72"/>
        <v>7.2765497523200454E-2</v>
      </c>
      <c r="AB200">
        <f t="shared" si="90"/>
        <v>9.9667519191764503E-7</v>
      </c>
      <c r="AC200">
        <f t="shared" si="73"/>
        <v>7.757389409477848E-11</v>
      </c>
      <c r="AD200">
        <v>0</v>
      </c>
      <c r="AE200" s="11">
        <f t="shared" si="74"/>
        <v>2.0853928086914045E-11</v>
      </c>
      <c r="AF200" s="11">
        <f t="shared" si="75"/>
        <v>9.8427822181692521E-11</v>
      </c>
      <c r="AG200" s="15">
        <f t="shared" si="76"/>
        <v>1.097002469958351E-3</v>
      </c>
      <c r="AI200">
        <f t="shared" si="91"/>
        <v>0</v>
      </c>
      <c r="AJ200">
        <f t="shared" si="77"/>
        <v>0</v>
      </c>
      <c r="AK200">
        <v>0</v>
      </c>
      <c r="AL200" s="11">
        <f t="shared" si="78"/>
        <v>0</v>
      </c>
      <c r="AM200" s="11">
        <f t="shared" si="79"/>
        <v>0</v>
      </c>
      <c r="AN200" s="15">
        <f t="shared" si="80"/>
        <v>2.2739189884214046E-2</v>
      </c>
      <c r="AO200" s="15"/>
      <c r="AP200" t="e">
        <f t="shared" si="81"/>
        <v>#VALUE!</v>
      </c>
      <c r="AQ200" t="e">
        <f t="shared" si="82"/>
        <v>#VALUE!</v>
      </c>
      <c r="AR200">
        <v>0</v>
      </c>
      <c r="AS200" s="11" t="e">
        <f t="shared" si="83"/>
        <v>#VALUE!</v>
      </c>
      <c r="AT200" s="11" t="e">
        <f t="shared" si="84"/>
        <v>#VALUE!</v>
      </c>
      <c r="AU200" s="15">
        <f t="shared" si="85"/>
        <v>1.5759424160826513E-2</v>
      </c>
      <c r="AW200">
        <f t="shared" si="86"/>
        <v>78.81297419298906</v>
      </c>
      <c r="AX200" t="e">
        <f t="shared" si="87"/>
        <v>#DIV/0!</v>
      </c>
      <c r="AY200" t="e">
        <f t="shared" si="88"/>
        <v>#VALUE!</v>
      </c>
    </row>
    <row r="201" spans="1:51">
      <c r="A201" s="41"/>
      <c r="B201" s="4"/>
      <c r="C201" s="4"/>
      <c r="D201" s="36">
        <v>1</v>
      </c>
      <c r="E201" s="45">
        <v>44361.913043981483</v>
      </c>
      <c r="F201" s="43">
        <v>72</v>
      </c>
      <c r="H201" s="54">
        <v>20.7</v>
      </c>
      <c r="I201" s="5">
        <v>30</v>
      </c>
      <c r="J201" s="5">
        <v>1</v>
      </c>
      <c r="K201" s="54">
        <v>13515</v>
      </c>
      <c r="L201" s="5" t="s">
        <v>88</v>
      </c>
      <c r="M201" s="6">
        <f t="shared" si="64"/>
        <v>5.1604937721748097E-3</v>
      </c>
      <c r="N201" s="6">
        <f t="shared" si="93"/>
        <v>361.26574927774453</v>
      </c>
      <c r="O201" s="6" t="e">
        <f t="shared" si="65"/>
        <v>#VALUE!</v>
      </c>
      <c r="P201">
        <f t="shared" si="66"/>
        <v>8.2567900354796955E-2</v>
      </c>
      <c r="Q201">
        <f t="shared" si="67"/>
        <v>15895.692968220759</v>
      </c>
      <c r="R201">
        <f t="shared" si="68"/>
        <v>0.1435257369050125</v>
      </c>
      <c r="S201">
        <f t="shared" si="69"/>
        <v>10047.668919437141</v>
      </c>
      <c r="T201">
        <f t="shared" si="70"/>
        <v>10047.668919437141</v>
      </c>
      <c r="V201" s="4">
        <f t="shared" si="89"/>
        <v>0.99667519191764509</v>
      </c>
      <c r="W201">
        <v>313.14999999999998</v>
      </c>
      <c r="X201">
        <f t="shared" si="71"/>
        <v>1.9073334166666699E-2</v>
      </c>
      <c r="Y201">
        <v>2E-3</v>
      </c>
      <c r="Z201">
        <f t="shared" si="72"/>
        <v>7.2765497523200454E-2</v>
      </c>
      <c r="AB201">
        <f t="shared" si="90"/>
        <v>9.9667519191764503E-7</v>
      </c>
      <c r="AC201">
        <f t="shared" si="73"/>
        <v>7.757389409477848E-11</v>
      </c>
      <c r="AD201">
        <v>0</v>
      </c>
      <c r="AE201" s="11">
        <f t="shared" si="74"/>
        <v>2.0853928086914045E-11</v>
      </c>
      <c r="AF201" s="11">
        <f t="shared" si="75"/>
        <v>9.8427822181692521E-11</v>
      </c>
      <c r="AG201" s="15">
        <f t="shared" si="76"/>
        <v>1.097002469958351E-3</v>
      </c>
      <c r="AI201">
        <f t="shared" si="91"/>
        <v>1.3470065218766973E-2</v>
      </c>
      <c r="AJ201">
        <f t="shared" si="77"/>
        <v>1.0484111786909312E-6</v>
      </c>
      <c r="AK201">
        <v>0</v>
      </c>
      <c r="AL201" s="11">
        <f t="shared" si="78"/>
        <v>5.8421311802547184E-6</v>
      </c>
      <c r="AM201" s="11">
        <f t="shared" si="79"/>
        <v>6.8905423589456497E-6</v>
      </c>
      <c r="AN201" s="15">
        <f t="shared" si="80"/>
        <v>2.2739189884214046E-2</v>
      </c>
      <c r="AO201" s="15"/>
      <c r="AP201" t="e">
        <f t="shared" si="81"/>
        <v>#VALUE!</v>
      </c>
      <c r="AQ201" t="e">
        <f t="shared" si="82"/>
        <v>#VALUE!</v>
      </c>
      <c r="AR201">
        <v>0</v>
      </c>
      <c r="AS201" s="11" t="e">
        <f t="shared" si="83"/>
        <v>#VALUE!</v>
      </c>
      <c r="AT201" s="11" t="e">
        <f t="shared" si="84"/>
        <v>#VALUE!</v>
      </c>
      <c r="AU201" s="15">
        <f t="shared" si="85"/>
        <v>1.5759424160826513E-2</v>
      </c>
      <c r="AW201">
        <f t="shared" si="86"/>
        <v>78.81297419298906</v>
      </c>
      <c r="AX201">
        <f t="shared" si="87"/>
        <v>15.215219993965075</v>
      </c>
      <c r="AY201" t="e">
        <f t="shared" si="88"/>
        <v>#VALUE!</v>
      </c>
    </row>
    <row r="202" spans="1:51">
      <c r="A202" s="17"/>
      <c r="D202" s="36">
        <v>2</v>
      </c>
      <c r="E202" s="45">
        <v>44361.934351851851</v>
      </c>
      <c r="F202" s="43">
        <v>190</v>
      </c>
      <c r="H202" s="54">
        <v>20.7</v>
      </c>
      <c r="I202" s="5">
        <v>30</v>
      </c>
      <c r="J202" s="5">
        <v>1</v>
      </c>
      <c r="K202" s="54">
        <v>9764</v>
      </c>
      <c r="L202" s="5" t="s">
        <v>88</v>
      </c>
      <c r="M202" s="6">
        <f t="shared" si="64"/>
        <v>5.1604937721748097E-3</v>
      </c>
      <c r="N202" s="6">
        <f t="shared" si="93"/>
        <v>260.99879955219376</v>
      </c>
      <c r="O202" s="6" t="e">
        <f t="shared" si="65"/>
        <v>#VALUE!</v>
      </c>
      <c r="P202">
        <f t="shared" si="66"/>
        <v>8.2567900354796955E-2</v>
      </c>
      <c r="Q202">
        <f t="shared" si="67"/>
        <v>11483.947180296525</v>
      </c>
      <c r="R202">
        <f t="shared" si="68"/>
        <v>0.1435257369050125</v>
      </c>
      <c r="S202">
        <f t="shared" si="69"/>
        <v>7259.004019932243</v>
      </c>
      <c r="T202">
        <f t="shared" si="70"/>
        <v>7259.0040199322439</v>
      </c>
      <c r="V202" s="4">
        <f t="shared" si="89"/>
        <v>0.99667519191764509</v>
      </c>
      <c r="W202">
        <v>313.14999999999998</v>
      </c>
      <c r="X202">
        <f t="shared" si="71"/>
        <v>1.9073334166666699E-2</v>
      </c>
      <c r="Y202">
        <v>2E-3</v>
      </c>
      <c r="Z202">
        <f t="shared" si="72"/>
        <v>7.2765497523200454E-2</v>
      </c>
      <c r="AB202">
        <f t="shared" si="90"/>
        <v>9.9667519191764503E-7</v>
      </c>
      <c r="AC202">
        <f t="shared" si="73"/>
        <v>7.757389409477848E-11</v>
      </c>
      <c r="AD202">
        <v>0</v>
      </c>
      <c r="AE202" s="11">
        <f t="shared" si="74"/>
        <v>2.0853928086914045E-11</v>
      </c>
      <c r="AF202" s="11">
        <f t="shared" si="75"/>
        <v>9.8427822181692521E-11</v>
      </c>
      <c r="AG202" s="15">
        <f t="shared" si="76"/>
        <v>1.097002469958351E-3</v>
      </c>
      <c r="AI202">
        <f t="shared" si="91"/>
        <v>9.7315365738838873E-3</v>
      </c>
      <c r="AJ202">
        <f t="shared" si="77"/>
        <v>7.5743150194141726E-7</v>
      </c>
      <c r="AK202">
        <v>0</v>
      </c>
      <c r="AL202" s="11">
        <f t="shared" si="78"/>
        <v>4.220685819016432E-6</v>
      </c>
      <c r="AM202" s="11">
        <f t="shared" si="79"/>
        <v>4.9781173209578494E-6</v>
      </c>
      <c r="AN202" s="15">
        <f t="shared" si="80"/>
        <v>2.2739189884214046E-2</v>
      </c>
      <c r="AO202" s="15"/>
      <c r="AP202" t="e">
        <f t="shared" si="81"/>
        <v>#VALUE!</v>
      </c>
      <c r="AQ202" t="e">
        <f t="shared" si="82"/>
        <v>#VALUE!</v>
      </c>
      <c r="AR202">
        <v>0</v>
      </c>
      <c r="AS202" s="11" t="e">
        <f t="shared" si="83"/>
        <v>#VALUE!</v>
      </c>
      <c r="AT202" s="11" t="e">
        <f t="shared" si="84"/>
        <v>#VALUE!</v>
      </c>
      <c r="AU202" s="15">
        <f t="shared" si="85"/>
        <v>1.5759424160826513E-2</v>
      </c>
      <c r="AW202">
        <f t="shared" si="86"/>
        <v>78.81297419298906</v>
      </c>
      <c r="AX202">
        <f t="shared" si="87"/>
        <v>15.215219993965077</v>
      </c>
      <c r="AY202" t="e">
        <f t="shared" si="88"/>
        <v>#VALUE!</v>
      </c>
    </row>
    <row r="203" spans="1:51">
      <c r="A203" s="17"/>
      <c r="D203" s="36">
        <v>1</v>
      </c>
      <c r="E203" s="45">
        <v>44370.518854166665</v>
      </c>
      <c r="F203" s="43">
        <v>130</v>
      </c>
      <c r="H203" s="54">
        <v>21</v>
      </c>
      <c r="I203" s="5">
        <v>30</v>
      </c>
      <c r="J203" s="5">
        <v>1</v>
      </c>
      <c r="K203" s="54">
        <v>21929</v>
      </c>
      <c r="L203" s="5" t="s">
        <v>88</v>
      </c>
      <c r="M203" s="6">
        <f t="shared" ref="M203:M266" si="94">1000000*(AF203-AD203)/X203</f>
        <v>5.1552306474709104E-3</v>
      </c>
      <c r="N203" s="6">
        <f t="shared" si="93"/>
        <v>585.58023412032014</v>
      </c>
      <c r="O203" s="6" t="e">
        <f t="shared" ref="O203:O266" si="95">1000000*(AT203-AR203)/X203</f>
        <v>#VALUE!</v>
      </c>
      <c r="P203">
        <f t="shared" ref="P203:P266" si="96">(M203*16)</f>
        <v>8.2483690359534567E-2</v>
      </c>
      <c r="Q203">
        <f t="shared" ref="Q203:Q266" si="97">(N203*44)</f>
        <v>25765.530301294086</v>
      </c>
      <c r="R203">
        <f t="shared" ref="R203:R266" si="98">1000000*(((AF203-AD203)*0.082057*W203)/(V203-Z203))/X203</f>
        <v>0.14353727824528717</v>
      </c>
      <c r="S203">
        <f t="shared" ref="S203:S266" si="99">1000000*(((AM203-AK203)*0.082057*W203)/(V203-Z203))/X203</f>
        <v>16304.33219144209</v>
      </c>
      <c r="T203">
        <f t="shared" ref="T203:T266" si="100">N203*((1*0.082057*W203)/(V203-Z203))</f>
        <v>16304.332191442087</v>
      </c>
      <c r="V203" s="4">
        <f t="shared" si="89"/>
        <v>0.99565869503654603</v>
      </c>
      <c r="W203">
        <v>313.14999999999998</v>
      </c>
      <c r="X203">
        <f t="shared" ref="X203:X266" si="101">(21.0733341666667/1000)-Y203</f>
        <v>1.9073334166666699E-2</v>
      </c>
      <c r="Y203">
        <v>2E-3</v>
      </c>
      <c r="Z203">
        <f t="shared" ref="Z203:Z266" si="102">(0.001316*10^(8.07131-(1730.63/(233.46+(W203-273.15)))))</f>
        <v>7.2765497523200454E-2</v>
      </c>
      <c r="AB203">
        <f t="shared" si="90"/>
        <v>9.9565869503654591E-7</v>
      </c>
      <c r="AC203">
        <f t="shared" ref="AC203:AC266" si="103">(AB203*Y203)/(0.082057*W203)</f>
        <v>7.7494777425635433E-11</v>
      </c>
      <c r="AD203">
        <v>0</v>
      </c>
      <c r="AE203" s="11">
        <f t="shared" ref="AE203:AE266" si="104">AB203*AG203*X203</f>
        <v>2.0832659419818774E-11</v>
      </c>
      <c r="AF203" s="11">
        <f t="shared" ref="AF203:AF266" si="105">AC203+AE203</f>
        <v>9.83274368454542E-11</v>
      </c>
      <c r="AG203" s="15">
        <f t="shared" ref="AG203:AG266" si="106">101.325*(0.000014*EXP(1600*((1/W203)-(1/298.15))))</f>
        <v>1.097002469958351E-3</v>
      </c>
      <c r="AI203">
        <f t="shared" si="91"/>
        <v>2.1833799523456418E-2</v>
      </c>
      <c r="AJ203">
        <f t="shared" ref="AJ203:AJ266" si="107">(AI203*Y203)/(0.082057*W203)</f>
        <v>1.6993829741667595E-6</v>
      </c>
      <c r="AK203">
        <v>0</v>
      </c>
      <c r="AL203" s="11">
        <f t="shared" ref="AL203:AL266" si="108">AI203*AN203*X203</f>
        <v>9.4695845126050268E-6</v>
      </c>
      <c r="AM203" s="11">
        <f t="shared" ref="AM203:AM266" si="109">AJ203+AL203</f>
        <v>1.1168967486771787E-5</v>
      </c>
      <c r="AN203" s="15">
        <f t="shared" ref="AN203:AN266" si="110">101.325*(0.00033*EXP(2400*((1/W203)-(1/298.15))))</f>
        <v>2.2739189884214046E-2</v>
      </c>
      <c r="AO203" s="15"/>
      <c r="AP203" t="e">
        <f t="shared" ref="AP203:AP266" si="111">V203*(L203/10^6)</f>
        <v>#VALUE!</v>
      </c>
      <c r="AQ203" t="e">
        <f t="shared" ref="AQ203:AQ266" si="112">(AP203*Y203)/(0.082057*W203)</f>
        <v>#VALUE!</v>
      </c>
      <c r="AR203">
        <v>0</v>
      </c>
      <c r="AS203" s="11" t="e">
        <f t="shared" ref="AS203:AS266" si="113">AP203*AU203*X203</f>
        <v>#VALUE!</v>
      </c>
      <c r="AT203" s="11" t="e">
        <f t="shared" ref="AT203:AT266" si="114">AQ203+AS203</f>
        <v>#VALUE!</v>
      </c>
      <c r="AU203" s="15">
        <f t="shared" ref="AU203:AU266" si="115">101.325*((2.4*10^-4)*EXP(2700*((1/W203)-(1/298.15))))</f>
        <v>1.5759424160826513E-2</v>
      </c>
      <c r="AW203">
        <f t="shared" ref="AW203:AW266" si="116">100*(AF203-AE203)/AF203</f>
        <v>78.812974192989046</v>
      </c>
      <c r="AX203">
        <f t="shared" ref="AX203:AX266" si="117">100*(AM203-AL203)/AM203</f>
        <v>15.215219993965082</v>
      </c>
      <c r="AY203" t="e">
        <f t="shared" ref="AY203:AY266" si="118">100*(AT203-AS203)/AT203</f>
        <v>#VALUE!</v>
      </c>
    </row>
    <row r="204" spans="1:51">
      <c r="A204" s="17"/>
      <c r="D204" s="36">
        <v>2</v>
      </c>
      <c r="E204" s="45">
        <v>44370.540208333332</v>
      </c>
      <c r="F204" s="43">
        <v>69</v>
      </c>
      <c r="H204" s="54">
        <v>21</v>
      </c>
      <c r="I204" s="5">
        <v>30</v>
      </c>
      <c r="J204" s="5">
        <v>1</v>
      </c>
      <c r="K204" s="54">
        <v>9296</v>
      </c>
      <c r="L204" s="5" t="s">
        <v>88</v>
      </c>
      <c r="M204" s="6">
        <f t="shared" si="94"/>
        <v>5.1552306474709104E-3</v>
      </c>
      <c r="N204" s="6">
        <f t="shared" si="93"/>
        <v>248.23538950168705</v>
      </c>
      <c r="O204" s="6" t="e">
        <f t="shared" si="95"/>
        <v>#VALUE!</v>
      </c>
      <c r="P204">
        <f t="shared" si="96"/>
        <v>8.2483690359534567E-2</v>
      </c>
      <c r="Q204">
        <f t="shared" si="97"/>
        <v>10922.357138074231</v>
      </c>
      <c r="R204">
        <f t="shared" si="98"/>
        <v>0.14353727824528717</v>
      </c>
      <c r="S204">
        <f t="shared" si="99"/>
        <v>6911.6271627363594</v>
      </c>
      <c r="T204">
        <f t="shared" si="100"/>
        <v>6911.6271627363585</v>
      </c>
      <c r="V204" s="4">
        <f t="shared" si="89"/>
        <v>0.99565869503654603</v>
      </c>
      <c r="W204">
        <v>313.14999999999998</v>
      </c>
      <c r="X204">
        <f t="shared" si="101"/>
        <v>1.9073334166666699E-2</v>
      </c>
      <c r="Y204">
        <v>2E-3</v>
      </c>
      <c r="Z204">
        <f t="shared" si="102"/>
        <v>7.2765497523200454E-2</v>
      </c>
      <c r="AB204">
        <f t="shared" si="90"/>
        <v>9.9565869503654591E-7</v>
      </c>
      <c r="AC204">
        <f t="shared" si="103"/>
        <v>7.7494777425635433E-11</v>
      </c>
      <c r="AD204">
        <v>0</v>
      </c>
      <c r="AE204" s="11">
        <f t="shared" si="104"/>
        <v>2.0832659419818774E-11</v>
      </c>
      <c r="AF204" s="11">
        <f t="shared" si="105"/>
        <v>9.83274368454542E-11</v>
      </c>
      <c r="AG204" s="15">
        <f t="shared" si="106"/>
        <v>1.097002469958351E-3</v>
      </c>
      <c r="AI204">
        <f t="shared" si="91"/>
        <v>9.2556432290597321E-3</v>
      </c>
      <c r="AJ204">
        <f t="shared" si="107"/>
        <v>7.20391450948707E-7</v>
      </c>
      <c r="AK204">
        <v>0</v>
      </c>
      <c r="AL204" s="11">
        <f t="shared" si="108"/>
        <v>4.0142850850096365E-6</v>
      </c>
      <c r="AM204" s="11">
        <f t="shared" si="109"/>
        <v>4.7346765359583439E-6</v>
      </c>
      <c r="AN204" s="15">
        <f t="shared" si="110"/>
        <v>2.2739189884214046E-2</v>
      </c>
      <c r="AO204" s="15"/>
      <c r="AP204" t="e">
        <f t="shared" si="111"/>
        <v>#VALUE!</v>
      </c>
      <c r="AQ204" t="e">
        <f t="shared" si="112"/>
        <v>#VALUE!</v>
      </c>
      <c r="AR204">
        <v>0</v>
      </c>
      <c r="AS204" s="11" t="e">
        <f t="shared" si="113"/>
        <v>#VALUE!</v>
      </c>
      <c r="AT204" s="11" t="e">
        <f t="shared" si="114"/>
        <v>#VALUE!</v>
      </c>
      <c r="AU204" s="15">
        <f t="shared" si="115"/>
        <v>1.5759424160826513E-2</v>
      </c>
      <c r="AW204">
        <f t="shared" si="116"/>
        <v>78.812974192989046</v>
      </c>
      <c r="AX204">
        <f t="shared" si="117"/>
        <v>15.215219993965086</v>
      </c>
      <c r="AY204" t="e">
        <f t="shared" si="118"/>
        <v>#VALUE!</v>
      </c>
    </row>
    <row r="205" spans="1:51">
      <c r="A205" s="17"/>
      <c r="D205" s="36">
        <v>1</v>
      </c>
      <c r="E205" s="45">
        <v>44370.561539351853</v>
      </c>
      <c r="F205" s="43">
        <v>94</v>
      </c>
      <c r="H205" s="54">
        <v>21</v>
      </c>
      <c r="I205" s="5">
        <v>30</v>
      </c>
      <c r="J205" s="5">
        <v>1</v>
      </c>
      <c r="K205" s="54">
        <v>1096</v>
      </c>
      <c r="L205" s="5" t="s">
        <v>88</v>
      </c>
      <c r="M205" s="6">
        <f t="shared" si="94"/>
        <v>5.1552306474709104E-3</v>
      </c>
      <c r="N205" s="6">
        <f t="shared" si="93"/>
        <v>29.266995147789267</v>
      </c>
      <c r="O205" s="6" t="e">
        <f t="shared" si="95"/>
        <v>#VALUE!</v>
      </c>
      <c r="P205">
        <f t="shared" si="96"/>
        <v>8.2483690359534567E-2</v>
      </c>
      <c r="Q205">
        <f t="shared" si="97"/>
        <v>1287.7477865027276</v>
      </c>
      <c r="R205">
        <f t="shared" si="98"/>
        <v>0.14353727824528717</v>
      </c>
      <c r="S205">
        <f t="shared" si="99"/>
        <v>814.88203209542291</v>
      </c>
      <c r="T205">
        <f t="shared" si="100"/>
        <v>814.88203209542269</v>
      </c>
      <c r="V205" s="4">
        <f t="shared" ref="V205:V268" si="119">((0.001316*((I205*25.4)-(2.5*2053/100)))*(273.15+40))/(273.15+H205)</f>
        <v>0.99565869503654603</v>
      </c>
      <c r="W205">
        <v>313.14999999999998</v>
      </c>
      <c r="X205">
        <f t="shared" si="101"/>
        <v>1.9073334166666699E-2</v>
      </c>
      <c r="Y205">
        <v>2E-3</v>
      </c>
      <c r="Z205">
        <f t="shared" si="102"/>
        <v>7.2765497523200454E-2</v>
      </c>
      <c r="AB205">
        <f t="shared" ref="AB205:AB268" si="120">V205*(J205/10^6)</f>
        <v>9.9565869503654591E-7</v>
      </c>
      <c r="AC205">
        <f t="shared" si="103"/>
        <v>7.7494777425635433E-11</v>
      </c>
      <c r="AD205">
        <v>0</v>
      </c>
      <c r="AE205" s="11">
        <f t="shared" si="104"/>
        <v>2.0832659419818774E-11</v>
      </c>
      <c r="AF205" s="11">
        <f t="shared" si="105"/>
        <v>9.83274368454542E-11</v>
      </c>
      <c r="AG205" s="15">
        <f t="shared" si="106"/>
        <v>1.097002469958351E-3</v>
      </c>
      <c r="AI205">
        <f t="shared" ref="AI205:AI268" si="121">V205*(K205/10^6)</f>
        <v>1.0912419297600545E-3</v>
      </c>
      <c r="AJ205">
        <f t="shared" si="107"/>
        <v>8.4934276058496433E-8</v>
      </c>
      <c r="AK205">
        <v>0</v>
      </c>
      <c r="AL205" s="11">
        <f t="shared" si="108"/>
        <v>4.7328490244950107E-7</v>
      </c>
      <c r="AM205" s="11">
        <f t="shared" si="109"/>
        <v>5.5821917850799754E-7</v>
      </c>
      <c r="AN205" s="15">
        <f t="shared" si="110"/>
        <v>2.2739189884214046E-2</v>
      </c>
      <c r="AO205" s="15"/>
      <c r="AP205" t="e">
        <f t="shared" si="111"/>
        <v>#VALUE!</v>
      </c>
      <c r="AQ205" t="e">
        <f t="shared" si="112"/>
        <v>#VALUE!</v>
      </c>
      <c r="AR205">
        <v>0</v>
      </c>
      <c r="AS205" s="11" t="e">
        <f t="shared" si="113"/>
        <v>#VALUE!</v>
      </c>
      <c r="AT205" s="11" t="e">
        <f t="shared" si="114"/>
        <v>#VALUE!</v>
      </c>
      <c r="AU205" s="15">
        <f t="shared" si="115"/>
        <v>1.5759424160826513E-2</v>
      </c>
      <c r="AW205">
        <f t="shared" si="116"/>
        <v>78.812974192989046</v>
      </c>
      <c r="AX205">
        <f t="shared" si="117"/>
        <v>15.215219993965082</v>
      </c>
      <c r="AY205" t="e">
        <f t="shared" si="118"/>
        <v>#VALUE!</v>
      </c>
    </row>
    <row r="206" spans="1:51">
      <c r="A206" s="17"/>
      <c r="D206" s="36">
        <v>2</v>
      </c>
      <c r="E206" s="45">
        <v>44370.58289351852</v>
      </c>
      <c r="F206" s="43">
        <v>147</v>
      </c>
      <c r="H206" s="54">
        <v>21</v>
      </c>
      <c r="I206" s="5">
        <v>30</v>
      </c>
      <c r="J206" s="5">
        <v>1</v>
      </c>
      <c r="K206" s="54">
        <v>14458</v>
      </c>
      <c r="L206" s="5" t="s">
        <v>88</v>
      </c>
      <c r="M206" s="6">
        <f t="shared" si="94"/>
        <v>5.1552306474709104E-3</v>
      </c>
      <c r="N206" s="6">
        <f t="shared" si="93"/>
        <v>386.07866409373833</v>
      </c>
      <c r="O206" s="6" t="e">
        <f t="shared" si="95"/>
        <v>#VALUE!</v>
      </c>
      <c r="P206">
        <f t="shared" si="96"/>
        <v>8.2483690359534567E-2</v>
      </c>
      <c r="Q206">
        <f t="shared" si="97"/>
        <v>16987.461220124485</v>
      </c>
      <c r="R206">
        <f t="shared" si="98"/>
        <v>0.14353727824528717</v>
      </c>
      <c r="S206">
        <f t="shared" si="99"/>
        <v>10749.602573025202</v>
      </c>
      <c r="T206">
        <f t="shared" si="100"/>
        <v>10749.602573025202</v>
      </c>
      <c r="V206" s="4">
        <f t="shared" si="119"/>
        <v>0.99565869503654603</v>
      </c>
      <c r="W206">
        <v>313.14999999999998</v>
      </c>
      <c r="X206">
        <f t="shared" si="101"/>
        <v>1.9073334166666699E-2</v>
      </c>
      <c r="Y206">
        <v>2E-3</v>
      </c>
      <c r="Z206">
        <f t="shared" si="102"/>
        <v>7.2765497523200454E-2</v>
      </c>
      <c r="AB206">
        <f t="shared" si="120"/>
        <v>9.9565869503654591E-7</v>
      </c>
      <c r="AC206">
        <f t="shared" si="103"/>
        <v>7.7494777425635433E-11</v>
      </c>
      <c r="AD206">
        <v>0</v>
      </c>
      <c r="AE206" s="11">
        <f t="shared" si="104"/>
        <v>2.0832659419818774E-11</v>
      </c>
      <c r="AF206" s="11">
        <f t="shared" si="105"/>
        <v>9.83274368454542E-11</v>
      </c>
      <c r="AG206" s="15">
        <f t="shared" si="106"/>
        <v>1.097002469958351E-3</v>
      </c>
      <c r="AI206">
        <f t="shared" si="121"/>
        <v>1.4395233412838384E-2</v>
      </c>
      <c r="AJ206">
        <f t="shared" si="107"/>
        <v>1.1204194920198372E-6</v>
      </c>
      <c r="AK206">
        <v>0</v>
      </c>
      <c r="AL206" s="11">
        <f t="shared" si="108"/>
        <v>6.2433878828602976E-6</v>
      </c>
      <c r="AM206" s="11">
        <f t="shared" si="109"/>
        <v>7.3638073748801345E-6</v>
      </c>
      <c r="AN206" s="15">
        <f t="shared" si="110"/>
        <v>2.2739189884214046E-2</v>
      </c>
      <c r="AO206" s="15"/>
      <c r="AP206" t="e">
        <f t="shared" si="111"/>
        <v>#VALUE!</v>
      </c>
      <c r="AQ206" t="e">
        <f t="shared" si="112"/>
        <v>#VALUE!</v>
      </c>
      <c r="AR206">
        <v>0</v>
      </c>
      <c r="AS206" s="11" t="e">
        <f t="shared" si="113"/>
        <v>#VALUE!</v>
      </c>
      <c r="AT206" s="11" t="e">
        <f t="shared" si="114"/>
        <v>#VALUE!</v>
      </c>
      <c r="AU206" s="15">
        <f t="shared" si="115"/>
        <v>1.5759424160826513E-2</v>
      </c>
      <c r="AW206">
        <f t="shared" si="116"/>
        <v>78.812974192989046</v>
      </c>
      <c r="AX206">
        <f t="shared" si="117"/>
        <v>15.215219993965077</v>
      </c>
      <c r="AY206" t="e">
        <f t="shared" si="118"/>
        <v>#VALUE!</v>
      </c>
    </row>
    <row r="207" spans="1:51">
      <c r="A207" s="17"/>
      <c r="D207" s="36">
        <v>1</v>
      </c>
      <c r="E207" s="45">
        <v>44370.604224537034</v>
      </c>
      <c r="F207" s="43">
        <v>107</v>
      </c>
      <c r="H207" s="54">
        <v>21</v>
      </c>
      <c r="I207" s="5">
        <v>30</v>
      </c>
      <c r="J207" s="5">
        <v>1</v>
      </c>
      <c r="K207" s="54">
        <v>13772</v>
      </c>
      <c r="L207" s="5" t="s">
        <v>88</v>
      </c>
      <c r="M207" s="6">
        <f t="shared" si="94"/>
        <v>5.1552306474709104E-3</v>
      </c>
      <c r="N207" s="6">
        <v>0</v>
      </c>
      <c r="O207" s="6" t="e">
        <f t="shared" si="95"/>
        <v>#VALUE!</v>
      </c>
      <c r="P207">
        <f t="shared" si="96"/>
        <v>8.2483690359534567E-2</v>
      </c>
      <c r="Q207">
        <f t="shared" si="97"/>
        <v>0</v>
      </c>
      <c r="R207">
        <f t="shared" si="98"/>
        <v>0.14353727824528717</v>
      </c>
      <c r="S207">
        <f t="shared" si="99"/>
        <v>10239.557797461825</v>
      </c>
      <c r="T207">
        <f t="shared" si="100"/>
        <v>0</v>
      </c>
      <c r="V207" s="4">
        <f t="shared" si="119"/>
        <v>0.99565869503654603</v>
      </c>
      <c r="W207">
        <v>313.14999999999998</v>
      </c>
      <c r="X207">
        <f t="shared" si="101"/>
        <v>1.9073334166666699E-2</v>
      </c>
      <c r="Y207">
        <v>2E-3</v>
      </c>
      <c r="Z207">
        <f t="shared" si="102"/>
        <v>7.2765497523200454E-2</v>
      </c>
      <c r="AB207">
        <f t="shared" si="120"/>
        <v>9.9565869503654591E-7</v>
      </c>
      <c r="AC207">
        <f t="shared" si="103"/>
        <v>7.7494777425635433E-11</v>
      </c>
      <c r="AD207">
        <v>0</v>
      </c>
      <c r="AE207" s="11">
        <f t="shared" si="104"/>
        <v>2.0832659419818774E-11</v>
      </c>
      <c r="AF207" s="11">
        <f t="shared" si="105"/>
        <v>9.83274368454542E-11</v>
      </c>
      <c r="AG207" s="15">
        <f t="shared" si="106"/>
        <v>1.097002469958351E-3</v>
      </c>
      <c r="AI207">
        <f t="shared" si="121"/>
        <v>1.3712211548043311E-2</v>
      </c>
      <c r="AJ207">
        <f t="shared" si="107"/>
        <v>1.0672580747058511E-6</v>
      </c>
      <c r="AK207">
        <v>0</v>
      </c>
      <c r="AL207" s="11">
        <f t="shared" si="108"/>
        <v>5.9471529895388028E-6</v>
      </c>
      <c r="AM207" s="11">
        <f t="shared" si="109"/>
        <v>7.0144110642446541E-6</v>
      </c>
      <c r="AN207" s="15">
        <f t="shared" si="110"/>
        <v>2.2739189884214046E-2</v>
      </c>
      <c r="AO207" s="15"/>
      <c r="AP207" t="e">
        <f t="shared" si="111"/>
        <v>#VALUE!</v>
      </c>
      <c r="AQ207" t="e">
        <f t="shared" si="112"/>
        <v>#VALUE!</v>
      </c>
      <c r="AR207">
        <v>0</v>
      </c>
      <c r="AS207" s="11" t="e">
        <f t="shared" si="113"/>
        <v>#VALUE!</v>
      </c>
      <c r="AT207" s="11" t="e">
        <f t="shared" si="114"/>
        <v>#VALUE!</v>
      </c>
      <c r="AU207" s="15">
        <f t="shared" si="115"/>
        <v>1.5759424160826513E-2</v>
      </c>
      <c r="AW207">
        <f t="shared" si="116"/>
        <v>78.812974192989046</v>
      </c>
      <c r="AX207">
        <f t="shared" si="117"/>
        <v>15.215219993965079</v>
      </c>
      <c r="AY207" t="e">
        <f t="shared" si="118"/>
        <v>#VALUE!</v>
      </c>
    </row>
    <row r="208" spans="1:51">
      <c r="A208" s="17"/>
      <c r="D208" s="36">
        <v>2</v>
      </c>
      <c r="E208" s="45">
        <v>44370.625601851854</v>
      </c>
      <c r="F208" s="43">
        <v>133</v>
      </c>
      <c r="H208" s="54">
        <v>21</v>
      </c>
      <c r="I208" s="5">
        <v>30</v>
      </c>
      <c r="J208" s="5">
        <v>1</v>
      </c>
      <c r="K208" s="54">
        <v>1064</v>
      </c>
      <c r="L208" s="5" t="s">
        <v>88</v>
      </c>
      <c r="M208" s="6">
        <f t="shared" si="94"/>
        <v>5.1552306474709104E-3</v>
      </c>
      <c r="N208" s="6">
        <f t="shared" ref="N208:N249" si="122">1000000*(AM208-AK208)/X208</f>
        <v>28.412484340554549</v>
      </c>
      <c r="O208" s="6" t="e">
        <f t="shared" si="95"/>
        <v>#VALUE!</v>
      </c>
      <c r="P208">
        <f t="shared" si="96"/>
        <v>8.2483690359534567E-2</v>
      </c>
      <c r="Q208">
        <f t="shared" si="97"/>
        <v>1250.1493109844002</v>
      </c>
      <c r="R208">
        <f t="shared" si="98"/>
        <v>0.14353727824528717</v>
      </c>
      <c r="S208">
        <f t="shared" si="99"/>
        <v>791.08985597584854</v>
      </c>
      <c r="T208">
        <f t="shared" si="100"/>
        <v>791.08985597584854</v>
      </c>
      <c r="V208" s="4">
        <f t="shared" si="119"/>
        <v>0.99565869503654603</v>
      </c>
      <c r="W208">
        <v>313.14999999999998</v>
      </c>
      <c r="X208">
        <f t="shared" si="101"/>
        <v>1.9073334166666699E-2</v>
      </c>
      <c r="Y208">
        <v>2E-3</v>
      </c>
      <c r="Z208">
        <f t="shared" si="102"/>
        <v>7.2765497523200454E-2</v>
      </c>
      <c r="AB208">
        <f t="shared" si="120"/>
        <v>9.9565869503654591E-7</v>
      </c>
      <c r="AC208">
        <f t="shared" si="103"/>
        <v>7.7494777425635433E-11</v>
      </c>
      <c r="AD208">
        <v>0</v>
      </c>
      <c r="AE208" s="11">
        <f t="shared" si="104"/>
        <v>2.0832659419818774E-11</v>
      </c>
      <c r="AF208" s="11">
        <f t="shared" si="105"/>
        <v>9.83274368454542E-11</v>
      </c>
      <c r="AG208" s="15">
        <f t="shared" si="106"/>
        <v>1.097002469958351E-3</v>
      </c>
      <c r="AI208">
        <f t="shared" si="121"/>
        <v>1.0593808515188851E-3</v>
      </c>
      <c r="AJ208">
        <f t="shared" si="107"/>
        <v>8.2454443180876101E-8</v>
      </c>
      <c r="AK208">
        <v>0</v>
      </c>
      <c r="AL208" s="11">
        <f t="shared" si="108"/>
        <v>4.5946636515170547E-7</v>
      </c>
      <c r="AM208" s="11">
        <f t="shared" si="109"/>
        <v>5.419208083325816E-7</v>
      </c>
      <c r="AN208" s="15">
        <f t="shared" si="110"/>
        <v>2.2739189884214046E-2</v>
      </c>
      <c r="AO208" s="15"/>
      <c r="AP208" t="e">
        <f t="shared" si="111"/>
        <v>#VALUE!</v>
      </c>
      <c r="AQ208" t="e">
        <f t="shared" si="112"/>
        <v>#VALUE!</v>
      </c>
      <c r="AR208">
        <v>0</v>
      </c>
      <c r="AS208" s="11" t="e">
        <f t="shared" si="113"/>
        <v>#VALUE!</v>
      </c>
      <c r="AT208" s="11" t="e">
        <f t="shared" si="114"/>
        <v>#VALUE!</v>
      </c>
      <c r="AU208" s="15">
        <f t="shared" si="115"/>
        <v>1.5759424160826513E-2</v>
      </c>
      <c r="AW208">
        <f t="shared" si="116"/>
        <v>78.812974192989046</v>
      </c>
      <c r="AX208">
        <f t="shared" si="117"/>
        <v>15.215219993965077</v>
      </c>
      <c r="AY208" t="e">
        <f t="shared" si="118"/>
        <v>#VALUE!</v>
      </c>
    </row>
    <row r="209" spans="1:51">
      <c r="A209" s="17"/>
      <c r="D209" s="36">
        <v>1</v>
      </c>
      <c r="E209" s="45">
        <v>44370.646967592591</v>
      </c>
      <c r="F209" s="43">
        <v>216</v>
      </c>
      <c r="H209" s="54">
        <v>21</v>
      </c>
      <c r="I209" s="5">
        <v>30</v>
      </c>
      <c r="J209" s="5">
        <v>1</v>
      </c>
      <c r="K209" s="54">
        <v>16697</v>
      </c>
      <c r="L209" s="5" t="s">
        <v>88</v>
      </c>
      <c r="M209" s="6">
        <f t="shared" si="94"/>
        <v>5.1552306474709104E-3</v>
      </c>
      <c r="N209" s="6">
        <f t="shared" si="122"/>
        <v>445.86771713744287</v>
      </c>
      <c r="O209" s="6" t="e">
        <f t="shared" si="95"/>
        <v>#VALUE!</v>
      </c>
      <c r="P209">
        <f t="shared" si="96"/>
        <v>8.2483690359534567E-2</v>
      </c>
      <c r="Q209">
        <f t="shared" si="97"/>
        <v>19618.179554047485</v>
      </c>
      <c r="R209">
        <f t="shared" si="98"/>
        <v>0.14353727824528717</v>
      </c>
      <c r="S209">
        <f t="shared" si="99"/>
        <v>12414.311395891673</v>
      </c>
      <c r="T209">
        <f t="shared" si="100"/>
        <v>12414.311395891673</v>
      </c>
      <c r="V209" s="4">
        <f t="shared" si="119"/>
        <v>0.99565869503654603</v>
      </c>
      <c r="W209">
        <v>313.14999999999998</v>
      </c>
      <c r="X209">
        <f t="shared" si="101"/>
        <v>1.9073334166666699E-2</v>
      </c>
      <c r="Y209">
        <v>2E-3</v>
      </c>
      <c r="Z209">
        <f t="shared" si="102"/>
        <v>7.2765497523200454E-2</v>
      </c>
      <c r="AB209">
        <f t="shared" si="120"/>
        <v>9.9565869503654591E-7</v>
      </c>
      <c r="AC209">
        <f t="shared" si="103"/>
        <v>7.7494777425635433E-11</v>
      </c>
      <c r="AD209">
        <v>0</v>
      </c>
      <c r="AE209" s="11">
        <f t="shared" si="104"/>
        <v>2.0832659419818774E-11</v>
      </c>
      <c r="AF209" s="11">
        <f t="shared" si="105"/>
        <v>9.83274368454542E-11</v>
      </c>
      <c r="AG209" s="15">
        <f t="shared" si="106"/>
        <v>1.097002469958351E-3</v>
      </c>
      <c r="AI209">
        <f t="shared" si="121"/>
        <v>1.662451323102521E-2</v>
      </c>
      <c r="AJ209">
        <f t="shared" si="107"/>
        <v>1.2939302986758347E-6</v>
      </c>
      <c r="AK209">
        <v>0</v>
      </c>
      <c r="AL209" s="11">
        <f t="shared" si="108"/>
        <v>7.2102536644154373E-6</v>
      </c>
      <c r="AM209" s="11">
        <f t="shared" si="109"/>
        <v>8.5041839630912714E-6</v>
      </c>
      <c r="AN209" s="15">
        <f t="shared" si="110"/>
        <v>2.2739189884214046E-2</v>
      </c>
      <c r="AO209" s="15"/>
      <c r="AP209" t="e">
        <f t="shared" si="111"/>
        <v>#VALUE!</v>
      </c>
      <c r="AQ209" t="e">
        <f t="shared" si="112"/>
        <v>#VALUE!</v>
      </c>
      <c r="AR209">
        <v>0</v>
      </c>
      <c r="AS209" s="11" t="e">
        <f t="shared" si="113"/>
        <v>#VALUE!</v>
      </c>
      <c r="AT209" s="11" t="e">
        <f t="shared" si="114"/>
        <v>#VALUE!</v>
      </c>
      <c r="AU209" s="15">
        <f t="shared" si="115"/>
        <v>1.5759424160826513E-2</v>
      </c>
      <c r="AW209">
        <f t="shared" si="116"/>
        <v>78.812974192989046</v>
      </c>
      <c r="AX209">
        <f t="shared" si="117"/>
        <v>15.215219993965068</v>
      </c>
      <c r="AY209" t="e">
        <f t="shared" si="118"/>
        <v>#VALUE!</v>
      </c>
    </row>
    <row r="210" spans="1:51">
      <c r="A210" s="17"/>
      <c r="D210" s="36">
        <v>2</v>
      </c>
      <c r="E210" s="45">
        <v>44370.668275462966</v>
      </c>
      <c r="F210" s="43">
        <v>175</v>
      </c>
      <c r="H210" s="54">
        <v>21</v>
      </c>
      <c r="I210" s="5">
        <v>30</v>
      </c>
      <c r="J210" s="5">
        <v>1</v>
      </c>
      <c r="K210" s="54">
        <v>9447</v>
      </c>
      <c r="L210" s="5" t="s">
        <v>88</v>
      </c>
      <c r="M210" s="6">
        <f t="shared" si="94"/>
        <v>5.1552306474709104E-3</v>
      </c>
      <c r="N210" s="6">
        <f t="shared" si="122"/>
        <v>252.2676123733259</v>
      </c>
      <c r="O210" s="6" t="e">
        <f t="shared" si="95"/>
        <v>#VALUE!</v>
      </c>
      <c r="P210">
        <f t="shared" si="96"/>
        <v>8.2483690359534567E-2</v>
      </c>
      <c r="Q210">
        <f t="shared" si="97"/>
        <v>11099.774944426339</v>
      </c>
      <c r="R210">
        <f t="shared" si="98"/>
        <v>0.14353727824528717</v>
      </c>
      <c r="S210">
        <f t="shared" si="99"/>
        <v>7023.8964938006002</v>
      </c>
      <c r="T210">
        <f t="shared" si="100"/>
        <v>7023.8964938006002</v>
      </c>
      <c r="V210" s="4">
        <f t="shared" si="119"/>
        <v>0.99565869503654603</v>
      </c>
      <c r="W210">
        <v>313.14999999999998</v>
      </c>
      <c r="X210">
        <f t="shared" si="101"/>
        <v>1.9073334166666699E-2</v>
      </c>
      <c r="Y210">
        <v>2E-3</v>
      </c>
      <c r="Z210">
        <f t="shared" si="102"/>
        <v>7.2765497523200454E-2</v>
      </c>
      <c r="AB210">
        <f t="shared" si="120"/>
        <v>9.9565869503654591E-7</v>
      </c>
      <c r="AC210">
        <f t="shared" si="103"/>
        <v>7.7494777425635433E-11</v>
      </c>
      <c r="AD210">
        <v>0</v>
      </c>
      <c r="AE210" s="11">
        <f t="shared" si="104"/>
        <v>2.0832659419818774E-11</v>
      </c>
      <c r="AF210" s="11">
        <f t="shared" si="105"/>
        <v>9.83274368454542E-11</v>
      </c>
      <c r="AG210" s="15">
        <f t="shared" si="106"/>
        <v>1.097002469958351E-3</v>
      </c>
      <c r="AI210">
        <f t="shared" si="121"/>
        <v>9.4059876920102505E-3</v>
      </c>
      <c r="AJ210">
        <f t="shared" si="107"/>
        <v>7.3209316233997787E-7</v>
      </c>
      <c r="AK210">
        <v>0</v>
      </c>
      <c r="AL210" s="11">
        <f t="shared" si="108"/>
        <v>4.0794913078836099E-6</v>
      </c>
      <c r="AM210" s="11">
        <f t="shared" si="109"/>
        <v>4.8115844702235875E-6</v>
      </c>
      <c r="AN210" s="15">
        <f t="shared" si="110"/>
        <v>2.2739189884214046E-2</v>
      </c>
      <c r="AO210" s="15"/>
      <c r="AP210" t="e">
        <f t="shared" si="111"/>
        <v>#VALUE!</v>
      </c>
      <c r="AQ210" t="e">
        <f t="shared" si="112"/>
        <v>#VALUE!</v>
      </c>
      <c r="AR210">
        <v>0</v>
      </c>
      <c r="AS210" s="11" t="e">
        <f t="shared" si="113"/>
        <v>#VALUE!</v>
      </c>
      <c r="AT210" s="11" t="e">
        <f t="shared" si="114"/>
        <v>#VALUE!</v>
      </c>
      <c r="AU210" s="15">
        <f t="shared" si="115"/>
        <v>1.5759424160826513E-2</v>
      </c>
      <c r="AW210">
        <f t="shared" si="116"/>
        <v>78.812974192989046</v>
      </c>
      <c r="AX210">
        <f t="shared" si="117"/>
        <v>15.21521999396507</v>
      </c>
      <c r="AY210" t="e">
        <f t="shared" si="118"/>
        <v>#VALUE!</v>
      </c>
    </row>
    <row r="211" spans="1:51">
      <c r="A211" s="17"/>
      <c r="D211" s="36">
        <v>1</v>
      </c>
      <c r="E211" s="45">
        <v>44370.689618055556</v>
      </c>
      <c r="F211" s="43">
        <v>118</v>
      </c>
      <c r="H211" s="54">
        <v>21</v>
      </c>
      <c r="I211" s="5">
        <v>30</v>
      </c>
      <c r="J211" s="5">
        <v>1</v>
      </c>
      <c r="K211" s="54">
        <v>14637</v>
      </c>
      <c r="L211" s="5" t="s">
        <v>88</v>
      </c>
      <c r="M211" s="6">
        <f t="shared" si="94"/>
        <v>5.1552306474709104E-3</v>
      </c>
      <c r="N211" s="6">
        <f t="shared" si="122"/>
        <v>390.85858392170758</v>
      </c>
      <c r="O211" s="6" t="e">
        <f t="shared" si="95"/>
        <v>#VALUE!</v>
      </c>
      <c r="P211">
        <f t="shared" si="96"/>
        <v>8.2483690359534567E-2</v>
      </c>
      <c r="Q211">
        <f t="shared" si="97"/>
        <v>17197.777692555133</v>
      </c>
      <c r="R211">
        <f t="shared" si="98"/>
        <v>0.14353727824528717</v>
      </c>
      <c r="S211">
        <f t="shared" si="99"/>
        <v>10882.690058194072</v>
      </c>
      <c r="T211">
        <f t="shared" si="100"/>
        <v>10882.690058194072</v>
      </c>
      <c r="V211" s="4">
        <f t="shared" si="119"/>
        <v>0.99565869503654603</v>
      </c>
      <c r="W211">
        <v>313.14999999999998</v>
      </c>
      <c r="X211">
        <f t="shared" si="101"/>
        <v>1.9073334166666699E-2</v>
      </c>
      <c r="Y211">
        <v>2E-3</v>
      </c>
      <c r="Z211">
        <f t="shared" si="102"/>
        <v>7.2765497523200454E-2</v>
      </c>
      <c r="AB211">
        <f t="shared" si="120"/>
        <v>9.9565869503654591E-7</v>
      </c>
      <c r="AC211">
        <f t="shared" si="103"/>
        <v>7.7494777425635433E-11</v>
      </c>
      <c r="AD211">
        <v>0</v>
      </c>
      <c r="AE211" s="11">
        <f t="shared" si="104"/>
        <v>2.0832659419818774E-11</v>
      </c>
      <c r="AF211" s="11">
        <f t="shared" si="105"/>
        <v>9.83274368454542E-11</v>
      </c>
      <c r="AG211" s="15">
        <f t="shared" si="106"/>
        <v>1.097002469958351E-3</v>
      </c>
      <c r="AI211">
        <f t="shared" si="121"/>
        <v>1.4573456319249925E-2</v>
      </c>
      <c r="AJ211">
        <f t="shared" si="107"/>
        <v>1.1342910571790259E-6</v>
      </c>
      <c r="AK211">
        <v>0</v>
      </c>
      <c r="AL211" s="11">
        <f t="shared" si="108"/>
        <v>6.3206853258698422E-6</v>
      </c>
      <c r="AM211" s="11">
        <f t="shared" si="109"/>
        <v>7.4549763830488681E-6</v>
      </c>
      <c r="AN211" s="15">
        <f t="shared" si="110"/>
        <v>2.2739189884214046E-2</v>
      </c>
      <c r="AO211" s="15"/>
      <c r="AP211" t="e">
        <f t="shared" si="111"/>
        <v>#VALUE!</v>
      </c>
      <c r="AQ211" t="e">
        <f t="shared" si="112"/>
        <v>#VALUE!</v>
      </c>
      <c r="AR211">
        <v>0</v>
      </c>
      <c r="AS211" s="11" t="e">
        <f t="shared" si="113"/>
        <v>#VALUE!</v>
      </c>
      <c r="AT211" s="11" t="e">
        <f t="shared" si="114"/>
        <v>#VALUE!</v>
      </c>
      <c r="AU211" s="15">
        <f t="shared" si="115"/>
        <v>1.5759424160826513E-2</v>
      </c>
      <c r="AW211">
        <f t="shared" si="116"/>
        <v>78.812974192989046</v>
      </c>
      <c r="AX211">
        <f t="shared" si="117"/>
        <v>15.215219993965077</v>
      </c>
      <c r="AY211" t="e">
        <f t="shared" si="118"/>
        <v>#VALUE!</v>
      </c>
    </row>
    <row r="212" spans="1:51">
      <c r="A212" s="17"/>
      <c r="D212" s="36">
        <v>2</v>
      </c>
      <c r="E212" s="45">
        <v>44370.710925925923</v>
      </c>
      <c r="F212" s="43">
        <v>203</v>
      </c>
      <c r="H212" s="54">
        <v>21</v>
      </c>
      <c r="I212" s="5">
        <v>30</v>
      </c>
      <c r="J212" s="5">
        <v>1</v>
      </c>
      <c r="K212" s="54"/>
      <c r="L212" s="5" t="s">
        <v>88</v>
      </c>
      <c r="M212" s="6">
        <f t="shared" si="94"/>
        <v>5.1552306474709104E-3</v>
      </c>
      <c r="N212" s="6">
        <f t="shared" si="122"/>
        <v>0</v>
      </c>
      <c r="O212" s="6" t="e">
        <f t="shared" si="95"/>
        <v>#VALUE!</v>
      </c>
      <c r="P212">
        <f t="shared" si="96"/>
        <v>8.2483690359534567E-2</v>
      </c>
      <c r="Q212">
        <f t="shared" si="97"/>
        <v>0</v>
      </c>
      <c r="R212">
        <f t="shared" si="98"/>
        <v>0.14353727824528717</v>
      </c>
      <c r="S212">
        <f t="shared" si="99"/>
        <v>0</v>
      </c>
      <c r="T212">
        <f t="shared" si="100"/>
        <v>0</v>
      </c>
      <c r="V212" s="4">
        <f t="shared" si="119"/>
        <v>0.99565869503654603</v>
      </c>
      <c r="W212">
        <v>313.14999999999998</v>
      </c>
      <c r="X212">
        <f t="shared" si="101"/>
        <v>1.9073334166666699E-2</v>
      </c>
      <c r="Y212">
        <v>2E-3</v>
      </c>
      <c r="Z212">
        <f t="shared" si="102"/>
        <v>7.2765497523200454E-2</v>
      </c>
      <c r="AB212">
        <f t="shared" si="120"/>
        <v>9.9565869503654591E-7</v>
      </c>
      <c r="AC212">
        <f t="shared" si="103"/>
        <v>7.7494777425635433E-11</v>
      </c>
      <c r="AD212">
        <v>0</v>
      </c>
      <c r="AE212" s="11">
        <f t="shared" si="104"/>
        <v>2.0832659419818774E-11</v>
      </c>
      <c r="AF212" s="11">
        <f t="shared" si="105"/>
        <v>9.83274368454542E-11</v>
      </c>
      <c r="AG212" s="15">
        <f t="shared" si="106"/>
        <v>1.097002469958351E-3</v>
      </c>
      <c r="AI212">
        <f t="shared" si="121"/>
        <v>0</v>
      </c>
      <c r="AJ212">
        <f t="shared" si="107"/>
        <v>0</v>
      </c>
      <c r="AK212">
        <v>0</v>
      </c>
      <c r="AL212" s="11">
        <f t="shared" si="108"/>
        <v>0</v>
      </c>
      <c r="AM212" s="11">
        <f t="shared" si="109"/>
        <v>0</v>
      </c>
      <c r="AN212" s="15">
        <f t="shared" si="110"/>
        <v>2.2739189884214046E-2</v>
      </c>
      <c r="AO212" s="15"/>
      <c r="AP212" t="e">
        <f t="shared" si="111"/>
        <v>#VALUE!</v>
      </c>
      <c r="AQ212" t="e">
        <f t="shared" si="112"/>
        <v>#VALUE!</v>
      </c>
      <c r="AR212">
        <v>0</v>
      </c>
      <c r="AS212" s="11" t="e">
        <f t="shared" si="113"/>
        <v>#VALUE!</v>
      </c>
      <c r="AT212" s="11" t="e">
        <f t="shared" si="114"/>
        <v>#VALUE!</v>
      </c>
      <c r="AU212" s="15">
        <f t="shared" si="115"/>
        <v>1.5759424160826513E-2</v>
      </c>
      <c r="AW212">
        <f t="shared" si="116"/>
        <v>78.812974192989046</v>
      </c>
      <c r="AX212" t="e">
        <f t="shared" si="117"/>
        <v>#DIV/0!</v>
      </c>
      <c r="AY212" t="e">
        <f t="shared" si="118"/>
        <v>#VALUE!</v>
      </c>
    </row>
    <row r="213" spans="1:51">
      <c r="A213" s="17"/>
      <c r="D213" s="36">
        <v>1</v>
      </c>
      <c r="E213" s="45">
        <v>44370.732268518521</v>
      </c>
      <c r="F213" s="43">
        <v>217</v>
      </c>
      <c r="H213" s="54">
        <v>21</v>
      </c>
      <c r="I213" s="5">
        <v>30</v>
      </c>
      <c r="J213" s="5">
        <v>1</v>
      </c>
      <c r="K213" s="54"/>
      <c r="L213" s="5" t="s">
        <v>88</v>
      </c>
      <c r="M213" s="6">
        <f t="shared" si="94"/>
        <v>5.1552306474709104E-3</v>
      </c>
      <c r="N213" s="6">
        <f t="shared" si="122"/>
        <v>0</v>
      </c>
      <c r="O213" s="6" t="e">
        <f t="shared" si="95"/>
        <v>#VALUE!</v>
      </c>
      <c r="P213">
        <f t="shared" si="96"/>
        <v>8.2483690359534567E-2</v>
      </c>
      <c r="Q213">
        <f t="shared" si="97"/>
        <v>0</v>
      </c>
      <c r="R213">
        <f t="shared" si="98"/>
        <v>0.14353727824528717</v>
      </c>
      <c r="S213">
        <f t="shared" si="99"/>
        <v>0</v>
      </c>
      <c r="T213">
        <f t="shared" si="100"/>
        <v>0</v>
      </c>
      <c r="V213" s="4">
        <f t="shared" si="119"/>
        <v>0.99565869503654603</v>
      </c>
      <c r="W213">
        <v>313.14999999999998</v>
      </c>
      <c r="X213">
        <f t="shared" si="101"/>
        <v>1.9073334166666699E-2</v>
      </c>
      <c r="Y213">
        <v>2E-3</v>
      </c>
      <c r="Z213">
        <f t="shared" si="102"/>
        <v>7.2765497523200454E-2</v>
      </c>
      <c r="AB213">
        <f t="shared" si="120"/>
        <v>9.9565869503654591E-7</v>
      </c>
      <c r="AC213">
        <f t="shared" si="103"/>
        <v>7.7494777425635433E-11</v>
      </c>
      <c r="AD213">
        <v>0</v>
      </c>
      <c r="AE213" s="11">
        <f t="shared" si="104"/>
        <v>2.0832659419818774E-11</v>
      </c>
      <c r="AF213" s="11">
        <f t="shared" si="105"/>
        <v>9.83274368454542E-11</v>
      </c>
      <c r="AG213" s="15">
        <f t="shared" si="106"/>
        <v>1.097002469958351E-3</v>
      </c>
      <c r="AI213">
        <f t="shared" si="121"/>
        <v>0</v>
      </c>
      <c r="AJ213">
        <f t="shared" si="107"/>
        <v>0</v>
      </c>
      <c r="AK213">
        <v>0</v>
      </c>
      <c r="AL213" s="11">
        <f t="shared" si="108"/>
        <v>0</v>
      </c>
      <c r="AM213" s="11">
        <f t="shared" si="109"/>
        <v>0</v>
      </c>
      <c r="AN213" s="15">
        <f t="shared" si="110"/>
        <v>2.2739189884214046E-2</v>
      </c>
      <c r="AO213" s="15"/>
      <c r="AP213" t="e">
        <f t="shared" si="111"/>
        <v>#VALUE!</v>
      </c>
      <c r="AQ213" t="e">
        <f t="shared" si="112"/>
        <v>#VALUE!</v>
      </c>
      <c r="AR213">
        <v>0</v>
      </c>
      <c r="AS213" s="11" t="e">
        <f t="shared" si="113"/>
        <v>#VALUE!</v>
      </c>
      <c r="AT213" s="11" t="e">
        <f t="shared" si="114"/>
        <v>#VALUE!</v>
      </c>
      <c r="AU213" s="15">
        <f t="shared" si="115"/>
        <v>1.5759424160826513E-2</v>
      </c>
      <c r="AW213">
        <f t="shared" si="116"/>
        <v>78.812974192989046</v>
      </c>
      <c r="AX213" t="e">
        <f t="shared" si="117"/>
        <v>#DIV/0!</v>
      </c>
      <c r="AY213" t="e">
        <f t="shared" si="118"/>
        <v>#VALUE!</v>
      </c>
    </row>
    <row r="214" spans="1:51">
      <c r="A214" s="17"/>
      <c r="D214" s="36">
        <v>2</v>
      </c>
      <c r="E214" s="45">
        <v>44370.753599537034</v>
      </c>
      <c r="F214" s="43">
        <v>169</v>
      </c>
      <c r="H214" s="54">
        <v>21</v>
      </c>
      <c r="I214" s="5">
        <v>30</v>
      </c>
      <c r="J214" s="5">
        <v>1</v>
      </c>
      <c r="K214" s="54">
        <v>14997</v>
      </c>
      <c r="L214" s="5" t="s">
        <v>88</v>
      </c>
      <c r="M214" s="6">
        <f t="shared" si="94"/>
        <v>5.1552306474709104E-3</v>
      </c>
      <c r="N214" s="6">
        <f t="shared" si="122"/>
        <v>400.4718305030982</v>
      </c>
      <c r="O214" s="6" t="e">
        <f t="shared" si="95"/>
        <v>#VALUE!</v>
      </c>
      <c r="P214">
        <f t="shared" si="96"/>
        <v>8.2483690359534567E-2</v>
      </c>
      <c r="Q214">
        <f t="shared" si="97"/>
        <v>17620.760542136322</v>
      </c>
      <c r="R214">
        <f t="shared" si="98"/>
        <v>0.14353727824528717</v>
      </c>
      <c r="S214">
        <f t="shared" si="99"/>
        <v>11150.352039539284</v>
      </c>
      <c r="T214">
        <f t="shared" si="100"/>
        <v>11150.352039539284</v>
      </c>
      <c r="V214" s="4">
        <f t="shared" si="119"/>
        <v>0.99565869503654603</v>
      </c>
      <c r="W214">
        <v>313.14999999999998</v>
      </c>
      <c r="X214">
        <f t="shared" si="101"/>
        <v>1.9073334166666699E-2</v>
      </c>
      <c r="Y214">
        <v>2E-3</v>
      </c>
      <c r="Z214">
        <f t="shared" si="102"/>
        <v>7.2765497523200454E-2</v>
      </c>
      <c r="AB214">
        <f t="shared" si="120"/>
        <v>9.9565869503654591E-7</v>
      </c>
      <c r="AC214">
        <f t="shared" si="103"/>
        <v>7.7494777425635433E-11</v>
      </c>
      <c r="AD214">
        <v>0</v>
      </c>
      <c r="AE214" s="11">
        <f t="shared" si="104"/>
        <v>2.0832659419818774E-11</v>
      </c>
      <c r="AF214" s="11">
        <f t="shared" si="105"/>
        <v>9.83274368454542E-11</v>
      </c>
      <c r="AG214" s="15">
        <f t="shared" si="106"/>
        <v>1.097002469958351E-3</v>
      </c>
      <c r="AI214">
        <f t="shared" si="121"/>
        <v>1.4931893449463081E-2</v>
      </c>
      <c r="AJ214">
        <f t="shared" si="107"/>
        <v>1.1621891770522546E-6</v>
      </c>
      <c r="AK214">
        <v>0</v>
      </c>
      <c r="AL214" s="11">
        <f t="shared" si="108"/>
        <v>6.4761438704700438E-6</v>
      </c>
      <c r="AM214" s="11">
        <f t="shared" si="109"/>
        <v>7.6383330475222986E-6</v>
      </c>
      <c r="AN214" s="15">
        <f t="shared" si="110"/>
        <v>2.2739189884214046E-2</v>
      </c>
      <c r="AO214" s="15"/>
      <c r="AP214" t="e">
        <f t="shared" si="111"/>
        <v>#VALUE!</v>
      </c>
      <c r="AQ214" t="e">
        <f t="shared" si="112"/>
        <v>#VALUE!</v>
      </c>
      <c r="AR214">
        <v>0</v>
      </c>
      <c r="AS214" s="11" t="e">
        <f t="shared" si="113"/>
        <v>#VALUE!</v>
      </c>
      <c r="AT214" s="11" t="e">
        <f t="shared" si="114"/>
        <v>#VALUE!</v>
      </c>
      <c r="AU214" s="15">
        <f t="shared" si="115"/>
        <v>1.5759424160826513E-2</v>
      </c>
      <c r="AW214">
        <f t="shared" si="116"/>
        <v>78.812974192989046</v>
      </c>
      <c r="AX214">
        <f t="shared" si="117"/>
        <v>15.215219993965079</v>
      </c>
      <c r="AY214" t="e">
        <f t="shared" si="118"/>
        <v>#VALUE!</v>
      </c>
    </row>
    <row r="215" spans="1:51">
      <c r="A215" s="17"/>
      <c r="D215" s="36">
        <v>1</v>
      </c>
      <c r="E215" s="45">
        <v>44370.774953703702</v>
      </c>
      <c r="F215" s="43">
        <v>154</v>
      </c>
      <c r="H215" s="54">
        <v>21</v>
      </c>
      <c r="I215" s="5">
        <v>30</v>
      </c>
      <c r="J215" s="5">
        <v>1</v>
      </c>
      <c r="K215" s="54">
        <v>13971</v>
      </c>
      <c r="L215" s="5" t="s">
        <v>88</v>
      </c>
      <c r="M215" s="6">
        <f t="shared" si="94"/>
        <v>5.1552306474709104E-3</v>
      </c>
      <c r="N215" s="6">
        <f t="shared" si="122"/>
        <v>373.07407774613489</v>
      </c>
      <c r="O215" s="6" t="e">
        <f t="shared" si="95"/>
        <v>#VALUE!</v>
      </c>
      <c r="P215">
        <f t="shared" si="96"/>
        <v>8.2483690359534567E-2</v>
      </c>
      <c r="Q215">
        <f t="shared" si="97"/>
        <v>16415.259420829934</v>
      </c>
      <c r="R215">
        <f t="shared" si="98"/>
        <v>0.14353727824528717</v>
      </c>
      <c r="S215">
        <f t="shared" si="99"/>
        <v>10387.515392705431</v>
      </c>
      <c r="T215">
        <f t="shared" si="100"/>
        <v>10387.515392705429</v>
      </c>
      <c r="V215" s="4">
        <f t="shared" si="119"/>
        <v>0.99565869503654603</v>
      </c>
      <c r="W215">
        <v>313.14999999999998</v>
      </c>
      <c r="X215">
        <f t="shared" si="101"/>
        <v>1.9073334166666699E-2</v>
      </c>
      <c r="Y215">
        <v>2E-3</v>
      </c>
      <c r="Z215">
        <f t="shared" si="102"/>
        <v>7.2765497523200454E-2</v>
      </c>
      <c r="AB215">
        <f t="shared" si="120"/>
        <v>9.9565869503654591E-7</v>
      </c>
      <c r="AC215">
        <f t="shared" si="103"/>
        <v>7.7494777425635433E-11</v>
      </c>
      <c r="AD215">
        <v>0</v>
      </c>
      <c r="AE215" s="11">
        <f t="shared" si="104"/>
        <v>2.0832659419818774E-11</v>
      </c>
      <c r="AF215" s="11">
        <f t="shared" si="105"/>
        <v>9.83274368454542E-11</v>
      </c>
      <c r="AG215" s="15">
        <f t="shared" si="106"/>
        <v>1.097002469958351E-3</v>
      </c>
      <c r="AI215">
        <f t="shared" si="121"/>
        <v>1.3910347628355585E-2</v>
      </c>
      <c r="AJ215">
        <f t="shared" si="107"/>
        <v>1.0826795354135526E-6</v>
      </c>
      <c r="AK215">
        <v>0</v>
      </c>
      <c r="AL215" s="11">
        <f t="shared" si="108"/>
        <v>6.0330870183594698E-6</v>
      </c>
      <c r="AM215" s="11">
        <f t="shared" si="109"/>
        <v>7.1157665537730224E-6</v>
      </c>
      <c r="AN215" s="15">
        <f t="shared" si="110"/>
        <v>2.2739189884214046E-2</v>
      </c>
      <c r="AO215" s="15"/>
      <c r="AP215" t="e">
        <f t="shared" si="111"/>
        <v>#VALUE!</v>
      </c>
      <c r="AQ215" t="e">
        <f t="shared" si="112"/>
        <v>#VALUE!</v>
      </c>
      <c r="AR215">
        <v>0</v>
      </c>
      <c r="AS215" s="11" t="e">
        <f t="shared" si="113"/>
        <v>#VALUE!</v>
      </c>
      <c r="AT215" s="11" t="e">
        <f t="shared" si="114"/>
        <v>#VALUE!</v>
      </c>
      <c r="AU215" s="15">
        <f t="shared" si="115"/>
        <v>1.5759424160826513E-2</v>
      </c>
      <c r="AW215">
        <f t="shared" si="116"/>
        <v>78.812974192989046</v>
      </c>
      <c r="AX215">
        <f t="shared" si="117"/>
        <v>15.215219993965077</v>
      </c>
      <c r="AY215" t="e">
        <f t="shared" si="118"/>
        <v>#VALUE!</v>
      </c>
    </row>
    <row r="216" spans="1:51">
      <c r="A216" s="17"/>
      <c r="D216" s="36">
        <v>2</v>
      </c>
      <c r="E216" s="45">
        <v>44370.796319444446</v>
      </c>
      <c r="F216" s="43">
        <v>208</v>
      </c>
      <c r="H216" s="54">
        <v>21</v>
      </c>
      <c r="I216" s="5">
        <v>30</v>
      </c>
      <c r="J216" s="5">
        <v>1</v>
      </c>
      <c r="K216" s="54"/>
      <c r="L216" s="5" t="s">
        <v>88</v>
      </c>
      <c r="M216" s="6">
        <f t="shared" si="94"/>
        <v>5.1552306474709104E-3</v>
      </c>
      <c r="N216" s="6">
        <f t="shared" si="122"/>
        <v>0</v>
      </c>
      <c r="O216" s="6" t="e">
        <f t="shared" si="95"/>
        <v>#VALUE!</v>
      </c>
      <c r="P216">
        <f t="shared" si="96"/>
        <v>8.2483690359534567E-2</v>
      </c>
      <c r="Q216">
        <f t="shared" si="97"/>
        <v>0</v>
      </c>
      <c r="R216">
        <f t="shared" si="98"/>
        <v>0.14353727824528717</v>
      </c>
      <c r="S216">
        <f t="shared" si="99"/>
        <v>0</v>
      </c>
      <c r="T216">
        <f t="shared" si="100"/>
        <v>0</v>
      </c>
      <c r="V216" s="4">
        <f t="shared" si="119"/>
        <v>0.99565869503654603</v>
      </c>
      <c r="W216">
        <v>313.14999999999998</v>
      </c>
      <c r="X216">
        <f t="shared" si="101"/>
        <v>1.9073334166666699E-2</v>
      </c>
      <c r="Y216">
        <v>2E-3</v>
      </c>
      <c r="Z216">
        <f t="shared" si="102"/>
        <v>7.2765497523200454E-2</v>
      </c>
      <c r="AB216">
        <f t="shared" si="120"/>
        <v>9.9565869503654591E-7</v>
      </c>
      <c r="AC216">
        <f t="shared" si="103"/>
        <v>7.7494777425635433E-11</v>
      </c>
      <c r="AD216">
        <v>0</v>
      </c>
      <c r="AE216" s="11">
        <f t="shared" si="104"/>
        <v>2.0832659419818774E-11</v>
      </c>
      <c r="AF216" s="11">
        <f t="shared" si="105"/>
        <v>9.83274368454542E-11</v>
      </c>
      <c r="AG216" s="15">
        <f t="shared" si="106"/>
        <v>1.097002469958351E-3</v>
      </c>
      <c r="AI216">
        <f t="shared" si="121"/>
        <v>0</v>
      </c>
      <c r="AJ216">
        <f t="shared" si="107"/>
        <v>0</v>
      </c>
      <c r="AK216">
        <v>0</v>
      </c>
      <c r="AL216" s="11">
        <f t="shared" si="108"/>
        <v>0</v>
      </c>
      <c r="AM216" s="11">
        <f t="shared" si="109"/>
        <v>0</v>
      </c>
      <c r="AN216" s="15">
        <f t="shared" si="110"/>
        <v>2.2739189884214046E-2</v>
      </c>
      <c r="AO216" s="15"/>
      <c r="AP216" t="e">
        <f t="shared" si="111"/>
        <v>#VALUE!</v>
      </c>
      <c r="AQ216" t="e">
        <f t="shared" si="112"/>
        <v>#VALUE!</v>
      </c>
      <c r="AR216">
        <v>0</v>
      </c>
      <c r="AS216" s="11" t="e">
        <f t="shared" si="113"/>
        <v>#VALUE!</v>
      </c>
      <c r="AT216" s="11" t="e">
        <f t="shared" si="114"/>
        <v>#VALUE!</v>
      </c>
      <c r="AU216" s="15">
        <f t="shared" si="115"/>
        <v>1.5759424160826513E-2</v>
      </c>
      <c r="AW216">
        <f t="shared" si="116"/>
        <v>78.812974192989046</v>
      </c>
      <c r="AX216" t="e">
        <f t="shared" si="117"/>
        <v>#DIV/0!</v>
      </c>
      <c r="AY216" t="e">
        <f t="shared" si="118"/>
        <v>#VALUE!</v>
      </c>
    </row>
    <row r="217" spans="1:51">
      <c r="A217" s="17"/>
      <c r="D217" s="36">
        <v>1</v>
      </c>
      <c r="E217" s="45">
        <v>44370.817685185182</v>
      </c>
      <c r="F217" s="43">
        <v>85</v>
      </c>
      <c r="H217" s="54">
        <v>21</v>
      </c>
      <c r="I217" s="5">
        <v>30</v>
      </c>
      <c r="J217" s="5">
        <v>1</v>
      </c>
      <c r="K217" s="54">
        <v>8423</v>
      </c>
      <c r="L217" s="5" t="s">
        <v>88</v>
      </c>
      <c r="M217" s="6">
        <f t="shared" si="94"/>
        <v>5.1552306474709104E-3</v>
      </c>
      <c r="N217" s="6">
        <f t="shared" si="122"/>
        <v>224.92326654181477</v>
      </c>
      <c r="O217" s="6" t="e">
        <f t="shared" si="95"/>
        <v>#VALUE!</v>
      </c>
      <c r="P217">
        <f t="shared" si="96"/>
        <v>8.2483690359534567E-2</v>
      </c>
      <c r="Q217">
        <f t="shared" si="97"/>
        <v>9896.6237278398494</v>
      </c>
      <c r="R217">
        <f t="shared" si="98"/>
        <v>0.14353727824528717</v>
      </c>
      <c r="S217">
        <f t="shared" si="99"/>
        <v>6262.546857974221</v>
      </c>
      <c r="T217">
        <f t="shared" si="100"/>
        <v>6262.5468579742201</v>
      </c>
      <c r="V217" s="4">
        <f t="shared" si="119"/>
        <v>0.99565869503654603</v>
      </c>
      <c r="W217">
        <v>313.14999999999998</v>
      </c>
      <c r="X217">
        <f t="shared" si="101"/>
        <v>1.9073334166666699E-2</v>
      </c>
      <c r="Y217">
        <v>2E-3</v>
      </c>
      <c r="Z217">
        <f t="shared" si="102"/>
        <v>7.2765497523200454E-2</v>
      </c>
      <c r="AB217">
        <f t="shared" si="120"/>
        <v>9.9565869503654591E-7</v>
      </c>
      <c r="AC217">
        <f t="shared" si="103"/>
        <v>7.7494777425635433E-11</v>
      </c>
      <c r="AD217">
        <v>0</v>
      </c>
      <c r="AE217" s="11">
        <f t="shared" si="104"/>
        <v>2.0832659419818774E-11</v>
      </c>
      <c r="AF217" s="11">
        <f t="shared" si="105"/>
        <v>9.83274368454542E-11</v>
      </c>
      <c r="AG217" s="15">
        <f t="shared" si="106"/>
        <v>1.097002469958351E-3</v>
      </c>
      <c r="AI217">
        <f t="shared" si="121"/>
        <v>8.3864331882928279E-3</v>
      </c>
      <c r="AJ217">
        <f t="shared" si="107"/>
        <v>6.5273851025612725E-7</v>
      </c>
      <c r="AK217">
        <v>0</v>
      </c>
      <c r="AL217" s="11">
        <f t="shared" si="108"/>
        <v>3.6372981143541496E-6</v>
      </c>
      <c r="AM217" s="11">
        <f t="shared" si="109"/>
        <v>4.2900366246102765E-6</v>
      </c>
      <c r="AN217" s="15">
        <f t="shared" si="110"/>
        <v>2.2739189884214046E-2</v>
      </c>
      <c r="AO217" s="15"/>
      <c r="AP217" t="e">
        <f t="shared" si="111"/>
        <v>#VALUE!</v>
      </c>
      <c r="AQ217" t="e">
        <f t="shared" si="112"/>
        <v>#VALUE!</v>
      </c>
      <c r="AR217">
        <v>0</v>
      </c>
      <c r="AS217" s="11" t="e">
        <f t="shared" si="113"/>
        <v>#VALUE!</v>
      </c>
      <c r="AT217" s="11" t="e">
        <f t="shared" si="114"/>
        <v>#VALUE!</v>
      </c>
      <c r="AU217" s="15">
        <f t="shared" si="115"/>
        <v>1.5759424160826513E-2</v>
      </c>
      <c r="AW217">
        <f t="shared" si="116"/>
        <v>78.812974192989046</v>
      </c>
      <c r="AX217">
        <f t="shared" si="117"/>
        <v>15.215219993965068</v>
      </c>
      <c r="AY217" t="e">
        <f t="shared" si="118"/>
        <v>#VALUE!</v>
      </c>
    </row>
    <row r="218" spans="1:51">
      <c r="A218" s="17"/>
      <c r="D218" s="36">
        <v>2</v>
      </c>
      <c r="E218" s="45">
        <v>44370.839004629626</v>
      </c>
      <c r="F218" s="43">
        <v>87</v>
      </c>
      <c r="H218" s="54">
        <v>21</v>
      </c>
      <c r="I218" s="5">
        <v>30</v>
      </c>
      <c r="J218" s="5">
        <v>1</v>
      </c>
      <c r="K218" s="54">
        <v>12141</v>
      </c>
      <c r="L218" s="5" t="s">
        <v>88</v>
      </c>
      <c r="M218" s="6">
        <f t="shared" si="94"/>
        <v>5.1552306474709104E-3</v>
      </c>
      <c r="N218" s="6">
        <f t="shared" si="122"/>
        <v>324.20674095739918</v>
      </c>
      <c r="O218" s="6" t="e">
        <f t="shared" si="95"/>
        <v>#VALUE!</v>
      </c>
      <c r="P218">
        <f t="shared" si="96"/>
        <v>8.2483690359534567E-2</v>
      </c>
      <c r="Q218">
        <f t="shared" si="97"/>
        <v>14265.096602125564</v>
      </c>
      <c r="R218">
        <f t="shared" si="98"/>
        <v>0.14353727824528717</v>
      </c>
      <c r="S218">
        <f t="shared" si="99"/>
        <v>9026.9003208672693</v>
      </c>
      <c r="T218">
        <f t="shared" si="100"/>
        <v>9026.9003208672693</v>
      </c>
      <c r="V218" s="4">
        <f t="shared" si="119"/>
        <v>0.99565869503654603</v>
      </c>
      <c r="W218">
        <v>313.14999999999998</v>
      </c>
      <c r="X218">
        <f t="shared" si="101"/>
        <v>1.9073334166666699E-2</v>
      </c>
      <c r="Y218">
        <v>2E-3</v>
      </c>
      <c r="Z218">
        <f t="shared" si="102"/>
        <v>7.2765497523200454E-2</v>
      </c>
      <c r="AB218">
        <f t="shared" si="120"/>
        <v>9.9565869503654591E-7</v>
      </c>
      <c r="AC218">
        <f t="shared" si="103"/>
        <v>7.7494777425635433E-11</v>
      </c>
      <c r="AD218">
        <v>0</v>
      </c>
      <c r="AE218" s="11">
        <f t="shared" si="104"/>
        <v>2.0832659419818774E-11</v>
      </c>
      <c r="AF218" s="11">
        <f t="shared" si="105"/>
        <v>9.83274368454542E-11</v>
      </c>
      <c r="AG218" s="15">
        <f t="shared" si="106"/>
        <v>1.097002469958351E-3</v>
      </c>
      <c r="AI218">
        <f t="shared" si="121"/>
        <v>1.2088292216438706E-2</v>
      </c>
      <c r="AJ218">
        <f t="shared" si="107"/>
        <v>9.408640927246398E-7</v>
      </c>
      <c r="AK218">
        <v>0</v>
      </c>
      <c r="AL218" s="11">
        <f t="shared" si="108"/>
        <v>5.2428394166417815E-6</v>
      </c>
      <c r="AM218" s="11">
        <f t="shared" si="109"/>
        <v>6.1837035093664211E-6</v>
      </c>
      <c r="AN218" s="15">
        <f t="shared" si="110"/>
        <v>2.2739189884214046E-2</v>
      </c>
      <c r="AO218" s="15"/>
      <c r="AP218" t="e">
        <f t="shared" si="111"/>
        <v>#VALUE!</v>
      </c>
      <c r="AQ218" t="e">
        <f t="shared" si="112"/>
        <v>#VALUE!</v>
      </c>
      <c r="AR218">
        <v>0</v>
      </c>
      <c r="AS218" s="11" t="e">
        <f t="shared" si="113"/>
        <v>#VALUE!</v>
      </c>
      <c r="AT218" s="11" t="e">
        <f t="shared" si="114"/>
        <v>#VALUE!</v>
      </c>
      <c r="AU218" s="15">
        <f t="shared" si="115"/>
        <v>1.5759424160826513E-2</v>
      </c>
      <c r="AW218">
        <f t="shared" si="116"/>
        <v>78.812974192989046</v>
      </c>
      <c r="AX218">
        <f t="shared" si="117"/>
        <v>15.215219993965073</v>
      </c>
      <c r="AY218" t="e">
        <f t="shared" si="118"/>
        <v>#VALUE!</v>
      </c>
    </row>
    <row r="219" spans="1:51">
      <c r="A219" s="17"/>
      <c r="D219" s="36">
        <v>1</v>
      </c>
      <c r="E219" s="45">
        <v>44370.860358796293</v>
      </c>
      <c r="F219" s="43">
        <v>96</v>
      </c>
      <c r="H219" s="54">
        <v>21</v>
      </c>
      <c r="I219" s="5">
        <v>30</v>
      </c>
      <c r="J219" s="5">
        <v>1</v>
      </c>
      <c r="K219" s="54">
        <v>12190</v>
      </c>
      <c r="L219" s="5" t="s">
        <v>88</v>
      </c>
      <c r="M219" s="6">
        <f t="shared" si="94"/>
        <v>5.1552306474709104E-3</v>
      </c>
      <c r="N219" s="6">
        <f t="shared" si="122"/>
        <v>325.51521063097732</v>
      </c>
      <c r="O219" s="6" t="e">
        <f t="shared" si="95"/>
        <v>#VALUE!</v>
      </c>
      <c r="P219">
        <f t="shared" si="96"/>
        <v>8.2483690359534567E-2</v>
      </c>
      <c r="Q219">
        <f t="shared" si="97"/>
        <v>14322.669267763002</v>
      </c>
      <c r="R219">
        <f t="shared" si="98"/>
        <v>0.14353727824528717</v>
      </c>
      <c r="S219">
        <f t="shared" si="99"/>
        <v>9063.3320905503679</v>
      </c>
      <c r="T219">
        <f t="shared" si="100"/>
        <v>9063.3320905503679</v>
      </c>
      <c r="V219" s="4">
        <f t="shared" si="119"/>
        <v>0.99565869503654603</v>
      </c>
      <c r="W219">
        <v>313.14999999999998</v>
      </c>
      <c r="X219">
        <f t="shared" si="101"/>
        <v>1.9073334166666699E-2</v>
      </c>
      <c r="Y219">
        <v>2E-3</v>
      </c>
      <c r="Z219">
        <f t="shared" si="102"/>
        <v>7.2765497523200454E-2</v>
      </c>
      <c r="AB219">
        <f t="shared" si="120"/>
        <v>9.9565869503654591E-7</v>
      </c>
      <c r="AC219">
        <f t="shared" si="103"/>
        <v>7.7494777425635433E-11</v>
      </c>
      <c r="AD219">
        <v>0</v>
      </c>
      <c r="AE219" s="11">
        <f t="shared" si="104"/>
        <v>2.0832659419818774E-11</v>
      </c>
      <c r="AF219" s="11">
        <f t="shared" si="105"/>
        <v>9.83274368454542E-11</v>
      </c>
      <c r="AG219" s="15">
        <f t="shared" si="106"/>
        <v>1.097002469958351E-3</v>
      </c>
      <c r="AI219">
        <f t="shared" si="121"/>
        <v>1.2137079492495496E-2</v>
      </c>
      <c r="AJ219">
        <f t="shared" si="107"/>
        <v>9.4466133681849584E-7</v>
      </c>
      <c r="AK219">
        <v>0</v>
      </c>
      <c r="AL219" s="11">
        <f t="shared" si="108"/>
        <v>5.2639990518790313E-6</v>
      </c>
      <c r="AM219" s="11">
        <f t="shared" si="109"/>
        <v>6.2086603886975268E-6</v>
      </c>
      <c r="AN219" s="15">
        <f t="shared" si="110"/>
        <v>2.2739189884214046E-2</v>
      </c>
      <c r="AO219" s="15"/>
      <c r="AP219" t="e">
        <f t="shared" si="111"/>
        <v>#VALUE!</v>
      </c>
      <c r="AQ219" t="e">
        <f t="shared" si="112"/>
        <v>#VALUE!</v>
      </c>
      <c r="AR219">
        <v>0</v>
      </c>
      <c r="AS219" s="11" t="e">
        <f t="shared" si="113"/>
        <v>#VALUE!</v>
      </c>
      <c r="AT219" s="11" t="e">
        <f t="shared" si="114"/>
        <v>#VALUE!</v>
      </c>
      <c r="AU219" s="15">
        <f t="shared" si="115"/>
        <v>1.5759424160826513E-2</v>
      </c>
      <c r="AW219">
        <f t="shared" si="116"/>
        <v>78.812974192989046</v>
      </c>
      <c r="AX219">
        <f t="shared" si="117"/>
        <v>15.21521999396507</v>
      </c>
      <c r="AY219" t="e">
        <f t="shared" si="118"/>
        <v>#VALUE!</v>
      </c>
    </row>
    <row r="220" spans="1:51">
      <c r="A220" s="17"/>
      <c r="B220" s="43"/>
      <c r="C220" s="43"/>
      <c r="D220" s="36">
        <v>2</v>
      </c>
      <c r="E220" s="45">
        <v>44370.881724537037</v>
      </c>
      <c r="F220" s="43">
        <v>69</v>
      </c>
      <c r="H220" s="54">
        <v>21</v>
      </c>
      <c r="I220" s="5">
        <v>30</v>
      </c>
      <c r="J220" s="5">
        <v>1</v>
      </c>
      <c r="K220" s="54"/>
      <c r="L220" s="5" t="s">
        <v>88</v>
      </c>
      <c r="M220" s="6">
        <f t="shared" si="94"/>
        <v>5.1552306474709104E-3</v>
      </c>
      <c r="N220" s="6">
        <f t="shared" si="122"/>
        <v>0</v>
      </c>
      <c r="O220" s="6" t="e">
        <f t="shared" si="95"/>
        <v>#VALUE!</v>
      </c>
      <c r="P220">
        <f t="shared" si="96"/>
        <v>8.2483690359534567E-2</v>
      </c>
      <c r="Q220">
        <f t="shared" si="97"/>
        <v>0</v>
      </c>
      <c r="R220">
        <f t="shared" si="98"/>
        <v>0.14353727824528717</v>
      </c>
      <c r="S220">
        <f t="shared" si="99"/>
        <v>0</v>
      </c>
      <c r="T220">
        <f t="shared" si="100"/>
        <v>0</v>
      </c>
      <c r="V220" s="4">
        <f t="shared" si="119"/>
        <v>0.99565869503654603</v>
      </c>
      <c r="W220">
        <v>313.14999999999998</v>
      </c>
      <c r="X220">
        <f t="shared" si="101"/>
        <v>1.9073334166666699E-2</v>
      </c>
      <c r="Y220">
        <v>2E-3</v>
      </c>
      <c r="Z220">
        <f t="shared" si="102"/>
        <v>7.2765497523200454E-2</v>
      </c>
      <c r="AB220">
        <f t="shared" si="120"/>
        <v>9.9565869503654591E-7</v>
      </c>
      <c r="AC220">
        <f t="shared" si="103"/>
        <v>7.7494777425635433E-11</v>
      </c>
      <c r="AD220">
        <v>0</v>
      </c>
      <c r="AE220" s="11">
        <f t="shared" si="104"/>
        <v>2.0832659419818774E-11</v>
      </c>
      <c r="AF220" s="11">
        <f t="shared" si="105"/>
        <v>9.83274368454542E-11</v>
      </c>
      <c r="AG220" s="15">
        <f t="shared" si="106"/>
        <v>1.097002469958351E-3</v>
      </c>
      <c r="AI220">
        <f t="shared" si="121"/>
        <v>0</v>
      </c>
      <c r="AJ220">
        <f t="shared" si="107"/>
        <v>0</v>
      </c>
      <c r="AK220">
        <v>0</v>
      </c>
      <c r="AL220" s="11">
        <f t="shared" si="108"/>
        <v>0</v>
      </c>
      <c r="AM220" s="11">
        <f t="shared" si="109"/>
        <v>0</v>
      </c>
      <c r="AN220" s="15">
        <f t="shared" si="110"/>
        <v>2.2739189884214046E-2</v>
      </c>
      <c r="AO220" s="15"/>
      <c r="AP220" t="e">
        <f t="shared" si="111"/>
        <v>#VALUE!</v>
      </c>
      <c r="AQ220" t="e">
        <f t="shared" si="112"/>
        <v>#VALUE!</v>
      </c>
      <c r="AR220">
        <v>0</v>
      </c>
      <c r="AS220" s="11" t="e">
        <f t="shared" si="113"/>
        <v>#VALUE!</v>
      </c>
      <c r="AT220" s="11" t="e">
        <f t="shared" si="114"/>
        <v>#VALUE!</v>
      </c>
      <c r="AU220" s="15">
        <f t="shared" si="115"/>
        <v>1.5759424160826513E-2</v>
      </c>
      <c r="AW220">
        <f t="shared" si="116"/>
        <v>78.812974192989046</v>
      </c>
      <c r="AX220" t="e">
        <f t="shared" si="117"/>
        <v>#DIV/0!</v>
      </c>
      <c r="AY220" t="e">
        <f t="shared" si="118"/>
        <v>#VALUE!</v>
      </c>
    </row>
    <row r="221" spans="1:51">
      <c r="A221" s="17"/>
      <c r="B221" s="43"/>
      <c r="C221" s="43"/>
      <c r="D221" s="36">
        <v>1</v>
      </c>
      <c r="E221" s="45">
        <v>44370.903043981481</v>
      </c>
      <c r="F221" s="43">
        <v>164</v>
      </c>
      <c r="H221" s="54">
        <v>21</v>
      </c>
      <c r="I221" s="5">
        <v>30</v>
      </c>
      <c r="J221" s="5">
        <v>1</v>
      </c>
      <c r="K221" s="54">
        <v>13147</v>
      </c>
      <c r="L221" s="5" t="s">
        <v>88</v>
      </c>
      <c r="M221" s="6">
        <f t="shared" si="94"/>
        <v>5.1552306474709104E-3</v>
      </c>
      <c r="N221" s="6">
        <f t="shared" si="122"/>
        <v>351.07042445984081</v>
      </c>
      <c r="O221" s="6" t="e">
        <f t="shared" si="95"/>
        <v>#VALUE!</v>
      </c>
      <c r="P221">
        <f t="shared" si="96"/>
        <v>8.2483690359534567E-2</v>
      </c>
      <c r="Q221">
        <f t="shared" si="97"/>
        <v>15447.098676232996</v>
      </c>
      <c r="R221">
        <f t="shared" si="98"/>
        <v>0.14353727824528717</v>
      </c>
      <c r="S221">
        <f t="shared" si="99"/>
        <v>9774.8668576263899</v>
      </c>
      <c r="T221">
        <f t="shared" si="100"/>
        <v>9774.8668576263899</v>
      </c>
      <c r="V221" s="4">
        <f t="shared" si="119"/>
        <v>0.99565869503654603</v>
      </c>
      <c r="W221">
        <v>313.14999999999998</v>
      </c>
      <c r="X221">
        <f t="shared" si="101"/>
        <v>1.9073334166666699E-2</v>
      </c>
      <c r="Y221">
        <v>2E-3</v>
      </c>
      <c r="Z221">
        <f t="shared" si="102"/>
        <v>7.2765497523200454E-2</v>
      </c>
      <c r="AB221">
        <f t="shared" si="120"/>
        <v>9.9565869503654591E-7</v>
      </c>
      <c r="AC221">
        <f t="shared" si="103"/>
        <v>7.7494777425635433E-11</v>
      </c>
      <c r="AD221">
        <v>0</v>
      </c>
      <c r="AE221" s="11">
        <f t="shared" si="104"/>
        <v>2.0832659419818774E-11</v>
      </c>
      <c r="AF221" s="11">
        <f t="shared" si="105"/>
        <v>9.83274368454542E-11</v>
      </c>
      <c r="AG221" s="15">
        <f t="shared" si="106"/>
        <v>1.097002469958351E-3</v>
      </c>
      <c r="AI221">
        <f t="shared" si="121"/>
        <v>1.3089924863645472E-2</v>
      </c>
      <c r="AJ221">
        <f t="shared" si="107"/>
        <v>1.0188238388148291E-6</v>
      </c>
      <c r="AK221">
        <v>0</v>
      </c>
      <c r="AL221" s="11">
        <f t="shared" si="108"/>
        <v>5.6772596829412331E-6</v>
      </c>
      <c r="AM221" s="11">
        <f t="shared" si="109"/>
        <v>6.6960835217560624E-6</v>
      </c>
      <c r="AN221" s="15">
        <f t="shared" si="110"/>
        <v>2.2739189884214046E-2</v>
      </c>
      <c r="AO221" s="15"/>
      <c r="AP221" t="e">
        <f t="shared" si="111"/>
        <v>#VALUE!</v>
      </c>
      <c r="AQ221" t="e">
        <f t="shared" si="112"/>
        <v>#VALUE!</v>
      </c>
      <c r="AR221">
        <v>0</v>
      </c>
      <c r="AS221" s="11" t="e">
        <f t="shared" si="113"/>
        <v>#VALUE!</v>
      </c>
      <c r="AT221" s="11" t="e">
        <f t="shared" si="114"/>
        <v>#VALUE!</v>
      </c>
      <c r="AU221" s="15">
        <f t="shared" si="115"/>
        <v>1.5759424160826513E-2</v>
      </c>
      <c r="AW221">
        <f t="shared" si="116"/>
        <v>78.812974192989046</v>
      </c>
      <c r="AX221">
        <f t="shared" si="117"/>
        <v>15.215219993965079</v>
      </c>
      <c r="AY221" t="e">
        <f t="shared" si="118"/>
        <v>#VALUE!</v>
      </c>
    </row>
    <row r="222" spans="1:51">
      <c r="A222" s="17"/>
      <c r="D222" s="36">
        <v>2</v>
      </c>
      <c r="E222" s="45">
        <v>44370.924432870372</v>
      </c>
      <c r="F222" s="43">
        <v>204</v>
      </c>
      <c r="H222" s="54">
        <v>21</v>
      </c>
      <c r="I222" s="5">
        <v>30</v>
      </c>
      <c r="J222" s="5">
        <v>1</v>
      </c>
      <c r="K222" s="54">
        <v>8436</v>
      </c>
      <c r="L222" s="5" t="s">
        <v>88</v>
      </c>
      <c r="M222" s="6">
        <f t="shared" si="94"/>
        <v>5.1552306474709104E-3</v>
      </c>
      <c r="N222" s="6">
        <f t="shared" si="122"/>
        <v>225.27041155725394</v>
      </c>
      <c r="O222" s="6" t="e">
        <f t="shared" si="95"/>
        <v>#VALUE!</v>
      </c>
      <c r="P222">
        <f t="shared" si="96"/>
        <v>8.2483690359534567E-2</v>
      </c>
      <c r="Q222">
        <f t="shared" si="97"/>
        <v>9911.8981085191735</v>
      </c>
      <c r="R222">
        <f t="shared" si="98"/>
        <v>0.14353727824528717</v>
      </c>
      <c r="S222">
        <f t="shared" si="99"/>
        <v>6272.2124295227986</v>
      </c>
      <c r="T222">
        <f t="shared" si="100"/>
        <v>6272.2124295227995</v>
      </c>
      <c r="V222" s="4">
        <f t="shared" si="119"/>
        <v>0.99565869503654603</v>
      </c>
      <c r="W222">
        <v>313.14999999999998</v>
      </c>
      <c r="X222">
        <f t="shared" si="101"/>
        <v>1.9073334166666699E-2</v>
      </c>
      <c r="Y222">
        <v>2E-3</v>
      </c>
      <c r="Z222">
        <f t="shared" si="102"/>
        <v>7.2765497523200454E-2</v>
      </c>
      <c r="AB222">
        <f t="shared" si="120"/>
        <v>9.9565869503654591E-7</v>
      </c>
      <c r="AC222">
        <f t="shared" si="103"/>
        <v>7.7494777425635433E-11</v>
      </c>
      <c r="AD222">
        <v>0</v>
      </c>
      <c r="AE222" s="11">
        <f t="shared" si="104"/>
        <v>2.0832659419818774E-11</v>
      </c>
      <c r="AF222" s="11">
        <f t="shared" si="105"/>
        <v>9.83274368454542E-11</v>
      </c>
      <c r="AG222" s="15">
        <f t="shared" si="106"/>
        <v>1.097002469958351E-3</v>
      </c>
      <c r="AI222">
        <f t="shared" si="121"/>
        <v>8.3993767513283035E-3</v>
      </c>
      <c r="AJ222">
        <f t="shared" si="107"/>
        <v>6.5374594236266053E-7</v>
      </c>
      <c r="AK222">
        <v>0</v>
      </c>
      <c r="AL222" s="11">
        <f t="shared" si="108"/>
        <v>3.642911895131379E-6</v>
      </c>
      <c r="AM222" s="11">
        <f t="shared" si="109"/>
        <v>4.2966578374940397E-6</v>
      </c>
      <c r="AN222" s="15">
        <f t="shared" si="110"/>
        <v>2.2739189884214046E-2</v>
      </c>
      <c r="AO222" s="15"/>
      <c r="AP222" t="e">
        <f t="shared" si="111"/>
        <v>#VALUE!</v>
      </c>
      <c r="AQ222" t="e">
        <f t="shared" si="112"/>
        <v>#VALUE!</v>
      </c>
      <c r="AR222">
        <v>0</v>
      </c>
      <c r="AS222" s="11" t="e">
        <f t="shared" si="113"/>
        <v>#VALUE!</v>
      </c>
      <c r="AT222" s="11" t="e">
        <f t="shared" si="114"/>
        <v>#VALUE!</v>
      </c>
      <c r="AU222" s="15">
        <f t="shared" si="115"/>
        <v>1.5759424160826513E-2</v>
      </c>
      <c r="AW222">
        <f t="shared" si="116"/>
        <v>78.812974192989046</v>
      </c>
      <c r="AX222">
        <f t="shared" si="117"/>
        <v>15.215219993965079</v>
      </c>
      <c r="AY222" t="e">
        <f t="shared" si="118"/>
        <v>#VALUE!</v>
      </c>
    </row>
    <row r="223" spans="1:51">
      <c r="A223" s="17"/>
      <c r="D223" s="36">
        <v>1</v>
      </c>
      <c r="E223" s="45">
        <v>44376.622453703705</v>
      </c>
      <c r="F223" s="43">
        <v>27</v>
      </c>
      <c r="H223" s="54">
        <v>23.2</v>
      </c>
      <c r="I223" s="5">
        <v>30</v>
      </c>
      <c r="J223" s="5">
        <v>1</v>
      </c>
      <c r="K223" s="54">
        <v>333</v>
      </c>
      <c r="L223" s="5" t="s">
        <v>88</v>
      </c>
      <c r="M223" s="6">
        <f t="shared" si="94"/>
        <v>5.1169599964689333E-3</v>
      </c>
      <c r="N223" s="6">
        <f t="shared" si="122"/>
        <v>8.8262400734683695</v>
      </c>
      <c r="O223" s="6" t="e">
        <f t="shared" si="95"/>
        <v>#VALUE!</v>
      </c>
      <c r="P223">
        <f t="shared" si="96"/>
        <v>8.1871359943502933E-2</v>
      </c>
      <c r="Q223">
        <f t="shared" si="97"/>
        <v>388.35456323260826</v>
      </c>
      <c r="R223">
        <f t="shared" si="98"/>
        <v>0.14362197148974562</v>
      </c>
      <c r="S223">
        <f t="shared" si="99"/>
        <v>247.73342005176656</v>
      </c>
      <c r="T223">
        <f t="shared" si="100"/>
        <v>247.73342005176659</v>
      </c>
      <c r="V223" s="4">
        <f t="shared" si="119"/>
        <v>0.98826726892188299</v>
      </c>
      <c r="W223">
        <v>313.14999999999998</v>
      </c>
      <c r="X223">
        <f t="shared" si="101"/>
        <v>1.9073334166666699E-2</v>
      </c>
      <c r="Y223">
        <v>2E-3</v>
      </c>
      <c r="Z223">
        <f t="shared" si="102"/>
        <v>7.2765497523200454E-2</v>
      </c>
      <c r="AB223">
        <f t="shared" si="120"/>
        <v>9.882672689218829E-7</v>
      </c>
      <c r="AC223">
        <f t="shared" si="103"/>
        <v>7.6919482975369195E-11</v>
      </c>
      <c r="AD223">
        <v>0</v>
      </c>
      <c r="AE223" s="11">
        <f t="shared" si="104"/>
        <v>2.0678004954748414E-11</v>
      </c>
      <c r="AF223" s="11">
        <f t="shared" si="105"/>
        <v>9.7597487930117612E-11</v>
      </c>
      <c r="AG223" s="15">
        <f t="shared" si="106"/>
        <v>1.097002469958351E-3</v>
      </c>
      <c r="AI223">
        <f t="shared" si="121"/>
        <v>3.2909300055098707E-4</v>
      </c>
      <c r="AJ223">
        <f t="shared" si="107"/>
        <v>2.5614187830797946E-8</v>
      </c>
      <c r="AK223">
        <v>0</v>
      </c>
      <c r="AL223" s="11">
        <f t="shared" si="108"/>
        <v>1.427316385256891E-7</v>
      </c>
      <c r="AM223" s="11">
        <f t="shared" si="109"/>
        <v>1.6834582635648705E-7</v>
      </c>
      <c r="AN223" s="15">
        <f t="shared" si="110"/>
        <v>2.2739189884214046E-2</v>
      </c>
      <c r="AO223" s="15"/>
      <c r="AP223" t="e">
        <f t="shared" si="111"/>
        <v>#VALUE!</v>
      </c>
      <c r="AQ223" t="e">
        <f t="shared" si="112"/>
        <v>#VALUE!</v>
      </c>
      <c r="AR223">
        <v>0</v>
      </c>
      <c r="AS223" s="11" t="e">
        <f t="shared" si="113"/>
        <v>#VALUE!</v>
      </c>
      <c r="AT223" s="11" t="e">
        <f t="shared" si="114"/>
        <v>#VALUE!</v>
      </c>
      <c r="AU223" s="15">
        <f t="shared" si="115"/>
        <v>1.5759424160826513E-2</v>
      </c>
      <c r="AW223">
        <f t="shared" si="116"/>
        <v>78.812974192989046</v>
      </c>
      <c r="AX223">
        <f t="shared" si="117"/>
        <v>15.215219993965075</v>
      </c>
      <c r="AY223" t="e">
        <f t="shared" si="118"/>
        <v>#VALUE!</v>
      </c>
    </row>
    <row r="224" spans="1:51">
      <c r="A224" s="17"/>
      <c r="D224" s="36">
        <v>2</v>
      </c>
      <c r="E224" s="45">
        <v>44376.643726851849</v>
      </c>
      <c r="F224" s="43">
        <v>78</v>
      </c>
      <c r="H224" s="54">
        <v>23.2</v>
      </c>
      <c r="I224" s="5">
        <v>30</v>
      </c>
      <c r="J224" s="5">
        <v>1</v>
      </c>
      <c r="K224" s="54">
        <v>17672</v>
      </c>
      <c r="L224" s="5" t="s">
        <v>88</v>
      </c>
      <c r="M224" s="6">
        <f t="shared" si="94"/>
        <v>5.1169599964689333E-3</v>
      </c>
      <c r="N224" s="6">
        <f t="shared" si="122"/>
        <v>468.40034407907808</v>
      </c>
      <c r="O224" s="6" t="e">
        <f t="shared" si="95"/>
        <v>#VALUE!</v>
      </c>
      <c r="P224">
        <f t="shared" si="96"/>
        <v>8.1871359943502933E-2</v>
      </c>
      <c r="Q224">
        <f t="shared" si="97"/>
        <v>20609.615139479436</v>
      </c>
      <c r="R224">
        <f t="shared" si="98"/>
        <v>0.14362197148974562</v>
      </c>
      <c r="S224">
        <f t="shared" si="99"/>
        <v>13146.981979443899</v>
      </c>
      <c r="T224">
        <f t="shared" si="100"/>
        <v>13146.981979443899</v>
      </c>
      <c r="V224" s="4">
        <f t="shared" si="119"/>
        <v>0.98826726892188299</v>
      </c>
      <c r="W224">
        <v>313.14999999999998</v>
      </c>
      <c r="X224">
        <f t="shared" si="101"/>
        <v>1.9073334166666699E-2</v>
      </c>
      <c r="Y224">
        <v>2E-3</v>
      </c>
      <c r="Z224">
        <f t="shared" si="102"/>
        <v>7.2765497523200454E-2</v>
      </c>
      <c r="AB224">
        <f t="shared" si="120"/>
        <v>9.882672689218829E-7</v>
      </c>
      <c r="AC224">
        <f t="shared" si="103"/>
        <v>7.6919482975369195E-11</v>
      </c>
      <c r="AD224">
        <v>0</v>
      </c>
      <c r="AE224" s="11">
        <f t="shared" si="104"/>
        <v>2.0678004954748414E-11</v>
      </c>
      <c r="AF224" s="11">
        <f t="shared" si="105"/>
        <v>9.7597487930117612E-11</v>
      </c>
      <c r="AG224" s="15">
        <f t="shared" si="106"/>
        <v>1.097002469958351E-3</v>
      </c>
      <c r="AI224">
        <f t="shared" si="121"/>
        <v>1.7464659176387516E-2</v>
      </c>
      <c r="AJ224">
        <f t="shared" si="107"/>
        <v>1.3593211031407244E-6</v>
      </c>
      <c r="AK224">
        <v>0</v>
      </c>
      <c r="AL224" s="11">
        <f t="shared" si="108"/>
        <v>7.5746351832611933E-6</v>
      </c>
      <c r="AM224" s="11">
        <f t="shared" si="109"/>
        <v>8.9339562864019184E-6</v>
      </c>
      <c r="AN224" s="15">
        <f t="shared" si="110"/>
        <v>2.2739189884214046E-2</v>
      </c>
      <c r="AO224" s="15"/>
      <c r="AP224" t="e">
        <f t="shared" si="111"/>
        <v>#VALUE!</v>
      </c>
      <c r="AQ224" t="e">
        <f t="shared" si="112"/>
        <v>#VALUE!</v>
      </c>
      <c r="AR224">
        <v>0</v>
      </c>
      <c r="AS224" s="11" t="e">
        <f t="shared" si="113"/>
        <v>#VALUE!</v>
      </c>
      <c r="AT224" s="11" t="e">
        <f t="shared" si="114"/>
        <v>#VALUE!</v>
      </c>
      <c r="AU224" s="15">
        <f t="shared" si="115"/>
        <v>1.5759424160826513E-2</v>
      </c>
      <c r="AW224">
        <f t="shared" si="116"/>
        <v>78.812974192989046</v>
      </c>
      <c r="AX224">
        <f t="shared" si="117"/>
        <v>15.215219993965082</v>
      </c>
      <c r="AY224" t="e">
        <f t="shared" si="118"/>
        <v>#VALUE!</v>
      </c>
    </row>
    <row r="225" spans="1:51">
      <c r="A225" s="17"/>
      <c r="D225" s="36">
        <v>1</v>
      </c>
      <c r="E225" s="45">
        <v>44376.664988425924</v>
      </c>
      <c r="F225" s="43">
        <v>71</v>
      </c>
      <c r="H225" s="54">
        <v>23.2</v>
      </c>
      <c r="I225" s="5">
        <v>30</v>
      </c>
      <c r="J225" s="5">
        <v>1</v>
      </c>
      <c r="K225" s="54">
        <v>11404</v>
      </c>
      <c r="L225" s="5" t="s">
        <v>88</v>
      </c>
      <c r="M225" s="6">
        <f t="shared" si="94"/>
        <v>5.1169599964689333E-3</v>
      </c>
      <c r="N225" s="6">
        <f t="shared" si="122"/>
        <v>302.26559098448428</v>
      </c>
      <c r="O225" s="6" t="e">
        <f t="shared" si="95"/>
        <v>#VALUE!</v>
      </c>
      <c r="P225">
        <f t="shared" si="96"/>
        <v>8.1871359943502933E-2</v>
      </c>
      <c r="Q225">
        <f t="shared" si="97"/>
        <v>13299.686003317309</v>
      </c>
      <c r="R225">
        <f t="shared" si="98"/>
        <v>0.14362197148974562</v>
      </c>
      <c r="S225">
        <f t="shared" si="99"/>
        <v>8483.9397065175544</v>
      </c>
      <c r="T225">
        <f t="shared" si="100"/>
        <v>8483.9397065175544</v>
      </c>
      <c r="V225" s="4">
        <f t="shared" si="119"/>
        <v>0.98826726892188299</v>
      </c>
      <c r="W225">
        <v>313.14999999999998</v>
      </c>
      <c r="X225">
        <f t="shared" si="101"/>
        <v>1.9073334166666699E-2</v>
      </c>
      <c r="Y225">
        <v>2E-3</v>
      </c>
      <c r="Z225">
        <f t="shared" si="102"/>
        <v>7.2765497523200454E-2</v>
      </c>
      <c r="AB225">
        <f t="shared" si="120"/>
        <v>9.882672689218829E-7</v>
      </c>
      <c r="AC225">
        <f t="shared" si="103"/>
        <v>7.6919482975369195E-11</v>
      </c>
      <c r="AD225">
        <v>0</v>
      </c>
      <c r="AE225" s="11">
        <f t="shared" si="104"/>
        <v>2.0678004954748414E-11</v>
      </c>
      <c r="AF225" s="11">
        <f t="shared" si="105"/>
        <v>9.7597487930117612E-11</v>
      </c>
      <c r="AG225" s="15">
        <f t="shared" si="106"/>
        <v>1.097002469958351E-3</v>
      </c>
      <c r="AI225">
        <f t="shared" si="121"/>
        <v>1.1270199934785154E-2</v>
      </c>
      <c r="AJ225">
        <f t="shared" si="107"/>
        <v>8.7718978385111039E-7</v>
      </c>
      <c r="AK225">
        <v>0</v>
      </c>
      <c r="AL225" s="11">
        <f t="shared" si="108"/>
        <v>4.8880228400809555E-6</v>
      </c>
      <c r="AM225" s="11">
        <f t="shared" si="109"/>
        <v>5.7652126239320658E-6</v>
      </c>
      <c r="AN225" s="15">
        <f t="shared" si="110"/>
        <v>2.2739189884214046E-2</v>
      </c>
      <c r="AO225" s="15"/>
      <c r="AP225" t="e">
        <f t="shared" si="111"/>
        <v>#VALUE!</v>
      </c>
      <c r="AQ225" t="e">
        <f t="shared" si="112"/>
        <v>#VALUE!</v>
      </c>
      <c r="AR225">
        <v>0</v>
      </c>
      <c r="AS225" s="11" t="e">
        <f t="shared" si="113"/>
        <v>#VALUE!</v>
      </c>
      <c r="AT225" s="11" t="e">
        <f t="shared" si="114"/>
        <v>#VALUE!</v>
      </c>
      <c r="AU225" s="15">
        <f t="shared" si="115"/>
        <v>1.5759424160826513E-2</v>
      </c>
      <c r="AW225">
        <f t="shared" si="116"/>
        <v>78.812974192989046</v>
      </c>
      <c r="AX225">
        <f t="shared" si="117"/>
        <v>15.215219993965075</v>
      </c>
      <c r="AY225" t="e">
        <f t="shared" si="118"/>
        <v>#VALUE!</v>
      </c>
    </row>
    <row r="226" spans="1:51">
      <c r="A226" s="17"/>
      <c r="B226" s="43"/>
      <c r="C226" s="43"/>
      <c r="D226" s="36">
        <v>2</v>
      </c>
      <c r="E226" s="45">
        <v>44376.686226851853</v>
      </c>
      <c r="F226" s="43">
        <v>129</v>
      </c>
      <c r="H226" s="54">
        <v>23.2</v>
      </c>
      <c r="I226" s="5">
        <v>30</v>
      </c>
      <c r="J226" s="5">
        <v>1</v>
      </c>
      <c r="K226" s="54">
        <v>8144</v>
      </c>
      <c r="L226" s="5" t="s">
        <v>88</v>
      </c>
      <c r="M226" s="6">
        <f t="shared" si="94"/>
        <v>5.1169599964689333E-3</v>
      </c>
      <c r="N226" s="6">
        <f t="shared" si="122"/>
        <v>215.85855603101021</v>
      </c>
      <c r="O226" s="6" t="e">
        <f t="shared" si="95"/>
        <v>#VALUE!</v>
      </c>
      <c r="P226">
        <f t="shared" si="96"/>
        <v>8.1871359943502933E-2</v>
      </c>
      <c r="Q226">
        <f t="shared" si="97"/>
        <v>9497.7764653644499</v>
      </c>
      <c r="R226">
        <f t="shared" si="98"/>
        <v>0.14362197148974562</v>
      </c>
      <c r="S226">
        <f t="shared" si="99"/>
        <v>6058.6816003050671</v>
      </c>
      <c r="T226">
        <f t="shared" si="100"/>
        <v>6058.6816003050662</v>
      </c>
      <c r="V226" s="4">
        <f t="shared" si="119"/>
        <v>0.98826726892188299</v>
      </c>
      <c r="W226">
        <v>313.14999999999998</v>
      </c>
      <c r="X226">
        <f t="shared" si="101"/>
        <v>1.9073334166666699E-2</v>
      </c>
      <c r="Y226">
        <v>2E-3</v>
      </c>
      <c r="Z226">
        <f t="shared" si="102"/>
        <v>7.2765497523200454E-2</v>
      </c>
      <c r="AB226">
        <f t="shared" si="120"/>
        <v>9.882672689218829E-7</v>
      </c>
      <c r="AC226">
        <f t="shared" si="103"/>
        <v>7.6919482975369195E-11</v>
      </c>
      <c r="AD226">
        <v>0</v>
      </c>
      <c r="AE226" s="11">
        <f t="shared" si="104"/>
        <v>2.0678004954748414E-11</v>
      </c>
      <c r="AF226" s="11">
        <f t="shared" si="105"/>
        <v>9.7597487930117612E-11</v>
      </c>
      <c r="AG226" s="15">
        <f t="shared" si="106"/>
        <v>1.097002469958351E-3</v>
      </c>
      <c r="AI226">
        <f t="shared" si="121"/>
        <v>8.0484486380998158E-3</v>
      </c>
      <c r="AJ226">
        <f t="shared" si="107"/>
        <v>6.2643226935140687E-7</v>
      </c>
      <c r="AK226">
        <v>0</v>
      </c>
      <c r="AL226" s="11">
        <f t="shared" si="108"/>
        <v>3.4907101025621985E-6</v>
      </c>
      <c r="AM226" s="11">
        <f t="shared" si="109"/>
        <v>4.1171423719136051E-6</v>
      </c>
      <c r="AN226" s="15">
        <f t="shared" si="110"/>
        <v>2.2739189884214046E-2</v>
      </c>
      <c r="AO226" s="15"/>
      <c r="AP226" t="e">
        <f t="shared" si="111"/>
        <v>#VALUE!</v>
      </c>
      <c r="AQ226" t="e">
        <f t="shared" si="112"/>
        <v>#VALUE!</v>
      </c>
      <c r="AR226">
        <v>0</v>
      </c>
      <c r="AS226" s="11" t="e">
        <f t="shared" si="113"/>
        <v>#VALUE!</v>
      </c>
      <c r="AT226" s="11" t="e">
        <f t="shared" si="114"/>
        <v>#VALUE!</v>
      </c>
      <c r="AU226" s="15">
        <f t="shared" si="115"/>
        <v>1.5759424160826513E-2</v>
      </c>
      <c r="AW226">
        <f t="shared" si="116"/>
        <v>78.812974192989046</v>
      </c>
      <c r="AX226">
        <f t="shared" si="117"/>
        <v>15.215219993965071</v>
      </c>
      <c r="AY226" t="e">
        <f t="shared" si="118"/>
        <v>#VALUE!</v>
      </c>
    </row>
    <row r="227" spans="1:51">
      <c r="A227" s="17"/>
      <c r="D227" s="36">
        <v>1</v>
      </c>
      <c r="E227" s="45">
        <v>44376.707488425927</v>
      </c>
      <c r="F227" s="43">
        <v>188</v>
      </c>
      <c r="H227" s="54">
        <v>23.2</v>
      </c>
      <c r="I227" s="5">
        <v>30</v>
      </c>
      <c r="J227" s="5">
        <v>1</v>
      </c>
      <c r="K227" s="54">
        <v>8450</v>
      </c>
      <c r="L227" s="5" t="s">
        <v>88</v>
      </c>
      <c r="M227" s="6">
        <f t="shared" si="94"/>
        <v>5.1169599964689333E-3</v>
      </c>
      <c r="N227" s="6">
        <f t="shared" si="122"/>
        <v>223.96915501744056</v>
      </c>
      <c r="O227" s="6" t="e">
        <f t="shared" si="95"/>
        <v>#VALUE!</v>
      </c>
      <c r="P227">
        <f t="shared" si="96"/>
        <v>8.1871359943502933E-2</v>
      </c>
      <c r="Q227">
        <f t="shared" si="97"/>
        <v>9854.6428207673853</v>
      </c>
      <c r="R227">
        <f t="shared" si="98"/>
        <v>0.14362197148974562</v>
      </c>
      <c r="S227">
        <f t="shared" si="99"/>
        <v>6286.328526839121</v>
      </c>
      <c r="T227">
        <f t="shared" si="100"/>
        <v>6286.328526839121</v>
      </c>
      <c r="V227" s="4">
        <f t="shared" si="119"/>
        <v>0.98826726892188299</v>
      </c>
      <c r="W227">
        <v>313.14999999999998</v>
      </c>
      <c r="X227">
        <f t="shared" si="101"/>
        <v>1.9073334166666699E-2</v>
      </c>
      <c r="Y227">
        <v>2E-3</v>
      </c>
      <c r="Z227">
        <f t="shared" si="102"/>
        <v>7.2765497523200454E-2</v>
      </c>
      <c r="AB227">
        <f t="shared" si="120"/>
        <v>9.882672689218829E-7</v>
      </c>
      <c r="AC227">
        <f t="shared" si="103"/>
        <v>7.6919482975369195E-11</v>
      </c>
      <c r="AD227">
        <v>0</v>
      </c>
      <c r="AE227" s="11">
        <f t="shared" si="104"/>
        <v>2.0678004954748414E-11</v>
      </c>
      <c r="AF227" s="11">
        <f t="shared" si="105"/>
        <v>9.7597487930117612E-11</v>
      </c>
      <c r="AG227" s="15">
        <f t="shared" si="106"/>
        <v>1.097002469958351E-3</v>
      </c>
      <c r="AI227">
        <f t="shared" si="121"/>
        <v>8.3508584223899104E-3</v>
      </c>
      <c r="AJ227">
        <f t="shared" si="107"/>
        <v>6.4996963114186973E-7</v>
      </c>
      <c r="AK227">
        <v>0</v>
      </c>
      <c r="AL227" s="11">
        <f t="shared" si="108"/>
        <v>3.6218689055317497E-6</v>
      </c>
      <c r="AM227" s="11">
        <f t="shared" si="109"/>
        <v>4.2718385366736194E-6</v>
      </c>
      <c r="AN227" s="15">
        <f t="shared" si="110"/>
        <v>2.2739189884214046E-2</v>
      </c>
      <c r="AO227" s="15"/>
      <c r="AP227" t="e">
        <f t="shared" si="111"/>
        <v>#VALUE!</v>
      </c>
      <c r="AQ227" t="e">
        <f t="shared" si="112"/>
        <v>#VALUE!</v>
      </c>
      <c r="AR227">
        <v>0</v>
      </c>
      <c r="AS227" s="11" t="e">
        <f t="shared" si="113"/>
        <v>#VALUE!</v>
      </c>
      <c r="AT227" s="11" t="e">
        <f t="shared" si="114"/>
        <v>#VALUE!</v>
      </c>
      <c r="AU227" s="15">
        <f t="shared" si="115"/>
        <v>1.5759424160826513E-2</v>
      </c>
      <c r="AW227">
        <f t="shared" si="116"/>
        <v>78.812974192989046</v>
      </c>
      <c r="AX227">
        <f t="shared" si="117"/>
        <v>15.215219993965079</v>
      </c>
      <c r="AY227" t="e">
        <f t="shared" si="118"/>
        <v>#VALUE!</v>
      </c>
    </row>
    <row r="228" spans="1:51">
      <c r="A228" s="17"/>
      <c r="D228" s="36">
        <v>2</v>
      </c>
      <c r="E228" s="45">
        <v>44376.728726851848</v>
      </c>
      <c r="F228" s="43">
        <v>99</v>
      </c>
      <c r="H228" s="54">
        <v>23.2</v>
      </c>
      <c r="I228" s="5">
        <v>30</v>
      </c>
      <c r="J228" s="5">
        <v>1</v>
      </c>
      <c r="K228" s="54"/>
      <c r="L228" s="5" t="s">
        <v>88</v>
      </c>
      <c r="M228" s="6">
        <f t="shared" si="94"/>
        <v>5.1169599964689333E-3</v>
      </c>
      <c r="N228" s="6">
        <f t="shared" si="122"/>
        <v>0</v>
      </c>
      <c r="O228" s="6" t="e">
        <f t="shared" si="95"/>
        <v>#VALUE!</v>
      </c>
      <c r="P228">
        <f t="shared" si="96"/>
        <v>8.1871359943502933E-2</v>
      </c>
      <c r="Q228">
        <f t="shared" si="97"/>
        <v>0</v>
      </c>
      <c r="R228">
        <f t="shared" si="98"/>
        <v>0.14362197148974562</v>
      </c>
      <c r="S228">
        <f t="shared" si="99"/>
        <v>0</v>
      </c>
      <c r="T228">
        <f t="shared" si="100"/>
        <v>0</v>
      </c>
      <c r="V228" s="4">
        <f t="shared" si="119"/>
        <v>0.98826726892188299</v>
      </c>
      <c r="W228">
        <v>313.14999999999998</v>
      </c>
      <c r="X228">
        <f t="shared" si="101"/>
        <v>1.9073334166666699E-2</v>
      </c>
      <c r="Y228">
        <v>2E-3</v>
      </c>
      <c r="Z228">
        <f t="shared" si="102"/>
        <v>7.2765497523200454E-2</v>
      </c>
      <c r="AB228">
        <f t="shared" si="120"/>
        <v>9.882672689218829E-7</v>
      </c>
      <c r="AC228">
        <f t="shared" si="103"/>
        <v>7.6919482975369195E-11</v>
      </c>
      <c r="AD228">
        <v>0</v>
      </c>
      <c r="AE228" s="11">
        <f t="shared" si="104"/>
        <v>2.0678004954748414E-11</v>
      </c>
      <c r="AF228" s="11">
        <f t="shared" si="105"/>
        <v>9.7597487930117612E-11</v>
      </c>
      <c r="AG228" s="15">
        <f t="shared" si="106"/>
        <v>1.097002469958351E-3</v>
      </c>
      <c r="AI228">
        <f t="shared" si="121"/>
        <v>0</v>
      </c>
      <c r="AJ228">
        <f t="shared" si="107"/>
        <v>0</v>
      </c>
      <c r="AK228">
        <v>0</v>
      </c>
      <c r="AL228" s="11">
        <f t="shared" si="108"/>
        <v>0</v>
      </c>
      <c r="AM228" s="11">
        <f t="shared" si="109"/>
        <v>0</v>
      </c>
      <c r="AN228" s="15">
        <f t="shared" si="110"/>
        <v>2.2739189884214046E-2</v>
      </c>
      <c r="AO228" s="15"/>
      <c r="AP228" t="e">
        <f t="shared" si="111"/>
        <v>#VALUE!</v>
      </c>
      <c r="AQ228" t="e">
        <f t="shared" si="112"/>
        <v>#VALUE!</v>
      </c>
      <c r="AR228">
        <v>0</v>
      </c>
      <c r="AS228" s="11" t="e">
        <f t="shared" si="113"/>
        <v>#VALUE!</v>
      </c>
      <c r="AT228" s="11" t="e">
        <f t="shared" si="114"/>
        <v>#VALUE!</v>
      </c>
      <c r="AU228" s="15">
        <f t="shared" si="115"/>
        <v>1.5759424160826513E-2</v>
      </c>
      <c r="AW228">
        <f t="shared" si="116"/>
        <v>78.812974192989046</v>
      </c>
      <c r="AX228" t="e">
        <f t="shared" si="117"/>
        <v>#DIV/0!</v>
      </c>
      <c r="AY228" t="e">
        <f t="shared" si="118"/>
        <v>#VALUE!</v>
      </c>
    </row>
    <row r="229" spans="1:51">
      <c r="A229" s="17"/>
      <c r="D229" s="36">
        <v>1</v>
      </c>
      <c r="E229" s="45">
        <v>44376.749988425923</v>
      </c>
      <c r="F229" s="43">
        <v>122</v>
      </c>
      <c r="H229" s="54">
        <v>23.2</v>
      </c>
      <c r="I229" s="5">
        <v>30</v>
      </c>
      <c r="J229" s="5">
        <v>1</v>
      </c>
      <c r="K229" s="54"/>
      <c r="L229" s="5" t="s">
        <v>88</v>
      </c>
      <c r="M229" s="6">
        <f t="shared" si="94"/>
        <v>5.1169599964689333E-3</v>
      </c>
      <c r="N229" s="6">
        <f t="shared" si="122"/>
        <v>0</v>
      </c>
      <c r="O229" s="6" t="e">
        <f t="shared" si="95"/>
        <v>#VALUE!</v>
      </c>
      <c r="P229">
        <f t="shared" si="96"/>
        <v>8.1871359943502933E-2</v>
      </c>
      <c r="Q229">
        <f t="shared" si="97"/>
        <v>0</v>
      </c>
      <c r="R229">
        <f t="shared" si="98"/>
        <v>0.14362197148974562</v>
      </c>
      <c r="S229">
        <f t="shared" si="99"/>
        <v>0</v>
      </c>
      <c r="T229">
        <f t="shared" si="100"/>
        <v>0</v>
      </c>
      <c r="V229" s="4">
        <f t="shared" si="119"/>
        <v>0.98826726892188299</v>
      </c>
      <c r="W229">
        <v>313.14999999999998</v>
      </c>
      <c r="X229">
        <f t="shared" si="101"/>
        <v>1.9073334166666699E-2</v>
      </c>
      <c r="Y229">
        <v>2E-3</v>
      </c>
      <c r="Z229">
        <f t="shared" si="102"/>
        <v>7.2765497523200454E-2</v>
      </c>
      <c r="AB229">
        <f t="shared" si="120"/>
        <v>9.882672689218829E-7</v>
      </c>
      <c r="AC229">
        <f t="shared" si="103"/>
        <v>7.6919482975369195E-11</v>
      </c>
      <c r="AD229">
        <v>0</v>
      </c>
      <c r="AE229" s="11">
        <f t="shared" si="104"/>
        <v>2.0678004954748414E-11</v>
      </c>
      <c r="AF229" s="11">
        <f t="shared" si="105"/>
        <v>9.7597487930117612E-11</v>
      </c>
      <c r="AG229" s="15">
        <f t="shared" si="106"/>
        <v>1.097002469958351E-3</v>
      </c>
      <c r="AI229">
        <f t="shared" si="121"/>
        <v>0</v>
      </c>
      <c r="AJ229">
        <f t="shared" si="107"/>
        <v>0</v>
      </c>
      <c r="AK229">
        <v>0</v>
      </c>
      <c r="AL229" s="11">
        <f t="shared" si="108"/>
        <v>0</v>
      </c>
      <c r="AM229" s="11">
        <f t="shared" si="109"/>
        <v>0</v>
      </c>
      <c r="AN229" s="15">
        <f t="shared" si="110"/>
        <v>2.2739189884214046E-2</v>
      </c>
      <c r="AO229" s="15"/>
      <c r="AP229" t="e">
        <f t="shared" si="111"/>
        <v>#VALUE!</v>
      </c>
      <c r="AQ229" t="e">
        <f t="shared" si="112"/>
        <v>#VALUE!</v>
      </c>
      <c r="AR229">
        <v>0</v>
      </c>
      <c r="AS229" s="11" t="e">
        <f t="shared" si="113"/>
        <v>#VALUE!</v>
      </c>
      <c r="AT229" s="11" t="e">
        <f t="shared" si="114"/>
        <v>#VALUE!</v>
      </c>
      <c r="AU229" s="15">
        <f t="shared" si="115"/>
        <v>1.5759424160826513E-2</v>
      </c>
      <c r="AW229">
        <f t="shared" si="116"/>
        <v>78.812974192989046</v>
      </c>
      <c r="AX229" t="e">
        <f t="shared" si="117"/>
        <v>#DIV/0!</v>
      </c>
      <c r="AY229" t="e">
        <f t="shared" si="118"/>
        <v>#VALUE!</v>
      </c>
    </row>
    <row r="230" spans="1:51">
      <c r="A230" s="17"/>
      <c r="D230" s="36">
        <v>2</v>
      </c>
      <c r="E230" s="45">
        <v>44376.771273148152</v>
      </c>
      <c r="F230" s="43">
        <v>28</v>
      </c>
      <c r="H230" s="54">
        <v>23.2</v>
      </c>
      <c r="I230" s="5">
        <v>30</v>
      </c>
      <c r="J230" s="5">
        <v>1</v>
      </c>
      <c r="K230" s="54">
        <v>11973</v>
      </c>
      <c r="L230" s="5" t="s">
        <v>88</v>
      </c>
      <c r="M230" s="6">
        <f t="shared" si="94"/>
        <v>5.1169599964689333E-3</v>
      </c>
      <c r="N230" s="6">
        <f t="shared" si="122"/>
        <v>317.34706426317342</v>
      </c>
      <c r="O230" s="6" t="e">
        <f t="shared" si="95"/>
        <v>#VALUE!</v>
      </c>
      <c r="P230">
        <f t="shared" si="96"/>
        <v>8.1871359943502933E-2</v>
      </c>
      <c r="Q230">
        <f t="shared" si="97"/>
        <v>13963.27082757963</v>
      </c>
      <c r="R230">
        <f t="shared" si="98"/>
        <v>0.14362197148974562</v>
      </c>
      <c r="S230">
        <f t="shared" si="99"/>
        <v>8907.2439587982008</v>
      </c>
      <c r="T230">
        <f t="shared" si="100"/>
        <v>8907.2439587981989</v>
      </c>
      <c r="V230" s="4">
        <f t="shared" si="119"/>
        <v>0.98826726892188299</v>
      </c>
      <c r="W230">
        <v>313.14999999999998</v>
      </c>
      <c r="X230">
        <f t="shared" si="101"/>
        <v>1.9073334166666699E-2</v>
      </c>
      <c r="Y230">
        <v>2E-3</v>
      </c>
      <c r="Z230">
        <f t="shared" si="102"/>
        <v>7.2765497523200454E-2</v>
      </c>
      <c r="AB230">
        <f t="shared" si="120"/>
        <v>9.882672689218829E-7</v>
      </c>
      <c r="AC230">
        <f t="shared" si="103"/>
        <v>7.6919482975369195E-11</v>
      </c>
      <c r="AD230">
        <v>0</v>
      </c>
      <c r="AE230" s="11">
        <f t="shared" si="104"/>
        <v>2.0678004954748414E-11</v>
      </c>
      <c r="AF230" s="11">
        <f t="shared" si="105"/>
        <v>9.7597487930117612E-11</v>
      </c>
      <c r="AG230" s="15">
        <f t="shared" si="106"/>
        <v>1.097002469958351E-3</v>
      </c>
      <c r="AI230">
        <f t="shared" si="121"/>
        <v>1.1832524010801704E-2</v>
      </c>
      <c r="AJ230">
        <f t="shared" si="107"/>
        <v>9.2095696966409535E-7</v>
      </c>
      <c r="AK230">
        <v>0</v>
      </c>
      <c r="AL230" s="11">
        <f t="shared" si="108"/>
        <v>5.1319096338380633E-6</v>
      </c>
      <c r="AM230" s="11">
        <f t="shared" si="109"/>
        <v>6.0528666035021586E-6</v>
      </c>
      <c r="AN230" s="15">
        <f t="shared" si="110"/>
        <v>2.2739189884214046E-2</v>
      </c>
      <c r="AO230" s="15"/>
      <c r="AP230" t="e">
        <f t="shared" si="111"/>
        <v>#VALUE!</v>
      </c>
      <c r="AQ230" t="e">
        <f t="shared" si="112"/>
        <v>#VALUE!</v>
      </c>
      <c r="AR230">
        <v>0</v>
      </c>
      <c r="AS230" s="11" t="e">
        <f t="shared" si="113"/>
        <v>#VALUE!</v>
      </c>
      <c r="AT230" s="11" t="e">
        <f t="shared" si="114"/>
        <v>#VALUE!</v>
      </c>
      <c r="AU230" s="15">
        <f t="shared" si="115"/>
        <v>1.5759424160826513E-2</v>
      </c>
      <c r="AW230">
        <f t="shared" si="116"/>
        <v>78.812974192989046</v>
      </c>
      <c r="AX230">
        <f t="shared" si="117"/>
        <v>15.215219993965075</v>
      </c>
      <c r="AY230" t="e">
        <f t="shared" si="118"/>
        <v>#VALUE!</v>
      </c>
    </row>
    <row r="231" spans="1:51">
      <c r="A231" s="17"/>
      <c r="D231" s="36">
        <v>1</v>
      </c>
      <c r="E231" s="45">
        <v>44376.792546296296</v>
      </c>
      <c r="F231" s="43">
        <v>18</v>
      </c>
      <c r="H231" s="54">
        <v>23.2</v>
      </c>
      <c r="I231" s="5">
        <v>30</v>
      </c>
      <c r="J231" s="5">
        <v>1</v>
      </c>
      <c r="K231" s="54">
        <v>18355</v>
      </c>
      <c r="L231" s="5" t="s">
        <v>88</v>
      </c>
      <c r="M231" s="6">
        <f t="shared" si="94"/>
        <v>5.1169599964689333E-3</v>
      </c>
      <c r="N231" s="6">
        <f t="shared" si="122"/>
        <v>486.50341305859428</v>
      </c>
      <c r="O231" s="6" t="e">
        <f t="shared" si="95"/>
        <v>#VALUE!</v>
      </c>
      <c r="P231">
        <f t="shared" si="96"/>
        <v>8.1871359943502933E-2</v>
      </c>
      <c r="Q231">
        <f t="shared" si="97"/>
        <v>21406.15017457815</v>
      </c>
      <c r="R231">
        <f t="shared" si="98"/>
        <v>0.14362197148974562</v>
      </c>
      <c r="S231">
        <f t="shared" si="99"/>
        <v>13655.095871021545</v>
      </c>
      <c r="T231">
        <f t="shared" si="100"/>
        <v>13655.095871021547</v>
      </c>
      <c r="V231" s="4">
        <f t="shared" si="119"/>
        <v>0.98826726892188299</v>
      </c>
      <c r="W231">
        <v>313.14999999999998</v>
      </c>
      <c r="X231">
        <f t="shared" si="101"/>
        <v>1.9073334166666699E-2</v>
      </c>
      <c r="Y231">
        <v>2E-3</v>
      </c>
      <c r="Z231">
        <f t="shared" si="102"/>
        <v>7.2765497523200454E-2</v>
      </c>
      <c r="AB231">
        <f t="shared" si="120"/>
        <v>9.882672689218829E-7</v>
      </c>
      <c r="AC231">
        <f t="shared" si="103"/>
        <v>7.6919482975369195E-11</v>
      </c>
      <c r="AD231">
        <v>0</v>
      </c>
      <c r="AE231" s="11">
        <f t="shared" si="104"/>
        <v>2.0678004954748414E-11</v>
      </c>
      <c r="AF231" s="11">
        <f t="shared" si="105"/>
        <v>9.7597487930117612E-11</v>
      </c>
      <c r="AG231" s="15">
        <f t="shared" si="106"/>
        <v>1.097002469958351E-3</v>
      </c>
      <c r="AI231">
        <f t="shared" si="121"/>
        <v>1.8139645721061162E-2</v>
      </c>
      <c r="AJ231">
        <f t="shared" si="107"/>
        <v>1.4118571100129016E-6</v>
      </c>
      <c r="AK231">
        <v>0</v>
      </c>
      <c r="AL231" s="11">
        <f t="shared" si="108"/>
        <v>7.8673850604775469E-6</v>
      </c>
      <c r="AM231" s="11">
        <f t="shared" si="109"/>
        <v>9.2792421704904485E-6</v>
      </c>
      <c r="AN231" s="15">
        <f t="shared" si="110"/>
        <v>2.2739189884214046E-2</v>
      </c>
      <c r="AO231" s="15"/>
      <c r="AP231" t="e">
        <f t="shared" si="111"/>
        <v>#VALUE!</v>
      </c>
      <c r="AQ231" t="e">
        <f t="shared" si="112"/>
        <v>#VALUE!</v>
      </c>
      <c r="AR231">
        <v>0</v>
      </c>
      <c r="AS231" s="11" t="e">
        <f t="shared" si="113"/>
        <v>#VALUE!</v>
      </c>
      <c r="AT231" s="11" t="e">
        <f t="shared" si="114"/>
        <v>#VALUE!</v>
      </c>
      <c r="AU231" s="15">
        <f t="shared" si="115"/>
        <v>1.5759424160826513E-2</v>
      </c>
      <c r="AW231">
        <f t="shared" si="116"/>
        <v>78.812974192989046</v>
      </c>
      <c r="AX231">
        <f t="shared" si="117"/>
        <v>15.215219993965079</v>
      </c>
      <c r="AY231" t="e">
        <f t="shared" si="118"/>
        <v>#VALUE!</v>
      </c>
    </row>
    <row r="232" spans="1:51">
      <c r="A232" s="17"/>
      <c r="D232" s="36">
        <v>2</v>
      </c>
      <c r="E232" s="45">
        <v>44376.813807870371</v>
      </c>
      <c r="F232" s="43">
        <v>170</v>
      </c>
      <c r="H232" s="54">
        <v>23.2</v>
      </c>
      <c r="I232" s="5">
        <v>30</v>
      </c>
      <c r="J232" s="5">
        <v>1</v>
      </c>
      <c r="K232" s="54">
        <v>17729</v>
      </c>
      <c r="L232" s="5" t="s">
        <v>88</v>
      </c>
      <c r="M232" s="6">
        <f t="shared" si="94"/>
        <v>5.1169599964689333E-3</v>
      </c>
      <c r="N232" s="6">
        <f t="shared" si="122"/>
        <v>469.91114192949169</v>
      </c>
      <c r="O232" s="6" t="e">
        <f t="shared" si="95"/>
        <v>#VALUE!</v>
      </c>
      <c r="P232">
        <f t="shared" si="96"/>
        <v>8.1871359943502933E-2</v>
      </c>
      <c r="Q232">
        <f t="shared" si="97"/>
        <v>20676.090244897634</v>
      </c>
      <c r="R232">
        <f t="shared" si="98"/>
        <v>0.14362197148974562</v>
      </c>
      <c r="S232">
        <f t="shared" si="99"/>
        <v>13189.386799092403</v>
      </c>
      <c r="T232">
        <f t="shared" si="100"/>
        <v>13189.386799092403</v>
      </c>
      <c r="V232" s="4">
        <f t="shared" si="119"/>
        <v>0.98826726892188299</v>
      </c>
      <c r="W232">
        <v>313.14999999999998</v>
      </c>
      <c r="X232">
        <f t="shared" si="101"/>
        <v>1.9073334166666699E-2</v>
      </c>
      <c r="Y232">
        <v>2E-3</v>
      </c>
      <c r="Z232">
        <f t="shared" si="102"/>
        <v>7.2765497523200454E-2</v>
      </c>
      <c r="AB232">
        <f t="shared" si="120"/>
        <v>9.882672689218829E-7</v>
      </c>
      <c r="AC232">
        <f t="shared" si="103"/>
        <v>7.6919482975369195E-11</v>
      </c>
      <c r="AD232">
        <v>0</v>
      </c>
      <c r="AE232" s="11">
        <f t="shared" si="104"/>
        <v>2.0678004954748414E-11</v>
      </c>
      <c r="AF232" s="11">
        <f t="shared" si="105"/>
        <v>9.7597487930117612E-11</v>
      </c>
      <c r="AG232" s="15">
        <f t="shared" si="106"/>
        <v>1.097002469958351E-3</v>
      </c>
      <c r="AI232">
        <f t="shared" si="121"/>
        <v>1.7520990410716065E-2</v>
      </c>
      <c r="AJ232">
        <f t="shared" si="107"/>
        <v>1.3637055136703209E-6</v>
      </c>
      <c r="AK232">
        <v>0</v>
      </c>
      <c r="AL232" s="11">
        <f t="shared" si="108"/>
        <v>7.5990667249908174E-6</v>
      </c>
      <c r="AM232" s="11">
        <f t="shared" si="109"/>
        <v>8.9627722386611383E-6</v>
      </c>
      <c r="AN232" s="15">
        <f t="shared" si="110"/>
        <v>2.2739189884214046E-2</v>
      </c>
      <c r="AO232" s="15"/>
      <c r="AP232" t="e">
        <f t="shared" si="111"/>
        <v>#VALUE!</v>
      </c>
      <c r="AQ232" t="e">
        <f t="shared" si="112"/>
        <v>#VALUE!</v>
      </c>
      <c r="AR232">
        <v>0</v>
      </c>
      <c r="AS232" s="11" t="e">
        <f t="shared" si="113"/>
        <v>#VALUE!</v>
      </c>
      <c r="AT232" s="11" t="e">
        <f t="shared" si="114"/>
        <v>#VALUE!</v>
      </c>
      <c r="AU232" s="15">
        <f t="shared" si="115"/>
        <v>1.5759424160826513E-2</v>
      </c>
      <c r="AW232">
        <f t="shared" si="116"/>
        <v>78.812974192989046</v>
      </c>
      <c r="AX232">
        <f t="shared" si="117"/>
        <v>15.215219993965077</v>
      </c>
      <c r="AY232" t="e">
        <f t="shared" si="118"/>
        <v>#VALUE!</v>
      </c>
    </row>
    <row r="233" spans="1:51">
      <c r="A233" s="17"/>
      <c r="D233" s="36">
        <v>1</v>
      </c>
      <c r="E233" s="45">
        <v>44376.835069444445</v>
      </c>
      <c r="F233" s="43">
        <v>24</v>
      </c>
      <c r="H233" s="54">
        <v>23.2</v>
      </c>
      <c r="I233" s="5">
        <v>30</v>
      </c>
      <c r="J233" s="5">
        <v>1</v>
      </c>
      <c r="K233" s="54">
        <v>25909</v>
      </c>
      <c r="L233" s="5" t="s">
        <v>88</v>
      </c>
      <c r="M233" s="6">
        <f t="shared" si="94"/>
        <v>5.1169599964689333E-3</v>
      </c>
      <c r="N233" s="6">
        <f t="shared" si="122"/>
        <v>686.7238860765525</v>
      </c>
      <c r="O233" s="6" t="e">
        <f t="shared" si="95"/>
        <v>#VALUE!</v>
      </c>
      <c r="P233">
        <f t="shared" si="96"/>
        <v>8.1871359943502933E-2</v>
      </c>
      <c r="Q233">
        <f t="shared" si="97"/>
        <v>30215.850987368311</v>
      </c>
      <c r="R233">
        <f t="shared" si="98"/>
        <v>0.14362197148974562</v>
      </c>
      <c r="S233">
        <f t="shared" si="99"/>
        <v>19274.850390754411</v>
      </c>
      <c r="T233">
        <f t="shared" si="100"/>
        <v>19274.850390754418</v>
      </c>
      <c r="V233" s="4">
        <f t="shared" si="119"/>
        <v>0.98826726892188299</v>
      </c>
      <c r="W233">
        <v>313.14999999999998</v>
      </c>
      <c r="X233">
        <f t="shared" si="101"/>
        <v>1.9073334166666699E-2</v>
      </c>
      <c r="Y233">
        <v>2E-3</v>
      </c>
      <c r="Z233">
        <f t="shared" si="102"/>
        <v>7.2765497523200454E-2</v>
      </c>
      <c r="AB233">
        <f t="shared" si="120"/>
        <v>9.882672689218829E-7</v>
      </c>
      <c r="AC233">
        <f t="shared" si="103"/>
        <v>7.6919482975369195E-11</v>
      </c>
      <c r="AD233">
        <v>0</v>
      </c>
      <c r="AE233" s="11">
        <f t="shared" si="104"/>
        <v>2.0678004954748414E-11</v>
      </c>
      <c r="AF233" s="11">
        <f t="shared" si="105"/>
        <v>9.7597487930117612E-11</v>
      </c>
      <c r="AG233" s="15">
        <f t="shared" si="106"/>
        <v>1.097002469958351E-3</v>
      </c>
      <c r="AI233">
        <f t="shared" si="121"/>
        <v>2.5605016670497069E-2</v>
      </c>
      <c r="AJ233">
        <f t="shared" si="107"/>
        <v>1.9929068844088408E-6</v>
      </c>
      <c r="AK233">
        <v>0</v>
      </c>
      <c r="AL233" s="11">
        <f t="shared" si="108"/>
        <v>1.1105207274961197E-5</v>
      </c>
      <c r="AM233" s="11">
        <f t="shared" si="109"/>
        <v>1.3098114159370038E-5</v>
      </c>
      <c r="AN233" s="15">
        <f t="shared" si="110"/>
        <v>2.2739189884214046E-2</v>
      </c>
      <c r="AO233" s="15"/>
      <c r="AP233" t="e">
        <f t="shared" si="111"/>
        <v>#VALUE!</v>
      </c>
      <c r="AQ233" t="e">
        <f t="shared" si="112"/>
        <v>#VALUE!</v>
      </c>
      <c r="AR233">
        <v>0</v>
      </c>
      <c r="AS233" s="11" t="e">
        <f t="shared" si="113"/>
        <v>#VALUE!</v>
      </c>
      <c r="AT233" s="11" t="e">
        <f t="shared" si="114"/>
        <v>#VALUE!</v>
      </c>
      <c r="AU233" s="15">
        <f t="shared" si="115"/>
        <v>1.5759424160826513E-2</v>
      </c>
      <c r="AW233">
        <f t="shared" si="116"/>
        <v>78.812974192989046</v>
      </c>
      <c r="AX233">
        <f t="shared" si="117"/>
        <v>15.215219993965077</v>
      </c>
      <c r="AY233" t="e">
        <f t="shared" si="118"/>
        <v>#VALUE!</v>
      </c>
    </row>
    <row r="234" spans="1:51">
      <c r="A234" s="17"/>
      <c r="D234" s="36">
        <v>2</v>
      </c>
      <c r="E234" s="45">
        <v>44376.856354166666</v>
      </c>
      <c r="F234" s="43">
        <v>14</v>
      </c>
      <c r="H234" s="54">
        <v>23.2</v>
      </c>
      <c r="I234" s="5">
        <v>30</v>
      </c>
      <c r="J234" s="5">
        <v>1</v>
      </c>
      <c r="K234" s="54">
        <v>20979</v>
      </c>
      <c r="L234" s="5" t="s">
        <v>88</v>
      </c>
      <c r="M234" s="6">
        <f t="shared" si="94"/>
        <v>5.1169599964689333E-3</v>
      </c>
      <c r="N234" s="6">
        <f t="shared" si="122"/>
        <v>556.05312462850725</v>
      </c>
      <c r="O234" s="6" t="e">
        <f t="shared" si="95"/>
        <v>#VALUE!</v>
      </c>
      <c r="P234">
        <f t="shared" si="96"/>
        <v>8.1871359943502933E-2</v>
      </c>
      <c r="Q234">
        <f t="shared" si="97"/>
        <v>24466.337483654319</v>
      </c>
      <c r="R234">
        <f t="shared" si="98"/>
        <v>0.14362197148974562</v>
      </c>
      <c r="S234">
        <f t="shared" si="99"/>
        <v>15607.205463261294</v>
      </c>
      <c r="T234">
        <f t="shared" si="100"/>
        <v>15607.205463261294</v>
      </c>
      <c r="V234" s="4">
        <f t="shared" si="119"/>
        <v>0.98826726892188299</v>
      </c>
      <c r="W234">
        <v>313.14999999999998</v>
      </c>
      <c r="X234">
        <f t="shared" si="101"/>
        <v>1.9073334166666699E-2</v>
      </c>
      <c r="Y234">
        <v>2E-3</v>
      </c>
      <c r="Z234">
        <f t="shared" si="102"/>
        <v>7.2765497523200454E-2</v>
      </c>
      <c r="AB234">
        <f t="shared" si="120"/>
        <v>9.882672689218829E-7</v>
      </c>
      <c r="AC234">
        <f t="shared" si="103"/>
        <v>7.6919482975369195E-11</v>
      </c>
      <c r="AD234">
        <v>0</v>
      </c>
      <c r="AE234" s="11">
        <f t="shared" si="104"/>
        <v>2.0678004954748414E-11</v>
      </c>
      <c r="AF234" s="11">
        <f t="shared" si="105"/>
        <v>9.7597487930117612E-11</v>
      </c>
      <c r="AG234" s="15">
        <f t="shared" si="106"/>
        <v>1.097002469958351E-3</v>
      </c>
      <c r="AI234">
        <f t="shared" si="121"/>
        <v>2.0732859034712184E-2</v>
      </c>
      <c r="AJ234">
        <f t="shared" si="107"/>
        <v>1.6136938333402704E-6</v>
      </c>
      <c r="AK234">
        <v>0</v>
      </c>
      <c r="AL234" s="11">
        <f t="shared" si="108"/>
        <v>8.9920932271184126E-6</v>
      </c>
      <c r="AM234" s="11">
        <f t="shared" si="109"/>
        <v>1.0605787060458683E-5</v>
      </c>
      <c r="AN234" s="15">
        <f t="shared" si="110"/>
        <v>2.2739189884214046E-2</v>
      </c>
      <c r="AO234" s="15"/>
      <c r="AP234" t="e">
        <f t="shared" si="111"/>
        <v>#VALUE!</v>
      </c>
      <c r="AQ234" t="e">
        <f t="shared" si="112"/>
        <v>#VALUE!</v>
      </c>
      <c r="AR234">
        <v>0</v>
      </c>
      <c r="AS234" s="11" t="e">
        <f t="shared" si="113"/>
        <v>#VALUE!</v>
      </c>
      <c r="AT234" s="11" t="e">
        <f t="shared" si="114"/>
        <v>#VALUE!</v>
      </c>
      <c r="AU234" s="15">
        <f t="shared" si="115"/>
        <v>1.5759424160826513E-2</v>
      </c>
      <c r="AW234">
        <f t="shared" si="116"/>
        <v>78.812974192989046</v>
      </c>
      <c r="AX234">
        <f t="shared" si="117"/>
        <v>15.215219993965075</v>
      </c>
      <c r="AY234" t="e">
        <f t="shared" si="118"/>
        <v>#VALUE!</v>
      </c>
    </row>
    <row r="235" spans="1:51">
      <c r="A235" s="17"/>
      <c r="D235" s="36">
        <v>1</v>
      </c>
      <c r="E235" s="45">
        <v>44376.877627314818</v>
      </c>
      <c r="F235" s="43">
        <v>149</v>
      </c>
      <c r="H235" s="54">
        <v>23.2</v>
      </c>
      <c r="I235" s="5">
        <v>30</v>
      </c>
      <c r="J235" s="5">
        <v>1</v>
      </c>
      <c r="K235" s="54">
        <v>19952</v>
      </c>
      <c r="L235" s="5" t="s">
        <v>88</v>
      </c>
      <c r="M235" s="6">
        <f t="shared" si="94"/>
        <v>5.1169599964689333E-3</v>
      </c>
      <c r="N235" s="6">
        <f t="shared" si="122"/>
        <v>528.83225809561827</v>
      </c>
      <c r="O235" s="6" t="e">
        <f t="shared" si="95"/>
        <v>#VALUE!</v>
      </c>
      <c r="P235">
        <f t="shared" si="96"/>
        <v>8.1871359943502933E-2</v>
      </c>
      <c r="Q235">
        <f t="shared" si="97"/>
        <v>23268.619356207204</v>
      </c>
      <c r="R235">
        <f t="shared" si="98"/>
        <v>0.14362197148974562</v>
      </c>
      <c r="S235">
        <f t="shared" si="99"/>
        <v>14843.174765383925</v>
      </c>
      <c r="T235">
        <f t="shared" si="100"/>
        <v>14843.174765383923</v>
      </c>
      <c r="V235" s="4">
        <f t="shared" si="119"/>
        <v>0.98826726892188299</v>
      </c>
      <c r="W235">
        <v>313.14999999999998</v>
      </c>
      <c r="X235">
        <f t="shared" si="101"/>
        <v>1.9073334166666699E-2</v>
      </c>
      <c r="Y235">
        <v>2E-3</v>
      </c>
      <c r="Z235">
        <f t="shared" si="102"/>
        <v>7.2765497523200454E-2</v>
      </c>
      <c r="AB235">
        <f t="shared" si="120"/>
        <v>9.882672689218829E-7</v>
      </c>
      <c r="AC235">
        <f t="shared" si="103"/>
        <v>7.6919482975369195E-11</v>
      </c>
      <c r="AD235">
        <v>0</v>
      </c>
      <c r="AE235" s="11">
        <f t="shared" si="104"/>
        <v>2.0678004954748414E-11</v>
      </c>
      <c r="AF235" s="11">
        <f t="shared" si="105"/>
        <v>9.7597487930117612E-11</v>
      </c>
      <c r="AG235" s="15">
        <f t="shared" si="106"/>
        <v>1.097002469958351E-3</v>
      </c>
      <c r="AI235">
        <f t="shared" si="121"/>
        <v>1.9717908549529411E-2</v>
      </c>
      <c r="AJ235">
        <f t="shared" si="107"/>
        <v>1.5346975243245663E-6</v>
      </c>
      <c r="AK235">
        <v>0</v>
      </c>
      <c r="AL235" s="11">
        <f t="shared" si="108"/>
        <v>8.5518968524460918E-6</v>
      </c>
      <c r="AM235" s="11">
        <f t="shared" si="109"/>
        <v>1.0086594376770658E-5</v>
      </c>
      <c r="AN235" s="15">
        <f t="shared" si="110"/>
        <v>2.2739189884214046E-2</v>
      </c>
      <c r="AO235" s="15"/>
      <c r="AP235" t="e">
        <f t="shared" si="111"/>
        <v>#VALUE!</v>
      </c>
      <c r="AQ235" t="e">
        <f t="shared" si="112"/>
        <v>#VALUE!</v>
      </c>
      <c r="AR235">
        <v>0</v>
      </c>
      <c r="AS235" s="11" t="e">
        <f t="shared" si="113"/>
        <v>#VALUE!</v>
      </c>
      <c r="AT235" s="11" t="e">
        <f t="shared" si="114"/>
        <v>#VALUE!</v>
      </c>
      <c r="AU235" s="15">
        <f t="shared" si="115"/>
        <v>1.5759424160826513E-2</v>
      </c>
      <c r="AW235">
        <f t="shared" si="116"/>
        <v>78.812974192989046</v>
      </c>
      <c r="AX235">
        <f t="shared" si="117"/>
        <v>15.215219993965073</v>
      </c>
      <c r="AY235" t="e">
        <f t="shared" si="118"/>
        <v>#VALUE!</v>
      </c>
    </row>
    <row r="236" spans="1:51">
      <c r="A236" s="17"/>
      <c r="D236" s="36">
        <v>2</v>
      </c>
      <c r="E236" s="45">
        <v>44376.898900462962</v>
      </c>
      <c r="F236" s="43">
        <v>197</v>
      </c>
      <c r="H236" s="54">
        <v>23.2</v>
      </c>
      <c r="I236" s="5">
        <v>30</v>
      </c>
      <c r="J236" s="5">
        <v>1</v>
      </c>
      <c r="K236" s="54">
        <v>19826</v>
      </c>
      <c r="L236" s="5" t="s">
        <v>88</v>
      </c>
      <c r="M236" s="6">
        <f t="shared" si="94"/>
        <v>5.1169599964689333E-3</v>
      </c>
      <c r="N236" s="6">
        <f t="shared" si="122"/>
        <v>525.49259968944102</v>
      </c>
      <c r="O236" s="6" t="e">
        <f t="shared" si="95"/>
        <v>#VALUE!</v>
      </c>
      <c r="P236">
        <f t="shared" si="96"/>
        <v>8.1871359943502933E-2</v>
      </c>
      <c r="Q236">
        <f t="shared" si="97"/>
        <v>23121.674386335406</v>
      </c>
      <c r="R236">
        <f t="shared" si="98"/>
        <v>0.14362197148974562</v>
      </c>
      <c r="S236">
        <f t="shared" si="99"/>
        <v>14749.437795634607</v>
      </c>
      <c r="T236">
        <f t="shared" si="100"/>
        <v>14749.437795634605</v>
      </c>
      <c r="V236" s="4">
        <f t="shared" si="119"/>
        <v>0.98826726892188299</v>
      </c>
      <c r="W236">
        <v>313.14999999999998</v>
      </c>
      <c r="X236">
        <f t="shared" si="101"/>
        <v>1.9073334166666699E-2</v>
      </c>
      <c r="Y236">
        <v>2E-3</v>
      </c>
      <c r="Z236">
        <f t="shared" si="102"/>
        <v>7.2765497523200454E-2</v>
      </c>
      <c r="AB236">
        <f t="shared" si="120"/>
        <v>9.882672689218829E-7</v>
      </c>
      <c r="AC236">
        <f t="shared" si="103"/>
        <v>7.6919482975369195E-11</v>
      </c>
      <c r="AD236">
        <v>0</v>
      </c>
      <c r="AE236" s="11">
        <f t="shared" si="104"/>
        <v>2.0678004954748414E-11</v>
      </c>
      <c r="AF236" s="11">
        <f t="shared" si="105"/>
        <v>9.7597487930117612E-11</v>
      </c>
      <c r="AG236" s="15">
        <f t="shared" si="106"/>
        <v>1.097002469958351E-3</v>
      </c>
      <c r="AI236">
        <f t="shared" si="121"/>
        <v>1.9593386873645251E-2</v>
      </c>
      <c r="AJ236">
        <f t="shared" si="107"/>
        <v>1.5250056694696697E-6</v>
      </c>
      <c r="AK236">
        <v>0</v>
      </c>
      <c r="AL236" s="11">
        <f t="shared" si="108"/>
        <v>8.4978902865174525E-6</v>
      </c>
      <c r="AM236" s="11">
        <f t="shared" si="109"/>
        <v>1.0022895955987122E-5</v>
      </c>
      <c r="AN236" s="15">
        <f t="shared" si="110"/>
        <v>2.2739189884214046E-2</v>
      </c>
      <c r="AO236" s="15"/>
      <c r="AP236" t="e">
        <f t="shared" si="111"/>
        <v>#VALUE!</v>
      </c>
      <c r="AQ236" t="e">
        <f t="shared" si="112"/>
        <v>#VALUE!</v>
      </c>
      <c r="AR236">
        <v>0</v>
      </c>
      <c r="AS236" s="11" t="e">
        <f t="shared" si="113"/>
        <v>#VALUE!</v>
      </c>
      <c r="AT236" s="11" t="e">
        <f t="shared" si="114"/>
        <v>#VALUE!</v>
      </c>
      <c r="AU236" s="15">
        <f t="shared" si="115"/>
        <v>1.5759424160826513E-2</v>
      </c>
      <c r="AW236">
        <f t="shared" si="116"/>
        <v>78.812974192989046</v>
      </c>
      <c r="AX236">
        <f t="shared" si="117"/>
        <v>15.215219993965075</v>
      </c>
      <c r="AY236" t="e">
        <f t="shared" si="118"/>
        <v>#VALUE!</v>
      </c>
    </row>
    <row r="237" spans="1:51">
      <c r="A237" s="17"/>
      <c r="D237" s="36">
        <v>1</v>
      </c>
      <c r="E237" s="45">
        <v>44376.920162037037</v>
      </c>
      <c r="F237" s="43">
        <v>105</v>
      </c>
      <c r="H237" s="54">
        <v>23.2</v>
      </c>
      <c r="I237" s="5">
        <v>30</v>
      </c>
      <c r="J237" s="5">
        <v>1</v>
      </c>
      <c r="K237" s="54"/>
      <c r="L237" s="5" t="s">
        <v>88</v>
      </c>
      <c r="M237" s="6">
        <f t="shared" si="94"/>
        <v>5.1169599964689333E-3</v>
      </c>
      <c r="N237" s="6">
        <f t="shared" si="122"/>
        <v>0</v>
      </c>
      <c r="O237" s="6" t="e">
        <f t="shared" si="95"/>
        <v>#VALUE!</v>
      </c>
      <c r="P237">
        <f t="shared" si="96"/>
        <v>8.1871359943502933E-2</v>
      </c>
      <c r="Q237">
        <f t="shared" si="97"/>
        <v>0</v>
      </c>
      <c r="R237">
        <f t="shared" si="98"/>
        <v>0.14362197148974562</v>
      </c>
      <c r="S237">
        <f t="shared" si="99"/>
        <v>0</v>
      </c>
      <c r="T237">
        <f t="shared" si="100"/>
        <v>0</v>
      </c>
      <c r="V237" s="4">
        <f t="shared" si="119"/>
        <v>0.98826726892188299</v>
      </c>
      <c r="W237">
        <v>313.14999999999998</v>
      </c>
      <c r="X237">
        <f t="shared" si="101"/>
        <v>1.9073334166666699E-2</v>
      </c>
      <c r="Y237">
        <v>2E-3</v>
      </c>
      <c r="Z237">
        <f t="shared" si="102"/>
        <v>7.2765497523200454E-2</v>
      </c>
      <c r="AB237">
        <f t="shared" si="120"/>
        <v>9.882672689218829E-7</v>
      </c>
      <c r="AC237">
        <f t="shared" si="103"/>
        <v>7.6919482975369195E-11</v>
      </c>
      <c r="AD237">
        <v>0</v>
      </c>
      <c r="AE237" s="11">
        <f t="shared" si="104"/>
        <v>2.0678004954748414E-11</v>
      </c>
      <c r="AF237" s="11">
        <f t="shared" si="105"/>
        <v>9.7597487930117612E-11</v>
      </c>
      <c r="AG237" s="15">
        <f t="shared" si="106"/>
        <v>1.097002469958351E-3</v>
      </c>
      <c r="AI237">
        <f t="shared" si="121"/>
        <v>0</v>
      </c>
      <c r="AJ237">
        <f t="shared" si="107"/>
        <v>0</v>
      </c>
      <c r="AK237">
        <v>0</v>
      </c>
      <c r="AL237" s="11">
        <f t="shared" si="108"/>
        <v>0</v>
      </c>
      <c r="AM237" s="11">
        <f t="shared" si="109"/>
        <v>0</v>
      </c>
      <c r="AN237" s="15">
        <f t="shared" si="110"/>
        <v>2.2739189884214046E-2</v>
      </c>
      <c r="AO237" s="15"/>
      <c r="AP237" t="e">
        <f t="shared" si="111"/>
        <v>#VALUE!</v>
      </c>
      <c r="AQ237" t="e">
        <f t="shared" si="112"/>
        <v>#VALUE!</v>
      </c>
      <c r="AR237">
        <v>0</v>
      </c>
      <c r="AS237" s="11" t="e">
        <f t="shared" si="113"/>
        <v>#VALUE!</v>
      </c>
      <c r="AT237" s="11" t="e">
        <f t="shared" si="114"/>
        <v>#VALUE!</v>
      </c>
      <c r="AU237" s="15">
        <f t="shared" si="115"/>
        <v>1.5759424160826513E-2</v>
      </c>
      <c r="AW237">
        <f t="shared" si="116"/>
        <v>78.812974192989046</v>
      </c>
      <c r="AX237" t="e">
        <f t="shared" si="117"/>
        <v>#DIV/0!</v>
      </c>
      <c r="AY237" t="e">
        <f t="shared" si="118"/>
        <v>#VALUE!</v>
      </c>
    </row>
    <row r="238" spans="1:51">
      <c r="A238" s="41"/>
      <c r="B238" s="4"/>
      <c r="C238" s="4"/>
      <c r="D238" s="53">
        <v>2</v>
      </c>
      <c r="E238" s="45">
        <v>44376.941423611112</v>
      </c>
      <c r="F238" s="43">
        <v>110</v>
      </c>
      <c r="H238" s="54">
        <v>23.2</v>
      </c>
      <c r="I238" s="5">
        <v>30</v>
      </c>
      <c r="J238" s="5">
        <v>1</v>
      </c>
      <c r="K238" s="54">
        <v>16259</v>
      </c>
      <c r="L238" s="5" t="s">
        <v>88</v>
      </c>
      <c r="M238" s="6">
        <f t="shared" si="94"/>
        <v>5.1169599964689333E-3</v>
      </c>
      <c r="N238" s="6">
        <f t="shared" si="122"/>
        <v>430.94846052409076</v>
      </c>
      <c r="O238" s="6" t="e">
        <f t="shared" si="95"/>
        <v>#VALUE!</v>
      </c>
      <c r="P238">
        <f t="shared" si="96"/>
        <v>8.1871359943502933E-2</v>
      </c>
      <c r="Q238">
        <f t="shared" si="97"/>
        <v>18961.732263059992</v>
      </c>
      <c r="R238">
        <f t="shared" si="98"/>
        <v>0.14362197148974562</v>
      </c>
      <c r="S238">
        <f t="shared" si="99"/>
        <v>12095.788818683703</v>
      </c>
      <c r="T238">
        <f t="shared" si="100"/>
        <v>12095.788818683703</v>
      </c>
      <c r="V238" s="4">
        <f t="shared" si="119"/>
        <v>0.98826726892188299</v>
      </c>
      <c r="W238">
        <v>313.14999999999998</v>
      </c>
      <c r="X238">
        <f t="shared" si="101"/>
        <v>1.9073334166666699E-2</v>
      </c>
      <c r="Y238">
        <v>2E-3</v>
      </c>
      <c r="Z238">
        <f t="shared" si="102"/>
        <v>7.2765497523200454E-2</v>
      </c>
      <c r="AB238">
        <f t="shared" si="120"/>
        <v>9.882672689218829E-7</v>
      </c>
      <c r="AC238">
        <f t="shared" si="103"/>
        <v>7.6919482975369195E-11</v>
      </c>
      <c r="AD238">
        <v>0</v>
      </c>
      <c r="AE238" s="11">
        <f t="shared" si="104"/>
        <v>2.0678004954748414E-11</v>
      </c>
      <c r="AF238" s="11">
        <f t="shared" si="105"/>
        <v>9.7597487930117612E-11</v>
      </c>
      <c r="AG238" s="15">
        <f t="shared" si="106"/>
        <v>1.097002469958351E-3</v>
      </c>
      <c r="AI238">
        <f t="shared" si="121"/>
        <v>1.6068237525400896E-2</v>
      </c>
      <c r="AJ238">
        <f t="shared" si="107"/>
        <v>1.2506338736965278E-6</v>
      </c>
      <c r="AK238">
        <v>0</v>
      </c>
      <c r="AL238" s="11">
        <f t="shared" si="108"/>
        <v>6.9689901224900273E-6</v>
      </c>
      <c r="AM238" s="11">
        <f t="shared" si="109"/>
        <v>8.219623996186555E-6</v>
      </c>
      <c r="AN238" s="15">
        <f t="shared" si="110"/>
        <v>2.2739189884214046E-2</v>
      </c>
      <c r="AO238" s="15"/>
      <c r="AP238" t="e">
        <f t="shared" si="111"/>
        <v>#VALUE!</v>
      </c>
      <c r="AQ238" t="e">
        <f t="shared" si="112"/>
        <v>#VALUE!</v>
      </c>
      <c r="AR238">
        <v>0</v>
      </c>
      <c r="AS238" s="11" t="e">
        <f t="shared" si="113"/>
        <v>#VALUE!</v>
      </c>
      <c r="AT238" s="11" t="e">
        <f t="shared" si="114"/>
        <v>#VALUE!</v>
      </c>
      <c r="AU238" s="15">
        <f t="shared" si="115"/>
        <v>1.5759424160826513E-2</v>
      </c>
      <c r="AW238">
        <f t="shared" si="116"/>
        <v>78.812974192989046</v>
      </c>
      <c r="AX238">
        <f t="shared" si="117"/>
        <v>15.215219993965075</v>
      </c>
      <c r="AY238" t="e">
        <f t="shared" si="118"/>
        <v>#VALUE!</v>
      </c>
    </row>
    <row r="239" spans="1:51">
      <c r="A239" s="41"/>
      <c r="B239" s="4"/>
      <c r="C239" s="4"/>
      <c r="D239" s="36">
        <v>1</v>
      </c>
      <c r="E239" s="45">
        <v>44376.962685185186</v>
      </c>
      <c r="F239" s="43">
        <v>135</v>
      </c>
      <c r="H239" s="54">
        <v>23.2</v>
      </c>
      <c r="I239" s="5">
        <v>30</v>
      </c>
      <c r="J239" s="5">
        <v>1</v>
      </c>
      <c r="K239" s="54">
        <v>17207</v>
      </c>
      <c r="L239" s="5" t="s">
        <v>88</v>
      </c>
      <c r="M239" s="6">
        <f t="shared" si="94"/>
        <v>5.1169599964689333E-3</v>
      </c>
      <c r="N239" s="6">
        <f t="shared" si="122"/>
        <v>456.07541424675742</v>
      </c>
      <c r="O239" s="6" t="e">
        <f t="shared" si="95"/>
        <v>#VALUE!</v>
      </c>
      <c r="P239">
        <f t="shared" si="96"/>
        <v>8.1871359943502933E-2</v>
      </c>
      <c r="Q239">
        <f t="shared" si="97"/>
        <v>20067.318226857325</v>
      </c>
      <c r="R239">
        <f t="shared" si="98"/>
        <v>0.14362197148974562</v>
      </c>
      <c r="S239">
        <f t="shared" si="99"/>
        <v>12801.047924416658</v>
      </c>
      <c r="T239">
        <f t="shared" si="100"/>
        <v>12801.04792441666</v>
      </c>
      <c r="V239" s="4">
        <f t="shared" si="119"/>
        <v>0.98826726892188299</v>
      </c>
      <c r="W239">
        <v>313.14999999999998</v>
      </c>
      <c r="X239">
        <f t="shared" si="101"/>
        <v>1.9073334166666699E-2</v>
      </c>
      <c r="Y239">
        <v>2E-3</v>
      </c>
      <c r="Z239">
        <f t="shared" si="102"/>
        <v>7.2765497523200454E-2</v>
      </c>
      <c r="AB239">
        <f t="shared" si="120"/>
        <v>9.882672689218829E-7</v>
      </c>
      <c r="AC239">
        <f t="shared" si="103"/>
        <v>7.6919482975369195E-11</v>
      </c>
      <c r="AD239">
        <v>0</v>
      </c>
      <c r="AE239" s="11">
        <f t="shared" si="104"/>
        <v>2.0678004954748414E-11</v>
      </c>
      <c r="AF239" s="11">
        <f t="shared" si="105"/>
        <v>9.7597487930117612E-11</v>
      </c>
      <c r="AG239" s="15">
        <f t="shared" si="106"/>
        <v>1.097002469958351E-3</v>
      </c>
      <c r="AI239">
        <f t="shared" si="121"/>
        <v>1.7005114896338842E-2</v>
      </c>
      <c r="AJ239">
        <f t="shared" si="107"/>
        <v>1.3235535435571779E-6</v>
      </c>
      <c r="AK239">
        <v>0</v>
      </c>
      <c r="AL239" s="11">
        <f t="shared" si="108"/>
        <v>7.3753252375721685E-6</v>
      </c>
      <c r="AM239" s="11">
        <f t="shared" si="109"/>
        <v>8.698878781129346E-6</v>
      </c>
      <c r="AN239" s="15">
        <f t="shared" si="110"/>
        <v>2.2739189884214046E-2</v>
      </c>
      <c r="AO239" s="15"/>
      <c r="AP239" t="e">
        <f t="shared" si="111"/>
        <v>#VALUE!</v>
      </c>
      <c r="AQ239" t="e">
        <f t="shared" si="112"/>
        <v>#VALUE!</v>
      </c>
      <c r="AR239">
        <v>0</v>
      </c>
      <c r="AS239" s="11" t="e">
        <f t="shared" si="113"/>
        <v>#VALUE!</v>
      </c>
      <c r="AT239" s="11" t="e">
        <f t="shared" si="114"/>
        <v>#VALUE!</v>
      </c>
      <c r="AU239" s="15">
        <f t="shared" si="115"/>
        <v>1.5759424160826513E-2</v>
      </c>
      <c r="AW239">
        <f t="shared" si="116"/>
        <v>78.812974192989046</v>
      </c>
      <c r="AX239">
        <f t="shared" si="117"/>
        <v>15.215219993965073</v>
      </c>
      <c r="AY239" t="e">
        <f t="shared" si="118"/>
        <v>#VALUE!</v>
      </c>
    </row>
    <row r="240" spans="1:51">
      <c r="A240" s="17"/>
      <c r="D240" s="36">
        <v>2</v>
      </c>
      <c r="E240" s="45">
        <v>44376.983958333331</v>
      </c>
      <c r="F240" s="43">
        <v>199</v>
      </c>
      <c r="H240" s="54">
        <v>23.2</v>
      </c>
      <c r="I240" s="5">
        <v>30</v>
      </c>
      <c r="J240" s="5">
        <v>1</v>
      </c>
      <c r="K240" s="54">
        <v>13497</v>
      </c>
      <c r="L240" s="5" t="s">
        <v>88</v>
      </c>
      <c r="M240" s="6">
        <f t="shared" si="94"/>
        <v>5.1169599964689333E-3</v>
      </c>
      <c r="N240" s="6">
        <f t="shared" si="122"/>
        <v>357.7410278426504</v>
      </c>
      <c r="O240" s="6" t="e">
        <f t="shared" si="95"/>
        <v>#VALUE!</v>
      </c>
      <c r="P240">
        <f t="shared" si="96"/>
        <v>8.1871359943502933E-2</v>
      </c>
      <c r="Q240">
        <f t="shared" si="97"/>
        <v>15740.605225076617</v>
      </c>
      <c r="R240">
        <f t="shared" si="98"/>
        <v>0.14362197148974562</v>
      </c>
      <c r="S240">
        <f t="shared" si="99"/>
        <v>10041.014926242324</v>
      </c>
      <c r="T240">
        <f t="shared" si="100"/>
        <v>10041.014926242324</v>
      </c>
      <c r="V240" s="4">
        <f t="shared" si="119"/>
        <v>0.98826726892188299</v>
      </c>
      <c r="W240">
        <v>313.14999999999998</v>
      </c>
      <c r="X240">
        <f t="shared" si="101"/>
        <v>1.9073334166666699E-2</v>
      </c>
      <c r="Y240">
        <v>2E-3</v>
      </c>
      <c r="Z240">
        <f t="shared" si="102"/>
        <v>7.2765497523200454E-2</v>
      </c>
      <c r="AB240">
        <f t="shared" si="120"/>
        <v>9.882672689218829E-7</v>
      </c>
      <c r="AC240">
        <f t="shared" si="103"/>
        <v>7.6919482975369195E-11</v>
      </c>
      <c r="AD240">
        <v>0</v>
      </c>
      <c r="AE240" s="11">
        <f t="shared" si="104"/>
        <v>2.0678004954748414E-11</v>
      </c>
      <c r="AF240" s="11">
        <f t="shared" si="105"/>
        <v>9.7597487930117612E-11</v>
      </c>
      <c r="AG240" s="15">
        <f t="shared" si="106"/>
        <v>1.097002469958351E-3</v>
      </c>
      <c r="AI240">
        <f t="shared" si="121"/>
        <v>1.3338643328638655E-2</v>
      </c>
      <c r="AJ240">
        <f t="shared" si="107"/>
        <v>1.0381822617185582E-6</v>
      </c>
      <c r="AK240">
        <v>0</v>
      </c>
      <c r="AL240" s="11">
        <f t="shared" si="108"/>
        <v>5.7851319074511286E-6</v>
      </c>
      <c r="AM240" s="11">
        <f t="shared" si="109"/>
        <v>6.8233141691696865E-6</v>
      </c>
      <c r="AN240" s="15">
        <f t="shared" si="110"/>
        <v>2.2739189884214046E-2</v>
      </c>
      <c r="AO240" s="15"/>
      <c r="AP240" t="e">
        <f t="shared" si="111"/>
        <v>#VALUE!</v>
      </c>
      <c r="AQ240" t="e">
        <f t="shared" si="112"/>
        <v>#VALUE!</v>
      </c>
      <c r="AR240">
        <v>0</v>
      </c>
      <c r="AS240" s="11" t="e">
        <f t="shared" si="113"/>
        <v>#VALUE!</v>
      </c>
      <c r="AT240" s="11" t="e">
        <f t="shared" si="114"/>
        <v>#VALUE!</v>
      </c>
      <c r="AU240" s="15">
        <f t="shared" si="115"/>
        <v>1.5759424160826513E-2</v>
      </c>
      <c r="AW240">
        <f t="shared" si="116"/>
        <v>78.812974192989046</v>
      </c>
      <c r="AX240">
        <f t="shared" si="117"/>
        <v>15.215219993965073</v>
      </c>
      <c r="AY240" t="e">
        <f t="shared" si="118"/>
        <v>#VALUE!</v>
      </c>
    </row>
    <row r="241" spans="1:51">
      <c r="A241" s="17"/>
      <c r="D241" s="36">
        <v>1</v>
      </c>
      <c r="E241" s="45">
        <v>44377.005231481482</v>
      </c>
      <c r="F241" s="43">
        <v>68</v>
      </c>
      <c r="H241" s="54">
        <v>23.2</v>
      </c>
      <c r="I241" s="5">
        <v>30</v>
      </c>
      <c r="J241" s="5">
        <v>1</v>
      </c>
      <c r="K241" s="54">
        <v>2067</v>
      </c>
      <c r="L241" s="5" t="s">
        <v>88</v>
      </c>
      <c r="M241" s="6">
        <f t="shared" si="94"/>
        <v>5.1169599964689333E-3</v>
      </c>
      <c r="N241" s="6">
        <f t="shared" si="122"/>
        <v>54.786300996573914</v>
      </c>
      <c r="O241" s="6" t="e">
        <f t="shared" si="95"/>
        <v>#VALUE!</v>
      </c>
      <c r="P241">
        <f t="shared" si="96"/>
        <v>8.1871359943502933E-2</v>
      </c>
      <c r="Q241">
        <f t="shared" si="97"/>
        <v>2410.5972438492522</v>
      </c>
      <c r="R241">
        <f t="shared" si="98"/>
        <v>0.14362197148974562</v>
      </c>
      <c r="S241">
        <f t="shared" si="99"/>
        <v>1537.7326704114157</v>
      </c>
      <c r="T241">
        <f t="shared" si="100"/>
        <v>1537.7326704114155</v>
      </c>
      <c r="V241" s="4">
        <f t="shared" si="119"/>
        <v>0.98826726892188299</v>
      </c>
      <c r="W241">
        <v>313.14999999999998</v>
      </c>
      <c r="X241">
        <f t="shared" si="101"/>
        <v>1.9073334166666699E-2</v>
      </c>
      <c r="Y241">
        <v>2E-3</v>
      </c>
      <c r="Z241">
        <f t="shared" si="102"/>
        <v>7.2765497523200454E-2</v>
      </c>
      <c r="AB241">
        <f t="shared" si="120"/>
        <v>9.882672689218829E-7</v>
      </c>
      <c r="AC241">
        <f t="shared" si="103"/>
        <v>7.6919482975369195E-11</v>
      </c>
      <c r="AD241">
        <v>0</v>
      </c>
      <c r="AE241" s="11">
        <f t="shared" si="104"/>
        <v>2.0678004954748414E-11</v>
      </c>
      <c r="AF241" s="11">
        <f t="shared" si="105"/>
        <v>9.7597487930117612E-11</v>
      </c>
      <c r="AG241" s="15">
        <f t="shared" si="106"/>
        <v>1.097002469958351E-3</v>
      </c>
      <c r="AI241">
        <f t="shared" si="121"/>
        <v>2.0427484448615318E-3</v>
      </c>
      <c r="AJ241">
        <f t="shared" si="107"/>
        <v>1.5899257131008813E-7</v>
      </c>
      <c r="AK241">
        <v>0</v>
      </c>
      <c r="AL241" s="11">
        <f t="shared" si="108"/>
        <v>8.8596485535315107E-7</v>
      </c>
      <c r="AM241" s="11">
        <f t="shared" si="109"/>
        <v>1.0449574266632392E-6</v>
      </c>
      <c r="AN241" s="15">
        <f t="shared" si="110"/>
        <v>2.2739189884214046E-2</v>
      </c>
      <c r="AO241" s="15"/>
      <c r="AP241" t="e">
        <f t="shared" si="111"/>
        <v>#VALUE!</v>
      </c>
      <c r="AQ241" t="e">
        <f t="shared" si="112"/>
        <v>#VALUE!</v>
      </c>
      <c r="AR241">
        <v>0</v>
      </c>
      <c r="AS241" s="11" t="e">
        <f t="shared" si="113"/>
        <v>#VALUE!</v>
      </c>
      <c r="AT241" s="11" t="e">
        <f t="shared" si="114"/>
        <v>#VALUE!</v>
      </c>
      <c r="AU241" s="15">
        <f t="shared" si="115"/>
        <v>1.5759424160826513E-2</v>
      </c>
      <c r="AW241">
        <f t="shared" si="116"/>
        <v>78.812974192989046</v>
      </c>
      <c r="AX241">
        <f t="shared" si="117"/>
        <v>15.215219993965077</v>
      </c>
      <c r="AY241" t="e">
        <f t="shared" si="118"/>
        <v>#VALUE!</v>
      </c>
    </row>
    <row r="242" spans="1:51">
      <c r="A242" s="17"/>
      <c r="D242" s="36">
        <v>2</v>
      </c>
      <c r="E242" s="45">
        <v>44377.026469907411</v>
      </c>
      <c r="F242" s="43">
        <v>73</v>
      </c>
      <c r="H242" s="54">
        <v>23.2</v>
      </c>
      <c r="I242" s="5">
        <v>30</v>
      </c>
      <c r="J242" s="5">
        <v>1</v>
      </c>
      <c r="K242" s="54">
        <v>536</v>
      </c>
      <c r="L242" s="5" t="s">
        <v>88</v>
      </c>
      <c r="M242" s="6">
        <f t="shared" si="94"/>
        <v>5.1169599964689333E-3</v>
      </c>
      <c r="N242" s="6">
        <f t="shared" si="122"/>
        <v>14.206800838976111</v>
      </c>
      <c r="O242" s="6" t="e">
        <f t="shared" si="95"/>
        <v>#VALUE!</v>
      </c>
      <c r="P242">
        <f t="shared" si="96"/>
        <v>8.1871359943502933E-2</v>
      </c>
      <c r="Q242">
        <f t="shared" si="97"/>
        <v>625.09923691494885</v>
      </c>
      <c r="R242">
        <f t="shared" si="98"/>
        <v>0.14362197148974562</v>
      </c>
      <c r="S242">
        <f t="shared" si="99"/>
        <v>398.75409353677736</v>
      </c>
      <c r="T242">
        <f t="shared" si="100"/>
        <v>398.75409353677736</v>
      </c>
      <c r="V242" s="4">
        <f t="shared" si="119"/>
        <v>0.98826726892188299</v>
      </c>
      <c r="W242">
        <v>313.14999999999998</v>
      </c>
      <c r="X242">
        <f t="shared" si="101"/>
        <v>1.9073334166666699E-2</v>
      </c>
      <c r="Y242">
        <v>2E-3</v>
      </c>
      <c r="Z242">
        <f t="shared" si="102"/>
        <v>7.2765497523200454E-2</v>
      </c>
      <c r="AB242">
        <f t="shared" si="120"/>
        <v>9.882672689218829E-7</v>
      </c>
      <c r="AC242">
        <f t="shared" si="103"/>
        <v>7.6919482975369195E-11</v>
      </c>
      <c r="AD242">
        <v>0</v>
      </c>
      <c r="AE242" s="11">
        <f t="shared" si="104"/>
        <v>2.0678004954748414E-11</v>
      </c>
      <c r="AF242" s="11">
        <f t="shared" si="105"/>
        <v>9.7597487930117612E-11</v>
      </c>
      <c r="AG242" s="15">
        <f t="shared" si="106"/>
        <v>1.097002469958351E-3</v>
      </c>
      <c r="AI242">
        <f t="shared" si="121"/>
        <v>5.297112561421293E-4</v>
      </c>
      <c r="AJ242">
        <f t="shared" si="107"/>
        <v>4.1228842874797894E-8</v>
      </c>
      <c r="AK242">
        <v>0</v>
      </c>
      <c r="AL242" s="11">
        <f t="shared" si="108"/>
        <v>2.2974221696627431E-7</v>
      </c>
      <c r="AM242" s="11">
        <f t="shared" si="109"/>
        <v>2.7097105984107219E-7</v>
      </c>
      <c r="AN242" s="15">
        <f t="shared" si="110"/>
        <v>2.2739189884214046E-2</v>
      </c>
      <c r="AO242" s="15"/>
      <c r="AP242" t="e">
        <f t="shared" si="111"/>
        <v>#VALUE!</v>
      </c>
      <c r="AQ242" t="e">
        <f t="shared" si="112"/>
        <v>#VALUE!</v>
      </c>
      <c r="AR242">
        <v>0</v>
      </c>
      <c r="AS242" s="11" t="e">
        <f t="shared" si="113"/>
        <v>#VALUE!</v>
      </c>
      <c r="AT242" s="11" t="e">
        <f t="shared" si="114"/>
        <v>#VALUE!</v>
      </c>
      <c r="AU242" s="15">
        <f t="shared" si="115"/>
        <v>1.5759424160826513E-2</v>
      </c>
      <c r="AW242">
        <f t="shared" si="116"/>
        <v>78.812974192989046</v>
      </c>
      <c r="AX242">
        <f t="shared" si="117"/>
        <v>15.215219993965071</v>
      </c>
      <c r="AY242" t="e">
        <f t="shared" si="118"/>
        <v>#VALUE!</v>
      </c>
    </row>
    <row r="243" spans="1:51">
      <c r="A243" s="17"/>
      <c r="D243" s="36">
        <v>1</v>
      </c>
      <c r="E243" s="45">
        <v>44377.047719907408</v>
      </c>
      <c r="F243" s="43">
        <v>20</v>
      </c>
      <c r="H243" s="54">
        <v>23.2</v>
      </c>
      <c r="I243" s="5">
        <v>30</v>
      </c>
      <c r="J243" s="5">
        <v>1</v>
      </c>
      <c r="K243" s="54">
        <v>2010</v>
      </c>
      <c r="L243" s="5" t="s">
        <v>88</v>
      </c>
      <c r="M243" s="6">
        <f t="shared" si="94"/>
        <v>5.1169599964689333E-3</v>
      </c>
      <c r="N243" s="6">
        <f t="shared" si="122"/>
        <v>53.275503146160432</v>
      </c>
      <c r="O243" s="6" t="e">
        <f t="shared" si="95"/>
        <v>#VALUE!</v>
      </c>
      <c r="P243">
        <f t="shared" si="96"/>
        <v>8.1871359943502933E-2</v>
      </c>
      <c r="Q243">
        <f t="shared" si="97"/>
        <v>2344.1221384310588</v>
      </c>
      <c r="R243">
        <f t="shared" si="98"/>
        <v>0.14362197148974562</v>
      </c>
      <c r="S243">
        <f t="shared" si="99"/>
        <v>1495.3278507629157</v>
      </c>
      <c r="T243">
        <f t="shared" si="100"/>
        <v>1495.3278507629157</v>
      </c>
      <c r="V243" s="4">
        <f t="shared" si="119"/>
        <v>0.98826726892188299</v>
      </c>
      <c r="W243">
        <v>313.14999999999998</v>
      </c>
      <c r="X243">
        <f t="shared" si="101"/>
        <v>1.9073334166666699E-2</v>
      </c>
      <c r="Y243">
        <v>2E-3</v>
      </c>
      <c r="Z243">
        <f t="shared" si="102"/>
        <v>7.2765497523200454E-2</v>
      </c>
      <c r="AB243">
        <f t="shared" si="120"/>
        <v>9.882672689218829E-7</v>
      </c>
      <c r="AC243">
        <f t="shared" si="103"/>
        <v>7.6919482975369195E-11</v>
      </c>
      <c r="AD243">
        <v>0</v>
      </c>
      <c r="AE243" s="11">
        <f t="shared" si="104"/>
        <v>2.0678004954748414E-11</v>
      </c>
      <c r="AF243" s="11">
        <f t="shared" si="105"/>
        <v>9.7597487930117612E-11</v>
      </c>
      <c r="AG243" s="15">
        <f t="shared" si="106"/>
        <v>1.097002469958351E-3</v>
      </c>
      <c r="AI243">
        <f t="shared" si="121"/>
        <v>1.986417210532985E-3</v>
      </c>
      <c r="AJ243">
        <f t="shared" si="107"/>
        <v>1.5460816078049211E-7</v>
      </c>
      <c r="AK243">
        <v>0</v>
      </c>
      <c r="AL243" s="11">
        <f t="shared" si="108"/>
        <v>8.6153331362352876E-7</v>
      </c>
      <c r="AM243" s="11">
        <f t="shared" si="109"/>
        <v>1.0161414744040209E-6</v>
      </c>
      <c r="AN243" s="15">
        <f t="shared" si="110"/>
        <v>2.2739189884214046E-2</v>
      </c>
      <c r="AO243" s="15"/>
      <c r="AP243" t="e">
        <f t="shared" si="111"/>
        <v>#VALUE!</v>
      </c>
      <c r="AQ243" t="e">
        <f t="shared" si="112"/>
        <v>#VALUE!</v>
      </c>
      <c r="AR243">
        <v>0</v>
      </c>
      <c r="AS243" s="11" t="e">
        <f t="shared" si="113"/>
        <v>#VALUE!</v>
      </c>
      <c r="AT243" s="11" t="e">
        <f t="shared" si="114"/>
        <v>#VALUE!</v>
      </c>
      <c r="AU243" s="15">
        <f t="shared" si="115"/>
        <v>1.5759424160826513E-2</v>
      </c>
      <c r="AW243">
        <f t="shared" si="116"/>
        <v>78.812974192989046</v>
      </c>
      <c r="AX243">
        <f t="shared" si="117"/>
        <v>15.215219993965082</v>
      </c>
      <c r="AY243" t="e">
        <f t="shared" si="118"/>
        <v>#VALUE!</v>
      </c>
    </row>
    <row r="244" spans="1:51">
      <c r="A244" s="41"/>
      <c r="B244" s="4"/>
      <c r="C244" s="4"/>
      <c r="D244" s="36">
        <v>2</v>
      </c>
      <c r="E244" s="45">
        <v>44377.069004629629</v>
      </c>
      <c r="F244" s="43">
        <v>166</v>
      </c>
      <c r="H244" s="54">
        <v>23.2</v>
      </c>
      <c r="I244" s="5">
        <v>30</v>
      </c>
      <c r="J244" s="5">
        <v>1</v>
      </c>
      <c r="K244" s="54">
        <v>27778</v>
      </c>
      <c r="L244" s="5" t="s">
        <v>88</v>
      </c>
      <c r="M244" s="6">
        <f t="shared" si="94"/>
        <v>5.1169599964689333E-3</v>
      </c>
      <c r="N244" s="6">
        <f t="shared" si="122"/>
        <v>736.26215243484808</v>
      </c>
      <c r="O244" s="6" t="e">
        <f t="shared" si="95"/>
        <v>#VALUE!</v>
      </c>
      <c r="P244">
        <f t="shared" si="96"/>
        <v>8.1871359943502933E-2</v>
      </c>
      <c r="Q244">
        <f t="shared" si="97"/>
        <v>32395.534707133316</v>
      </c>
      <c r="R244">
        <f t="shared" si="98"/>
        <v>0.14362197148974562</v>
      </c>
      <c r="S244">
        <f t="shared" si="99"/>
        <v>20665.28210870262</v>
      </c>
      <c r="T244">
        <f t="shared" si="100"/>
        <v>20665.282108702624</v>
      </c>
      <c r="V244" s="4">
        <f t="shared" si="119"/>
        <v>0.98826726892188299</v>
      </c>
      <c r="W244">
        <v>313.14999999999998</v>
      </c>
      <c r="X244">
        <f t="shared" si="101"/>
        <v>1.9073334166666699E-2</v>
      </c>
      <c r="Y244">
        <v>2E-3</v>
      </c>
      <c r="Z244">
        <f t="shared" si="102"/>
        <v>7.2765497523200454E-2</v>
      </c>
      <c r="AB244">
        <f t="shared" si="120"/>
        <v>9.882672689218829E-7</v>
      </c>
      <c r="AC244">
        <f t="shared" si="103"/>
        <v>7.6919482975369195E-11</v>
      </c>
      <c r="AD244">
        <v>0</v>
      </c>
      <c r="AE244" s="11">
        <f t="shared" si="104"/>
        <v>2.0678004954748414E-11</v>
      </c>
      <c r="AF244" s="11">
        <f t="shared" si="105"/>
        <v>9.7597487930117612E-11</v>
      </c>
      <c r="AG244" s="15">
        <f t="shared" si="106"/>
        <v>1.097002469958351E-3</v>
      </c>
      <c r="AI244">
        <f t="shared" si="121"/>
        <v>2.7452088196112067E-2</v>
      </c>
      <c r="AJ244">
        <f t="shared" si="107"/>
        <v>2.1366693980898058E-6</v>
      </c>
      <c r="AK244">
        <v>0</v>
      </c>
      <c r="AL244" s="11">
        <f t="shared" si="108"/>
        <v>1.1906304669569346E-5</v>
      </c>
      <c r="AM244" s="11">
        <f t="shared" si="109"/>
        <v>1.4042974067659152E-5</v>
      </c>
      <c r="AN244" s="15">
        <f t="shared" si="110"/>
        <v>2.2739189884214046E-2</v>
      </c>
      <c r="AO244" s="15"/>
      <c r="AP244" t="e">
        <f t="shared" si="111"/>
        <v>#VALUE!</v>
      </c>
      <c r="AQ244" t="e">
        <f t="shared" si="112"/>
        <v>#VALUE!</v>
      </c>
      <c r="AR244">
        <v>0</v>
      </c>
      <c r="AS244" s="11" t="e">
        <f t="shared" si="113"/>
        <v>#VALUE!</v>
      </c>
      <c r="AT244" s="11" t="e">
        <f t="shared" si="114"/>
        <v>#VALUE!</v>
      </c>
      <c r="AU244" s="15">
        <f t="shared" si="115"/>
        <v>1.5759424160826513E-2</v>
      </c>
      <c r="AW244">
        <f t="shared" si="116"/>
        <v>78.812974192989046</v>
      </c>
      <c r="AX244">
        <f t="shared" si="117"/>
        <v>15.215219993965079</v>
      </c>
      <c r="AY244" t="e">
        <f t="shared" si="118"/>
        <v>#VALUE!</v>
      </c>
    </row>
    <row r="245" spans="1:51">
      <c r="A245" s="17"/>
      <c r="D245" s="36">
        <v>1</v>
      </c>
      <c r="E245" s="45">
        <v>44377.090231481481</v>
      </c>
      <c r="F245" s="43">
        <v>74</v>
      </c>
      <c r="H245" s="54">
        <v>23.2</v>
      </c>
      <c r="I245" s="5">
        <v>30</v>
      </c>
      <c r="J245" s="5">
        <v>1</v>
      </c>
      <c r="K245" s="54">
        <v>1145</v>
      </c>
      <c r="L245" s="5" t="s">
        <v>88</v>
      </c>
      <c r="M245" s="6">
        <f t="shared" si="94"/>
        <v>5.1169599964689333E-3</v>
      </c>
      <c r="N245" s="6">
        <f t="shared" si="122"/>
        <v>30.348483135499343</v>
      </c>
      <c r="O245" s="6" t="e">
        <f t="shared" si="95"/>
        <v>#VALUE!</v>
      </c>
      <c r="P245">
        <f t="shared" si="96"/>
        <v>8.1871359943502933E-2</v>
      </c>
      <c r="Q245">
        <f t="shared" si="97"/>
        <v>1335.3332579619712</v>
      </c>
      <c r="R245">
        <f t="shared" si="98"/>
        <v>0.14362197148974562</v>
      </c>
      <c r="S245">
        <f t="shared" si="99"/>
        <v>851.81611399180997</v>
      </c>
      <c r="T245">
        <f t="shared" si="100"/>
        <v>851.81611399180997</v>
      </c>
      <c r="V245" s="4">
        <f t="shared" si="119"/>
        <v>0.98826726892188299</v>
      </c>
      <c r="W245">
        <v>313.14999999999998</v>
      </c>
      <c r="X245">
        <f t="shared" si="101"/>
        <v>1.9073334166666699E-2</v>
      </c>
      <c r="Y245">
        <v>2E-3</v>
      </c>
      <c r="Z245">
        <f t="shared" si="102"/>
        <v>7.2765497523200454E-2</v>
      </c>
      <c r="AB245">
        <f t="shared" si="120"/>
        <v>9.882672689218829E-7</v>
      </c>
      <c r="AC245">
        <f t="shared" si="103"/>
        <v>7.6919482975369195E-11</v>
      </c>
      <c r="AD245">
        <v>0</v>
      </c>
      <c r="AE245" s="11">
        <f t="shared" si="104"/>
        <v>2.0678004954748414E-11</v>
      </c>
      <c r="AF245" s="11">
        <f t="shared" si="105"/>
        <v>9.7597487930117612E-11</v>
      </c>
      <c r="AG245" s="15">
        <f t="shared" si="106"/>
        <v>1.097002469958351E-3</v>
      </c>
      <c r="AI245">
        <f t="shared" si="121"/>
        <v>1.131566022915556E-3</v>
      </c>
      <c r="AJ245">
        <f t="shared" si="107"/>
        <v>8.8072808006797733E-8</v>
      </c>
      <c r="AK245">
        <v>0</v>
      </c>
      <c r="AL245" s="11">
        <f t="shared" si="108"/>
        <v>4.9077395228803004E-7</v>
      </c>
      <c r="AM245" s="11">
        <f t="shared" si="109"/>
        <v>5.7884676029482779E-7</v>
      </c>
      <c r="AN245" s="15">
        <f t="shared" si="110"/>
        <v>2.2739189884214046E-2</v>
      </c>
      <c r="AO245" s="15"/>
      <c r="AP245" t="e">
        <f t="shared" si="111"/>
        <v>#VALUE!</v>
      </c>
      <c r="AQ245" t="e">
        <f t="shared" si="112"/>
        <v>#VALUE!</v>
      </c>
      <c r="AR245">
        <v>0</v>
      </c>
      <c r="AS245" s="11" t="e">
        <f t="shared" si="113"/>
        <v>#VALUE!</v>
      </c>
      <c r="AT245" s="11" t="e">
        <f t="shared" si="114"/>
        <v>#VALUE!</v>
      </c>
      <c r="AU245" s="15">
        <f t="shared" si="115"/>
        <v>1.5759424160826513E-2</v>
      </c>
      <c r="AW245">
        <f t="shared" si="116"/>
        <v>78.812974192989046</v>
      </c>
      <c r="AX245">
        <f t="shared" si="117"/>
        <v>15.21521999396508</v>
      </c>
      <c r="AY245" t="e">
        <f t="shared" si="118"/>
        <v>#VALUE!</v>
      </c>
    </row>
    <row r="246" spans="1:51">
      <c r="A246" s="17"/>
      <c r="D246" s="36">
        <v>2</v>
      </c>
      <c r="E246" s="45">
        <v>44377.111516203702</v>
      </c>
      <c r="F246" s="43">
        <v>186</v>
      </c>
      <c r="H246" s="54">
        <v>23.2</v>
      </c>
      <c r="I246" s="5">
        <v>30</v>
      </c>
      <c r="J246" s="5">
        <v>1</v>
      </c>
      <c r="K246" s="54">
        <v>19803</v>
      </c>
      <c r="L246" s="5" t="s">
        <v>88</v>
      </c>
      <c r="M246" s="6">
        <f t="shared" si="94"/>
        <v>5.1169599964689333E-3</v>
      </c>
      <c r="N246" s="6">
        <f t="shared" si="122"/>
        <v>524.88297950418655</v>
      </c>
      <c r="O246" s="6" t="e">
        <f t="shared" si="95"/>
        <v>#VALUE!</v>
      </c>
      <c r="P246">
        <f t="shared" si="96"/>
        <v>8.1871359943502933E-2</v>
      </c>
      <c r="Q246">
        <f t="shared" si="97"/>
        <v>23094.851098184208</v>
      </c>
      <c r="R246">
        <f t="shared" si="98"/>
        <v>0.14362197148974562</v>
      </c>
      <c r="S246">
        <f t="shared" si="99"/>
        <v>14732.327078934337</v>
      </c>
      <c r="T246">
        <f t="shared" si="100"/>
        <v>14732.327078934337</v>
      </c>
      <c r="V246" s="4">
        <f t="shared" si="119"/>
        <v>0.98826726892188299</v>
      </c>
      <c r="W246">
        <v>313.14999999999998</v>
      </c>
      <c r="X246">
        <f t="shared" si="101"/>
        <v>1.9073334166666699E-2</v>
      </c>
      <c r="Y246">
        <v>2E-3</v>
      </c>
      <c r="Z246">
        <f t="shared" si="102"/>
        <v>7.2765497523200454E-2</v>
      </c>
      <c r="AB246">
        <f t="shared" si="120"/>
        <v>9.882672689218829E-7</v>
      </c>
      <c r="AC246">
        <f t="shared" si="103"/>
        <v>7.6919482975369195E-11</v>
      </c>
      <c r="AD246">
        <v>0</v>
      </c>
      <c r="AE246" s="11">
        <f t="shared" si="104"/>
        <v>2.0678004954748414E-11</v>
      </c>
      <c r="AF246" s="11">
        <f t="shared" si="105"/>
        <v>9.7597487930117612E-11</v>
      </c>
      <c r="AG246" s="15">
        <f t="shared" si="106"/>
        <v>1.097002469958351E-3</v>
      </c>
      <c r="AI246">
        <f t="shared" si="121"/>
        <v>1.9570656726460051E-2</v>
      </c>
      <c r="AJ246">
        <f t="shared" si="107"/>
        <v>1.5232365213612366E-6</v>
      </c>
      <c r="AK246">
        <v>0</v>
      </c>
      <c r="AL246" s="11">
        <f t="shared" si="108"/>
        <v>8.4880319451177825E-6</v>
      </c>
      <c r="AM246" s="11">
        <f t="shared" si="109"/>
        <v>1.0011268466479019E-5</v>
      </c>
      <c r="AN246" s="15">
        <f t="shared" si="110"/>
        <v>2.2739189884214046E-2</v>
      </c>
      <c r="AO246" s="15"/>
      <c r="AP246" t="e">
        <f t="shared" si="111"/>
        <v>#VALUE!</v>
      </c>
      <c r="AQ246" t="e">
        <f t="shared" si="112"/>
        <v>#VALUE!</v>
      </c>
      <c r="AR246">
        <v>0</v>
      </c>
      <c r="AS246" s="11" t="e">
        <f t="shared" si="113"/>
        <v>#VALUE!</v>
      </c>
      <c r="AT246" s="11" t="e">
        <f t="shared" si="114"/>
        <v>#VALUE!</v>
      </c>
      <c r="AU246" s="15">
        <f t="shared" si="115"/>
        <v>1.5759424160826513E-2</v>
      </c>
      <c r="AW246">
        <f t="shared" si="116"/>
        <v>78.812974192989046</v>
      </c>
      <c r="AX246">
        <f t="shared" si="117"/>
        <v>15.215219993965077</v>
      </c>
      <c r="AY246" t="e">
        <f t="shared" si="118"/>
        <v>#VALUE!</v>
      </c>
    </row>
    <row r="247" spans="1:51">
      <c r="A247" s="17"/>
      <c r="D247" s="36">
        <v>1</v>
      </c>
      <c r="E247" s="45">
        <v>44377.1327662037</v>
      </c>
      <c r="F247" s="43">
        <v>140</v>
      </c>
      <c r="H247" s="54">
        <v>23.2</v>
      </c>
      <c r="I247" s="5">
        <v>30</v>
      </c>
      <c r="J247" s="5">
        <v>1</v>
      </c>
      <c r="K247" s="54">
        <v>16478</v>
      </c>
      <c r="L247" s="5" t="s">
        <v>88</v>
      </c>
      <c r="M247" s="6">
        <f t="shared" si="94"/>
        <v>5.1169599964689333E-3</v>
      </c>
      <c r="N247" s="6">
        <f t="shared" si="122"/>
        <v>436.75310489673205</v>
      </c>
      <c r="O247" s="6" t="e">
        <f t="shared" si="95"/>
        <v>#VALUE!</v>
      </c>
      <c r="P247">
        <f t="shared" si="96"/>
        <v>8.1871359943502933E-2</v>
      </c>
      <c r="Q247">
        <f t="shared" si="97"/>
        <v>19217.136615456209</v>
      </c>
      <c r="R247">
        <f t="shared" si="98"/>
        <v>0.14362197148974562</v>
      </c>
      <c r="S247">
        <f t="shared" si="99"/>
        <v>12258.712599438466</v>
      </c>
      <c r="T247">
        <f t="shared" si="100"/>
        <v>12258.712599438468</v>
      </c>
      <c r="V247" s="4">
        <f t="shared" si="119"/>
        <v>0.98826726892188299</v>
      </c>
      <c r="W247">
        <v>313.14999999999998</v>
      </c>
      <c r="X247">
        <f t="shared" si="101"/>
        <v>1.9073334166666699E-2</v>
      </c>
      <c r="Y247">
        <v>2E-3</v>
      </c>
      <c r="Z247">
        <f t="shared" si="102"/>
        <v>7.2765497523200454E-2</v>
      </c>
      <c r="AB247">
        <f t="shared" si="120"/>
        <v>9.882672689218829E-7</v>
      </c>
      <c r="AC247">
        <f t="shared" si="103"/>
        <v>7.6919482975369195E-11</v>
      </c>
      <c r="AD247">
        <v>0</v>
      </c>
      <c r="AE247" s="11">
        <f t="shared" si="104"/>
        <v>2.0678004954748414E-11</v>
      </c>
      <c r="AF247" s="11">
        <f t="shared" si="105"/>
        <v>9.7597487930117612E-11</v>
      </c>
      <c r="AG247" s="15">
        <f t="shared" si="106"/>
        <v>1.097002469958351E-3</v>
      </c>
      <c r="AI247">
        <f t="shared" si="121"/>
        <v>1.6284668057294789E-2</v>
      </c>
      <c r="AJ247">
        <f t="shared" si="107"/>
        <v>1.2674792404681337E-6</v>
      </c>
      <c r="AK247">
        <v>0</v>
      </c>
      <c r="AL247" s="11">
        <f t="shared" si="108"/>
        <v>7.0628586775564707E-6</v>
      </c>
      <c r="AM247" s="11">
        <f t="shared" si="109"/>
        <v>8.3303379180246048E-6</v>
      </c>
      <c r="AN247" s="15">
        <f t="shared" si="110"/>
        <v>2.2739189884214046E-2</v>
      </c>
      <c r="AO247" s="15"/>
      <c r="AP247" t="e">
        <f t="shared" si="111"/>
        <v>#VALUE!</v>
      </c>
      <c r="AQ247" t="e">
        <f t="shared" si="112"/>
        <v>#VALUE!</v>
      </c>
      <c r="AR247">
        <v>0</v>
      </c>
      <c r="AS247" s="11" t="e">
        <f t="shared" si="113"/>
        <v>#VALUE!</v>
      </c>
      <c r="AT247" s="11" t="e">
        <f t="shared" si="114"/>
        <v>#VALUE!</v>
      </c>
      <c r="AU247" s="15">
        <f t="shared" si="115"/>
        <v>1.5759424160826513E-2</v>
      </c>
      <c r="AW247">
        <f t="shared" si="116"/>
        <v>78.812974192989046</v>
      </c>
      <c r="AX247">
        <f t="shared" si="117"/>
        <v>15.215219993965082</v>
      </c>
      <c r="AY247" t="e">
        <f t="shared" si="118"/>
        <v>#VALUE!</v>
      </c>
    </row>
    <row r="248" spans="1:51">
      <c r="A248" s="17"/>
      <c r="B248" s="43"/>
      <c r="C248" s="43"/>
      <c r="D248" s="36">
        <v>2</v>
      </c>
      <c r="E248" s="45">
        <v>44377.153969907406</v>
      </c>
      <c r="F248" s="43">
        <v>187</v>
      </c>
      <c r="H248" s="54">
        <v>23.2</v>
      </c>
      <c r="I248" s="5">
        <v>30</v>
      </c>
      <c r="J248" s="5">
        <v>1</v>
      </c>
      <c r="K248" s="54">
        <v>387</v>
      </c>
      <c r="L248" s="5" t="s">
        <v>88</v>
      </c>
      <c r="M248" s="6">
        <f t="shared" si="94"/>
        <v>5.1169599964689333E-3</v>
      </c>
      <c r="N248" s="6">
        <f t="shared" si="122"/>
        <v>10.257522247544321</v>
      </c>
      <c r="O248" s="6" t="e">
        <f t="shared" si="95"/>
        <v>#VALUE!</v>
      </c>
      <c r="P248">
        <f t="shared" si="96"/>
        <v>8.1871359943502933E-2</v>
      </c>
      <c r="Q248">
        <f t="shared" si="97"/>
        <v>451.33097889195011</v>
      </c>
      <c r="R248">
        <f t="shared" si="98"/>
        <v>0.14362197148974562</v>
      </c>
      <c r="S248">
        <f t="shared" si="99"/>
        <v>287.90640708718814</v>
      </c>
      <c r="T248">
        <f t="shared" si="100"/>
        <v>287.9064070871882</v>
      </c>
      <c r="V248" s="4">
        <f t="shared" si="119"/>
        <v>0.98826726892188299</v>
      </c>
      <c r="W248">
        <v>313.14999999999998</v>
      </c>
      <c r="X248">
        <f t="shared" si="101"/>
        <v>1.9073334166666699E-2</v>
      </c>
      <c r="Y248">
        <v>2E-3</v>
      </c>
      <c r="Z248">
        <f t="shared" si="102"/>
        <v>7.2765497523200454E-2</v>
      </c>
      <c r="AB248">
        <f t="shared" si="120"/>
        <v>9.882672689218829E-7</v>
      </c>
      <c r="AC248">
        <f t="shared" si="103"/>
        <v>7.6919482975369195E-11</v>
      </c>
      <c r="AD248">
        <v>0</v>
      </c>
      <c r="AE248" s="11">
        <f t="shared" si="104"/>
        <v>2.0678004954748414E-11</v>
      </c>
      <c r="AF248" s="11">
        <f t="shared" si="105"/>
        <v>9.7597487930117612E-11</v>
      </c>
      <c r="AG248" s="15">
        <f t="shared" si="106"/>
        <v>1.097002469958351E-3</v>
      </c>
      <c r="AI248">
        <f t="shared" si="121"/>
        <v>3.8245943307276871E-4</v>
      </c>
      <c r="AJ248">
        <f t="shared" si="107"/>
        <v>2.9767839911467879E-8</v>
      </c>
      <c r="AK248">
        <v>0</v>
      </c>
      <c r="AL248" s="11">
        <f t="shared" si="108"/>
        <v>1.6587730963796299E-7</v>
      </c>
      <c r="AM248" s="11">
        <f t="shared" si="109"/>
        <v>1.9564514954943087E-7</v>
      </c>
      <c r="AN248" s="15">
        <f t="shared" si="110"/>
        <v>2.2739189884214046E-2</v>
      </c>
      <c r="AO248" s="15"/>
      <c r="AP248" t="e">
        <f t="shared" si="111"/>
        <v>#VALUE!</v>
      </c>
      <c r="AQ248" t="e">
        <f t="shared" si="112"/>
        <v>#VALUE!</v>
      </c>
      <c r="AR248">
        <v>0</v>
      </c>
      <c r="AS248" s="11" t="e">
        <f t="shared" si="113"/>
        <v>#VALUE!</v>
      </c>
      <c r="AT248" s="11" t="e">
        <f t="shared" si="114"/>
        <v>#VALUE!</v>
      </c>
      <c r="AU248" s="15">
        <f t="shared" si="115"/>
        <v>1.5759424160826513E-2</v>
      </c>
      <c r="AW248">
        <f t="shared" si="116"/>
        <v>78.812974192989046</v>
      </c>
      <c r="AX248">
        <f t="shared" si="117"/>
        <v>15.215219993965079</v>
      </c>
      <c r="AY248" t="e">
        <f t="shared" si="118"/>
        <v>#VALUE!</v>
      </c>
    </row>
    <row r="249" spans="1:51">
      <c r="A249" s="17"/>
      <c r="D249" s="36">
        <v>1</v>
      </c>
      <c r="E249" s="45">
        <v>44377.175208333334</v>
      </c>
      <c r="F249" s="43">
        <v>174</v>
      </c>
      <c r="H249" s="54">
        <v>23.2</v>
      </c>
      <c r="I249" s="5">
        <v>30</v>
      </c>
      <c r="J249" s="5">
        <v>1</v>
      </c>
      <c r="K249" s="54">
        <v>14188</v>
      </c>
      <c r="L249" s="5" t="s">
        <v>88</v>
      </c>
      <c r="M249" s="6">
        <f t="shared" si="94"/>
        <v>5.1169599964689333E-3</v>
      </c>
      <c r="N249" s="6">
        <f t="shared" si="122"/>
        <v>376.05613862573341</v>
      </c>
      <c r="O249" s="6" t="e">
        <f t="shared" si="95"/>
        <v>#VALUE!</v>
      </c>
      <c r="P249">
        <f t="shared" si="96"/>
        <v>8.1871359943502933E-2</v>
      </c>
      <c r="Q249">
        <f t="shared" si="97"/>
        <v>16546.470099532271</v>
      </c>
      <c r="R249">
        <f t="shared" si="98"/>
        <v>0.14362197148974562</v>
      </c>
      <c r="S249">
        <f t="shared" si="99"/>
        <v>10555.080371454849</v>
      </c>
      <c r="T249">
        <f t="shared" si="100"/>
        <v>10555.080371454849</v>
      </c>
      <c r="V249" s="4">
        <f t="shared" si="119"/>
        <v>0.98826726892188299</v>
      </c>
      <c r="W249">
        <v>313.14999999999998</v>
      </c>
      <c r="X249">
        <f t="shared" si="101"/>
        <v>1.9073334166666699E-2</v>
      </c>
      <c r="Y249">
        <v>2E-3</v>
      </c>
      <c r="Z249">
        <f t="shared" si="102"/>
        <v>7.2765497523200454E-2</v>
      </c>
      <c r="AB249">
        <f t="shared" si="120"/>
        <v>9.882672689218829E-7</v>
      </c>
      <c r="AC249">
        <f t="shared" si="103"/>
        <v>7.6919482975369195E-11</v>
      </c>
      <c r="AD249">
        <v>0</v>
      </c>
      <c r="AE249" s="11">
        <f t="shared" si="104"/>
        <v>2.0678004954748414E-11</v>
      </c>
      <c r="AF249" s="11">
        <f t="shared" si="105"/>
        <v>9.7597487930117612E-11</v>
      </c>
      <c r="AG249" s="15">
        <f t="shared" si="106"/>
        <v>1.097002469958351E-3</v>
      </c>
      <c r="AI249">
        <f t="shared" si="121"/>
        <v>1.4021536011463675E-2</v>
      </c>
      <c r="AJ249">
        <f t="shared" si="107"/>
        <v>1.0913336244545382E-6</v>
      </c>
      <c r="AK249">
        <v>0</v>
      </c>
      <c r="AL249" s="11">
        <f t="shared" si="108"/>
        <v>6.0813107729804112E-6</v>
      </c>
      <c r="AM249" s="11">
        <f t="shared" si="109"/>
        <v>7.1726443974349495E-6</v>
      </c>
      <c r="AN249" s="15">
        <f t="shared" si="110"/>
        <v>2.2739189884214046E-2</v>
      </c>
      <c r="AO249" s="15"/>
      <c r="AP249" t="e">
        <f t="shared" si="111"/>
        <v>#VALUE!</v>
      </c>
      <c r="AQ249" t="e">
        <f t="shared" si="112"/>
        <v>#VALUE!</v>
      </c>
      <c r="AR249">
        <v>0</v>
      </c>
      <c r="AS249" s="11" t="e">
        <f t="shared" si="113"/>
        <v>#VALUE!</v>
      </c>
      <c r="AT249" s="11" t="e">
        <f t="shared" si="114"/>
        <v>#VALUE!</v>
      </c>
      <c r="AU249" s="15">
        <f t="shared" si="115"/>
        <v>1.5759424160826513E-2</v>
      </c>
      <c r="AW249">
        <f t="shared" si="116"/>
        <v>78.812974192989046</v>
      </c>
      <c r="AX249">
        <f t="shared" si="117"/>
        <v>15.215219993965077</v>
      </c>
      <c r="AY249" t="e">
        <f t="shared" si="118"/>
        <v>#VALUE!</v>
      </c>
    </row>
    <row r="250" spans="1:51">
      <c r="A250" s="17"/>
      <c r="D250" s="36">
        <v>2</v>
      </c>
      <c r="E250" s="45">
        <v>44377.196446759262</v>
      </c>
      <c r="F250" s="43">
        <v>193</v>
      </c>
      <c r="H250" s="54">
        <v>23.2</v>
      </c>
      <c r="I250" s="5">
        <v>30</v>
      </c>
      <c r="J250" s="5">
        <v>1</v>
      </c>
      <c r="K250" s="54"/>
      <c r="L250" s="5" t="s">
        <v>88</v>
      </c>
      <c r="M250" s="6">
        <f t="shared" si="94"/>
        <v>5.1169599964689333E-3</v>
      </c>
      <c r="N250" s="6">
        <v>0</v>
      </c>
      <c r="O250" s="6" t="e">
        <f t="shared" si="95"/>
        <v>#VALUE!</v>
      </c>
      <c r="P250">
        <f t="shared" si="96"/>
        <v>8.1871359943502933E-2</v>
      </c>
      <c r="Q250">
        <f t="shared" si="97"/>
        <v>0</v>
      </c>
      <c r="R250">
        <f t="shared" si="98"/>
        <v>0.14362197148974562</v>
      </c>
      <c r="S250">
        <f t="shared" si="99"/>
        <v>0</v>
      </c>
      <c r="T250">
        <f t="shared" si="100"/>
        <v>0</v>
      </c>
      <c r="V250" s="4">
        <f t="shared" si="119"/>
        <v>0.98826726892188299</v>
      </c>
      <c r="W250">
        <v>313.14999999999998</v>
      </c>
      <c r="X250">
        <f t="shared" si="101"/>
        <v>1.9073334166666699E-2</v>
      </c>
      <c r="Y250">
        <v>2E-3</v>
      </c>
      <c r="Z250">
        <f t="shared" si="102"/>
        <v>7.2765497523200454E-2</v>
      </c>
      <c r="AB250">
        <f t="shared" si="120"/>
        <v>9.882672689218829E-7</v>
      </c>
      <c r="AC250">
        <f t="shared" si="103"/>
        <v>7.6919482975369195E-11</v>
      </c>
      <c r="AD250">
        <v>0</v>
      </c>
      <c r="AE250" s="11">
        <f t="shared" si="104"/>
        <v>2.0678004954748414E-11</v>
      </c>
      <c r="AF250" s="11">
        <f t="shared" si="105"/>
        <v>9.7597487930117612E-11</v>
      </c>
      <c r="AG250" s="15">
        <f t="shared" si="106"/>
        <v>1.097002469958351E-3</v>
      </c>
      <c r="AI250">
        <f t="shared" si="121"/>
        <v>0</v>
      </c>
      <c r="AJ250">
        <f t="shared" si="107"/>
        <v>0</v>
      </c>
      <c r="AK250">
        <v>0</v>
      </c>
      <c r="AL250" s="11">
        <f t="shared" si="108"/>
        <v>0</v>
      </c>
      <c r="AM250" s="11">
        <f t="shared" si="109"/>
        <v>0</v>
      </c>
      <c r="AN250" s="15">
        <f t="shared" si="110"/>
        <v>2.2739189884214046E-2</v>
      </c>
      <c r="AO250" s="15"/>
      <c r="AP250" t="e">
        <f t="shared" si="111"/>
        <v>#VALUE!</v>
      </c>
      <c r="AQ250" t="e">
        <f t="shared" si="112"/>
        <v>#VALUE!</v>
      </c>
      <c r="AR250">
        <v>0</v>
      </c>
      <c r="AS250" s="11" t="e">
        <f t="shared" si="113"/>
        <v>#VALUE!</v>
      </c>
      <c r="AT250" s="11" t="e">
        <f t="shared" si="114"/>
        <v>#VALUE!</v>
      </c>
      <c r="AU250" s="15">
        <f t="shared" si="115"/>
        <v>1.5759424160826513E-2</v>
      </c>
      <c r="AW250">
        <f t="shared" si="116"/>
        <v>78.812974192989046</v>
      </c>
      <c r="AX250" t="e">
        <f t="shared" si="117"/>
        <v>#DIV/0!</v>
      </c>
      <c r="AY250" t="e">
        <f t="shared" si="118"/>
        <v>#VALUE!</v>
      </c>
    </row>
    <row r="251" spans="1:51">
      <c r="A251" s="17"/>
      <c r="D251" s="36">
        <v>1</v>
      </c>
      <c r="E251" s="45">
        <v>44386.483854166669</v>
      </c>
      <c r="F251" s="43">
        <v>91</v>
      </c>
      <c r="H251" s="54">
        <v>22.5</v>
      </c>
      <c r="I251" s="5">
        <v>30</v>
      </c>
      <c r="J251" s="5">
        <v>1</v>
      </c>
      <c r="K251" s="54">
        <v>17277</v>
      </c>
      <c r="L251" s="5" t="s">
        <v>88</v>
      </c>
      <c r="M251" s="6">
        <f t="shared" si="94"/>
        <v>5.1290752408373686E-3</v>
      </c>
      <c r="N251" s="6">
        <f t="shared" ref="N251:N259" si="123">1000000*(AM251-AK251)/X251</f>
        <v>459.0150064646981</v>
      </c>
      <c r="O251" s="6" t="e">
        <f t="shared" si="95"/>
        <v>#VALUE!</v>
      </c>
      <c r="P251">
        <f t="shared" si="96"/>
        <v>8.2065203853397897E-2</v>
      </c>
      <c r="Q251">
        <f t="shared" si="97"/>
        <v>20196.660284446716</v>
      </c>
      <c r="R251">
        <f t="shared" si="98"/>
        <v>0.14359501280008566</v>
      </c>
      <c r="S251">
        <f t="shared" si="99"/>
        <v>12850.711411667444</v>
      </c>
      <c r="T251">
        <f t="shared" si="100"/>
        <v>12850.711411667446</v>
      </c>
      <c r="V251" s="4">
        <f t="shared" si="119"/>
        <v>0.99060715421951628</v>
      </c>
      <c r="W251">
        <v>313.14999999999998</v>
      </c>
      <c r="X251">
        <f t="shared" si="101"/>
        <v>1.9073334166666699E-2</v>
      </c>
      <c r="Y251">
        <v>2E-3</v>
      </c>
      <c r="Z251">
        <f t="shared" si="102"/>
        <v>7.2765497523200454E-2</v>
      </c>
      <c r="AB251">
        <f t="shared" si="120"/>
        <v>9.9060715421951621E-7</v>
      </c>
      <c r="AC251">
        <f t="shared" si="103"/>
        <v>7.7101602502116214E-11</v>
      </c>
      <c r="AD251">
        <v>0</v>
      </c>
      <c r="AE251" s="11">
        <f t="shared" si="104"/>
        <v>2.0726963532351403E-11</v>
      </c>
      <c r="AF251" s="11">
        <f t="shared" si="105"/>
        <v>9.782856603446762E-11</v>
      </c>
      <c r="AG251" s="15">
        <f t="shared" si="106"/>
        <v>1.097002469958351E-3</v>
      </c>
      <c r="AI251">
        <f t="shared" si="121"/>
        <v>1.7114719803450584E-2</v>
      </c>
      <c r="AJ251">
        <f t="shared" si="107"/>
        <v>1.332084386429062E-6</v>
      </c>
      <c r="AK251">
        <v>0</v>
      </c>
      <c r="AL251" s="11">
        <f t="shared" si="108"/>
        <v>7.4228622193868009E-6</v>
      </c>
      <c r="AM251" s="11">
        <f t="shared" si="109"/>
        <v>8.7549466058158623E-6</v>
      </c>
      <c r="AN251" s="15">
        <f t="shared" si="110"/>
        <v>2.2739189884214046E-2</v>
      </c>
      <c r="AO251" s="15"/>
      <c r="AP251" t="e">
        <f t="shared" si="111"/>
        <v>#VALUE!</v>
      </c>
      <c r="AQ251" t="e">
        <f t="shared" si="112"/>
        <v>#VALUE!</v>
      </c>
      <c r="AR251">
        <v>0</v>
      </c>
      <c r="AS251" s="11" t="e">
        <f t="shared" si="113"/>
        <v>#VALUE!</v>
      </c>
      <c r="AT251" s="11" t="e">
        <f t="shared" si="114"/>
        <v>#VALUE!</v>
      </c>
      <c r="AU251" s="15">
        <f t="shared" si="115"/>
        <v>1.5759424160826513E-2</v>
      </c>
      <c r="AW251">
        <f t="shared" si="116"/>
        <v>78.812974192989046</v>
      </c>
      <c r="AX251">
        <f t="shared" si="117"/>
        <v>15.21521999396507</v>
      </c>
      <c r="AY251" t="e">
        <f t="shared" si="118"/>
        <v>#VALUE!</v>
      </c>
    </row>
    <row r="252" spans="1:51">
      <c r="A252" s="17"/>
      <c r="D252" s="36">
        <v>2</v>
      </c>
      <c r="E252" s="45">
        <v>44386.50509259259</v>
      </c>
      <c r="F252" s="43">
        <v>163</v>
      </c>
      <c r="H252" s="54">
        <v>22.5</v>
      </c>
      <c r="I252" s="5">
        <v>30</v>
      </c>
      <c r="J252" s="5">
        <v>1</v>
      </c>
      <c r="K252" s="54">
        <v>1791</v>
      </c>
      <c r="L252" s="5" t="s">
        <v>88</v>
      </c>
      <c r="M252" s="6">
        <f t="shared" si="94"/>
        <v>5.1290752408373686E-3</v>
      </c>
      <c r="N252" s="6">
        <f t="shared" si="123"/>
        <v>47.583253839108323</v>
      </c>
      <c r="O252" s="6" t="e">
        <f t="shared" si="95"/>
        <v>#VALUE!</v>
      </c>
      <c r="P252">
        <f t="shared" si="96"/>
        <v>8.2065203853397897E-2</v>
      </c>
      <c r="Q252">
        <f t="shared" si="97"/>
        <v>2093.6631689207661</v>
      </c>
      <c r="R252">
        <f t="shared" si="98"/>
        <v>0.14359501280008566</v>
      </c>
      <c r="S252">
        <f t="shared" si="99"/>
        <v>1332.1539699193379</v>
      </c>
      <c r="T252">
        <f t="shared" si="100"/>
        <v>1332.1539699193379</v>
      </c>
      <c r="V252" s="4">
        <f t="shared" si="119"/>
        <v>0.99060715421951628</v>
      </c>
      <c r="W252">
        <v>313.14999999999998</v>
      </c>
      <c r="X252">
        <f t="shared" si="101"/>
        <v>1.9073334166666699E-2</v>
      </c>
      <c r="Y252">
        <v>2E-3</v>
      </c>
      <c r="Z252">
        <f t="shared" si="102"/>
        <v>7.2765497523200454E-2</v>
      </c>
      <c r="AB252">
        <f t="shared" si="120"/>
        <v>9.9060715421951621E-7</v>
      </c>
      <c r="AC252">
        <f t="shared" si="103"/>
        <v>7.7101602502116214E-11</v>
      </c>
      <c r="AD252">
        <v>0</v>
      </c>
      <c r="AE252" s="11">
        <f t="shared" si="104"/>
        <v>2.0726963532351403E-11</v>
      </c>
      <c r="AF252" s="11">
        <f t="shared" si="105"/>
        <v>9.782856603446762E-11</v>
      </c>
      <c r="AG252" s="15">
        <f t="shared" si="106"/>
        <v>1.097002469958351E-3</v>
      </c>
      <c r="AI252">
        <f t="shared" si="121"/>
        <v>1.7741774132071537E-3</v>
      </c>
      <c r="AJ252">
        <f t="shared" si="107"/>
        <v>1.3808897008129016E-7</v>
      </c>
      <c r="AK252">
        <v>0</v>
      </c>
      <c r="AL252" s="11">
        <f t="shared" si="108"/>
        <v>7.6948233112934888E-7</v>
      </c>
      <c r="AM252" s="11">
        <f t="shared" si="109"/>
        <v>9.0757130121063907E-7</v>
      </c>
      <c r="AN252" s="15">
        <f t="shared" si="110"/>
        <v>2.2739189884214046E-2</v>
      </c>
      <c r="AO252" s="15"/>
      <c r="AP252" t="e">
        <f t="shared" si="111"/>
        <v>#VALUE!</v>
      </c>
      <c r="AQ252" t="e">
        <f t="shared" si="112"/>
        <v>#VALUE!</v>
      </c>
      <c r="AR252">
        <v>0</v>
      </c>
      <c r="AS252" s="11" t="e">
        <f t="shared" si="113"/>
        <v>#VALUE!</v>
      </c>
      <c r="AT252" s="11" t="e">
        <f t="shared" si="114"/>
        <v>#VALUE!</v>
      </c>
      <c r="AU252" s="15">
        <f t="shared" si="115"/>
        <v>1.5759424160826513E-2</v>
      </c>
      <c r="AW252">
        <f t="shared" si="116"/>
        <v>78.812974192989046</v>
      </c>
      <c r="AX252">
        <f t="shared" si="117"/>
        <v>15.215219993965079</v>
      </c>
      <c r="AY252" t="e">
        <f t="shared" si="118"/>
        <v>#VALUE!</v>
      </c>
    </row>
    <row r="253" spans="1:51">
      <c r="A253" s="17"/>
      <c r="D253" s="36">
        <v>1</v>
      </c>
      <c r="E253" s="45">
        <v>44386.526354166665</v>
      </c>
      <c r="F253" s="43">
        <v>77</v>
      </c>
      <c r="H253" s="54">
        <v>22.5</v>
      </c>
      <c r="I253" s="5">
        <v>30</v>
      </c>
      <c r="J253" s="5">
        <v>1</v>
      </c>
      <c r="K253" s="54">
        <v>13034</v>
      </c>
      <c r="L253" s="5" t="s">
        <v>88</v>
      </c>
      <c r="M253" s="6">
        <f t="shared" si="94"/>
        <v>5.1290752408373686E-3</v>
      </c>
      <c r="N253" s="6">
        <f t="shared" si="123"/>
        <v>346.28706339415845</v>
      </c>
      <c r="O253" s="6" t="e">
        <f t="shared" si="95"/>
        <v>#VALUE!</v>
      </c>
      <c r="P253">
        <f t="shared" si="96"/>
        <v>8.2065203853397897E-2</v>
      </c>
      <c r="Q253">
        <f t="shared" si="97"/>
        <v>15236.630789342971</v>
      </c>
      <c r="R253">
        <f t="shared" si="98"/>
        <v>0.14359501280008566</v>
      </c>
      <c r="S253">
        <f t="shared" si="99"/>
        <v>9694.7486565765757</v>
      </c>
      <c r="T253">
        <f t="shared" si="100"/>
        <v>9694.7486565765757</v>
      </c>
      <c r="V253" s="4">
        <f t="shared" si="119"/>
        <v>0.99060715421951628</v>
      </c>
      <c r="W253">
        <v>313.14999999999998</v>
      </c>
      <c r="X253">
        <f t="shared" si="101"/>
        <v>1.9073334166666699E-2</v>
      </c>
      <c r="Y253">
        <v>2E-3</v>
      </c>
      <c r="Z253">
        <f t="shared" si="102"/>
        <v>7.2765497523200454E-2</v>
      </c>
      <c r="AB253">
        <f t="shared" si="120"/>
        <v>9.9060715421951621E-7</v>
      </c>
      <c r="AC253">
        <f t="shared" si="103"/>
        <v>7.7101602502116214E-11</v>
      </c>
      <c r="AD253">
        <v>0</v>
      </c>
      <c r="AE253" s="11">
        <f t="shared" si="104"/>
        <v>2.0726963532351403E-11</v>
      </c>
      <c r="AF253" s="11">
        <f t="shared" si="105"/>
        <v>9.782856603446762E-11</v>
      </c>
      <c r="AG253" s="15">
        <f t="shared" si="106"/>
        <v>1.097002469958351E-3</v>
      </c>
      <c r="AI253">
        <f t="shared" si="121"/>
        <v>1.2911573648097176E-2</v>
      </c>
      <c r="AJ253">
        <f t="shared" si="107"/>
        <v>1.0049422870125828E-6</v>
      </c>
      <c r="AK253">
        <v>0</v>
      </c>
      <c r="AL253" s="11">
        <f t="shared" si="108"/>
        <v>5.5999065906978966E-6</v>
      </c>
      <c r="AM253" s="11">
        <f t="shared" si="109"/>
        <v>6.6048488777104794E-6</v>
      </c>
      <c r="AN253" s="15">
        <f t="shared" si="110"/>
        <v>2.2739189884214046E-2</v>
      </c>
      <c r="AO253" s="15"/>
      <c r="AP253" t="e">
        <f t="shared" si="111"/>
        <v>#VALUE!</v>
      </c>
      <c r="AQ253" t="e">
        <f t="shared" si="112"/>
        <v>#VALUE!</v>
      </c>
      <c r="AR253">
        <v>0</v>
      </c>
      <c r="AS253" s="11" t="e">
        <f t="shared" si="113"/>
        <v>#VALUE!</v>
      </c>
      <c r="AT253" s="11" t="e">
        <f t="shared" si="114"/>
        <v>#VALUE!</v>
      </c>
      <c r="AU253" s="15">
        <f t="shared" si="115"/>
        <v>1.5759424160826513E-2</v>
      </c>
      <c r="AW253">
        <f t="shared" si="116"/>
        <v>78.812974192989046</v>
      </c>
      <c r="AX253">
        <f t="shared" si="117"/>
        <v>15.215219993965077</v>
      </c>
      <c r="AY253" t="e">
        <f t="shared" si="118"/>
        <v>#VALUE!</v>
      </c>
    </row>
    <row r="254" spans="1:51">
      <c r="A254" s="17"/>
      <c r="D254" s="36">
        <v>2</v>
      </c>
      <c r="E254" s="45">
        <v>44386.547615740739</v>
      </c>
      <c r="F254" s="43">
        <v>16</v>
      </c>
      <c r="H254" s="54">
        <v>22.5</v>
      </c>
      <c r="I254" s="5">
        <v>30</v>
      </c>
      <c r="J254" s="5">
        <v>1</v>
      </c>
      <c r="K254" s="54">
        <v>1056</v>
      </c>
      <c r="L254" s="5" t="s">
        <v>88</v>
      </c>
      <c r="M254" s="6">
        <f t="shared" si="94"/>
        <v>5.1290752408373686E-3</v>
      </c>
      <c r="N254" s="6">
        <f t="shared" si="123"/>
        <v>28.055787858234719</v>
      </c>
      <c r="O254" s="6" t="e">
        <f t="shared" si="95"/>
        <v>#VALUE!</v>
      </c>
      <c r="P254">
        <f t="shared" si="96"/>
        <v>8.2065203853397897E-2</v>
      </c>
      <c r="Q254">
        <f t="shared" si="97"/>
        <v>1234.4546657623277</v>
      </c>
      <c r="R254">
        <f t="shared" si="98"/>
        <v>0.14359501280008566</v>
      </c>
      <c r="S254">
        <f t="shared" si="99"/>
        <v>785.45761710486909</v>
      </c>
      <c r="T254">
        <f t="shared" si="100"/>
        <v>785.4576171048692</v>
      </c>
      <c r="V254" s="4">
        <f t="shared" si="119"/>
        <v>0.99060715421951628</v>
      </c>
      <c r="W254">
        <v>313.14999999999998</v>
      </c>
      <c r="X254">
        <f t="shared" si="101"/>
        <v>1.9073334166666699E-2</v>
      </c>
      <c r="Y254">
        <v>2E-3</v>
      </c>
      <c r="Z254">
        <f t="shared" si="102"/>
        <v>7.2765497523200454E-2</v>
      </c>
      <c r="AB254">
        <f t="shared" si="120"/>
        <v>9.9060715421951621E-7</v>
      </c>
      <c r="AC254">
        <f t="shared" si="103"/>
        <v>7.7101602502116214E-11</v>
      </c>
      <c r="AD254">
        <v>0</v>
      </c>
      <c r="AE254" s="11">
        <f t="shared" si="104"/>
        <v>2.0726963532351403E-11</v>
      </c>
      <c r="AF254" s="11">
        <f t="shared" si="105"/>
        <v>9.782856603446762E-11</v>
      </c>
      <c r="AG254" s="15">
        <f t="shared" si="106"/>
        <v>1.097002469958351E-3</v>
      </c>
      <c r="AI254">
        <f t="shared" si="121"/>
        <v>1.0460811548558093E-3</v>
      </c>
      <c r="AJ254">
        <f t="shared" si="107"/>
        <v>8.141929224223473E-8</v>
      </c>
      <c r="AK254">
        <v>0</v>
      </c>
      <c r="AL254" s="11">
        <f t="shared" si="108"/>
        <v>4.5369812488698624E-7</v>
      </c>
      <c r="AM254" s="11">
        <f t="shared" si="109"/>
        <v>5.3511741712922095E-7</v>
      </c>
      <c r="AN254" s="15">
        <f t="shared" si="110"/>
        <v>2.2739189884214046E-2</v>
      </c>
      <c r="AO254" s="15"/>
      <c r="AP254" t="e">
        <f t="shared" si="111"/>
        <v>#VALUE!</v>
      </c>
      <c r="AQ254" t="e">
        <f t="shared" si="112"/>
        <v>#VALUE!</v>
      </c>
      <c r="AR254">
        <v>0</v>
      </c>
      <c r="AS254" s="11" t="e">
        <f t="shared" si="113"/>
        <v>#VALUE!</v>
      </c>
      <c r="AT254" s="11" t="e">
        <f t="shared" si="114"/>
        <v>#VALUE!</v>
      </c>
      <c r="AU254" s="15">
        <f t="shared" si="115"/>
        <v>1.5759424160826513E-2</v>
      </c>
      <c r="AW254">
        <f t="shared" si="116"/>
        <v>78.812974192989046</v>
      </c>
      <c r="AX254">
        <f t="shared" si="117"/>
        <v>15.215219993965075</v>
      </c>
      <c r="AY254" t="e">
        <f t="shared" si="118"/>
        <v>#VALUE!</v>
      </c>
    </row>
    <row r="255" spans="1:51">
      <c r="A255" s="17"/>
      <c r="B255" s="43"/>
      <c r="C255" s="43"/>
      <c r="D255" s="36">
        <v>1</v>
      </c>
      <c r="E255" s="45">
        <v>44386.568877314814</v>
      </c>
      <c r="F255" s="43">
        <v>46</v>
      </c>
      <c r="H255" s="54">
        <v>22.5</v>
      </c>
      <c r="I255" s="5">
        <v>30</v>
      </c>
      <c r="J255" s="5">
        <v>1</v>
      </c>
      <c r="K255" s="54">
        <v>21420</v>
      </c>
      <c r="L255" s="5" t="s">
        <v>88</v>
      </c>
      <c r="M255" s="6">
        <f t="shared" si="94"/>
        <v>5.1290752408373686E-3</v>
      </c>
      <c r="N255" s="6">
        <f t="shared" si="123"/>
        <v>569.08615144260204</v>
      </c>
      <c r="O255" s="6" t="e">
        <f t="shared" si="95"/>
        <v>#VALUE!</v>
      </c>
      <c r="P255">
        <f t="shared" si="96"/>
        <v>8.2065203853397897E-2</v>
      </c>
      <c r="Q255">
        <f t="shared" si="97"/>
        <v>25039.79066347449</v>
      </c>
      <c r="R255">
        <f t="shared" si="98"/>
        <v>0.14359501280008566</v>
      </c>
      <c r="S255">
        <f t="shared" si="99"/>
        <v>15932.293710593083</v>
      </c>
      <c r="T255">
        <f t="shared" si="100"/>
        <v>15932.293710593087</v>
      </c>
      <c r="V255" s="4">
        <f t="shared" si="119"/>
        <v>0.99060715421951628</v>
      </c>
      <c r="W255">
        <v>313.14999999999998</v>
      </c>
      <c r="X255">
        <f t="shared" si="101"/>
        <v>1.9073334166666699E-2</v>
      </c>
      <c r="Y255">
        <v>2E-3</v>
      </c>
      <c r="Z255">
        <f t="shared" si="102"/>
        <v>7.2765497523200454E-2</v>
      </c>
      <c r="AB255">
        <f t="shared" si="120"/>
        <v>9.9060715421951621E-7</v>
      </c>
      <c r="AC255">
        <f t="shared" si="103"/>
        <v>7.7101602502116214E-11</v>
      </c>
      <c r="AD255">
        <v>0</v>
      </c>
      <c r="AE255" s="11">
        <f t="shared" si="104"/>
        <v>2.0726963532351403E-11</v>
      </c>
      <c r="AF255" s="11">
        <f t="shared" si="105"/>
        <v>9.782856603446762E-11</v>
      </c>
      <c r="AG255" s="15">
        <f t="shared" si="106"/>
        <v>1.097002469958351E-3</v>
      </c>
      <c r="AI255">
        <f t="shared" si="121"/>
        <v>2.1218805243382041E-2</v>
      </c>
      <c r="AJ255">
        <f t="shared" si="107"/>
        <v>1.6515163255953295E-6</v>
      </c>
      <c r="AK255">
        <v>0</v>
      </c>
      <c r="AL255" s="11">
        <f t="shared" si="108"/>
        <v>9.2028540104917114E-6</v>
      </c>
      <c r="AM255" s="11">
        <f t="shared" si="109"/>
        <v>1.0854370336087041E-5</v>
      </c>
      <c r="AN255" s="15">
        <f t="shared" si="110"/>
        <v>2.2739189884214046E-2</v>
      </c>
      <c r="AO255" s="15"/>
      <c r="AP255" t="e">
        <f t="shared" si="111"/>
        <v>#VALUE!</v>
      </c>
      <c r="AQ255" t="e">
        <f t="shared" si="112"/>
        <v>#VALUE!</v>
      </c>
      <c r="AR255">
        <v>0</v>
      </c>
      <c r="AS255" s="11" t="e">
        <f t="shared" si="113"/>
        <v>#VALUE!</v>
      </c>
      <c r="AT255" s="11" t="e">
        <f t="shared" si="114"/>
        <v>#VALUE!</v>
      </c>
      <c r="AU255" s="15">
        <f t="shared" si="115"/>
        <v>1.5759424160826513E-2</v>
      </c>
      <c r="AW255">
        <f t="shared" si="116"/>
        <v>78.812974192989046</v>
      </c>
      <c r="AX255">
        <f t="shared" si="117"/>
        <v>15.215219993965075</v>
      </c>
      <c r="AY255" t="e">
        <f t="shared" si="118"/>
        <v>#VALUE!</v>
      </c>
    </row>
    <row r="256" spans="1:51">
      <c r="A256" s="17"/>
      <c r="D256" s="36">
        <v>2</v>
      </c>
      <c r="E256" s="45">
        <v>44386.590138888889</v>
      </c>
      <c r="F256" s="43">
        <v>81</v>
      </c>
      <c r="H256" s="54">
        <v>22.5</v>
      </c>
      <c r="I256" s="5">
        <v>30</v>
      </c>
      <c r="J256" s="5">
        <v>1</v>
      </c>
      <c r="K256" s="54">
        <v>1535</v>
      </c>
      <c r="L256" s="5" t="s">
        <v>88</v>
      </c>
      <c r="M256" s="6">
        <f t="shared" si="94"/>
        <v>5.1290752408373686E-3</v>
      </c>
      <c r="N256" s="6">
        <f t="shared" si="123"/>
        <v>40.781850721960502</v>
      </c>
      <c r="O256" s="6" t="e">
        <f t="shared" si="95"/>
        <v>#VALUE!</v>
      </c>
      <c r="P256">
        <f t="shared" si="96"/>
        <v>8.2065203853397897E-2</v>
      </c>
      <c r="Q256">
        <f t="shared" si="97"/>
        <v>1794.401431766262</v>
      </c>
      <c r="R256">
        <f t="shared" si="98"/>
        <v>0.14359501280008566</v>
      </c>
      <c r="S256">
        <f t="shared" si="99"/>
        <v>1141.7400021363389</v>
      </c>
      <c r="T256">
        <f t="shared" si="100"/>
        <v>1141.7400021363392</v>
      </c>
      <c r="V256" s="4">
        <f t="shared" si="119"/>
        <v>0.99060715421951628</v>
      </c>
      <c r="W256">
        <v>313.14999999999998</v>
      </c>
      <c r="X256">
        <f t="shared" si="101"/>
        <v>1.9073334166666699E-2</v>
      </c>
      <c r="Y256">
        <v>2E-3</v>
      </c>
      <c r="Z256">
        <f t="shared" si="102"/>
        <v>7.2765497523200454E-2</v>
      </c>
      <c r="AB256">
        <f t="shared" si="120"/>
        <v>9.9060715421951621E-7</v>
      </c>
      <c r="AC256">
        <f t="shared" si="103"/>
        <v>7.7101602502116214E-11</v>
      </c>
      <c r="AD256">
        <v>0</v>
      </c>
      <c r="AE256" s="11">
        <f t="shared" si="104"/>
        <v>2.0726963532351403E-11</v>
      </c>
      <c r="AF256" s="11">
        <f t="shared" si="105"/>
        <v>9.782856603446762E-11</v>
      </c>
      <c r="AG256" s="15">
        <f t="shared" si="106"/>
        <v>1.097002469958351E-3</v>
      </c>
      <c r="AI256">
        <f t="shared" si="121"/>
        <v>1.5205819817269573E-3</v>
      </c>
      <c r="AJ256">
        <f t="shared" si="107"/>
        <v>1.1835095984074838E-7</v>
      </c>
      <c r="AK256">
        <v>0</v>
      </c>
      <c r="AL256" s="11">
        <f t="shared" si="108"/>
        <v>6.5949490691432182E-7</v>
      </c>
      <c r="AM256" s="11">
        <f t="shared" si="109"/>
        <v>7.7784586675507019E-7</v>
      </c>
      <c r="AN256" s="15">
        <f t="shared" si="110"/>
        <v>2.2739189884214046E-2</v>
      </c>
      <c r="AO256" s="15"/>
      <c r="AP256" t="e">
        <f t="shared" si="111"/>
        <v>#VALUE!</v>
      </c>
      <c r="AQ256" t="e">
        <f t="shared" si="112"/>
        <v>#VALUE!</v>
      </c>
      <c r="AR256">
        <v>0</v>
      </c>
      <c r="AS256" s="11" t="e">
        <f t="shared" si="113"/>
        <v>#VALUE!</v>
      </c>
      <c r="AT256" s="11" t="e">
        <f t="shared" si="114"/>
        <v>#VALUE!</v>
      </c>
      <c r="AU256" s="15">
        <f t="shared" si="115"/>
        <v>1.5759424160826513E-2</v>
      </c>
      <c r="AW256">
        <f t="shared" si="116"/>
        <v>78.812974192989046</v>
      </c>
      <c r="AX256">
        <f t="shared" si="117"/>
        <v>15.215219993965075</v>
      </c>
      <c r="AY256" t="e">
        <f t="shared" si="118"/>
        <v>#VALUE!</v>
      </c>
    </row>
    <row r="257" spans="1:51">
      <c r="A257" s="17"/>
      <c r="D257" s="36">
        <v>1</v>
      </c>
      <c r="E257" s="45">
        <v>44386.611400462964</v>
      </c>
      <c r="F257" s="43">
        <v>68</v>
      </c>
      <c r="H257" s="54">
        <v>22.5</v>
      </c>
      <c r="I257" s="5">
        <v>30</v>
      </c>
      <c r="J257" s="5">
        <v>1</v>
      </c>
      <c r="K257" s="54">
        <v>2376</v>
      </c>
      <c r="L257" s="5" t="s">
        <v>88</v>
      </c>
      <c r="M257" s="6">
        <f t="shared" si="94"/>
        <v>5.1290752408373686E-3</v>
      </c>
      <c r="N257" s="6">
        <f t="shared" si="123"/>
        <v>63.125522681028116</v>
      </c>
      <c r="O257" s="6" t="e">
        <f t="shared" si="95"/>
        <v>#VALUE!</v>
      </c>
      <c r="P257">
        <f t="shared" si="96"/>
        <v>8.2065203853397897E-2</v>
      </c>
      <c r="Q257">
        <f t="shared" si="97"/>
        <v>2777.5229979652372</v>
      </c>
      <c r="R257">
        <f t="shared" si="98"/>
        <v>0.14359501280008566</v>
      </c>
      <c r="S257">
        <f t="shared" si="99"/>
        <v>1767.2796384859555</v>
      </c>
      <c r="T257">
        <f t="shared" si="100"/>
        <v>1767.2796384859555</v>
      </c>
      <c r="V257" s="4">
        <f t="shared" si="119"/>
        <v>0.99060715421951628</v>
      </c>
      <c r="W257">
        <v>313.14999999999998</v>
      </c>
      <c r="X257">
        <f t="shared" si="101"/>
        <v>1.9073334166666699E-2</v>
      </c>
      <c r="Y257">
        <v>2E-3</v>
      </c>
      <c r="Z257">
        <f t="shared" si="102"/>
        <v>7.2765497523200454E-2</v>
      </c>
      <c r="AB257">
        <f t="shared" si="120"/>
        <v>9.9060715421951621E-7</v>
      </c>
      <c r="AC257">
        <f t="shared" si="103"/>
        <v>7.7101602502116214E-11</v>
      </c>
      <c r="AD257">
        <v>0</v>
      </c>
      <c r="AE257" s="11">
        <f t="shared" si="104"/>
        <v>2.0726963532351403E-11</v>
      </c>
      <c r="AF257" s="11">
        <f t="shared" si="105"/>
        <v>9.782856603446762E-11</v>
      </c>
      <c r="AG257" s="15">
        <f t="shared" si="106"/>
        <v>1.097002469958351E-3</v>
      </c>
      <c r="AI257">
        <f t="shared" si="121"/>
        <v>2.3536825984255706E-3</v>
      </c>
      <c r="AJ257">
        <f t="shared" si="107"/>
        <v>1.8319340754502813E-7</v>
      </c>
      <c r="AK257">
        <v>0</v>
      </c>
      <c r="AL257" s="11">
        <f t="shared" si="108"/>
        <v>1.020820780995719E-6</v>
      </c>
      <c r="AM257" s="11">
        <f t="shared" si="109"/>
        <v>1.2040141885407471E-6</v>
      </c>
      <c r="AN257" s="15">
        <f t="shared" si="110"/>
        <v>2.2739189884214046E-2</v>
      </c>
      <c r="AO257" s="15"/>
      <c r="AP257" t="e">
        <f t="shared" si="111"/>
        <v>#VALUE!</v>
      </c>
      <c r="AQ257" t="e">
        <f t="shared" si="112"/>
        <v>#VALUE!</v>
      </c>
      <c r="AR257">
        <v>0</v>
      </c>
      <c r="AS257" s="11" t="e">
        <f t="shared" si="113"/>
        <v>#VALUE!</v>
      </c>
      <c r="AT257" s="11" t="e">
        <f t="shared" si="114"/>
        <v>#VALUE!</v>
      </c>
      <c r="AU257" s="15">
        <f t="shared" si="115"/>
        <v>1.5759424160826513E-2</v>
      </c>
      <c r="AW257">
        <f t="shared" si="116"/>
        <v>78.812974192989046</v>
      </c>
      <c r="AX257">
        <f t="shared" si="117"/>
        <v>15.215219993965077</v>
      </c>
      <c r="AY257" t="e">
        <f t="shared" si="118"/>
        <v>#VALUE!</v>
      </c>
    </row>
    <row r="258" spans="1:51">
      <c r="A258" s="17"/>
      <c r="D258" s="36">
        <v>2</v>
      </c>
      <c r="E258" s="45">
        <v>44386.632638888892</v>
      </c>
      <c r="F258" s="43">
        <v>57</v>
      </c>
      <c r="H258" s="54">
        <v>22.5</v>
      </c>
      <c r="I258" s="5">
        <v>30</v>
      </c>
      <c r="J258" s="5">
        <v>1</v>
      </c>
      <c r="K258" s="54">
        <v>11538</v>
      </c>
      <c r="L258" s="5" t="s">
        <v>88</v>
      </c>
      <c r="M258" s="6">
        <f t="shared" si="94"/>
        <v>5.1290752408373686E-3</v>
      </c>
      <c r="N258" s="6">
        <f t="shared" si="123"/>
        <v>306.54136392832589</v>
      </c>
      <c r="O258" s="6" t="e">
        <f t="shared" si="95"/>
        <v>#VALUE!</v>
      </c>
      <c r="P258">
        <f t="shared" si="96"/>
        <v>8.2065203853397897E-2</v>
      </c>
      <c r="Q258">
        <f t="shared" si="97"/>
        <v>13487.82001284634</v>
      </c>
      <c r="R258">
        <f t="shared" si="98"/>
        <v>0.14359501280008566</v>
      </c>
      <c r="S258">
        <f t="shared" si="99"/>
        <v>8582.0170323446782</v>
      </c>
      <c r="T258">
        <f t="shared" si="100"/>
        <v>8582.0170323446764</v>
      </c>
      <c r="V258" s="4">
        <f t="shared" si="119"/>
        <v>0.99060715421951628</v>
      </c>
      <c r="W258">
        <v>313.14999999999998</v>
      </c>
      <c r="X258">
        <f t="shared" si="101"/>
        <v>1.9073334166666699E-2</v>
      </c>
      <c r="Y258">
        <v>2E-3</v>
      </c>
      <c r="Z258">
        <f t="shared" si="102"/>
        <v>7.2765497523200454E-2</v>
      </c>
      <c r="AB258">
        <f t="shared" si="120"/>
        <v>9.9060715421951621E-7</v>
      </c>
      <c r="AC258">
        <f t="shared" si="103"/>
        <v>7.7101602502116214E-11</v>
      </c>
      <c r="AD258">
        <v>0</v>
      </c>
      <c r="AE258" s="11">
        <f t="shared" si="104"/>
        <v>2.0726963532351403E-11</v>
      </c>
      <c r="AF258" s="11">
        <f t="shared" si="105"/>
        <v>9.782856603446762E-11</v>
      </c>
      <c r="AG258" s="15">
        <f t="shared" si="106"/>
        <v>1.097002469958351E-3</v>
      </c>
      <c r="AI258">
        <f t="shared" si="121"/>
        <v>1.1429625345384779E-2</v>
      </c>
      <c r="AJ258">
        <f t="shared" si="107"/>
        <v>8.8959828966941687E-7</v>
      </c>
      <c r="AK258">
        <v>0</v>
      </c>
      <c r="AL258" s="11">
        <f t="shared" si="108"/>
        <v>4.9571675804413324E-6</v>
      </c>
      <c r="AM258" s="11">
        <f t="shared" si="109"/>
        <v>5.8467658701107493E-6</v>
      </c>
      <c r="AN258" s="15">
        <f t="shared" si="110"/>
        <v>2.2739189884214046E-2</v>
      </c>
      <c r="AO258" s="15"/>
      <c r="AP258" t="e">
        <f t="shared" si="111"/>
        <v>#VALUE!</v>
      </c>
      <c r="AQ258" t="e">
        <f t="shared" si="112"/>
        <v>#VALUE!</v>
      </c>
      <c r="AR258">
        <v>0</v>
      </c>
      <c r="AS258" s="11" t="e">
        <f t="shared" si="113"/>
        <v>#VALUE!</v>
      </c>
      <c r="AT258" s="11" t="e">
        <f t="shared" si="114"/>
        <v>#VALUE!</v>
      </c>
      <c r="AU258" s="15">
        <f t="shared" si="115"/>
        <v>1.5759424160826513E-2</v>
      </c>
      <c r="AW258">
        <f t="shared" si="116"/>
        <v>78.812974192989046</v>
      </c>
      <c r="AX258">
        <f t="shared" si="117"/>
        <v>15.215219993965077</v>
      </c>
      <c r="AY258" t="e">
        <f t="shared" si="118"/>
        <v>#VALUE!</v>
      </c>
    </row>
    <row r="259" spans="1:51">
      <c r="A259" s="20"/>
      <c r="D259" s="36">
        <v>1</v>
      </c>
      <c r="E259" s="45">
        <v>44386.653900462959</v>
      </c>
      <c r="F259" s="43">
        <v>131</v>
      </c>
      <c r="H259" s="54">
        <v>22.5</v>
      </c>
      <c r="I259" s="5">
        <v>30</v>
      </c>
      <c r="J259" s="5">
        <v>1</v>
      </c>
      <c r="K259" s="54">
        <v>11664</v>
      </c>
      <c r="L259" s="5" t="s">
        <v>88</v>
      </c>
      <c r="M259" s="6">
        <f t="shared" si="94"/>
        <v>5.1290752408373686E-3</v>
      </c>
      <c r="N259" s="6">
        <f t="shared" si="123"/>
        <v>309.8889295250471</v>
      </c>
      <c r="O259" s="6" t="e">
        <f t="shared" si="95"/>
        <v>#VALUE!</v>
      </c>
      <c r="P259">
        <f t="shared" si="96"/>
        <v>8.2065203853397897E-2</v>
      </c>
      <c r="Q259">
        <f t="shared" si="97"/>
        <v>13635.112899102072</v>
      </c>
      <c r="R259">
        <f t="shared" si="98"/>
        <v>0.14359501280008566</v>
      </c>
      <c r="S259">
        <f t="shared" si="99"/>
        <v>8675.7364071128723</v>
      </c>
      <c r="T259">
        <f t="shared" si="100"/>
        <v>8675.7364071128723</v>
      </c>
      <c r="V259" s="4">
        <f t="shared" si="119"/>
        <v>0.99060715421951628</v>
      </c>
      <c r="W259">
        <v>313.14999999999998</v>
      </c>
      <c r="X259">
        <f t="shared" si="101"/>
        <v>1.9073334166666699E-2</v>
      </c>
      <c r="Y259">
        <v>2E-3</v>
      </c>
      <c r="Z259">
        <f t="shared" si="102"/>
        <v>7.2765497523200454E-2</v>
      </c>
      <c r="AB259">
        <f t="shared" si="120"/>
        <v>9.9060715421951621E-7</v>
      </c>
      <c r="AC259">
        <f t="shared" si="103"/>
        <v>7.7101602502116214E-11</v>
      </c>
      <c r="AD259">
        <v>0</v>
      </c>
      <c r="AE259" s="11">
        <f t="shared" si="104"/>
        <v>2.0726963532351403E-11</v>
      </c>
      <c r="AF259" s="11">
        <f t="shared" si="105"/>
        <v>9.782856603446762E-11</v>
      </c>
      <c r="AG259" s="15">
        <f t="shared" si="106"/>
        <v>1.097002469958351E-3</v>
      </c>
      <c r="AI259">
        <f t="shared" si="121"/>
        <v>1.1554441846816439E-2</v>
      </c>
      <c r="AJ259">
        <f t="shared" si="107"/>
        <v>8.9931309158468362E-7</v>
      </c>
      <c r="AK259">
        <v>0</v>
      </c>
      <c r="AL259" s="11">
        <f t="shared" si="108"/>
        <v>5.0113020157971664E-6</v>
      </c>
      <c r="AM259" s="11">
        <f t="shared" si="109"/>
        <v>5.9106151073818497E-6</v>
      </c>
      <c r="AN259" s="15">
        <f t="shared" si="110"/>
        <v>2.2739189884214046E-2</v>
      </c>
      <c r="AO259" s="15"/>
      <c r="AP259" t="e">
        <f t="shared" si="111"/>
        <v>#VALUE!</v>
      </c>
      <c r="AQ259" t="e">
        <f t="shared" si="112"/>
        <v>#VALUE!</v>
      </c>
      <c r="AR259">
        <v>0</v>
      </c>
      <c r="AS259" s="11" t="e">
        <f t="shared" si="113"/>
        <v>#VALUE!</v>
      </c>
      <c r="AT259" s="11" t="e">
        <f t="shared" si="114"/>
        <v>#VALUE!</v>
      </c>
      <c r="AU259" s="15">
        <f t="shared" si="115"/>
        <v>1.5759424160826513E-2</v>
      </c>
      <c r="AW259">
        <f t="shared" si="116"/>
        <v>78.812974192989046</v>
      </c>
      <c r="AX259">
        <f t="shared" si="117"/>
        <v>15.215219993965073</v>
      </c>
      <c r="AY259" t="e">
        <f t="shared" si="118"/>
        <v>#VALUE!</v>
      </c>
    </row>
    <row r="260" spans="1:51">
      <c r="A260" s="17"/>
      <c r="D260" s="36">
        <v>2</v>
      </c>
      <c r="E260" s="45">
        <v>44386.675162037034</v>
      </c>
      <c r="F260" s="43">
        <v>51</v>
      </c>
      <c r="H260" s="54">
        <v>22.5</v>
      </c>
      <c r="I260" s="5">
        <v>30</v>
      </c>
      <c r="J260" s="5">
        <v>1</v>
      </c>
      <c r="K260" s="54">
        <v>19265</v>
      </c>
      <c r="L260" s="5" t="s">
        <v>88</v>
      </c>
      <c r="M260" s="6">
        <f t="shared" si="94"/>
        <v>5.1290752408373686E-3</v>
      </c>
      <c r="N260" s="6">
        <v>0</v>
      </c>
      <c r="O260" s="6" t="e">
        <f t="shared" si="95"/>
        <v>#VALUE!</v>
      </c>
      <c r="P260">
        <f t="shared" si="96"/>
        <v>8.2065203853397897E-2</v>
      </c>
      <c r="Q260">
        <f t="shared" si="97"/>
        <v>0</v>
      </c>
      <c r="R260">
        <f t="shared" si="98"/>
        <v>0.14359501280008566</v>
      </c>
      <c r="S260">
        <f t="shared" si="99"/>
        <v>14329.394880232296</v>
      </c>
      <c r="T260">
        <f t="shared" si="100"/>
        <v>0</v>
      </c>
      <c r="V260" s="4">
        <f t="shared" si="119"/>
        <v>0.99060715421951628</v>
      </c>
      <c r="W260">
        <v>313.14999999999998</v>
      </c>
      <c r="X260">
        <f t="shared" si="101"/>
        <v>1.9073334166666699E-2</v>
      </c>
      <c r="Y260">
        <v>2E-3</v>
      </c>
      <c r="Z260">
        <f t="shared" si="102"/>
        <v>7.2765497523200454E-2</v>
      </c>
      <c r="AB260">
        <f t="shared" si="120"/>
        <v>9.9060715421951621E-7</v>
      </c>
      <c r="AC260">
        <f t="shared" si="103"/>
        <v>7.7101602502116214E-11</v>
      </c>
      <c r="AD260">
        <v>0</v>
      </c>
      <c r="AE260" s="11">
        <f t="shared" si="104"/>
        <v>2.0726963532351403E-11</v>
      </c>
      <c r="AF260" s="11">
        <f t="shared" si="105"/>
        <v>9.782856603446762E-11</v>
      </c>
      <c r="AG260" s="15">
        <f t="shared" si="106"/>
        <v>1.097002469958351E-3</v>
      </c>
      <c r="AI260">
        <f t="shared" si="121"/>
        <v>1.9084046826038981E-2</v>
      </c>
      <c r="AJ260">
        <f t="shared" si="107"/>
        <v>1.4853623722032687E-6</v>
      </c>
      <c r="AK260">
        <v>0</v>
      </c>
      <c r="AL260" s="11">
        <f t="shared" si="108"/>
        <v>8.2769833105566196E-6</v>
      </c>
      <c r="AM260" s="11">
        <f t="shared" si="109"/>
        <v>9.7623456827598885E-6</v>
      </c>
      <c r="AN260" s="15">
        <f t="shared" si="110"/>
        <v>2.2739189884214046E-2</v>
      </c>
      <c r="AO260" s="15"/>
      <c r="AP260" t="e">
        <f t="shared" si="111"/>
        <v>#VALUE!</v>
      </c>
      <c r="AQ260" t="e">
        <f t="shared" si="112"/>
        <v>#VALUE!</v>
      </c>
      <c r="AR260">
        <v>0</v>
      </c>
      <c r="AS260" s="11" t="e">
        <f t="shared" si="113"/>
        <v>#VALUE!</v>
      </c>
      <c r="AT260" s="11" t="e">
        <f t="shared" si="114"/>
        <v>#VALUE!</v>
      </c>
      <c r="AU260" s="15">
        <f t="shared" si="115"/>
        <v>1.5759424160826513E-2</v>
      </c>
      <c r="AW260">
        <f t="shared" si="116"/>
        <v>78.812974192989046</v>
      </c>
      <c r="AX260">
        <f t="shared" si="117"/>
        <v>15.215219993965075</v>
      </c>
      <c r="AY260" t="e">
        <f t="shared" si="118"/>
        <v>#VALUE!</v>
      </c>
    </row>
    <row r="261" spans="1:51">
      <c r="A261" s="17"/>
      <c r="D261" s="36">
        <v>1</v>
      </c>
      <c r="E261" s="45">
        <v>44386.696412037039</v>
      </c>
      <c r="F261" s="43">
        <v>136</v>
      </c>
      <c r="H261" s="54">
        <v>22.5</v>
      </c>
      <c r="I261" s="5">
        <v>30</v>
      </c>
      <c r="J261" s="5">
        <v>1</v>
      </c>
      <c r="K261" s="54">
        <v>1871</v>
      </c>
      <c r="L261" s="5" t="s">
        <v>88</v>
      </c>
      <c r="M261" s="6">
        <f t="shared" si="94"/>
        <v>5.1290752408373686E-3</v>
      </c>
      <c r="N261" s="6">
        <v>0</v>
      </c>
      <c r="O261" s="6" t="e">
        <f t="shared" si="95"/>
        <v>#VALUE!</v>
      </c>
      <c r="P261">
        <f t="shared" si="96"/>
        <v>8.2065203853397897E-2</v>
      </c>
      <c r="Q261">
        <f t="shared" si="97"/>
        <v>0</v>
      </c>
      <c r="R261">
        <f t="shared" si="98"/>
        <v>0.14359501280008566</v>
      </c>
      <c r="S261">
        <f t="shared" si="99"/>
        <v>1391.6583348515246</v>
      </c>
      <c r="T261">
        <f t="shared" si="100"/>
        <v>0</v>
      </c>
      <c r="V261" s="4">
        <f t="shared" si="119"/>
        <v>0.99060715421951628</v>
      </c>
      <c r="W261">
        <v>313.14999999999998</v>
      </c>
      <c r="X261">
        <f t="shared" si="101"/>
        <v>1.9073334166666699E-2</v>
      </c>
      <c r="Y261">
        <v>2E-3</v>
      </c>
      <c r="Z261">
        <f t="shared" si="102"/>
        <v>7.2765497523200454E-2</v>
      </c>
      <c r="AB261">
        <f t="shared" si="120"/>
        <v>9.9060715421951621E-7</v>
      </c>
      <c r="AC261">
        <f t="shared" si="103"/>
        <v>7.7101602502116214E-11</v>
      </c>
      <c r="AD261">
        <v>0</v>
      </c>
      <c r="AE261" s="11">
        <f t="shared" si="104"/>
        <v>2.0726963532351403E-11</v>
      </c>
      <c r="AF261" s="11">
        <f t="shared" si="105"/>
        <v>9.782856603446762E-11</v>
      </c>
      <c r="AG261" s="15">
        <f t="shared" si="106"/>
        <v>1.097002469958351E-3</v>
      </c>
      <c r="AI261">
        <f t="shared" si="121"/>
        <v>1.853425985544715E-3</v>
      </c>
      <c r="AJ261">
        <f t="shared" si="107"/>
        <v>1.4425709828145944E-7</v>
      </c>
      <c r="AK261">
        <v>0</v>
      </c>
      <c r="AL261" s="11">
        <f t="shared" si="108"/>
        <v>8.0385340119654467E-7</v>
      </c>
      <c r="AM261" s="11">
        <f t="shared" si="109"/>
        <v>9.4811049947800414E-7</v>
      </c>
      <c r="AN261" s="15">
        <f t="shared" si="110"/>
        <v>2.2739189884214046E-2</v>
      </c>
      <c r="AO261" s="15"/>
      <c r="AP261" t="e">
        <f t="shared" si="111"/>
        <v>#VALUE!</v>
      </c>
      <c r="AQ261" t="e">
        <f t="shared" si="112"/>
        <v>#VALUE!</v>
      </c>
      <c r="AR261">
        <v>0</v>
      </c>
      <c r="AS261" s="11" t="e">
        <f t="shared" si="113"/>
        <v>#VALUE!</v>
      </c>
      <c r="AT261" s="11" t="e">
        <f t="shared" si="114"/>
        <v>#VALUE!</v>
      </c>
      <c r="AU261" s="15">
        <f t="shared" si="115"/>
        <v>1.5759424160826513E-2</v>
      </c>
      <c r="AW261">
        <f t="shared" si="116"/>
        <v>78.812974192989046</v>
      </c>
      <c r="AX261">
        <f t="shared" si="117"/>
        <v>15.21521999396508</v>
      </c>
      <c r="AY261" t="e">
        <f t="shared" si="118"/>
        <v>#VALUE!</v>
      </c>
    </row>
    <row r="262" spans="1:51">
      <c r="A262" s="17"/>
      <c r="D262" s="36">
        <v>2</v>
      </c>
      <c r="E262" s="45">
        <v>44386.717673611114</v>
      </c>
      <c r="F262" s="43">
        <v>190</v>
      </c>
      <c r="H262" s="54">
        <v>22.5</v>
      </c>
      <c r="I262" s="5">
        <v>30</v>
      </c>
      <c r="J262" s="5">
        <v>1</v>
      </c>
      <c r="K262" s="54">
        <v>15571</v>
      </c>
      <c r="L262" s="5" t="s">
        <v>88</v>
      </c>
      <c r="M262" s="6">
        <f t="shared" si="94"/>
        <v>5.1290752408373686E-3</v>
      </c>
      <c r="N262" s="6">
        <v>0</v>
      </c>
      <c r="O262" s="6" t="e">
        <f t="shared" si="95"/>
        <v>#VALUE!</v>
      </c>
      <c r="P262">
        <f t="shared" si="96"/>
        <v>8.2065203853397897E-2</v>
      </c>
      <c r="Q262">
        <f t="shared" si="97"/>
        <v>0</v>
      </c>
      <c r="R262">
        <f t="shared" si="98"/>
        <v>0.14359501280008566</v>
      </c>
      <c r="S262">
        <f t="shared" si="99"/>
        <v>11581.780829488558</v>
      </c>
      <c r="T262">
        <f t="shared" si="100"/>
        <v>0</v>
      </c>
      <c r="V262" s="4">
        <f t="shared" si="119"/>
        <v>0.99060715421951628</v>
      </c>
      <c r="W262">
        <v>313.14999999999998</v>
      </c>
      <c r="X262">
        <f t="shared" si="101"/>
        <v>1.9073334166666699E-2</v>
      </c>
      <c r="Y262">
        <v>2E-3</v>
      </c>
      <c r="Z262">
        <f t="shared" si="102"/>
        <v>7.2765497523200454E-2</v>
      </c>
      <c r="AB262">
        <f t="shared" si="120"/>
        <v>9.9060715421951621E-7</v>
      </c>
      <c r="AC262">
        <f t="shared" si="103"/>
        <v>7.7101602502116214E-11</v>
      </c>
      <c r="AD262">
        <v>0</v>
      </c>
      <c r="AE262" s="11">
        <f t="shared" si="104"/>
        <v>2.0726963532351403E-11</v>
      </c>
      <c r="AF262" s="11">
        <f t="shared" si="105"/>
        <v>9.782856603446762E-11</v>
      </c>
      <c r="AG262" s="15">
        <f t="shared" si="106"/>
        <v>1.097002469958351E-3</v>
      </c>
      <c r="AI262">
        <f t="shared" si="121"/>
        <v>1.5424743998352088E-2</v>
      </c>
      <c r="AJ262">
        <f t="shared" si="107"/>
        <v>1.2005490525604517E-6</v>
      </c>
      <c r="AK262">
        <v>0</v>
      </c>
      <c r="AL262" s="11">
        <f t="shared" si="108"/>
        <v>6.6898991502038476E-6</v>
      </c>
      <c r="AM262" s="11">
        <f t="shared" si="109"/>
        <v>7.8904482027642999E-6</v>
      </c>
      <c r="AN262" s="15">
        <f t="shared" si="110"/>
        <v>2.2739189884214046E-2</v>
      </c>
      <c r="AO262" s="15"/>
      <c r="AP262" t="e">
        <f t="shared" si="111"/>
        <v>#VALUE!</v>
      </c>
      <c r="AQ262" t="e">
        <f t="shared" si="112"/>
        <v>#VALUE!</v>
      </c>
      <c r="AR262">
        <v>0</v>
      </c>
      <c r="AS262" s="11" t="e">
        <f t="shared" si="113"/>
        <v>#VALUE!</v>
      </c>
      <c r="AT262" s="11" t="e">
        <f t="shared" si="114"/>
        <v>#VALUE!</v>
      </c>
      <c r="AU262" s="15">
        <f t="shared" si="115"/>
        <v>1.5759424160826513E-2</v>
      </c>
      <c r="AW262">
        <f t="shared" si="116"/>
        <v>78.812974192989046</v>
      </c>
      <c r="AX262">
        <f t="shared" si="117"/>
        <v>15.215219993965082</v>
      </c>
      <c r="AY262" t="e">
        <f t="shared" si="118"/>
        <v>#VALUE!</v>
      </c>
    </row>
    <row r="263" spans="1:51">
      <c r="A263" s="17"/>
      <c r="D263" s="36">
        <v>1</v>
      </c>
      <c r="E263" s="45">
        <v>44386.738946759258</v>
      </c>
      <c r="F263" s="43">
        <v>26</v>
      </c>
      <c r="H263" s="54">
        <v>22.5</v>
      </c>
      <c r="I263" s="5">
        <v>30</v>
      </c>
      <c r="J263" s="5">
        <v>1</v>
      </c>
      <c r="K263" s="54">
        <v>5922</v>
      </c>
      <c r="L263" s="5" t="s">
        <v>88</v>
      </c>
      <c r="M263" s="6">
        <f t="shared" si="94"/>
        <v>5.1290752408373686E-3</v>
      </c>
      <c r="N263" s="6">
        <f t="shared" ref="N263:N273" si="124">1000000*(AM263-AK263)/X263</f>
        <v>157.33558304589585</v>
      </c>
      <c r="O263" s="6" t="e">
        <f t="shared" si="95"/>
        <v>#VALUE!</v>
      </c>
      <c r="P263">
        <f t="shared" si="96"/>
        <v>8.2065203853397897E-2</v>
      </c>
      <c r="Q263">
        <f t="shared" si="97"/>
        <v>6922.7656540194175</v>
      </c>
      <c r="R263">
        <f t="shared" si="98"/>
        <v>0.14359501280008566</v>
      </c>
      <c r="S263">
        <f t="shared" si="99"/>
        <v>4404.8106141051467</v>
      </c>
      <c r="T263">
        <f t="shared" si="100"/>
        <v>4404.8106141051467</v>
      </c>
      <c r="V263" s="4">
        <f t="shared" si="119"/>
        <v>0.99060715421951628</v>
      </c>
      <c r="W263">
        <v>313.14999999999998</v>
      </c>
      <c r="X263">
        <f t="shared" si="101"/>
        <v>1.9073334166666699E-2</v>
      </c>
      <c r="Y263">
        <v>2E-3</v>
      </c>
      <c r="Z263">
        <f t="shared" si="102"/>
        <v>7.2765497523200454E-2</v>
      </c>
      <c r="AB263">
        <f t="shared" si="120"/>
        <v>9.9060715421951621E-7</v>
      </c>
      <c r="AC263">
        <f t="shared" si="103"/>
        <v>7.7101602502116214E-11</v>
      </c>
      <c r="AD263">
        <v>0</v>
      </c>
      <c r="AE263" s="11">
        <f t="shared" si="104"/>
        <v>2.0726963532351403E-11</v>
      </c>
      <c r="AF263" s="11">
        <f t="shared" si="105"/>
        <v>9.782856603446762E-11</v>
      </c>
      <c r="AG263" s="15">
        <f t="shared" si="106"/>
        <v>1.097002469958351E-3</v>
      </c>
      <c r="AI263">
        <f t="shared" si="121"/>
        <v>5.8663755672879753E-3</v>
      </c>
      <c r="AJ263">
        <f t="shared" si="107"/>
        <v>4.5659569001753224E-7</v>
      </c>
      <c r="AK263">
        <v>0</v>
      </c>
      <c r="AL263" s="11">
        <f t="shared" si="108"/>
        <v>2.5443184617241787E-6</v>
      </c>
      <c r="AM263" s="11">
        <f t="shared" si="109"/>
        <v>3.0009141517417109E-6</v>
      </c>
      <c r="AN263" s="15">
        <f t="shared" si="110"/>
        <v>2.2739189884214046E-2</v>
      </c>
      <c r="AO263" s="15"/>
      <c r="AP263" t="e">
        <f t="shared" si="111"/>
        <v>#VALUE!</v>
      </c>
      <c r="AQ263" t="e">
        <f t="shared" si="112"/>
        <v>#VALUE!</v>
      </c>
      <c r="AR263">
        <v>0</v>
      </c>
      <c r="AS263" s="11" t="e">
        <f t="shared" si="113"/>
        <v>#VALUE!</v>
      </c>
      <c r="AT263" s="11" t="e">
        <f t="shared" si="114"/>
        <v>#VALUE!</v>
      </c>
      <c r="AU263" s="15">
        <f t="shared" si="115"/>
        <v>1.5759424160826513E-2</v>
      </c>
      <c r="AW263">
        <f t="shared" si="116"/>
        <v>78.812974192989046</v>
      </c>
      <c r="AX263">
        <f t="shared" si="117"/>
        <v>15.215219993965073</v>
      </c>
      <c r="AY263" t="e">
        <f t="shared" si="118"/>
        <v>#VALUE!</v>
      </c>
    </row>
    <row r="264" spans="1:51">
      <c r="A264" s="17"/>
      <c r="D264" s="36">
        <v>2</v>
      </c>
      <c r="E264" s="45">
        <v>44386.760196759256</v>
      </c>
      <c r="F264" s="43">
        <v>12</v>
      </c>
      <c r="H264" s="54">
        <v>22.5</v>
      </c>
      <c r="I264" s="5">
        <v>30</v>
      </c>
      <c r="J264" s="5">
        <v>1</v>
      </c>
      <c r="K264" s="54">
        <v>1858</v>
      </c>
      <c r="L264" s="5" t="s">
        <v>88</v>
      </c>
      <c r="M264" s="6">
        <f t="shared" si="94"/>
        <v>5.1290752408373686E-3</v>
      </c>
      <c r="N264" s="6">
        <f t="shared" si="124"/>
        <v>49.36330856117435</v>
      </c>
      <c r="O264" s="6" t="e">
        <f t="shared" si="95"/>
        <v>#VALUE!</v>
      </c>
      <c r="P264">
        <f t="shared" si="96"/>
        <v>8.2065203853397897E-2</v>
      </c>
      <c r="Q264">
        <f t="shared" si="97"/>
        <v>2171.9855766916712</v>
      </c>
      <c r="R264">
        <f t="shared" si="98"/>
        <v>0.14359501280008566</v>
      </c>
      <c r="S264">
        <f t="shared" si="99"/>
        <v>1381.9888755500447</v>
      </c>
      <c r="T264">
        <f t="shared" si="100"/>
        <v>1381.9888755500444</v>
      </c>
      <c r="V264" s="4">
        <f t="shared" si="119"/>
        <v>0.99060715421951628</v>
      </c>
      <c r="W264">
        <v>313.14999999999998</v>
      </c>
      <c r="X264">
        <f t="shared" si="101"/>
        <v>1.9073334166666699E-2</v>
      </c>
      <c r="Y264">
        <v>2E-3</v>
      </c>
      <c r="Z264">
        <f t="shared" si="102"/>
        <v>7.2765497523200454E-2</v>
      </c>
      <c r="AB264">
        <f t="shared" si="120"/>
        <v>9.9060715421951621E-7</v>
      </c>
      <c r="AC264">
        <f t="shared" si="103"/>
        <v>7.7101602502116214E-11</v>
      </c>
      <c r="AD264">
        <v>0</v>
      </c>
      <c r="AE264" s="11">
        <f t="shared" si="104"/>
        <v>2.0726963532351403E-11</v>
      </c>
      <c r="AF264" s="11">
        <f t="shared" si="105"/>
        <v>9.782856603446762E-11</v>
      </c>
      <c r="AG264" s="15">
        <f t="shared" si="106"/>
        <v>1.097002469958351E-3</v>
      </c>
      <c r="AI264">
        <f t="shared" si="121"/>
        <v>1.8405480925398614E-3</v>
      </c>
      <c r="AJ264">
        <f t="shared" si="107"/>
        <v>1.4325477744893194E-7</v>
      </c>
      <c r="AK264">
        <v>0</v>
      </c>
      <c r="AL264" s="11">
        <f t="shared" si="108"/>
        <v>7.9826810231062557E-7</v>
      </c>
      <c r="AM264" s="11">
        <f t="shared" si="109"/>
        <v>9.4152287975955752E-7</v>
      </c>
      <c r="AN264" s="15">
        <f t="shared" si="110"/>
        <v>2.2739189884214046E-2</v>
      </c>
      <c r="AO264" s="15"/>
      <c r="AP264" t="e">
        <f t="shared" si="111"/>
        <v>#VALUE!</v>
      </c>
      <c r="AQ264" t="e">
        <f t="shared" si="112"/>
        <v>#VALUE!</v>
      </c>
      <c r="AR264">
        <v>0</v>
      </c>
      <c r="AS264" s="11" t="e">
        <f t="shared" si="113"/>
        <v>#VALUE!</v>
      </c>
      <c r="AT264" s="11" t="e">
        <f t="shared" si="114"/>
        <v>#VALUE!</v>
      </c>
      <c r="AU264" s="15">
        <f t="shared" si="115"/>
        <v>1.5759424160826513E-2</v>
      </c>
      <c r="AW264">
        <f t="shared" si="116"/>
        <v>78.812974192989046</v>
      </c>
      <c r="AX264">
        <f t="shared" si="117"/>
        <v>15.215219993965073</v>
      </c>
      <c r="AY264" t="e">
        <f t="shared" si="118"/>
        <v>#VALUE!</v>
      </c>
    </row>
    <row r="265" spans="1:51">
      <c r="A265" s="17"/>
      <c r="D265" s="36">
        <v>1</v>
      </c>
      <c r="E265" s="45">
        <v>44386.781446759262</v>
      </c>
      <c r="F265" s="43">
        <v>192</v>
      </c>
      <c r="H265" s="54">
        <v>22.5</v>
      </c>
      <c r="I265" s="5">
        <v>30</v>
      </c>
      <c r="J265" s="5">
        <v>1</v>
      </c>
      <c r="K265" s="54">
        <v>18167</v>
      </c>
      <c r="L265" s="5" t="s">
        <v>88</v>
      </c>
      <c r="M265" s="6">
        <f t="shared" si="94"/>
        <v>5.1290752408373686E-3</v>
      </c>
      <c r="N265" s="6">
        <f t="shared" si="124"/>
        <v>482.66050948915728</v>
      </c>
      <c r="O265" s="6" t="e">
        <f t="shared" si="95"/>
        <v>#VALUE!</v>
      </c>
      <c r="P265">
        <f t="shared" si="96"/>
        <v>8.2065203853397897E-2</v>
      </c>
      <c r="Q265">
        <f t="shared" si="97"/>
        <v>21237.06241752292</v>
      </c>
      <c r="R265">
        <f t="shared" si="98"/>
        <v>0.14359501280008566</v>
      </c>
      <c r="S265">
        <f t="shared" si="99"/>
        <v>13512.697471538026</v>
      </c>
      <c r="T265">
        <f t="shared" si="100"/>
        <v>13512.697471538027</v>
      </c>
      <c r="V265" s="4">
        <f t="shared" si="119"/>
        <v>0.99060715421951628</v>
      </c>
      <c r="W265">
        <v>313.14999999999998</v>
      </c>
      <c r="X265">
        <f t="shared" si="101"/>
        <v>1.9073334166666699E-2</v>
      </c>
      <c r="Y265">
        <v>2E-3</v>
      </c>
      <c r="Z265">
        <f t="shared" si="102"/>
        <v>7.2765497523200454E-2</v>
      </c>
      <c r="AB265">
        <f t="shared" si="120"/>
        <v>9.9060715421951621E-7</v>
      </c>
      <c r="AC265">
        <f t="shared" si="103"/>
        <v>7.7101602502116214E-11</v>
      </c>
      <c r="AD265">
        <v>0</v>
      </c>
      <c r="AE265" s="11">
        <f t="shared" si="104"/>
        <v>2.0726963532351403E-11</v>
      </c>
      <c r="AF265" s="11">
        <f t="shared" si="105"/>
        <v>9.782856603446762E-11</v>
      </c>
      <c r="AG265" s="15">
        <f t="shared" si="106"/>
        <v>1.097002469958351E-3</v>
      </c>
      <c r="AI265">
        <f t="shared" si="121"/>
        <v>1.7996360170705952E-2</v>
      </c>
      <c r="AJ265">
        <f t="shared" si="107"/>
        <v>1.4007048126559451E-6</v>
      </c>
      <c r="AK265">
        <v>0</v>
      </c>
      <c r="AL265" s="11">
        <f t="shared" si="108"/>
        <v>7.805240373884355E-6</v>
      </c>
      <c r="AM265" s="11">
        <f t="shared" si="109"/>
        <v>9.2059451865402999E-6</v>
      </c>
      <c r="AN265" s="15">
        <f t="shared" si="110"/>
        <v>2.2739189884214046E-2</v>
      </c>
      <c r="AO265" s="15"/>
      <c r="AP265" t="e">
        <f t="shared" si="111"/>
        <v>#VALUE!</v>
      </c>
      <c r="AQ265" t="e">
        <f t="shared" si="112"/>
        <v>#VALUE!</v>
      </c>
      <c r="AR265">
        <v>0</v>
      </c>
      <c r="AS265" s="11" t="e">
        <f t="shared" si="113"/>
        <v>#VALUE!</v>
      </c>
      <c r="AT265" s="11" t="e">
        <f t="shared" si="114"/>
        <v>#VALUE!</v>
      </c>
      <c r="AU265" s="15">
        <f t="shared" si="115"/>
        <v>1.5759424160826513E-2</v>
      </c>
      <c r="AW265">
        <f t="shared" si="116"/>
        <v>78.812974192989046</v>
      </c>
      <c r="AX265">
        <f t="shared" si="117"/>
        <v>15.215219993965073</v>
      </c>
      <c r="AY265" t="e">
        <f t="shared" si="118"/>
        <v>#VALUE!</v>
      </c>
    </row>
    <row r="266" spans="1:51">
      <c r="A266" s="41"/>
      <c r="B266" s="4"/>
      <c r="C266" s="4"/>
      <c r="D266" s="53">
        <v>2</v>
      </c>
      <c r="E266" s="45">
        <v>44386.802731481483</v>
      </c>
      <c r="F266" s="43">
        <v>10</v>
      </c>
      <c r="H266" s="54">
        <v>22.5</v>
      </c>
      <c r="I266" s="5">
        <v>30</v>
      </c>
      <c r="J266" s="5">
        <v>1</v>
      </c>
      <c r="K266" s="54">
        <v>19608</v>
      </c>
      <c r="L266" s="5" t="s">
        <v>88</v>
      </c>
      <c r="M266" s="6">
        <f t="shared" si="94"/>
        <v>5.1290752408373686E-3</v>
      </c>
      <c r="N266" s="6">
        <f t="shared" si="124"/>
        <v>520.9449700040401</v>
      </c>
      <c r="O266" s="6" t="e">
        <f t="shared" si="95"/>
        <v>#VALUE!</v>
      </c>
      <c r="P266">
        <f t="shared" si="96"/>
        <v>8.2065203853397897E-2</v>
      </c>
      <c r="Q266">
        <f t="shared" si="97"/>
        <v>22921.578680177765</v>
      </c>
      <c r="R266">
        <f t="shared" si="98"/>
        <v>0.14359501280008566</v>
      </c>
      <c r="S266">
        <f t="shared" si="99"/>
        <v>14584.519844879047</v>
      </c>
      <c r="T266">
        <f t="shared" si="100"/>
        <v>14584.519844879047</v>
      </c>
      <c r="V266" s="4">
        <f t="shared" si="119"/>
        <v>0.99060715421951628</v>
      </c>
      <c r="W266">
        <v>313.14999999999998</v>
      </c>
      <c r="X266">
        <f t="shared" si="101"/>
        <v>1.9073334166666699E-2</v>
      </c>
      <c r="Y266">
        <v>2E-3</v>
      </c>
      <c r="Z266">
        <f t="shared" si="102"/>
        <v>7.2765497523200454E-2</v>
      </c>
      <c r="AB266">
        <f t="shared" si="120"/>
        <v>9.9060715421951621E-7</v>
      </c>
      <c r="AC266">
        <f t="shared" si="103"/>
        <v>7.7101602502116214E-11</v>
      </c>
      <c r="AD266">
        <v>0</v>
      </c>
      <c r="AE266" s="11">
        <f t="shared" si="104"/>
        <v>2.0726963532351403E-11</v>
      </c>
      <c r="AF266" s="11">
        <f t="shared" si="105"/>
        <v>9.782856603446762E-11</v>
      </c>
      <c r="AG266" s="15">
        <f t="shared" si="106"/>
        <v>1.097002469958351E-3</v>
      </c>
      <c r="AI266">
        <f t="shared" si="121"/>
        <v>1.9423825079936275E-2</v>
      </c>
      <c r="AJ266">
        <f t="shared" si="107"/>
        <v>1.5118082218614947E-6</v>
      </c>
      <c r="AK266">
        <v>0</v>
      </c>
      <c r="AL266" s="11">
        <f t="shared" si="108"/>
        <v>8.4243492734697224E-6</v>
      </c>
      <c r="AM266" s="11">
        <f t="shared" si="109"/>
        <v>9.9361574953312173E-6</v>
      </c>
      <c r="AN266" s="15">
        <f t="shared" si="110"/>
        <v>2.2739189884214046E-2</v>
      </c>
      <c r="AO266" s="15"/>
      <c r="AP266" t="e">
        <f t="shared" si="111"/>
        <v>#VALUE!</v>
      </c>
      <c r="AQ266" t="e">
        <f t="shared" si="112"/>
        <v>#VALUE!</v>
      </c>
      <c r="AR266">
        <v>0</v>
      </c>
      <c r="AS266" s="11" t="e">
        <f t="shared" si="113"/>
        <v>#VALUE!</v>
      </c>
      <c r="AT266" s="11" t="e">
        <f t="shared" si="114"/>
        <v>#VALUE!</v>
      </c>
      <c r="AU266" s="15">
        <f t="shared" si="115"/>
        <v>1.5759424160826513E-2</v>
      </c>
      <c r="AW266">
        <f t="shared" si="116"/>
        <v>78.812974192989046</v>
      </c>
      <c r="AX266">
        <f t="shared" si="117"/>
        <v>15.215219993965075</v>
      </c>
      <c r="AY266" t="e">
        <f t="shared" si="118"/>
        <v>#VALUE!</v>
      </c>
    </row>
    <row r="267" spans="1:51">
      <c r="A267" s="17"/>
      <c r="D267" s="36">
        <v>1</v>
      </c>
      <c r="E267" s="45">
        <v>44386.823993055557</v>
      </c>
      <c r="F267" s="43">
        <v>76</v>
      </c>
      <c r="H267" s="54">
        <v>22.5</v>
      </c>
      <c r="I267" s="5">
        <v>30</v>
      </c>
      <c r="J267" s="5">
        <v>1</v>
      </c>
      <c r="K267" s="54">
        <v>11760</v>
      </c>
      <c r="L267" s="5" t="s">
        <v>88</v>
      </c>
      <c r="M267" s="6">
        <f t="shared" ref="M267:M330" si="125">1000000*(AF267-AD267)/X267</f>
        <v>5.1290752408373686E-3</v>
      </c>
      <c r="N267" s="6">
        <f t="shared" si="124"/>
        <v>312.43945569397755</v>
      </c>
      <c r="O267" s="6" t="e">
        <f t="shared" ref="O267:O330" si="126">1000000*(AT267-AR267)/X267</f>
        <v>#VALUE!</v>
      </c>
      <c r="P267">
        <f t="shared" ref="P267:P330" si="127">(M267*16)</f>
        <v>8.2065203853397897E-2</v>
      </c>
      <c r="Q267">
        <f t="shared" ref="Q267:Q330" si="128">(N267*44)</f>
        <v>13747.336050535012</v>
      </c>
      <c r="R267">
        <f t="shared" ref="R267:R330" si="129">1000000*(((AF267-AD267)*0.082057*W267)/(V267-Z267))/X267</f>
        <v>0.14359501280008566</v>
      </c>
      <c r="S267">
        <f t="shared" ref="S267:S330" si="130">1000000*(((AM267-AK267)*0.082057*W267)/(V267-Z267))/X267</f>
        <v>8747.1416450314973</v>
      </c>
      <c r="T267">
        <f t="shared" ref="T267:T330" si="131">N267*((1*0.082057*W267)/(V267-Z267))</f>
        <v>8747.1416450314973</v>
      </c>
      <c r="V267" s="4">
        <f t="shared" si="119"/>
        <v>0.99060715421951628</v>
      </c>
      <c r="W267">
        <v>313.14999999999998</v>
      </c>
      <c r="X267">
        <f t="shared" ref="X267:X330" si="132">(21.0733341666667/1000)-Y267</f>
        <v>1.9073334166666699E-2</v>
      </c>
      <c r="Y267">
        <v>2E-3</v>
      </c>
      <c r="Z267">
        <f t="shared" ref="Z267:Z330" si="133">(0.001316*10^(8.07131-(1730.63/(233.46+(W267-273.15)))))</f>
        <v>7.2765497523200454E-2</v>
      </c>
      <c r="AB267">
        <f t="shared" si="120"/>
        <v>9.9060715421951621E-7</v>
      </c>
      <c r="AC267">
        <f t="shared" ref="AC267:AC330" si="134">(AB267*Y267)/(0.082057*W267)</f>
        <v>7.7101602502116214E-11</v>
      </c>
      <c r="AD267">
        <v>0</v>
      </c>
      <c r="AE267" s="11">
        <f t="shared" ref="AE267:AE330" si="135">AB267*AG267*X267</f>
        <v>2.0726963532351403E-11</v>
      </c>
      <c r="AF267" s="11">
        <f t="shared" ref="AF267:AF330" si="136">AC267+AE267</f>
        <v>9.782856603446762E-11</v>
      </c>
      <c r="AG267" s="15">
        <f t="shared" ref="AG267:AG330" si="137">101.325*(0.000014*EXP(1600*((1/W267)-(1/298.15))))</f>
        <v>1.097002469958351E-3</v>
      </c>
      <c r="AI267">
        <f t="shared" si="121"/>
        <v>1.1649540133621511E-2</v>
      </c>
      <c r="AJ267">
        <f t="shared" ref="AJ267:AJ330" si="138">(AI267*Y267)/(0.082057*W267)</f>
        <v>9.0671484542488665E-7</v>
      </c>
      <c r="AK267">
        <v>0</v>
      </c>
      <c r="AL267" s="11">
        <f t="shared" ref="AL267:AL330" si="139">AI267*AN267*X267</f>
        <v>5.0525472998778015E-6</v>
      </c>
      <c r="AM267" s="11">
        <f t="shared" ref="AM267:AM330" si="140">AJ267+AL267</f>
        <v>5.9592621453026881E-6</v>
      </c>
      <c r="AN267" s="15">
        <f t="shared" ref="AN267:AN330" si="141">101.325*(0.00033*EXP(2400*((1/W267)-(1/298.15))))</f>
        <v>2.2739189884214046E-2</v>
      </c>
      <c r="AO267" s="15"/>
      <c r="AP267" t="e">
        <f t="shared" ref="AP267:AP330" si="142">V267*(L267/10^6)</f>
        <v>#VALUE!</v>
      </c>
      <c r="AQ267" t="e">
        <f t="shared" ref="AQ267:AQ330" si="143">(AP267*Y267)/(0.082057*W267)</f>
        <v>#VALUE!</v>
      </c>
      <c r="AR267">
        <v>0</v>
      </c>
      <c r="AS267" s="11" t="e">
        <f t="shared" ref="AS267:AS330" si="144">AP267*AU267*X267</f>
        <v>#VALUE!</v>
      </c>
      <c r="AT267" s="11" t="e">
        <f t="shared" ref="AT267:AT330" si="145">AQ267+AS267</f>
        <v>#VALUE!</v>
      </c>
      <c r="AU267" s="15">
        <f t="shared" ref="AU267:AU330" si="146">101.325*((2.4*10^-4)*EXP(2700*((1/W267)-(1/298.15))))</f>
        <v>1.5759424160826513E-2</v>
      </c>
      <c r="AW267">
        <f t="shared" ref="AW267:AW330" si="147">100*(AF267-AE267)/AF267</f>
        <v>78.812974192989046</v>
      </c>
      <c r="AX267">
        <f t="shared" ref="AX267:AX330" si="148">100*(AM267-AL267)/AM267</f>
        <v>15.215219993965075</v>
      </c>
      <c r="AY267" t="e">
        <f t="shared" ref="AY267:AY330" si="149">100*(AT267-AS267)/AT267</f>
        <v>#VALUE!</v>
      </c>
    </row>
    <row r="268" spans="1:51">
      <c r="A268" s="17"/>
      <c r="D268" s="36">
        <v>2</v>
      </c>
      <c r="E268" s="45">
        <v>44386.845243055555</v>
      </c>
      <c r="F268" s="43">
        <v>45</v>
      </c>
      <c r="H268" s="54">
        <v>22.5</v>
      </c>
      <c r="I268" s="5">
        <v>30</v>
      </c>
      <c r="J268" s="5">
        <v>1</v>
      </c>
      <c r="K268" s="54">
        <v>15417</v>
      </c>
      <c r="L268" s="5" t="s">
        <v>88</v>
      </c>
      <c r="M268" s="6">
        <f t="shared" si="125"/>
        <v>5.1290752408373686E-3</v>
      </c>
      <c r="N268" s="6">
        <f t="shared" si="124"/>
        <v>409.59856194167111</v>
      </c>
      <c r="O268" s="6" t="e">
        <f t="shared" si="126"/>
        <v>#VALUE!</v>
      </c>
      <c r="P268">
        <f t="shared" si="127"/>
        <v>8.2065203853397897E-2</v>
      </c>
      <c r="Q268">
        <f t="shared" si="128"/>
        <v>18022.336725433528</v>
      </c>
      <c r="R268">
        <f t="shared" si="129"/>
        <v>0.14359501280008566</v>
      </c>
      <c r="S268">
        <f t="shared" si="130"/>
        <v>11467.234926994097</v>
      </c>
      <c r="T268">
        <f t="shared" si="131"/>
        <v>11467.234926994099</v>
      </c>
      <c r="V268" s="4">
        <f t="shared" si="119"/>
        <v>0.99060715421951628</v>
      </c>
      <c r="W268">
        <v>313.14999999999998</v>
      </c>
      <c r="X268">
        <f t="shared" si="132"/>
        <v>1.9073334166666699E-2</v>
      </c>
      <c r="Y268">
        <v>2E-3</v>
      </c>
      <c r="Z268">
        <f t="shared" si="133"/>
        <v>7.2765497523200454E-2</v>
      </c>
      <c r="AB268">
        <f t="shared" si="120"/>
        <v>9.9060715421951621E-7</v>
      </c>
      <c r="AC268">
        <f t="shared" si="134"/>
        <v>7.7101602502116214E-11</v>
      </c>
      <c r="AD268">
        <v>0</v>
      </c>
      <c r="AE268" s="11">
        <f t="shared" si="135"/>
        <v>2.0726963532351403E-11</v>
      </c>
      <c r="AF268" s="11">
        <f t="shared" si="136"/>
        <v>9.782856603446762E-11</v>
      </c>
      <c r="AG268" s="15">
        <f t="shared" si="137"/>
        <v>1.097002469958351E-3</v>
      </c>
      <c r="AI268">
        <f t="shared" si="121"/>
        <v>1.5272190496602283E-2</v>
      </c>
      <c r="AJ268">
        <f t="shared" si="138"/>
        <v>1.1886754057751258E-6</v>
      </c>
      <c r="AK268">
        <v>0</v>
      </c>
      <c r="AL268" s="11">
        <f t="shared" si="139"/>
        <v>6.6237348403244957E-6</v>
      </c>
      <c r="AM268" s="11">
        <f t="shared" si="140"/>
        <v>7.8124102460996213E-6</v>
      </c>
      <c r="AN268" s="15">
        <f t="shared" si="141"/>
        <v>2.2739189884214046E-2</v>
      </c>
      <c r="AO268" s="15"/>
      <c r="AP268" t="e">
        <f t="shared" si="142"/>
        <v>#VALUE!</v>
      </c>
      <c r="AQ268" t="e">
        <f t="shared" si="143"/>
        <v>#VALUE!</v>
      </c>
      <c r="AR268">
        <v>0</v>
      </c>
      <c r="AS268" s="11" t="e">
        <f t="shared" si="144"/>
        <v>#VALUE!</v>
      </c>
      <c r="AT268" s="11" t="e">
        <f t="shared" si="145"/>
        <v>#VALUE!</v>
      </c>
      <c r="AU268" s="15">
        <f t="shared" si="146"/>
        <v>1.5759424160826513E-2</v>
      </c>
      <c r="AW268">
        <f t="shared" si="147"/>
        <v>78.812974192989046</v>
      </c>
      <c r="AX268">
        <f t="shared" si="148"/>
        <v>15.215219993965073</v>
      </c>
      <c r="AY268" t="e">
        <f t="shared" si="149"/>
        <v>#VALUE!</v>
      </c>
    </row>
    <row r="269" spans="1:51">
      <c r="A269" s="17"/>
      <c r="D269" s="36">
        <v>1</v>
      </c>
      <c r="E269" s="45">
        <v>44386.86650462963</v>
      </c>
      <c r="F269" s="43">
        <v>182</v>
      </c>
      <c r="H269" s="54">
        <v>22.5</v>
      </c>
      <c r="I269" s="5">
        <v>30</v>
      </c>
      <c r="J269" s="5">
        <v>1</v>
      </c>
      <c r="K269" s="54">
        <v>13909</v>
      </c>
      <c r="L269" s="5" t="s">
        <v>88</v>
      </c>
      <c r="M269" s="6">
        <f t="shared" si="125"/>
        <v>5.1290752408373686E-3</v>
      </c>
      <c r="N269" s="6">
        <f t="shared" si="124"/>
        <v>369.53404670472219</v>
      </c>
      <c r="O269" s="6" t="e">
        <f t="shared" si="126"/>
        <v>#VALUE!</v>
      </c>
      <c r="P269">
        <f t="shared" si="127"/>
        <v>8.2065203853397897E-2</v>
      </c>
      <c r="Q269">
        <f t="shared" si="128"/>
        <v>16259.498055007776</v>
      </c>
      <c r="R269">
        <f t="shared" si="129"/>
        <v>0.14359501280008566</v>
      </c>
      <c r="S269">
        <f t="shared" si="130"/>
        <v>10345.57764802237</v>
      </c>
      <c r="T269">
        <f t="shared" si="131"/>
        <v>10345.57764802237</v>
      </c>
      <c r="V269" s="4">
        <f t="shared" ref="V269:V332" si="150">((0.001316*((I269*25.4)-(2.5*2053/100)))*(273.15+40))/(273.15+H269)</f>
        <v>0.99060715421951628</v>
      </c>
      <c r="W269">
        <v>313.14999999999998</v>
      </c>
      <c r="X269">
        <f t="shared" si="132"/>
        <v>1.9073334166666699E-2</v>
      </c>
      <c r="Y269">
        <v>2E-3</v>
      </c>
      <c r="Z269">
        <f t="shared" si="133"/>
        <v>7.2765497523200454E-2</v>
      </c>
      <c r="AB269">
        <f t="shared" ref="AB269:AB332" si="151">V269*(J269/10^6)</f>
        <v>9.9060715421951621E-7</v>
      </c>
      <c r="AC269">
        <f t="shared" si="134"/>
        <v>7.7101602502116214E-11</v>
      </c>
      <c r="AD269">
        <v>0</v>
      </c>
      <c r="AE269" s="11">
        <f t="shared" si="135"/>
        <v>2.0726963532351403E-11</v>
      </c>
      <c r="AF269" s="11">
        <f t="shared" si="136"/>
        <v>9.782856603446762E-11</v>
      </c>
      <c r="AG269" s="15">
        <f t="shared" si="137"/>
        <v>1.097002469958351E-3</v>
      </c>
      <c r="AI269">
        <f t="shared" ref="AI269:AI332" si="152">V269*(K269/10^6)</f>
        <v>1.3778354908039251E-2</v>
      </c>
      <c r="AJ269">
        <f t="shared" si="138"/>
        <v>1.0724061892019343E-6</v>
      </c>
      <c r="AK269">
        <v>0</v>
      </c>
      <c r="AL269" s="11">
        <f t="shared" si="139"/>
        <v>5.9758401695578516E-6</v>
      </c>
      <c r="AM269" s="11">
        <f t="shared" si="140"/>
        <v>7.0482463587597855E-6</v>
      </c>
      <c r="AN269" s="15">
        <f t="shared" si="141"/>
        <v>2.2739189884214046E-2</v>
      </c>
      <c r="AO269" s="15"/>
      <c r="AP269" t="e">
        <f t="shared" si="142"/>
        <v>#VALUE!</v>
      </c>
      <c r="AQ269" t="e">
        <f t="shared" si="143"/>
        <v>#VALUE!</v>
      </c>
      <c r="AR269">
        <v>0</v>
      </c>
      <c r="AS269" s="11" t="e">
        <f t="shared" si="144"/>
        <v>#VALUE!</v>
      </c>
      <c r="AT269" s="11" t="e">
        <f t="shared" si="145"/>
        <v>#VALUE!</v>
      </c>
      <c r="AU269" s="15">
        <f t="shared" si="146"/>
        <v>1.5759424160826513E-2</v>
      </c>
      <c r="AW269">
        <f t="shared" si="147"/>
        <v>78.812974192989046</v>
      </c>
      <c r="AX269">
        <f t="shared" si="148"/>
        <v>15.215219993965071</v>
      </c>
      <c r="AY269" t="e">
        <f t="shared" si="149"/>
        <v>#VALUE!</v>
      </c>
    </row>
    <row r="270" spans="1:51">
      <c r="A270" s="17"/>
      <c r="D270" s="36">
        <v>2</v>
      </c>
      <c r="E270" s="45">
        <v>44386.887754629628</v>
      </c>
      <c r="F270" s="43">
        <v>21</v>
      </c>
      <c r="H270" s="54">
        <v>22.5</v>
      </c>
      <c r="I270" s="5">
        <v>30</v>
      </c>
      <c r="J270" s="5">
        <v>1</v>
      </c>
      <c r="K270" s="54">
        <v>5980</v>
      </c>
      <c r="L270" s="5" t="s">
        <v>88</v>
      </c>
      <c r="M270" s="6">
        <f t="shared" si="125"/>
        <v>5.1290752408373686E-3</v>
      </c>
      <c r="N270" s="6">
        <f t="shared" si="124"/>
        <v>158.87652593962463</v>
      </c>
      <c r="O270" s="6" t="e">
        <f t="shared" si="126"/>
        <v>#VALUE!</v>
      </c>
      <c r="P270">
        <f t="shared" si="127"/>
        <v>8.2065203853397897E-2</v>
      </c>
      <c r="Q270">
        <f t="shared" si="128"/>
        <v>6990.5671413434839</v>
      </c>
      <c r="R270">
        <f t="shared" si="129"/>
        <v>0.14359501280008566</v>
      </c>
      <c r="S270">
        <f t="shared" si="130"/>
        <v>4447.9512786809828</v>
      </c>
      <c r="T270">
        <f t="shared" si="131"/>
        <v>4447.9512786809819</v>
      </c>
      <c r="V270" s="4">
        <f t="shared" si="150"/>
        <v>0.99060715421951628</v>
      </c>
      <c r="W270">
        <v>313.14999999999998</v>
      </c>
      <c r="X270">
        <f t="shared" si="132"/>
        <v>1.9073334166666699E-2</v>
      </c>
      <c r="Y270">
        <v>2E-3</v>
      </c>
      <c r="Z270">
        <f t="shared" si="133"/>
        <v>7.2765497523200454E-2</v>
      </c>
      <c r="AB270">
        <f t="shared" si="151"/>
        <v>9.9060715421951621E-7</v>
      </c>
      <c r="AC270">
        <f t="shared" si="134"/>
        <v>7.7101602502116214E-11</v>
      </c>
      <c r="AD270">
        <v>0</v>
      </c>
      <c r="AE270" s="11">
        <f t="shared" si="135"/>
        <v>2.0726963532351403E-11</v>
      </c>
      <c r="AF270" s="11">
        <f t="shared" si="136"/>
        <v>9.782856603446762E-11</v>
      </c>
      <c r="AG270" s="15">
        <f t="shared" si="137"/>
        <v>1.097002469958351E-3</v>
      </c>
      <c r="AI270">
        <f t="shared" si="152"/>
        <v>5.9238307822327071E-3</v>
      </c>
      <c r="AJ270">
        <f t="shared" si="138"/>
        <v>4.6106758296265496E-7</v>
      </c>
      <c r="AK270">
        <v>0</v>
      </c>
      <c r="AL270" s="11">
        <f t="shared" si="139"/>
        <v>2.5692374875228955E-6</v>
      </c>
      <c r="AM270" s="11">
        <f t="shared" si="140"/>
        <v>3.0303050704855506E-6</v>
      </c>
      <c r="AN270" s="15">
        <f t="shared" si="141"/>
        <v>2.2739189884214046E-2</v>
      </c>
      <c r="AO270" s="15"/>
      <c r="AP270" t="e">
        <f t="shared" si="142"/>
        <v>#VALUE!</v>
      </c>
      <c r="AQ270" t="e">
        <f t="shared" si="143"/>
        <v>#VALUE!</v>
      </c>
      <c r="AR270">
        <v>0</v>
      </c>
      <c r="AS270" s="11" t="e">
        <f t="shared" si="144"/>
        <v>#VALUE!</v>
      </c>
      <c r="AT270" s="11" t="e">
        <f t="shared" si="145"/>
        <v>#VALUE!</v>
      </c>
      <c r="AU270" s="15">
        <f t="shared" si="146"/>
        <v>1.5759424160826513E-2</v>
      </c>
      <c r="AW270">
        <f t="shared" si="147"/>
        <v>78.812974192989046</v>
      </c>
      <c r="AX270">
        <f t="shared" si="148"/>
        <v>15.21521999396508</v>
      </c>
      <c r="AY270" t="e">
        <f t="shared" si="149"/>
        <v>#VALUE!</v>
      </c>
    </row>
    <row r="271" spans="1:51">
      <c r="A271" s="17"/>
      <c r="D271" s="36">
        <v>1</v>
      </c>
      <c r="E271" s="45">
        <v>44386.90902777778</v>
      </c>
      <c r="F271" s="43">
        <v>138</v>
      </c>
      <c r="H271" s="54">
        <v>22.5</v>
      </c>
      <c r="I271" s="5">
        <v>30</v>
      </c>
      <c r="J271" s="5">
        <v>1</v>
      </c>
      <c r="K271" s="54">
        <v>14530</v>
      </c>
      <c r="L271" s="5" t="s">
        <v>88</v>
      </c>
      <c r="M271" s="6">
        <f t="shared" si="125"/>
        <v>5.1290752408373686E-3</v>
      </c>
      <c r="N271" s="6">
        <f t="shared" si="124"/>
        <v>386.03276285999101</v>
      </c>
      <c r="O271" s="6" t="e">
        <f t="shared" si="126"/>
        <v>#VALUE!</v>
      </c>
      <c r="P271">
        <f t="shared" si="127"/>
        <v>8.2065203853397897E-2</v>
      </c>
      <c r="Q271">
        <f t="shared" si="128"/>
        <v>16985.441565839603</v>
      </c>
      <c r="R271">
        <f t="shared" si="129"/>
        <v>0.14359501280008566</v>
      </c>
      <c r="S271">
        <f t="shared" si="130"/>
        <v>10807.480280808475</v>
      </c>
      <c r="T271">
        <f t="shared" si="131"/>
        <v>10807.480280808475</v>
      </c>
      <c r="V271" s="4">
        <f t="shared" si="150"/>
        <v>0.99060715421951628</v>
      </c>
      <c r="W271">
        <v>313.14999999999998</v>
      </c>
      <c r="X271">
        <f t="shared" si="132"/>
        <v>1.9073334166666699E-2</v>
      </c>
      <c r="Y271">
        <v>2E-3</v>
      </c>
      <c r="Z271">
        <f t="shared" si="133"/>
        <v>7.2765497523200454E-2</v>
      </c>
      <c r="AB271">
        <f t="shared" si="151"/>
        <v>9.9060715421951621E-7</v>
      </c>
      <c r="AC271">
        <f t="shared" si="134"/>
        <v>7.7101602502116214E-11</v>
      </c>
      <c r="AD271">
        <v>0</v>
      </c>
      <c r="AE271" s="11">
        <f t="shared" si="135"/>
        <v>2.0726963532351403E-11</v>
      </c>
      <c r="AF271" s="11">
        <f t="shared" si="136"/>
        <v>9.782856603446762E-11</v>
      </c>
      <c r="AG271" s="15">
        <f t="shared" si="137"/>
        <v>1.097002469958351E-3</v>
      </c>
      <c r="AI271">
        <f t="shared" si="152"/>
        <v>1.4393521950809571E-2</v>
      </c>
      <c r="AJ271">
        <f t="shared" si="138"/>
        <v>1.1202862843557487E-6</v>
      </c>
      <c r="AK271">
        <v>0</v>
      </c>
      <c r="AL271" s="11">
        <f t="shared" si="139"/>
        <v>6.2426456009544609E-6</v>
      </c>
      <c r="AM271" s="11">
        <f t="shared" si="140"/>
        <v>7.3629318853102095E-6</v>
      </c>
      <c r="AN271" s="15">
        <f t="shared" si="141"/>
        <v>2.2739189884214046E-2</v>
      </c>
      <c r="AO271" s="15"/>
      <c r="AP271" t="e">
        <f t="shared" si="142"/>
        <v>#VALUE!</v>
      </c>
      <c r="AQ271" t="e">
        <f t="shared" si="143"/>
        <v>#VALUE!</v>
      </c>
      <c r="AR271">
        <v>0</v>
      </c>
      <c r="AS271" s="11" t="e">
        <f t="shared" si="144"/>
        <v>#VALUE!</v>
      </c>
      <c r="AT271" s="11" t="e">
        <f t="shared" si="145"/>
        <v>#VALUE!</v>
      </c>
      <c r="AU271" s="15">
        <f t="shared" si="146"/>
        <v>1.5759424160826513E-2</v>
      </c>
      <c r="AW271">
        <f t="shared" si="147"/>
        <v>78.812974192989046</v>
      </c>
      <c r="AX271">
        <f t="shared" si="148"/>
        <v>15.215219993965075</v>
      </c>
      <c r="AY271" t="e">
        <f t="shared" si="149"/>
        <v>#VALUE!</v>
      </c>
    </row>
    <row r="272" spans="1:51">
      <c r="A272" s="17"/>
      <c r="D272" s="36">
        <v>2</v>
      </c>
      <c r="E272" s="45">
        <v>44386.930300925924</v>
      </c>
      <c r="F272" s="43">
        <v>159</v>
      </c>
      <c r="H272" s="54">
        <v>22.5</v>
      </c>
      <c r="I272" s="5">
        <v>30</v>
      </c>
      <c r="J272" s="5">
        <v>1</v>
      </c>
      <c r="K272" s="54">
        <v>18705</v>
      </c>
      <c r="L272" s="5" t="s">
        <v>88</v>
      </c>
      <c r="M272" s="6">
        <f t="shared" si="125"/>
        <v>5.1290752408373686E-3</v>
      </c>
      <c r="N272" s="6">
        <f t="shared" si="124"/>
        <v>496.95408322753832</v>
      </c>
      <c r="O272" s="6" t="e">
        <f t="shared" si="126"/>
        <v>#VALUE!</v>
      </c>
      <c r="P272">
        <f t="shared" si="127"/>
        <v>8.2065203853397897E-2</v>
      </c>
      <c r="Q272">
        <f t="shared" si="128"/>
        <v>21865.979662011687</v>
      </c>
      <c r="R272">
        <f t="shared" si="129"/>
        <v>0.14359501280008566</v>
      </c>
      <c r="S272">
        <f t="shared" si="130"/>
        <v>13912.864325706985</v>
      </c>
      <c r="T272">
        <f t="shared" si="131"/>
        <v>13912.864325706987</v>
      </c>
      <c r="V272" s="4">
        <f t="shared" si="150"/>
        <v>0.99060715421951628</v>
      </c>
      <c r="W272">
        <v>313.14999999999998</v>
      </c>
      <c r="X272">
        <f t="shared" si="132"/>
        <v>1.9073334166666699E-2</v>
      </c>
      <c r="Y272">
        <v>2E-3</v>
      </c>
      <c r="Z272">
        <f t="shared" si="133"/>
        <v>7.2765497523200454E-2</v>
      </c>
      <c r="AB272">
        <f t="shared" si="151"/>
        <v>9.9060715421951621E-7</v>
      </c>
      <c r="AC272">
        <f t="shared" si="134"/>
        <v>7.7101602502116214E-11</v>
      </c>
      <c r="AD272">
        <v>0</v>
      </c>
      <c r="AE272" s="11">
        <f t="shared" si="135"/>
        <v>2.0726963532351403E-11</v>
      </c>
      <c r="AF272" s="11">
        <f t="shared" si="136"/>
        <v>9.782856603446762E-11</v>
      </c>
      <c r="AG272" s="15">
        <f t="shared" si="137"/>
        <v>1.097002469958351E-3</v>
      </c>
      <c r="AI272">
        <f t="shared" si="152"/>
        <v>1.8529306819676052E-2</v>
      </c>
      <c r="AJ272">
        <f t="shared" si="138"/>
        <v>1.4421854748020838E-6</v>
      </c>
      <c r="AK272">
        <v>0</v>
      </c>
      <c r="AL272" s="11">
        <f t="shared" si="139"/>
        <v>8.0363858200862479E-6</v>
      </c>
      <c r="AM272" s="11">
        <f t="shared" si="140"/>
        <v>9.4785712948883322E-6</v>
      </c>
      <c r="AN272" s="15">
        <f t="shared" si="141"/>
        <v>2.2739189884214046E-2</v>
      </c>
      <c r="AO272" s="15"/>
      <c r="AP272" t="e">
        <f t="shared" si="142"/>
        <v>#VALUE!</v>
      </c>
      <c r="AQ272" t="e">
        <f t="shared" si="143"/>
        <v>#VALUE!</v>
      </c>
      <c r="AR272">
        <v>0</v>
      </c>
      <c r="AS272" s="11" t="e">
        <f t="shared" si="144"/>
        <v>#VALUE!</v>
      </c>
      <c r="AT272" s="11" t="e">
        <f t="shared" si="145"/>
        <v>#VALUE!</v>
      </c>
      <c r="AU272" s="15">
        <f t="shared" si="146"/>
        <v>1.5759424160826513E-2</v>
      </c>
      <c r="AW272">
        <f t="shared" si="147"/>
        <v>78.812974192989046</v>
      </c>
      <c r="AX272">
        <f t="shared" si="148"/>
        <v>15.21521999396508</v>
      </c>
      <c r="AY272" t="e">
        <f t="shared" si="149"/>
        <v>#VALUE!</v>
      </c>
    </row>
    <row r="273" spans="1:51">
      <c r="A273" s="39"/>
      <c r="B273" s="40"/>
      <c r="C273" s="40"/>
      <c r="D273" s="36">
        <v>1</v>
      </c>
      <c r="E273" s="45">
        <v>44386.951550925929</v>
      </c>
      <c r="F273" s="43">
        <v>41</v>
      </c>
      <c r="H273" s="54">
        <v>22.5</v>
      </c>
      <c r="I273" s="5">
        <v>30</v>
      </c>
      <c r="J273" s="5">
        <v>1</v>
      </c>
      <c r="K273" s="54">
        <v>18269</v>
      </c>
      <c r="L273" s="5" t="s">
        <v>88</v>
      </c>
      <c r="M273" s="6">
        <f t="shared" si="125"/>
        <v>5.1290752408373686E-3</v>
      </c>
      <c r="N273" s="6">
        <f t="shared" si="124"/>
        <v>485.37044354364582</v>
      </c>
      <c r="O273" s="6" t="e">
        <f t="shared" si="126"/>
        <v>#VALUE!</v>
      </c>
      <c r="P273">
        <f t="shared" si="127"/>
        <v>8.2065203853397897E-2</v>
      </c>
      <c r="Q273">
        <f t="shared" si="128"/>
        <v>21356.299515920415</v>
      </c>
      <c r="R273">
        <f t="shared" si="129"/>
        <v>0.14359501280008566</v>
      </c>
      <c r="S273">
        <f t="shared" si="130"/>
        <v>13588.565536826563</v>
      </c>
      <c r="T273">
        <f t="shared" si="131"/>
        <v>13588.565536826563</v>
      </c>
      <c r="V273" s="4">
        <f t="shared" si="150"/>
        <v>0.99060715421951628</v>
      </c>
      <c r="W273">
        <v>313.14999999999998</v>
      </c>
      <c r="X273">
        <f t="shared" si="132"/>
        <v>1.9073334166666699E-2</v>
      </c>
      <c r="Y273">
        <v>2E-3</v>
      </c>
      <c r="Z273">
        <f t="shared" si="133"/>
        <v>7.2765497523200454E-2</v>
      </c>
      <c r="AB273">
        <f t="shared" si="151"/>
        <v>9.9060715421951621E-7</v>
      </c>
      <c r="AC273">
        <f t="shared" si="134"/>
        <v>7.7101602502116214E-11</v>
      </c>
      <c r="AD273">
        <v>0</v>
      </c>
      <c r="AE273" s="11">
        <f t="shared" si="135"/>
        <v>2.0726963532351403E-11</v>
      </c>
      <c r="AF273" s="11">
        <f t="shared" si="136"/>
        <v>9.782856603446762E-11</v>
      </c>
      <c r="AG273" s="15">
        <f t="shared" si="137"/>
        <v>1.097002469958351E-3</v>
      </c>
      <c r="AI273">
        <f t="shared" si="152"/>
        <v>1.8097402100436342E-2</v>
      </c>
      <c r="AJ273">
        <f t="shared" si="138"/>
        <v>1.4085691761111609E-6</v>
      </c>
      <c r="AK273">
        <v>0</v>
      </c>
      <c r="AL273" s="11">
        <f t="shared" si="139"/>
        <v>7.8490634882200292E-6</v>
      </c>
      <c r="AM273" s="11">
        <f t="shared" si="140"/>
        <v>9.2576326643311899E-6</v>
      </c>
      <c r="AN273" s="15">
        <f t="shared" si="141"/>
        <v>2.2739189884214046E-2</v>
      </c>
      <c r="AO273" s="15"/>
      <c r="AP273" t="e">
        <f t="shared" si="142"/>
        <v>#VALUE!</v>
      </c>
      <c r="AQ273" t="e">
        <f t="shared" si="143"/>
        <v>#VALUE!</v>
      </c>
      <c r="AR273">
        <v>0</v>
      </c>
      <c r="AS273" s="11" t="e">
        <f t="shared" si="144"/>
        <v>#VALUE!</v>
      </c>
      <c r="AT273" s="11" t="e">
        <f t="shared" si="145"/>
        <v>#VALUE!</v>
      </c>
      <c r="AU273" s="15">
        <f t="shared" si="146"/>
        <v>1.5759424160826513E-2</v>
      </c>
      <c r="AW273">
        <f t="shared" si="147"/>
        <v>78.812974192989046</v>
      </c>
      <c r="AX273">
        <f t="shared" si="148"/>
        <v>15.215219993965073</v>
      </c>
      <c r="AY273" t="e">
        <f t="shared" si="149"/>
        <v>#VALUE!</v>
      </c>
    </row>
    <row r="274" spans="1:51">
      <c r="A274" s="17"/>
      <c r="D274" s="36">
        <v>2</v>
      </c>
      <c r="E274" s="45">
        <v>44386.97278935185</v>
      </c>
      <c r="F274" s="43">
        <v>111</v>
      </c>
      <c r="H274" s="54">
        <v>22.5</v>
      </c>
      <c r="I274" s="5">
        <v>30</v>
      </c>
      <c r="J274" s="5">
        <v>1</v>
      </c>
      <c r="K274" s="54">
        <v>20413</v>
      </c>
      <c r="L274" s="5" t="s">
        <v>88</v>
      </c>
      <c r="M274" s="6">
        <f t="shared" si="125"/>
        <v>5.1290752408373686E-3</v>
      </c>
      <c r="N274" s="6">
        <v>0</v>
      </c>
      <c r="O274" s="6" t="e">
        <f t="shared" si="126"/>
        <v>#VALUE!</v>
      </c>
      <c r="P274">
        <f t="shared" si="127"/>
        <v>8.2065203853397897E-2</v>
      </c>
      <c r="Q274">
        <f t="shared" si="128"/>
        <v>0</v>
      </c>
      <c r="R274">
        <f t="shared" si="129"/>
        <v>0.14359501280008566</v>
      </c>
      <c r="S274">
        <f t="shared" si="130"/>
        <v>15183.282517009184</v>
      </c>
      <c r="T274">
        <f t="shared" si="131"/>
        <v>0</v>
      </c>
      <c r="V274" s="4">
        <f t="shared" si="150"/>
        <v>0.99060715421951628</v>
      </c>
      <c r="W274">
        <v>313.14999999999998</v>
      </c>
      <c r="X274">
        <f t="shared" si="132"/>
        <v>1.9073334166666699E-2</v>
      </c>
      <c r="Y274">
        <v>2E-3</v>
      </c>
      <c r="Z274">
        <f t="shared" si="133"/>
        <v>7.2765497523200454E-2</v>
      </c>
      <c r="AB274">
        <f t="shared" si="151"/>
        <v>9.9060715421951621E-7</v>
      </c>
      <c r="AC274">
        <f t="shared" si="134"/>
        <v>7.7101602502116214E-11</v>
      </c>
      <c r="AD274">
        <v>0</v>
      </c>
      <c r="AE274" s="11">
        <f t="shared" si="135"/>
        <v>2.0726963532351403E-11</v>
      </c>
      <c r="AF274" s="11">
        <f t="shared" si="136"/>
        <v>9.782856603446762E-11</v>
      </c>
      <c r="AG274" s="15">
        <f t="shared" si="137"/>
        <v>1.097002469958351E-3</v>
      </c>
      <c r="AI274">
        <f t="shared" si="152"/>
        <v>2.0221263839082987E-2</v>
      </c>
      <c r="AJ274">
        <f t="shared" si="138"/>
        <v>1.5738750118756986E-6</v>
      </c>
      <c r="AK274">
        <v>0</v>
      </c>
      <c r="AL274" s="11">
        <f t="shared" si="139"/>
        <v>8.7702081660208816E-6</v>
      </c>
      <c r="AM274" s="11">
        <f t="shared" si="140"/>
        <v>1.034408317789658E-5</v>
      </c>
      <c r="AN274" s="15">
        <f t="shared" si="141"/>
        <v>2.2739189884214046E-2</v>
      </c>
      <c r="AO274" s="15"/>
      <c r="AP274" t="e">
        <f t="shared" si="142"/>
        <v>#VALUE!</v>
      </c>
      <c r="AQ274" t="e">
        <f t="shared" si="143"/>
        <v>#VALUE!</v>
      </c>
      <c r="AR274">
        <v>0</v>
      </c>
      <c r="AS274" s="11" t="e">
        <f t="shared" si="144"/>
        <v>#VALUE!</v>
      </c>
      <c r="AT274" s="11" t="e">
        <f t="shared" si="145"/>
        <v>#VALUE!</v>
      </c>
      <c r="AU274" s="15">
        <f t="shared" si="146"/>
        <v>1.5759424160826513E-2</v>
      </c>
      <c r="AW274">
        <f t="shared" si="147"/>
        <v>78.812974192989046</v>
      </c>
      <c r="AX274">
        <f t="shared" si="148"/>
        <v>15.215219993965079</v>
      </c>
      <c r="AY274" t="e">
        <f t="shared" si="149"/>
        <v>#VALUE!</v>
      </c>
    </row>
    <row r="275" spans="1:51">
      <c r="A275" s="17"/>
      <c r="D275" s="36">
        <v>1</v>
      </c>
      <c r="E275" s="45">
        <v>44399.473437499997</v>
      </c>
      <c r="F275" s="43">
        <v>197</v>
      </c>
      <c r="H275" s="54">
        <v>22.3</v>
      </c>
      <c r="I275" s="5">
        <v>30</v>
      </c>
      <c r="J275" s="5">
        <v>1</v>
      </c>
      <c r="K275" s="54">
        <v>1164</v>
      </c>
      <c r="L275" s="5" t="s">
        <v>88</v>
      </c>
      <c r="M275" s="6">
        <f t="shared" si="125"/>
        <v>5.1325472836472085E-3</v>
      </c>
      <c r="N275" s="6">
        <v>0</v>
      </c>
      <c r="O275" s="6" t="e">
        <f t="shared" si="126"/>
        <v>#VALUE!</v>
      </c>
      <c r="P275">
        <f t="shared" si="127"/>
        <v>8.2120756538355336E-2</v>
      </c>
      <c r="Q275">
        <f t="shared" si="128"/>
        <v>0</v>
      </c>
      <c r="R275">
        <f t="shared" si="129"/>
        <v>0.14358731217611345</v>
      </c>
      <c r="S275">
        <f t="shared" si="130"/>
        <v>865.74207979599123</v>
      </c>
      <c r="T275">
        <f t="shared" si="131"/>
        <v>0</v>
      </c>
      <c r="V275" s="4">
        <f t="shared" si="150"/>
        <v>0.99127772937891345</v>
      </c>
      <c r="W275">
        <v>313.14999999999998</v>
      </c>
      <c r="X275">
        <f t="shared" si="132"/>
        <v>1.9073334166666699E-2</v>
      </c>
      <c r="Y275">
        <v>2E-3</v>
      </c>
      <c r="Z275">
        <f t="shared" si="133"/>
        <v>7.2765497523200454E-2</v>
      </c>
      <c r="AB275">
        <f t="shared" si="151"/>
        <v>9.9127772937891335E-7</v>
      </c>
      <c r="AC275">
        <f t="shared" si="134"/>
        <v>7.7153795159081592E-11</v>
      </c>
      <c r="AD275">
        <v>0</v>
      </c>
      <c r="AE275" s="11">
        <f t="shared" si="135"/>
        <v>2.0740994308139082E-11</v>
      </c>
      <c r="AF275" s="11">
        <f t="shared" si="136"/>
        <v>9.7894789467220667E-11</v>
      </c>
      <c r="AG275" s="15">
        <f t="shared" si="137"/>
        <v>1.097002469958351E-3</v>
      </c>
      <c r="AI275">
        <f t="shared" si="152"/>
        <v>1.1538472769970554E-3</v>
      </c>
      <c r="AJ275">
        <f t="shared" si="138"/>
        <v>8.9807017565170995E-8</v>
      </c>
      <c r="AK275">
        <v>0</v>
      </c>
      <c r="AL275" s="11">
        <f t="shared" si="139"/>
        <v>5.0043760328679047E-7</v>
      </c>
      <c r="AM275" s="11">
        <f t="shared" si="140"/>
        <v>5.9024462085196146E-7</v>
      </c>
      <c r="AN275" s="15">
        <f t="shared" si="141"/>
        <v>2.2739189884214046E-2</v>
      </c>
      <c r="AO275" s="15"/>
      <c r="AP275" t="e">
        <f t="shared" si="142"/>
        <v>#VALUE!</v>
      </c>
      <c r="AQ275" t="e">
        <f t="shared" si="143"/>
        <v>#VALUE!</v>
      </c>
      <c r="AR275">
        <v>0</v>
      </c>
      <c r="AS275" s="11" t="e">
        <f t="shared" si="144"/>
        <v>#VALUE!</v>
      </c>
      <c r="AT275" s="11" t="e">
        <f t="shared" si="145"/>
        <v>#VALUE!</v>
      </c>
      <c r="AU275" s="15">
        <f t="shared" si="146"/>
        <v>1.5759424160826513E-2</v>
      </c>
      <c r="AW275">
        <f t="shared" si="147"/>
        <v>78.812974192989032</v>
      </c>
      <c r="AX275">
        <f t="shared" si="148"/>
        <v>15.215219993965075</v>
      </c>
      <c r="AY275" t="e">
        <f t="shared" si="149"/>
        <v>#VALUE!</v>
      </c>
    </row>
    <row r="276" spans="1:51">
      <c r="A276" s="17"/>
      <c r="D276" s="36">
        <v>2</v>
      </c>
      <c r="E276" s="45">
        <v>44399.494687500002</v>
      </c>
      <c r="F276" s="43">
        <v>191</v>
      </c>
      <c r="H276" s="54">
        <v>22.3</v>
      </c>
      <c r="I276" s="5">
        <v>30</v>
      </c>
      <c r="J276" s="5">
        <v>1</v>
      </c>
      <c r="K276" s="54">
        <v>19393</v>
      </c>
      <c r="L276" s="5" t="s">
        <v>88</v>
      </c>
      <c r="M276" s="6">
        <f t="shared" si="125"/>
        <v>5.1325472836472085E-3</v>
      </c>
      <c r="N276" s="6">
        <v>0</v>
      </c>
      <c r="O276" s="6" t="e">
        <f t="shared" si="126"/>
        <v>#VALUE!</v>
      </c>
      <c r="P276">
        <f t="shared" si="127"/>
        <v>8.2120756538355336E-2</v>
      </c>
      <c r="Q276">
        <f t="shared" si="128"/>
        <v>0</v>
      </c>
      <c r="R276">
        <f t="shared" si="129"/>
        <v>0.14358731217611345</v>
      </c>
      <c r="S276">
        <f t="shared" si="130"/>
        <v>14423.828310552972</v>
      </c>
      <c r="T276">
        <f t="shared" si="131"/>
        <v>0</v>
      </c>
      <c r="V276" s="4">
        <f t="shared" si="150"/>
        <v>0.99127772937891345</v>
      </c>
      <c r="W276">
        <v>313.14999999999998</v>
      </c>
      <c r="X276">
        <f t="shared" si="132"/>
        <v>1.9073334166666699E-2</v>
      </c>
      <c r="Y276">
        <v>2E-3</v>
      </c>
      <c r="Z276">
        <f t="shared" si="133"/>
        <v>7.2765497523200454E-2</v>
      </c>
      <c r="AB276">
        <f t="shared" si="151"/>
        <v>9.9127772937891335E-7</v>
      </c>
      <c r="AC276">
        <f t="shared" si="134"/>
        <v>7.7153795159081592E-11</v>
      </c>
      <c r="AD276">
        <v>0</v>
      </c>
      <c r="AE276" s="11">
        <f t="shared" si="135"/>
        <v>2.0740994308139082E-11</v>
      </c>
      <c r="AF276" s="11">
        <f t="shared" si="136"/>
        <v>9.7894789467220667E-11</v>
      </c>
      <c r="AG276" s="15">
        <f t="shared" si="137"/>
        <v>1.097002469958351E-3</v>
      </c>
      <c r="AI276">
        <f t="shared" si="152"/>
        <v>1.922384900584527E-2</v>
      </c>
      <c r="AJ276">
        <f t="shared" si="138"/>
        <v>1.4962435495200696E-6</v>
      </c>
      <c r="AK276">
        <v>0</v>
      </c>
      <c r="AL276" s="11">
        <f t="shared" si="139"/>
        <v>8.3376172169593878E-6</v>
      </c>
      <c r="AM276" s="11">
        <f t="shared" si="140"/>
        <v>9.8338607664794581E-6</v>
      </c>
      <c r="AN276" s="15">
        <f t="shared" si="141"/>
        <v>2.2739189884214046E-2</v>
      </c>
      <c r="AO276" s="15"/>
      <c r="AP276" t="e">
        <f t="shared" si="142"/>
        <v>#VALUE!</v>
      </c>
      <c r="AQ276" t="e">
        <f t="shared" si="143"/>
        <v>#VALUE!</v>
      </c>
      <c r="AR276">
        <v>0</v>
      </c>
      <c r="AS276" s="11" t="e">
        <f t="shared" si="144"/>
        <v>#VALUE!</v>
      </c>
      <c r="AT276" s="11" t="e">
        <f t="shared" si="145"/>
        <v>#VALUE!</v>
      </c>
      <c r="AU276" s="15">
        <f t="shared" si="146"/>
        <v>1.5759424160826513E-2</v>
      </c>
      <c r="AW276">
        <f t="shared" si="147"/>
        <v>78.812974192989032</v>
      </c>
      <c r="AX276">
        <f t="shared" si="148"/>
        <v>15.21521999396508</v>
      </c>
      <c r="AY276" t="e">
        <f t="shared" si="149"/>
        <v>#VALUE!</v>
      </c>
    </row>
    <row r="277" spans="1:51">
      <c r="A277" s="17"/>
      <c r="D277" s="36">
        <v>1</v>
      </c>
      <c r="E277" s="45">
        <v>44399.5159375</v>
      </c>
      <c r="F277" s="43">
        <v>194</v>
      </c>
      <c r="H277" s="54">
        <v>22.3</v>
      </c>
      <c r="I277" s="5">
        <v>30</v>
      </c>
      <c r="J277" s="5">
        <v>1</v>
      </c>
      <c r="K277" s="54">
        <v>82</v>
      </c>
      <c r="L277" s="5" t="s">
        <v>88</v>
      </c>
      <c r="M277" s="6">
        <f t="shared" si="125"/>
        <v>5.1325472836472085E-3</v>
      </c>
      <c r="N277" s="6">
        <v>0</v>
      </c>
      <c r="O277" s="6" t="e">
        <f t="shared" si="126"/>
        <v>#VALUE!</v>
      </c>
      <c r="P277">
        <f t="shared" si="127"/>
        <v>8.2120756538355336E-2</v>
      </c>
      <c r="Q277">
        <f t="shared" si="128"/>
        <v>0</v>
      </c>
      <c r="R277">
        <f t="shared" si="129"/>
        <v>0.14358731217611345</v>
      </c>
      <c r="S277">
        <f t="shared" si="130"/>
        <v>60.988703215868775</v>
      </c>
      <c r="T277">
        <f t="shared" si="131"/>
        <v>0</v>
      </c>
      <c r="V277" s="4">
        <f t="shared" si="150"/>
        <v>0.99127772937891345</v>
      </c>
      <c r="W277">
        <v>313.14999999999998</v>
      </c>
      <c r="X277">
        <f t="shared" si="132"/>
        <v>1.9073334166666699E-2</v>
      </c>
      <c r="Y277">
        <v>2E-3</v>
      </c>
      <c r="Z277">
        <f t="shared" si="133"/>
        <v>7.2765497523200454E-2</v>
      </c>
      <c r="AB277">
        <f t="shared" si="151"/>
        <v>9.9127772937891335E-7</v>
      </c>
      <c r="AC277">
        <f t="shared" si="134"/>
        <v>7.7153795159081592E-11</v>
      </c>
      <c r="AD277">
        <v>0</v>
      </c>
      <c r="AE277" s="11">
        <f t="shared" si="135"/>
        <v>2.0740994308139082E-11</v>
      </c>
      <c r="AF277" s="11">
        <f t="shared" si="136"/>
        <v>9.7894789467220667E-11</v>
      </c>
      <c r="AG277" s="15">
        <f t="shared" si="137"/>
        <v>1.097002469958351E-3</v>
      </c>
      <c r="AI277">
        <f t="shared" si="152"/>
        <v>8.12847738090709E-5</v>
      </c>
      <c r="AJ277">
        <f t="shared" si="138"/>
        <v>6.3266112030446908E-9</v>
      </c>
      <c r="AK277">
        <v>0</v>
      </c>
      <c r="AL277" s="11">
        <f t="shared" si="139"/>
        <v>3.5254195420547086E-8</v>
      </c>
      <c r="AM277" s="11">
        <f t="shared" si="140"/>
        <v>4.1580806623591775E-8</v>
      </c>
      <c r="AN277" s="15">
        <f t="shared" si="141"/>
        <v>2.2739189884214046E-2</v>
      </c>
      <c r="AO277" s="15"/>
      <c r="AP277" t="e">
        <f t="shared" si="142"/>
        <v>#VALUE!</v>
      </c>
      <c r="AQ277" t="e">
        <f t="shared" si="143"/>
        <v>#VALUE!</v>
      </c>
      <c r="AR277">
        <v>0</v>
      </c>
      <c r="AS277" s="11" t="e">
        <f t="shared" si="144"/>
        <v>#VALUE!</v>
      </c>
      <c r="AT277" s="11" t="e">
        <f t="shared" si="145"/>
        <v>#VALUE!</v>
      </c>
      <c r="AU277" s="15">
        <f t="shared" si="146"/>
        <v>1.5759424160826513E-2</v>
      </c>
      <c r="AW277">
        <f t="shared" si="147"/>
        <v>78.812974192989032</v>
      </c>
      <c r="AX277">
        <f t="shared" si="148"/>
        <v>15.215219993965073</v>
      </c>
      <c r="AY277" t="e">
        <f t="shared" si="149"/>
        <v>#VALUE!</v>
      </c>
    </row>
    <row r="278" spans="1:51">
      <c r="A278" s="17"/>
      <c r="D278" s="36">
        <v>2</v>
      </c>
      <c r="E278" s="45">
        <v>44399.537187499998</v>
      </c>
      <c r="F278" s="43">
        <v>141</v>
      </c>
      <c r="H278" s="54">
        <v>22.3</v>
      </c>
      <c r="I278" s="5">
        <v>30</v>
      </c>
      <c r="J278" s="5">
        <v>1</v>
      </c>
      <c r="K278" s="54">
        <v>7046</v>
      </c>
      <c r="L278" s="5" t="s">
        <v>88</v>
      </c>
      <c r="M278" s="6">
        <f t="shared" si="125"/>
        <v>5.1325472836472085E-3</v>
      </c>
      <c r="N278" s="6">
        <f t="shared" ref="N278:N309" si="153">1000000*(AM278-AK278)/X278</f>
        <v>187.32471419849682</v>
      </c>
      <c r="O278" s="6" t="e">
        <f t="shared" si="126"/>
        <v>#VALUE!</v>
      </c>
      <c r="P278">
        <f t="shared" si="127"/>
        <v>8.2120756538355336E-2</v>
      </c>
      <c r="Q278">
        <f t="shared" si="128"/>
        <v>8242.2874247338605</v>
      </c>
      <c r="R278">
        <f t="shared" si="129"/>
        <v>0.14358731217611345</v>
      </c>
      <c r="S278">
        <f t="shared" si="130"/>
        <v>5240.5658885245284</v>
      </c>
      <c r="T278">
        <f t="shared" si="131"/>
        <v>5240.5658885245293</v>
      </c>
      <c r="V278" s="4">
        <f t="shared" si="150"/>
        <v>0.99127772937891345</v>
      </c>
      <c r="W278">
        <v>313.14999999999998</v>
      </c>
      <c r="X278">
        <f t="shared" si="132"/>
        <v>1.9073334166666699E-2</v>
      </c>
      <c r="Y278">
        <v>2E-3</v>
      </c>
      <c r="Z278">
        <f t="shared" si="133"/>
        <v>7.2765497523200454E-2</v>
      </c>
      <c r="AB278">
        <f t="shared" si="151"/>
        <v>9.9127772937891335E-7</v>
      </c>
      <c r="AC278">
        <f t="shared" si="134"/>
        <v>7.7153795159081592E-11</v>
      </c>
      <c r="AD278">
        <v>0</v>
      </c>
      <c r="AE278" s="11">
        <f t="shared" si="135"/>
        <v>2.0740994308139082E-11</v>
      </c>
      <c r="AF278" s="11">
        <f t="shared" si="136"/>
        <v>9.7894789467220667E-11</v>
      </c>
      <c r="AG278" s="15">
        <f t="shared" si="137"/>
        <v>1.097002469958351E-3</v>
      </c>
      <c r="AI278">
        <f t="shared" si="152"/>
        <v>6.9845428812038242E-3</v>
      </c>
      <c r="AJ278">
        <f t="shared" si="138"/>
        <v>5.436256406908889E-7</v>
      </c>
      <c r="AK278">
        <v>0</v>
      </c>
      <c r="AL278" s="11">
        <f t="shared" si="139"/>
        <v>3.0292812308923753E-6</v>
      </c>
      <c r="AM278" s="11">
        <f t="shared" si="140"/>
        <v>3.5729068715832641E-6</v>
      </c>
      <c r="AN278" s="15">
        <f t="shared" si="141"/>
        <v>2.2739189884214046E-2</v>
      </c>
      <c r="AO278" s="15"/>
      <c r="AP278" t="e">
        <f t="shared" si="142"/>
        <v>#VALUE!</v>
      </c>
      <c r="AQ278" t="e">
        <f t="shared" si="143"/>
        <v>#VALUE!</v>
      </c>
      <c r="AR278">
        <v>0</v>
      </c>
      <c r="AS278" s="11" t="e">
        <f t="shared" si="144"/>
        <v>#VALUE!</v>
      </c>
      <c r="AT278" s="11" t="e">
        <f t="shared" si="145"/>
        <v>#VALUE!</v>
      </c>
      <c r="AU278" s="15">
        <f t="shared" si="146"/>
        <v>1.5759424160826513E-2</v>
      </c>
      <c r="AW278">
        <f t="shared" si="147"/>
        <v>78.812974192989032</v>
      </c>
      <c r="AX278">
        <f t="shared" si="148"/>
        <v>15.215219993965073</v>
      </c>
      <c r="AY278" t="e">
        <f t="shared" si="149"/>
        <v>#VALUE!</v>
      </c>
    </row>
    <row r="279" spans="1:51">
      <c r="A279" s="17"/>
      <c r="D279" s="36">
        <v>1</v>
      </c>
      <c r="E279" s="45">
        <v>44399.558425925927</v>
      </c>
      <c r="F279" s="43">
        <v>62</v>
      </c>
      <c r="H279" s="54">
        <v>22.3</v>
      </c>
      <c r="I279" s="5">
        <v>30</v>
      </c>
      <c r="J279" s="5">
        <v>1</v>
      </c>
      <c r="K279" s="54">
        <v>11466</v>
      </c>
      <c r="L279" s="5" t="s">
        <v>88</v>
      </c>
      <c r="M279" s="6">
        <f t="shared" si="125"/>
        <v>5.1325472836472085E-3</v>
      </c>
      <c r="N279" s="6">
        <f t="shared" si="153"/>
        <v>304.83468251489711</v>
      </c>
      <c r="O279" s="6" t="e">
        <f t="shared" si="126"/>
        <v>#VALUE!</v>
      </c>
      <c r="P279">
        <f t="shared" si="127"/>
        <v>8.2120756538355336E-2</v>
      </c>
      <c r="Q279">
        <f t="shared" si="128"/>
        <v>13412.726030655473</v>
      </c>
      <c r="R279">
        <f t="shared" si="129"/>
        <v>0.14358731217611345</v>
      </c>
      <c r="S279">
        <f t="shared" si="130"/>
        <v>8528.0057447945292</v>
      </c>
      <c r="T279">
        <f t="shared" si="131"/>
        <v>8528.005744794531</v>
      </c>
      <c r="V279" s="4">
        <f t="shared" si="150"/>
        <v>0.99127772937891345</v>
      </c>
      <c r="W279">
        <v>313.14999999999998</v>
      </c>
      <c r="X279">
        <f t="shared" si="132"/>
        <v>1.9073334166666699E-2</v>
      </c>
      <c r="Y279">
        <v>2E-3</v>
      </c>
      <c r="Z279">
        <f t="shared" si="133"/>
        <v>7.2765497523200454E-2</v>
      </c>
      <c r="AB279">
        <f t="shared" si="151"/>
        <v>9.9127772937891335E-7</v>
      </c>
      <c r="AC279">
        <f t="shared" si="134"/>
        <v>7.7153795159081592E-11</v>
      </c>
      <c r="AD279">
        <v>0</v>
      </c>
      <c r="AE279" s="11">
        <f t="shared" si="135"/>
        <v>2.0740994308139082E-11</v>
      </c>
      <c r="AF279" s="11">
        <f t="shared" si="136"/>
        <v>9.7894789467220667E-11</v>
      </c>
      <c r="AG279" s="15">
        <f t="shared" si="137"/>
        <v>1.097002469958351E-3</v>
      </c>
      <c r="AI279">
        <f t="shared" si="152"/>
        <v>1.1365990445058621E-2</v>
      </c>
      <c r="AJ279">
        <f t="shared" si="138"/>
        <v>8.8464541529402966E-7</v>
      </c>
      <c r="AK279">
        <v>0</v>
      </c>
      <c r="AL279" s="11">
        <f t="shared" si="139"/>
        <v>4.9295683499023523E-6</v>
      </c>
      <c r="AM279" s="11">
        <f t="shared" si="140"/>
        <v>5.8142137651963821E-6</v>
      </c>
      <c r="AN279" s="15">
        <f t="shared" si="141"/>
        <v>2.2739189884214046E-2</v>
      </c>
      <c r="AO279" s="15"/>
      <c r="AP279" t="e">
        <f t="shared" si="142"/>
        <v>#VALUE!</v>
      </c>
      <c r="AQ279" t="e">
        <f t="shared" si="143"/>
        <v>#VALUE!</v>
      </c>
      <c r="AR279">
        <v>0</v>
      </c>
      <c r="AS279" s="11" t="e">
        <f t="shared" si="144"/>
        <v>#VALUE!</v>
      </c>
      <c r="AT279" s="11" t="e">
        <f t="shared" si="145"/>
        <v>#VALUE!</v>
      </c>
      <c r="AU279" s="15">
        <f t="shared" si="146"/>
        <v>1.5759424160826513E-2</v>
      </c>
      <c r="AW279">
        <f t="shared" si="147"/>
        <v>78.812974192989032</v>
      </c>
      <c r="AX279">
        <f t="shared" si="148"/>
        <v>15.21521999396508</v>
      </c>
      <c r="AY279" t="e">
        <f t="shared" si="149"/>
        <v>#VALUE!</v>
      </c>
    </row>
    <row r="280" spans="1:51">
      <c r="A280" s="17"/>
      <c r="D280" s="36">
        <v>2</v>
      </c>
      <c r="E280" s="45">
        <v>44399.579652777778</v>
      </c>
      <c r="F280" s="43">
        <v>173</v>
      </c>
      <c r="H280" s="54">
        <v>22.3</v>
      </c>
      <c r="I280" s="5">
        <v>30</v>
      </c>
      <c r="J280" s="5">
        <v>1</v>
      </c>
      <c r="K280" s="54">
        <v>20494</v>
      </c>
      <c r="L280" s="5" t="s">
        <v>88</v>
      </c>
      <c r="M280" s="6">
        <f t="shared" si="125"/>
        <v>5.1325472836472085E-3</v>
      </c>
      <c r="N280" s="6">
        <f t="shared" si="153"/>
        <v>544.8527806959969</v>
      </c>
      <c r="O280" s="6" t="e">
        <f t="shared" si="126"/>
        <v>#VALUE!</v>
      </c>
      <c r="P280">
        <f t="shared" si="127"/>
        <v>8.2120756538355336E-2</v>
      </c>
      <c r="Q280">
        <f t="shared" si="128"/>
        <v>23973.522350623862</v>
      </c>
      <c r="R280">
        <f t="shared" si="129"/>
        <v>0.14358731217611345</v>
      </c>
      <c r="S280">
        <f t="shared" si="130"/>
        <v>15242.71321592701</v>
      </c>
      <c r="T280">
        <f t="shared" si="131"/>
        <v>15242.713215927011</v>
      </c>
      <c r="V280" s="4">
        <f t="shared" si="150"/>
        <v>0.99127772937891345</v>
      </c>
      <c r="W280">
        <v>313.14999999999998</v>
      </c>
      <c r="X280">
        <f t="shared" si="132"/>
        <v>1.9073334166666699E-2</v>
      </c>
      <c r="Y280">
        <v>2E-3</v>
      </c>
      <c r="Z280">
        <f t="shared" si="133"/>
        <v>7.2765497523200454E-2</v>
      </c>
      <c r="AB280">
        <f t="shared" si="151"/>
        <v>9.9127772937891335E-7</v>
      </c>
      <c r="AC280">
        <f t="shared" si="134"/>
        <v>7.7153795159081592E-11</v>
      </c>
      <c r="AD280">
        <v>0</v>
      </c>
      <c r="AE280" s="11">
        <f t="shared" si="135"/>
        <v>2.0740994308139082E-11</v>
      </c>
      <c r="AF280" s="11">
        <f t="shared" si="136"/>
        <v>9.7894789467220667E-11</v>
      </c>
      <c r="AG280" s="15">
        <f t="shared" si="137"/>
        <v>1.097002469958351E-3</v>
      </c>
      <c r="AI280">
        <f t="shared" si="152"/>
        <v>2.0315245785891452E-2</v>
      </c>
      <c r="AJ280">
        <f t="shared" si="138"/>
        <v>1.5811898779902182E-6</v>
      </c>
      <c r="AK280">
        <v>0</v>
      </c>
      <c r="AL280" s="11">
        <f t="shared" si="139"/>
        <v>8.8109692798620975E-6</v>
      </c>
      <c r="AM280" s="11">
        <f t="shared" si="140"/>
        <v>1.0392159157852316E-5</v>
      </c>
      <c r="AN280" s="15">
        <f t="shared" si="141"/>
        <v>2.2739189884214046E-2</v>
      </c>
      <c r="AO280" s="15"/>
      <c r="AP280" t="e">
        <f t="shared" si="142"/>
        <v>#VALUE!</v>
      </c>
      <c r="AQ280" t="e">
        <f t="shared" si="143"/>
        <v>#VALUE!</v>
      </c>
      <c r="AR280">
        <v>0</v>
      </c>
      <c r="AS280" s="11" t="e">
        <f t="shared" si="144"/>
        <v>#VALUE!</v>
      </c>
      <c r="AT280" s="11" t="e">
        <f t="shared" si="145"/>
        <v>#VALUE!</v>
      </c>
      <c r="AU280" s="15">
        <f t="shared" si="146"/>
        <v>1.5759424160826513E-2</v>
      </c>
      <c r="AW280">
        <f t="shared" si="147"/>
        <v>78.812974192989032</v>
      </c>
      <c r="AX280">
        <f t="shared" si="148"/>
        <v>15.21521999396508</v>
      </c>
      <c r="AY280" t="e">
        <f t="shared" si="149"/>
        <v>#VALUE!</v>
      </c>
    </row>
    <row r="281" spans="1:51">
      <c r="A281" s="17"/>
      <c r="D281" s="36">
        <v>1</v>
      </c>
      <c r="E281" s="45">
        <v>44399.600902777776</v>
      </c>
      <c r="F281" s="43">
        <v>134</v>
      </c>
      <c r="H281" s="54">
        <v>22.3</v>
      </c>
      <c r="I281" s="5">
        <v>30</v>
      </c>
      <c r="J281" s="5">
        <v>1</v>
      </c>
      <c r="K281" s="54">
        <v>191</v>
      </c>
      <c r="L281" s="5" t="s">
        <v>88</v>
      </c>
      <c r="M281" s="6">
        <f t="shared" si="125"/>
        <v>5.1325472836472085E-3</v>
      </c>
      <c r="N281" s="6">
        <f t="shared" si="153"/>
        <v>5.0779194453467076</v>
      </c>
      <c r="O281" s="6" t="e">
        <f t="shared" si="126"/>
        <v>#VALUE!</v>
      </c>
      <c r="P281">
        <f t="shared" si="127"/>
        <v>8.2120756538355336E-2</v>
      </c>
      <c r="Q281">
        <f t="shared" si="128"/>
        <v>223.42845559525514</v>
      </c>
      <c r="R281">
        <f t="shared" si="129"/>
        <v>0.14358731217611345</v>
      </c>
      <c r="S281">
        <f t="shared" si="130"/>
        <v>142.05905261257243</v>
      </c>
      <c r="T281">
        <f t="shared" si="131"/>
        <v>142.05905261257243</v>
      </c>
      <c r="V281" s="4">
        <f t="shared" si="150"/>
        <v>0.99127772937891345</v>
      </c>
      <c r="W281">
        <v>313.14999999999998</v>
      </c>
      <c r="X281">
        <f t="shared" si="132"/>
        <v>1.9073334166666699E-2</v>
      </c>
      <c r="Y281">
        <v>2E-3</v>
      </c>
      <c r="Z281">
        <f t="shared" si="133"/>
        <v>7.2765497523200454E-2</v>
      </c>
      <c r="AB281">
        <f t="shared" si="151"/>
        <v>9.9127772937891335E-7</v>
      </c>
      <c r="AC281">
        <f t="shared" si="134"/>
        <v>7.7153795159081592E-11</v>
      </c>
      <c r="AD281">
        <v>0</v>
      </c>
      <c r="AE281" s="11">
        <f t="shared" si="135"/>
        <v>2.0740994308139082E-11</v>
      </c>
      <c r="AF281" s="11">
        <f t="shared" si="136"/>
        <v>9.7894789467220667E-11</v>
      </c>
      <c r="AG281" s="15">
        <f t="shared" si="137"/>
        <v>1.097002469958351E-3</v>
      </c>
      <c r="AI281">
        <f t="shared" si="152"/>
        <v>1.8933404631137248E-4</v>
      </c>
      <c r="AJ281">
        <f t="shared" si="138"/>
        <v>1.4736374875384586E-8</v>
      </c>
      <c r="AK281">
        <v>0</v>
      </c>
      <c r="AL281" s="11">
        <f t="shared" si="139"/>
        <v>8.2116479577127986E-8</v>
      </c>
      <c r="AM281" s="11">
        <f t="shared" si="140"/>
        <v>9.6852854452512569E-8</v>
      </c>
      <c r="AN281" s="15">
        <f t="shared" si="141"/>
        <v>2.2739189884214046E-2</v>
      </c>
      <c r="AO281" s="15"/>
      <c r="AP281" t="e">
        <f t="shared" si="142"/>
        <v>#VALUE!</v>
      </c>
      <c r="AQ281" t="e">
        <f t="shared" si="143"/>
        <v>#VALUE!</v>
      </c>
      <c r="AR281">
        <v>0</v>
      </c>
      <c r="AS281" s="11" t="e">
        <f t="shared" si="144"/>
        <v>#VALUE!</v>
      </c>
      <c r="AT281" s="11" t="e">
        <f t="shared" si="145"/>
        <v>#VALUE!</v>
      </c>
      <c r="AU281" s="15">
        <f t="shared" si="146"/>
        <v>1.5759424160826513E-2</v>
      </c>
      <c r="AW281">
        <f t="shared" si="147"/>
        <v>78.812974192989032</v>
      </c>
      <c r="AX281">
        <f t="shared" si="148"/>
        <v>15.215219993965071</v>
      </c>
      <c r="AY281" t="e">
        <f t="shared" si="149"/>
        <v>#VALUE!</v>
      </c>
    </row>
    <row r="282" spans="1:51">
      <c r="A282" s="17"/>
      <c r="D282" s="36">
        <v>2</v>
      </c>
      <c r="E282" s="45">
        <v>44399.622152777774</v>
      </c>
      <c r="F282" s="43">
        <v>20</v>
      </c>
      <c r="H282" s="54">
        <v>22.3</v>
      </c>
      <c r="I282" s="5">
        <v>30</v>
      </c>
      <c r="J282" s="5">
        <v>1</v>
      </c>
      <c r="K282" s="54">
        <v>18445</v>
      </c>
      <c r="L282" s="5" t="s">
        <v>88</v>
      </c>
      <c r="M282" s="6">
        <f t="shared" si="125"/>
        <v>5.1325472836472085E-3</v>
      </c>
      <c r="N282" s="6">
        <f t="shared" si="153"/>
        <v>490.37813701267015</v>
      </c>
      <c r="O282" s="6" t="e">
        <f t="shared" si="126"/>
        <v>#VALUE!</v>
      </c>
      <c r="P282">
        <f t="shared" si="127"/>
        <v>8.2120756538355336E-2</v>
      </c>
      <c r="Q282">
        <f t="shared" si="128"/>
        <v>21576.638028557485</v>
      </c>
      <c r="R282">
        <f t="shared" si="129"/>
        <v>0.14358731217611345</v>
      </c>
      <c r="S282">
        <f t="shared" si="130"/>
        <v>13718.739400203654</v>
      </c>
      <c r="T282">
        <f t="shared" si="131"/>
        <v>13718.739400203654</v>
      </c>
      <c r="V282" s="4">
        <f t="shared" si="150"/>
        <v>0.99127772937891345</v>
      </c>
      <c r="W282">
        <v>313.14999999999998</v>
      </c>
      <c r="X282">
        <f t="shared" si="132"/>
        <v>1.9073334166666699E-2</v>
      </c>
      <c r="Y282">
        <v>2E-3</v>
      </c>
      <c r="Z282">
        <f t="shared" si="133"/>
        <v>7.2765497523200454E-2</v>
      </c>
      <c r="AB282">
        <f t="shared" si="151"/>
        <v>9.9127772937891335E-7</v>
      </c>
      <c r="AC282">
        <f t="shared" si="134"/>
        <v>7.7153795159081592E-11</v>
      </c>
      <c r="AD282">
        <v>0</v>
      </c>
      <c r="AE282" s="11">
        <f t="shared" si="135"/>
        <v>2.0740994308139082E-11</v>
      </c>
      <c r="AF282" s="11">
        <f t="shared" si="136"/>
        <v>9.7894789467220667E-11</v>
      </c>
      <c r="AG282" s="15">
        <f t="shared" si="137"/>
        <v>1.097002469958351E-3</v>
      </c>
      <c r="AI282">
        <f t="shared" si="152"/>
        <v>1.8284117718394059E-2</v>
      </c>
      <c r="AJ282">
        <f t="shared" si="138"/>
        <v>1.4231017517092602E-6</v>
      </c>
      <c r="AK282">
        <v>0</v>
      </c>
      <c r="AL282" s="11">
        <f t="shared" si="139"/>
        <v>7.9300443235608657E-6</v>
      </c>
      <c r="AM282" s="11">
        <f t="shared" si="140"/>
        <v>9.3531460752701254E-6</v>
      </c>
      <c r="AN282" s="15">
        <f t="shared" si="141"/>
        <v>2.2739189884214046E-2</v>
      </c>
      <c r="AO282" s="15"/>
      <c r="AP282" t="e">
        <f t="shared" si="142"/>
        <v>#VALUE!</v>
      </c>
      <c r="AQ282" t="e">
        <f t="shared" si="143"/>
        <v>#VALUE!</v>
      </c>
      <c r="AR282">
        <v>0</v>
      </c>
      <c r="AS282" s="11" t="e">
        <f t="shared" si="144"/>
        <v>#VALUE!</v>
      </c>
      <c r="AT282" s="11" t="e">
        <f t="shared" si="145"/>
        <v>#VALUE!</v>
      </c>
      <c r="AU282" s="15">
        <f t="shared" si="146"/>
        <v>1.5759424160826513E-2</v>
      </c>
      <c r="AW282">
        <f t="shared" si="147"/>
        <v>78.812974192989032</v>
      </c>
      <c r="AX282">
        <f t="shared" si="148"/>
        <v>15.215219993965075</v>
      </c>
      <c r="AY282" t="e">
        <f t="shared" si="149"/>
        <v>#VALUE!</v>
      </c>
    </row>
    <row r="283" spans="1:51">
      <c r="A283" s="17"/>
      <c r="D283" s="36">
        <v>1</v>
      </c>
      <c r="E283" s="45">
        <v>44399.643425925926</v>
      </c>
      <c r="F283" s="43">
        <v>59</v>
      </c>
      <c r="H283" s="54">
        <v>22.3</v>
      </c>
      <c r="I283" s="5">
        <v>30</v>
      </c>
      <c r="J283" s="5">
        <v>1</v>
      </c>
      <c r="K283" s="54">
        <v>10997</v>
      </c>
      <c r="L283" s="5" t="s">
        <v>88</v>
      </c>
      <c r="M283" s="6">
        <f t="shared" si="125"/>
        <v>5.1325472836472085E-3</v>
      </c>
      <c r="N283" s="6">
        <f t="shared" si="153"/>
        <v>292.36586460983108</v>
      </c>
      <c r="O283" s="6" t="e">
        <f t="shared" si="126"/>
        <v>#VALUE!</v>
      </c>
      <c r="P283">
        <f t="shared" si="127"/>
        <v>8.2120756538355336E-2</v>
      </c>
      <c r="Q283">
        <f t="shared" si="128"/>
        <v>12864.098042832567</v>
      </c>
      <c r="R283">
        <f t="shared" si="129"/>
        <v>0.14358731217611345</v>
      </c>
      <c r="S283">
        <f t="shared" si="130"/>
        <v>8179.1801129866944</v>
      </c>
      <c r="T283">
        <f t="shared" si="131"/>
        <v>8179.1801129866953</v>
      </c>
      <c r="V283" s="4">
        <f t="shared" si="150"/>
        <v>0.99127772937891345</v>
      </c>
      <c r="W283">
        <v>313.14999999999998</v>
      </c>
      <c r="X283">
        <f t="shared" si="132"/>
        <v>1.9073334166666699E-2</v>
      </c>
      <c r="Y283">
        <v>2E-3</v>
      </c>
      <c r="Z283">
        <f t="shared" si="133"/>
        <v>7.2765497523200454E-2</v>
      </c>
      <c r="AB283">
        <f t="shared" si="151"/>
        <v>9.9127772937891335E-7</v>
      </c>
      <c r="AC283">
        <f t="shared" si="134"/>
        <v>7.7153795159081592E-11</v>
      </c>
      <c r="AD283">
        <v>0</v>
      </c>
      <c r="AE283" s="11">
        <f t="shared" si="135"/>
        <v>2.0740994308139082E-11</v>
      </c>
      <c r="AF283" s="11">
        <f t="shared" si="136"/>
        <v>9.7894789467220667E-11</v>
      </c>
      <c r="AG283" s="15">
        <f t="shared" si="137"/>
        <v>1.097002469958351E-3</v>
      </c>
      <c r="AI283">
        <f t="shared" si="152"/>
        <v>1.090108118997991E-2</v>
      </c>
      <c r="AJ283">
        <f t="shared" si="138"/>
        <v>8.484602853644203E-7</v>
      </c>
      <c r="AK283">
        <v>0</v>
      </c>
      <c r="AL283" s="11">
        <f t="shared" si="139"/>
        <v>4.7279315492653213E-6</v>
      </c>
      <c r="AM283" s="11">
        <f t="shared" si="140"/>
        <v>5.5763918346297414E-6</v>
      </c>
      <c r="AN283" s="15">
        <f t="shared" si="141"/>
        <v>2.2739189884214046E-2</v>
      </c>
      <c r="AO283" s="15"/>
      <c r="AP283" t="e">
        <f t="shared" si="142"/>
        <v>#VALUE!</v>
      </c>
      <c r="AQ283" t="e">
        <f t="shared" si="143"/>
        <v>#VALUE!</v>
      </c>
      <c r="AR283">
        <v>0</v>
      </c>
      <c r="AS283" s="11" t="e">
        <f t="shared" si="144"/>
        <v>#VALUE!</v>
      </c>
      <c r="AT283" s="11" t="e">
        <f t="shared" si="145"/>
        <v>#VALUE!</v>
      </c>
      <c r="AU283" s="15">
        <f t="shared" si="146"/>
        <v>1.5759424160826513E-2</v>
      </c>
      <c r="AW283">
        <f t="shared" si="147"/>
        <v>78.812974192989032</v>
      </c>
      <c r="AX283">
        <f t="shared" si="148"/>
        <v>15.21521999396507</v>
      </c>
      <c r="AY283" t="e">
        <f t="shared" si="149"/>
        <v>#VALUE!</v>
      </c>
    </row>
    <row r="284" spans="1:51">
      <c r="A284" s="17"/>
      <c r="D284" s="36">
        <v>2</v>
      </c>
      <c r="E284" s="45">
        <v>44399.664664351854</v>
      </c>
      <c r="F284" s="43">
        <v>113</v>
      </c>
      <c r="H284" s="54">
        <v>22.3</v>
      </c>
      <c r="I284" s="5">
        <v>30</v>
      </c>
      <c r="J284" s="5">
        <v>1</v>
      </c>
      <c r="K284" s="54">
        <v>17197</v>
      </c>
      <c r="L284" s="5" t="s">
        <v>88</v>
      </c>
      <c r="M284" s="6">
        <f t="shared" si="125"/>
        <v>5.1325472836472085E-3</v>
      </c>
      <c r="N284" s="6">
        <f t="shared" si="153"/>
        <v>457.19885184098081</v>
      </c>
      <c r="O284" s="6" t="e">
        <f t="shared" si="126"/>
        <v>#VALUE!</v>
      </c>
      <c r="P284">
        <f t="shared" si="127"/>
        <v>8.2120756538355336E-2</v>
      </c>
      <c r="Q284">
        <f t="shared" si="128"/>
        <v>20116.749481003157</v>
      </c>
      <c r="R284">
        <f t="shared" si="129"/>
        <v>0.14358731217611345</v>
      </c>
      <c r="S284">
        <f t="shared" si="130"/>
        <v>12790.521087845071</v>
      </c>
      <c r="T284">
        <f t="shared" si="131"/>
        <v>12790.521087845069</v>
      </c>
      <c r="V284" s="4">
        <f t="shared" si="150"/>
        <v>0.99127772937891345</v>
      </c>
      <c r="W284">
        <v>313.14999999999998</v>
      </c>
      <c r="X284">
        <f t="shared" si="132"/>
        <v>1.9073334166666699E-2</v>
      </c>
      <c r="Y284">
        <v>2E-3</v>
      </c>
      <c r="Z284">
        <f t="shared" si="133"/>
        <v>7.2765497523200454E-2</v>
      </c>
      <c r="AB284">
        <f t="shared" si="151"/>
        <v>9.9127772937891335E-7</v>
      </c>
      <c r="AC284">
        <f t="shared" si="134"/>
        <v>7.7153795159081592E-11</v>
      </c>
      <c r="AD284">
        <v>0</v>
      </c>
      <c r="AE284" s="11">
        <f t="shared" si="135"/>
        <v>2.0740994308139082E-11</v>
      </c>
      <c r="AF284" s="11">
        <f t="shared" si="136"/>
        <v>9.7894789467220667E-11</v>
      </c>
      <c r="AG284" s="15">
        <f t="shared" si="137"/>
        <v>1.097002469958351E-3</v>
      </c>
      <c r="AI284">
        <f t="shared" si="152"/>
        <v>1.7047003112129176E-2</v>
      </c>
      <c r="AJ284">
        <f t="shared" si="138"/>
        <v>1.3268138153507265E-6</v>
      </c>
      <c r="AK284">
        <v>0</v>
      </c>
      <c r="AL284" s="11">
        <f t="shared" si="139"/>
        <v>7.3934926664286384E-6</v>
      </c>
      <c r="AM284" s="11">
        <f t="shared" si="140"/>
        <v>8.7203064817793655E-6</v>
      </c>
      <c r="AN284" s="15">
        <f t="shared" si="141"/>
        <v>2.2739189884214046E-2</v>
      </c>
      <c r="AO284" s="15"/>
      <c r="AP284" t="e">
        <f t="shared" si="142"/>
        <v>#VALUE!</v>
      </c>
      <c r="AQ284" t="e">
        <f t="shared" si="143"/>
        <v>#VALUE!</v>
      </c>
      <c r="AR284">
        <v>0</v>
      </c>
      <c r="AS284" s="11" t="e">
        <f t="shared" si="144"/>
        <v>#VALUE!</v>
      </c>
      <c r="AT284" s="11" t="e">
        <f t="shared" si="145"/>
        <v>#VALUE!</v>
      </c>
      <c r="AU284" s="15">
        <f t="shared" si="146"/>
        <v>1.5759424160826513E-2</v>
      </c>
      <c r="AW284">
        <f t="shared" si="147"/>
        <v>78.812974192989032</v>
      </c>
      <c r="AX284">
        <f t="shared" si="148"/>
        <v>15.215219993965084</v>
      </c>
      <c r="AY284" t="e">
        <f t="shared" si="149"/>
        <v>#VALUE!</v>
      </c>
    </row>
    <row r="285" spans="1:51">
      <c r="A285" s="17"/>
      <c r="D285" s="36">
        <v>1</v>
      </c>
      <c r="E285" s="45">
        <v>44399.685902777775</v>
      </c>
      <c r="F285" s="43">
        <v>90</v>
      </c>
      <c r="H285" s="54">
        <v>22.3</v>
      </c>
      <c r="I285" s="5">
        <v>30</v>
      </c>
      <c r="J285" s="5">
        <v>1</v>
      </c>
      <c r="K285" s="54">
        <v>6551</v>
      </c>
      <c r="L285" s="5" t="s">
        <v>88</v>
      </c>
      <c r="M285" s="6">
        <f t="shared" si="125"/>
        <v>5.1325472836472085E-3</v>
      </c>
      <c r="N285" s="6">
        <f t="shared" si="153"/>
        <v>174.16466118568735</v>
      </c>
      <c r="O285" s="6" t="e">
        <f t="shared" si="126"/>
        <v>#VALUE!</v>
      </c>
      <c r="P285">
        <f t="shared" si="127"/>
        <v>8.2120756538355336E-2</v>
      </c>
      <c r="Q285">
        <f t="shared" si="128"/>
        <v>7663.2450921702439</v>
      </c>
      <c r="R285">
        <f t="shared" si="129"/>
        <v>0.14358731217611345</v>
      </c>
      <c r="S285">
        <f t="shared" si="130"/>
        <v>4872.4023752092262</v>
      </c>
      <c r="T285">
        <f t="shared" si="131"/>
        <v>4872.4023752092253</v>
      </c>
      <c r="V285" s="4">
        <f t="shared" si="150"/>
        <v>0.99127772937891345</v>
      </c>
      <c r="W285">
        <v>313.14999999999998</v>
      </c>
      <c r="X285">
        <f t="shared" si="132"/>
        <v>1.9073334166666699E-2</v>
      </c>
      <c r="Y285">
        <v>2E-3</v>
      </c>
      <c r="Z285">
        <f t="shared" si="133"/>
        <v>7.2765497523200454E-2</v>
      </c>
      <c r="AB285">
        <f t="shared" si="151"/>
        <v>9.9127772937891335E-7</v>
      </c>
      <c r="AC285">
        <f t="shared" si="134"/>
        <v>7.7153795159081592E-11</v>
      </c>
      <c r="AD285">
        <v>0</v>
      </c>
      <c r="AE285" s="11">
        <f t="shared" si="135"/>
        <v>2.0740994308139082E-11</v>
      </c>
      <c r="AF285" s="11">
        <f t="shared" si="136"/>
        <v>9.7894789467220667E-11</v>
      </c>
      <c r="AG285" s="15">
        <f t="shared" si="137"/>
        <v>1.097002469958351E-3</v>
      </c>
      <c r="AI285">
        <f t="shared" si="152"/>
        <v>6.4938604051612628E-3</v>
      </c>
      <c r="AJ285">
        <f t="shared" si="138"/>
        <v>5.054345120871436E-7</v>
      </c>
      <c r="AK285">
        <v>0</v>
      </c>
      <c r="AL285" s="11">
        <f t="shared" si="139"/>
        <v>2.8164662707317563E-6</v>
      </c>
      <c r="AM285" s="11">
        <f t="shared" si="140"/>
        <v>3.3219007828189E-6</v>
      </c>
      <c r="AN285" s="15">
        <f t="shared" si="141"/>
        <v>2.2739189884214046E-2</v>
      </c>
      <c r="AO285" s="15"/>
      <c r="AP285" t="e">
        <f t="shared" si="142"/>
        <v>#VALUE!</v>
      </c>
      <c r="AQ285" t="e">
        <f t="shared" si="143"/>
        <v>#VALUE!</v>
      </c>
      <c r="AR285">
        <v>0</v>
      </c>
      <c r="AS285" s="11" t="e">
        <f t="shared" si="144"/>
        <v>#VALUE!</v>
      </c>
      <c r="AT285" s="11" t="e">
        <f t="shared" si="145"/>
        <v>#VALUE!</v>
      </c>
      <c r="AU285" s="15">
        <f t="shared" si="146"/>
        <v>1.5759424160826513E-2</v>
      </c>
      <c r="AW285">
        <f t="shared" si="147"/>
        <v>78.812974192989032</v>
      </c>
      <c r="AX285">
        <f t="shared" si="148"/>
        <v>15.215219993965079</v>
      </c>
      <c r="AY285" t="e">
        <f t="shared" si="149"/>
        <v>#VALUE!</v>
      </c>
    </row>
    <row r="286" spans="1:51">
      <c r="A286" s="17"/>
      <c r="D286" s="36">
        <v>2</v>
      </c>
      <c r="E286" s="45">
        <v>44399.70716435185</v>
      </c>
      <c r="F286" s="43">
        <v>125</v>
      </c>
      <c r="H286" s="54">
        <v>22.3</v>
      </c>
      <c r="I286" s="5">
        <v>30</v>
      </c>
      <c r="J286" s="5">
        <v>1</v>
      </c>
      <c r="K286" s="54">
        <v>51</v>
      </c>
      <c r="L286" s="5" t="s">
        <v>88</v>
      </c>
      <c r="M286" s="6">
        <f t="shared" si="125"/>
        <v>5.1325472836472085E-3</v>
      </c>
      <c r="N286" s="6">
        <f t="shared" si="153"/>
        <v>1.3558842498046182</v>
      </c>
      <c r="O286" s="6" t="e">
        <f t="shared" si="126"/>
        <v>#VALUE!</v>
      </c>
      <c r="P286">
        <f t="shared" si="127"/>
        <v>8.2120756538355336E-2</v>
      </c>
      <c r="Q286">
        <f t="shared" si="128"/>
        <v>59.6589069914032</v>
      </c>
      <c r="R286">
        <f t="shared" si="129"/>
        <v>0.14358731217611345</v>
      </c>
      <c r="S286">
        <f t="shared" si="130"/>
        <v>37.931998341576922</v>
      </c>
      <c r="T286">
        <f t="shared" si="131"/>
        <v>37.931998341576929</v>
      </c>
      <c r="V286" s="4">
        <f t="shared" si="150"/>
        <v>0.99127772937891345</v>
      </c>
      <c r="W286">
        <v>313.14999999999998</v>
      </c>
      <c r="X286">
        <f t="shared" si="132"/>
        <v>1.9073334166666699E-2</v>
      </c>
      <c r="Y286">
        <v>2E-3</v>
      </c>
      <c r="Z286">
        <f t="shared" si="133"/>
        <v>7.2765497523200454E-2</v>
      </c>
      <c r="AB286">
        <f t="shared" si="151"/>
        <v>9.9127772937891335E-7</v>
      </c>
      <c r="AC286">
        <f t="shared" si="134"/>
        <v>7.7153795159081592E-11</v>
      </c>
      <c r="AD286">
        <v>0</v>
      </c>
      <c r="AE286" s="11">
        <f t="shared" si="135"/>
        <v>2.0740994308139082E-11</v>
      </c>
      <c r="AF286" s="11">
        <f t="shared" si="136"/>
        <v>9.7894789467220667E-11</v>
      </c>
      <c r="AG286" s="15">
        <f t="shared" si="137"/>
        <v>1.097002469958351E-3</v>
      </c>
      <c r="AI286">
        <f t="shared" si="152"/>
        <v>5.0555164198324587E-5</v>
      </c>
      <c r="AJ286">
        <f t="shared" si="138"/>
        <v>3.934843553113162E-9</v>
      </c>
      <c r="AK286">
        <v>0</v>
      </c>
      <c r="AL286" s="11">
        <f t="shared" si="139"/>
        <v>2.1926389834730507E-8</v>
      </c>
      <c r="AM286" s="11">
        <f t="shared" si="140"/>
        <v>2.5861233387843668E-8</v>
      </c>
      <c r="AN286" s="15">
        <f t="shared" si="141"/>
        <v>2.2739189884214046E-2</v>
      </c>
      <c r="AO286" s="15"/>
      <c r="AP286" t="e">
        <f t="shared" si="142"/>
        <v>#VALUE!</v>
      </c>
      <c r="AQ286" t="e">
        <f t="shared" si="143"/>
        <v>#VALUE!</v>
      </c>
      <c r="AR286">
        <v>0</v>
      </c>
      <c r="AS286" s="11" t="e">
        <f t="shared" si="144"/>
        <v>#VALUE!</v>
      </c>
      <c r="AT286" s="11" t="e">
        <f t="shared" si="145"/>
        <v>#VALUE!</v>
      </c>
      <c r="AU286" s="15">
        <f t="shared" si="146"/>
        <v>1.5759424160826513E-2</v>
      </c>
      <c r="AW286">
        <f t="shared" si="147"/>
        <v>78.812974192989032</v>
      </c>
      <c r="AX286">
        <f t="shared" si="148"/>
        <v>15.215219993965075</v>
      </c>
      <c r="AY286" t="e">
        <f t="shared" si="149"/>
        <v>#VALUE!</v>
      </c>
    </row>
    <row r="287" spans="1:51">
      <c r="A287" s="17"/>
      <c r="D287" s="36">
        <v>1</v>
      </c>
      <c r="E287" s="45">
        <v>44399.728402777779</v>
      </c>
      <c r="F287" s="43">
        <v>37</v>
      </c>
      <c r="H287" s="54">
        <v>22.3</v>
      </c>
      <c r="I287" s="5">
        <v>30</v>
      </c>
      <c r="J287" s="5">
        <v>1</v>
      </c>
      <c r="K287" s="54">
        <v>17716</v>
      </c>
      <c r="L287" s="5" t="s">
        <v>88</v>
      </c>
      <c r="M287" s="6">
        <f t="shared" si="125"/>
        <v>5.1325472836472085E-3</v>
      </c>
      <c r="N287" s="6">
        <f t="shared" si="153"/>
        <v>470.996968030169</v>
      </c>
      <c r="O287" s="6" t="e">
        <f t="shared" si="126"/>
        <v>#VALUE!</v>
      </c>
      <c r="P287">
        <f t="shared" si="127"/>
        <v>8.2120756538355336E-2</v>
      </c>
      <c r="Q287">
        <f t="shared" si="128"/>
        <v>20723.866593327435</v>
      </c>
      <c r="R287">
        <f t="shared" si="129"/>
        <v>0.14358731217611345</v>
      </c>
      <c r="S287">
        <f t="shared" si="130"/>
        <v>13176.534953321112</v>
      </c>
      <c r="T287">
        <f t="shared" si="131"/>
        <v>13176.534953321117</v>
      </c>
      <c r="V287" s="4">
        <f t="shared" si="150"/>
        <v>0.99127772937891345</v>
      </c>
      <c r="W287">
        <v>313.14999999999998</v>
      </c>
      <c r="X287">
        <f t="shared" si="132"/>
        <v>1.9073334166666699E-2</v>
      </c>
      <c r="Y287">
        <v>2E-3</v>
      </c>
      <c r="Z287">
        <f t="shared" si="133"/>
        <v>7.2765497523200454E-2</v>
      </c>
      <c r="AB287">
        <f t="shared" si="151"/>
        <v>9.9127772937891335E-7</v>
      </c>
      <c r="AC287">
        <f t="shared" si="134"/>
        <v>7.7153795159081592E-11</v>
      </c>
      <c r="AD287">
        <v>0</v>
      </c>
      <c r="AE287" s="11">
        <f t="shared" si="135"/>
        <v>2.0740994308139082E-11</v>
      </c>
      <c r="AF287" s="11">
        <f t="shared" si="136"/>
        <v>9.7894789467220667E-11</v>
      </c>
      <c r="AG287" s="15">
        <f t="shared" si="137"/>
        <v>1.097002469958351E-3</v>
      </c>
      <c r="AI287">
        <f t="shared" si="152"/>
        <v>1.7561476253676829E-2</v>
      </c>
      <c r="AJ287">
        <f t="shared" si="138"/>
        <v>1.3668566350382894E-6</v>
      </c>
      <c r="AK287">
        <v>0</v>
      </c>
      <c r="AL287" s="11">
        <f t="shared" si="139"/>
        <v>7.616625927687954E-6</v>
      </c>
      <c r="AM287" s="11">
        <f t="shared" si="140"/>
        <v>8.983482562726244E-6</v>
      </c>
      <c r="AN287" s="15">
        <f t="shared" si="141"/>
        <v>2.2739189884214046E-2</v>
      </c>
      <c r="AO287" s="15"/>
      <c r="AP287" t="e">
        <f t="shared" si="142"/>
        <v>#VALUE!</v>
      </c>
      <c r="AQ287" t="e">
        <f t="shared" si="143"/>
        <v>#VALUE!</v>
      </c>
      <c r="AR287">
        <v>0</v>
      </c>
      <c r="AS287" s="11" t="e">
        <f t="shared" si="144"/>
        <v>#VALUE!</v>
      </c>
      <c r="AT287" s="11" t="e">
        <f t="shared" si="145"/>
        <v>#VALUE!</v>
      </c>
      <c r="AU287" s="15">
        <f t="shared" si="146"/>
        <v>1.5759424160826513E-2</v>
      </c>
      <c r="AW287">
        <f t="shared" si="147"/>
        <v>78.812974192989032</v>
      </c>
      <c r="AX287">
        <f t="shared" si="148"/>
        <v>15.215219993965079</v>
      </c>
      <c r="AY287" t="e">
        <f t="shared" si="149"/>
        <v>#VALUE!</v>
      </c>
    </row>
    <row r="288" spans="1:51">
      <c r="A288" s="17"/>
      <c r="D288" s="36">
        <v>2</v>
      </c>
      <c r="E288" s="45">
        <v>44399.749664351853</v>
      </c>
      <c r="F288" s="43">
        <v>18</v>
      </c>
      <c r="H288" s="54">
        <v>22.3</v>
      </c>
      <c r="I288" s="5">
        <v>30</v>
      </c>
      <c r="J288" s="5">
        <v>1</v>
      </c>
      <c r="K288" s="54">
        <v>17947</v>
      </c>
      <c r="L288" s="5" t="s">
        <v>88</v>
      </c>
      <c r="M288" s="6">
        <f t="shared" si="125"/>
        <v>5.1325472836472085E-3</v>
      </c>
      <c r="N288" s="6">
        <f t="shared" si="153"/>
        <v>477.13832610281332</v>
      </c>
      <c r="O288" s="6" t="e">
        <f t="shared" si="126"/>
        <v>#VALUE!</v>
      </c>
      <c r="P288">
        <f t="shared" si="127"/>
        <v>8.2120756538355336E-2</v>
      </c>
      <c r="Q288">
        <f t="shared" si="128"/>
        <v>20994.086348523786</v>
      </c>
      <c r="R288">
        <f t="shared" si="129"/>
        <v>0.14358731217611345</v>
      </c>
      <c r="S288">
        <f t="shared" si="130"/>
        <v>13348.344592868256</v>
      </c>
      <c r="T288">
        <f t="shared" si="131"/>
        <v>13348.344592868256</v>
      </c>
      <c r="V288" s="4">
        <f t="shared" si="150"/>
        <v>0.99127772937891345</v>
      </c>
      <c r="W288">
        <v>313.14999999999998</v>
      </c>
      <c r="X288">
        <f t="shared" si="132"/>
        <v>1.9073334166666699E-2</v>
      </c>
      <c r="Y288">
        <v>2E-3</v>
      </c>
      <c r="Z288">
        <f t="shared" si="133"/>
        <v>7.2765497523200454E-2</v>
      </c>
      <c r="AB288">
        <f t="shared" si="151"/>
        <v>9.9127772937891335E-7</v>
      </c>
      <c r="AC288">
        <f t="shared" si="134"/>
        <v>7.7153795159081592E-11</v>
      </c>
      <c r="AD288">
        <v>0</v>
      </c>
      <c r="AE288" s="11">
        <f t="shared" si="135"/>
        <v>2.0740994308139082E-11</v>
      </c>
      <c r="AF288" s="11">
        <f t="shared" si="136"/>
        <v>9.7894789467220667E-11</v>
      </c>
      <c r="AG288" s="15">
        <f t="shared" si="137"/>
        <v>1.097002469958351E-3</v>
      </c>
      <c r="AI288">
        <f t="shared" si="152"/>
        <v>1.779046140916336E-2</v>
      </c>
      <c r="AJ288">
        <f t="shared" si="138"/>
        <v>1.3846791617200375E-6</v>
      </c>
      <c r="AK288">
        <v>0</v>
      </c>
      <c r="AL288" s="11">
        <f t="shared" si="139"/>
        <v>7.7159395757629092E-6</v>
      </c>
      <c r="AM288" s="11">
        <f t="shared" si="140"/>
        <v>9.1006187374829471E-6</v>
      </c>
      <c r="AN288" s="15">
        <f t="shared" si="141"/>
        <v>2.2739189884214046E-2</v>
      </c>
      <c r="AO288" s="15"/>
      <c r="AP288" t="e">
        <f t="shared" si="142"/>
        <v>#VALUE!</v>
      </c>
      <c r="AQ288" t="e">
        <f t="shared" si="143"/>
        <v>#VALUE!</v>
      </c>
      <c r="AR288">
        <v>0</v>
      </c>
      <c r="AS288" s="11" t="e">
        <f t="shared" si="144"/>
        <v>#VALUE!</v>
      </c>
      <c r="AT288" s="11" t="e">
        <f t="shared" si="145"/>
        <v>#VALUE!</v>
      </c>
      <c r="AU288" s="15">
        <f t="shared" si="146"/>
        <v>1.5759424160826513E-2</v>
      </c>
      <c r="AW288">
        <f t="shared" si="147"/>
        <v>78.812974192989032</v>
      </c>
      <c r="AX288">
        <f t="shared" si="148"/>
        <v>15.215219993965082</v>
      </c>
      <c r="AY288" t="e">
        <f t="shared" si="149"/>
        <v>#VALUE!</v>
      </c>
    </row>
    <row r="289" spans="1:51">
      <c r="A289" s="17"/>
      <c r="D289" s="36">
        <v>1</v>
      </c>
      <c r="E289" s="45">
        <v>44399.770914351851</v>
      </c>
      <c r="F289" s="43">
        <v>168</v>
      </c>
      <c r="H289" s="54">
        <v>22.3</v>
      </c>
      <c r="I289" s="5">
        <v>30</v>
      </c>
      <c r="J289" s="5">
        <v>1</v>
      </c>
      <c r="K289" s="54">
        <v>10925</v>
      </c>
      <c r="L289" s="5" t="s">
        <v>88</v>
      </c>
      <c r="M289" s="6">
        <f t="shared" si="125"/>
        <v>5.1325472836472085E-3</v>
      </c>
      <c r="N289" s="6">
        <f t="shared" si="153"/>
        <v>290.45167508069511</v>
      </c>
      <c r="O289" s="6" t="e">
        <f t="shared" si="126"/>
        <v>#VALUE!</v>
      </c>
      <c r="P289">
        <f t="shared" si="127"/>
        <v>8.2120756538355336E-2</v>
      </c>
      <c r="Q289">
        <f t="shared" si="128"/>
        <v>12779.873703550586</v>
      </c>
      <c r="R289">
        <f t="shared" si="129"/>
        <v>0.14358731217611345</v>
      </c>
      <c r="S289">
        <f t="shared" si="130"/>
        <v>8125.6290565044692</v>
      </c>
      <c r="T289">
        <f t="shared" si="131"/>
        <v>8125.6290565044683</v>
      </c>
      <c r="V289" s="4">
        <f t="shared" si="150"/>
        <v>0.99127772937891345</v>
      </c>
      <c r="W289">
        <v>313.14999999999998</v>
      </c>
      <c r="X289">
        <f t="shared" si="132"/>
        <v>1.9073334166666699E-2</v>
      </c>
      <c r="Y289">
        <v>2E-3</v>
      </c>
      <c r="Z289">
        <f t="shared" si="133"/>
        <v>7.2765497523200454E-2</v>
      </c>
      <c r="AB289">
        <f t="shared" si="151"/>
        <v>9.9127772937891335E-7</v>
      </c>
      <c r="AC289">
        <f t="shared" si="134"/>
        <v>7.7153795159081592E-11</v>
      </c>
      <c r="AD289">
        <v>0</v>
      </c>
      <c r="AE289" s="11">
        <f t="shared" si="135"/>
        <v>2.0740994308139082E-11</v>
      </c>
      <c r="AF289" s="11">
        <f t="shared" si="136"/>
        <v>9.7894789467220667E-11</v>
      </c>
      <c r="AG289" s="15">
        <f t="shared" si="137"/>
        <v>1.097002469958351E-3</v>
      </c>
      <c r="AI289">
        <f t="shared" si="152"/>
        <v>1.082970919346463E-2</v>
      </c>
      <c r="AJ289">
        <f t="shared" si="138"/>
        <v>8.4290521211296642E-7</v>
      </c>
      <c r="AK289">
        <v>0</v>
      </c>
      <c r="AL289" s="11">
        <f t="shared" si="139"/>
        <v>4.696976645969231E-6</v>
      </c>
      <c r="AM289" s="11">
        <f t="shared" si="140"/>
        <v>5.5398818580821971E-6</v>
      </c>
      <c r="AN289" s="15">
        <f t="shared" si="141"/>
        <v>2.2739189884214046E-2</v>
      </c>
      <c r="AO289" s="15"/>
      <c r="AP289" t="e">
        <f t="shared" si="142"/>
        <v>#VALUE!</v>
      </c>
      <c r="AQ289" t="e">
        <f t="shared" si="143"/>
        <v>#VALUE!</v>
      </c>
      <c r="AR289">
        <v>0</v>
      </c>
      <c r="AS289" s="11" t="e">
        <f t="shared" si="144"/>
        <v>#VALUE!</v>
      </c>
      <c r="AT289" s="11" t="e">
        <f t="shared" si="145"/>
        <v>#VALUE!</v>
      </c>
      <c r="AU289" s="15">
        <f t="shared" si="146"/>
        <v>1.5759424160826513E-2</v>
      </c>
      <c r="AW289">
        <f t="shared" si="147"/>
        <v>78.812974192989032</v>
      </c>
      <c r="AX289">
        <f t="shared" si="148"/>
        <v>15.21521999396507</v>
      </c>
      <c r="AY289" t="e">
        <f t="shared" si="149"/>
        <v>#VALUE!</v>
      </c>
    </row>
    <row r="290" spans="1:51">
      <c r="A290" s="17"/>
      <c r="D290" s="36">
        <v>2</v>
      </c>
      <c r="E290" s="45">
        <v>44399.79215277778</v>
      </c>
      <c r="F290" s="43">
        <v>196</v>
      </c>
      <c r="H290" s="54">
        <v>22.3</v>
      </c>
      <c r="I290" s="5">
        <v>30</v>
      </c>
      <c r="J290" s="5">
        <v>1</v>
      </c>
      <c r="K290" s="54">
        <v>22349</v>
      </c>
      <c r="L290" s="5" t="s">
        <v>88</v>
      </c>
      <c r="M290" s="6">
        <f t="shared" si="125"/>
        <v>5.1325472836472085E-3</v>
      </c>
      <c r="N290" s="6">
        <f t="shared" si="153"/>
        <v>594.16974703692972</v>
      </c>
      <c r="O290" s="6" t="e">
        <f t="shared" si="126"/>
        <v>#VALUE!</v>
      </c>
      <c r="P290">
        <f t="shared" si="127"/>
        <v>8.2120756538355336E-2</v>
      </c>
      <c r="Q290">
        <f t="shared" si="128"/>
        <v>26143.468869624907</v>
      </c>
      <c r="R290">
        <f t="shared" si="129"/>
        <v>0.14358731217611345</v>
      </c>
      <c r="S290">
        <f t="shared" si="130"/>
        <v>16622.396685017698</v>
      </c>
      <c r="T290">
        <f t="shared" si="131"/>
        <v>16622.396685017706</v>
      </c>
      <c r="V290" s="4">
        <f t="shared" si="150"/>
        <v>0.99127772937891345</v>
      </c>
      <c r="W290">
        <v>313.14999999999998</v>
      </c>
      <c r="X290">
        <f t="shared" si="132"/>
        <v>1.9073334166666699E-2</v>
      </c>
      <c r="Y290">
        <v>2E-3</v>
      </c>
      <c r="Z290">
        <f t="shared" si="133"/>
        <v>7.2765497523200454E-2</v>
      </c>
      <c r="AB290">
        <f t="shared" si="151"/>
        <v>9.9127772937891335E-7</v>
      </c>
      <c r="AC290">
        <f t="shared" si="134"/>
        <v>7.7153795159081592E-11</v>
      </c>
      <c r="AD290">
        <v>0</v>
      </c>
      <c r="AE290" s="11">
        <f t="shared" si="135"/>
        <v>2.0740994308139082E-11</v>
      </c>
      <c r="AF290" s="11">
        <f t="shared" si="136"/>
        <v>9.7894789467220667E-11</v>
      </c>
      <c r="AG290" s="15">
        <f t="shared" si="137"/>
        <v>1.097002469958351E-3</v>
      </c>
      <c r="AI290">
        <f t="shared" si="152"/>
        <v>2.2154065973889338E-2</v>
      </c>
      <c r="AJ290">
        <f t="shared" si="138"/>
        <v>1.7243101680103147E-6</v>
      </c>
      <c r="AK290">
        <v>0</v>
      </c>
      <c r="AL290" s="11">
        <f t="shared" si="139"/>
        <v>9.6084879689488649E-6</v>
      </c>
      <c r="AM290" s="11">
        <f t="shared" si="140"/>
        <v>1.133279813695918E-5</v>
      </c>
      <c r="AN290" s="15">
        <f t="shared" si="141"/>
        <v>2.2739189884214046E-2</v>
      </c>
      <c r="AO290" s="15"/>
      <c r="AP290" t="e">
        <f t="shared" si="142"/>
        <v>#VALUE!</v>
      </c>
      <c r="AQ290" t="e">
        <f t="shared" si="143"/>
        <v>#VALUE!</v>
      </c>
      <c r="AR290">
        <v>0</v>
      </c>
      <c r="AS290" s="11" t="e">
        <f t="shared" si="144"/>
        <v>#VALUE!</v>
      </c>
      <c r="AT290" s="11" t="e">
        <f t="shared" si="145"/>
        <v>#VALUE!</v>
      </c>
      <c r="AU290" s="15">
        <f t="shared" si="146"/>
        <v>1.5759424160826513E-2</v>
      </c>
      <c r="AW290">
        <f t="shared" si="147"/>
        <v>78.812974192989032</v>
      </c>
      <c r="AX290">
        <f t="shared" si="148"/>
        <v>15.21521999396508</v>
      </c>
      <c r="AY290" t="e">
        <f t="shared" si="149"/>
        <v>#VALUE!</v>
      </c>
    </row>
    <row r="291" spans="1:51">
      <c r="A291" s="17"/>
      <c r="D291" s="36">
        <v>1</v>
      </c>
      <c r="E291" s="45">
        <v>44399.813402777778</v>
      </c>
      <c r="F291" s="43">
        <v>99</v>
      </c>
      <c r="H291" s="54">
        <v>22.3</v>
      </c>
      <c r="I291" s="5">
        <v>30</v>
      </c>
      <c r="J291" s="5">
        <v>1</v>
      </c>
      <c r="K291" s="54">
        <v>1043</v>
      </c>
      <c r="L291" s="5" t="s">
        <v>88</v>
      </c>
      <c r="M291" s="6">
        <f t="shared" si="125"/>
        <v>5.1325472836472085E-3</v>
      </c>
      <c r="N291" s="6">
        <f t="shared" si="153"/>
        <v>27.729162206788562</v>
      </c>
      <c r="O291" s="6" t="e">
        <f t="shared" si="126"/>
        <v>#VALUE!</v>
      </c>
      <c r="P291">
        <f t="shared" si="127"/>
        <v>8.2120756538355336E-2</v>
      </c>
      <c r="Q291">
        <f t="shared" si="128"/>
        <v>1220.0831370986966</v>
      </c>
      <c r="R291">
        <f t="shared" si="129"/>
        <v>0.14358731217611345</v>
      </c>
      <c r="S291">
        <f t="shared" si="130"/>
        <v>775.74655431891631</v>
      </c>
      <c r="T291">
        <f t="shared" si="131"/>
        <v>775.74655431891642</v>
      </c>
      <c r="V291" s="4">
        <f t="shared" si="150"/>
        <v>0.99127772937891345</v>
      </c>
      <c r="W291">
        <v>313.14999999999998</v>
      </c>
      <c r="X291">
        <f t="shared" si="132"/>
        <v>1.9073334166666699E-2</v>
      </c>
      <c r="Y291">
        <v>2E-3</v>
      </c>
      <c r="Z291">
        <f t="shared" si="133"/>
        <v>7.2765497523200454E-2</v>
      </c>
      <c r="AB291">
        <f t="shared" si="151"/>
        <v>9.9127772937891335E-7</v>
      </c>
      <c r="AC291">
        <f t="shared" si="134"/>
        <v>7.7153795159081592E-11</v>
      </c>
      <c r="AD291">
        <v>0</v>
      </c>
      <c r="AE291" s="11">
        <f t="shared" si="135"/>
        <v>2.0740994308139082E-11</v>
      </c>
      <c r="AF291" s="11">
        <f t="shared" si="136"/>
        <v>9.7894789467220667E-11</v>
      </c>
      <c r="AG291" s="15">
        <f t="shared" si="137"/>
        <v>1.097002469958351E-3</v>
      </c>
      <c r="AI291">
        <f t="shared" si="152"/>
        <v>1.0339026717422067E-3</v>
      </c>
      <c r="AJ291">
        <f t="shared" si="138"/>
        <v>8.0471408350922101E-8</v>
      </c>
      <c r="AK291">
        <v>0</v>
      </c>
      <c r="AL291" s="11">
        <f t="shared" si="139"/>
        <v>4.4841616858086117E-7</v>
      </c>
      <c r="AM291" s="11">
        <f t="shared" si="140"/>
        <v>5.2888757693178321E-7</v>
      </c>
      <c r="AN291" s="15">
        <f t="shared" si="141"/>
        <v>2.2739189884214046E-2</v>
      </c>
      <c r="AO291" s="15"/>
      <c r="AP291" t="e">
        <f t="shared" si="142"/>
        <v>#VALUE!</v>
      </c>
      <c r="AQ291" t="e">
        <f t="shared" si="143"/>
        <v>#VALUE!</v>
      </c>
      <c r="AR291">
        <v>0</v>
      </c>
      <c r="AS291" s="11" t="e">
        <f t="shared" si="144"/>
        <v>#VALUE!</v>
      </c>
      <c r="AT291" s="11" t="e">
        <f t="shared" si="145"/>
        <v>#VALUE!</v>
      </c>
      <c r="AU291" s="15">
        <f t="shared" si="146"/>
        <v>1.5759424160826513E-2</v>
      </c>
      <c r="AW291">
        <f t="shared" si="147"/>
        <v>78.812974192989032</v>
      </c>
      <c r="AX291">
        <f t="shared" si="148"/>
        <v>15.215219993965064</v>
      </c>
      <c r="AY291" t="e">
        <f t="shared" si="149"/>
        <v>#VALUE!</v>
      </c>
    </row>
    <row r="292" spans="1:51">
      <c r="A292" s="17"/>
      <c r="D292" s="36">
        <v>2</v>
      </c>
      <c r="E292" s="45">
        <v>44399.834652777776</v>
      </c>
      <c r="F292" s="43">
        <v>34</v>
      </c>
      <c r="H292" s="54">
        <v>22.3</v>
      </c>
      <c r="I292" s="5">
        <v>30</v>
      </c>
      <c r="J292" s="5">
        <v>1</v>
      </c>
      <c r="K292" s="54">
        <v>130</v>
      </c>
      <c r="L292" s="5" t="s">
        <v>88</v>
      </c>
      <c r="M292" s="6">
        <f t="shared" si="125"/>
        <v>5.1325472836472085E-3</v>
      </c>
      <c r="N292" s="6">
        <f t="shared" si="153"/>
        <v>3.4561755387176536</v>
      </c>
      <c r="O292" s="6" t="e">
        <f t="shared" si="126"/>
        <v>#VALUE!</v>
      </c>
      <c r="P292">
        <f t="shared" si="127"/>
        <v>8.2120756538355336E-2</v>
      </c>
      <c r="Q292">
        <f t="shared" si="128"/>
        <v>152.07172370357677</v>
      </c>
      <c r="R292">
        <f t="shared" si="129"/>
        <v>0.14358731217611345</v>
      </c>
      <c r="S292">
        <f t="shared" si="130"/>
        <v>96.689407537352949</v>
      </c>
      <c r="T292">
        <f t="shared" si="131"/>
        <v>96.689407537352949</v>
      </c>
      <c r="V292" s="4">
        <f t="shared" si="150"/>
        <v>0.99127772937891345</v>
      </c>
      <c r="W292">
        <v>313.14999999999998</v>
      </c>
      <c r="X292">
        <f t="shared" si="132"/>
        <v>1.9073334166666699E-2</v>
      </c>
      <c r="Y292">
        <v>2E-3</v>
      </c>
      <c r="Z292">
        <f t="shared" si="133"/>
        <v>7.2765497523200454E-2</v>
      </c>
      <c r="AB292">
        <f t="shared" si="151"/>
        <v>9.9127772937891335E-7</v>
      </c>
      <c r="AC292">
        <f t="shared" si="134"/>
        <v>7.7153795159081592E-11</v>
      </c>
      <c r="AD292">
        <v>0</v>
      </c>
      <c r="AE292" s="11">
        <f t="shared" si="135"/>
        <v>2.0740994308139082E-11</v>
      </c>
      <c r="AF292" s="11">
        <f t="shared" si="136"/>
        <v>9.7894789467220667E-11</v>
      </c>
      <c r="AG292" s="15">
        <f t="shared" si="137"/>
        <v>1.097002469958351E-3</v>
      </c>
      <c r="AI292">
        <f t="shared" si="152"/>
        <v>1.2886610481925874E-4</v>
      </c>
      <c r="AJ292">
        <f t="shared" si="138"/>
        <v>1.0029993370680607E-8</v>
      </c>
      <c r="AK292">
        <v>0</v>
      </c>
      <c r="AL292" s="11">
        <f t="shared" si="139"/>
        <v>5.5890797617940504E-8</v>
      </c>
      <c r="AM292" s="11">
        <f t="shared" si="140"/>
        <v>6.5920790988621113E-8</v>
      </c>
      <c r="AN292" s="15">
        <f t="shared" si="141"/>
        <v>2.2739189884214046E-2</v>
      </c>
      <c r="AO292" s="15"/>
      <c r="AP292" t="e">
        <f t="shared" si="142"/>
        <v>#VALUE!</v>
      </c>
      <c r="AQ292" t="e">
        <f t="shared" si="143"/>
        <v>#VALUE!</v>
      </c>
      <c r="AR292">
        <v>0</v>
      </c>
      <c r="AS292" s="11" t="e">
        <f t="shared" si="144"/>
        <v>#VALUE!</v>
      </c>
      <c r="AT292" s="11" t="e">
        <f t="shared" si="145"/>
        <v>#VALUE!</v>
      </c>
      <c r="AU292" s="15">
        <f t="shared" si="146"/>
        <v>1.5759424160826513E-2</v>
      </c>
      <c r="AW292">
        <f t="shared" si="147"/>
        <v>78.812974192989032</v>
      </c>
      <c r="AX292">
        <f t="shared" si="148"/>
        <v>15.215219993965077</v>
      </c>
      <c r="AY292" t="e">
        <f t="shared" si="149"/>
        <v>#VALUE!</v>
      </c>
    </row>
    <row r="293" spans="1:51">
      <c r="A293" s="17"/>
      <c r="D293" s="36">
        <v>1</v>
      </c>
      <c r="E293" s="45">
        <v>44404.497175925928</v>
      </c>
      <c r="F293" s="43">
        <v>193</v>
      </c>
      <c r="H293" s="54">
        <v>23.2</v>
      </c>
      <c r="I293" s="5">
        <v>30</v>
      </c>
      <c r="J293" s="5">
        <v>1</v>
      </c>
      <c r="K293" s="54">
        <v>232</v>
      </c>
      <c r="L293" s="5" t="s">
        <v>88</v>
      </c>
      <c r="M293" s="6">
        <f t="shared" si="125"/>
        <v>5.1169599964689333E-3</v>
      </c>
      <c r="N293" s="6">
        <f t="shared" si="153"/>
        <v>6.1492123034374213</v>
      </c>
      <c r="O293" s="6" t="e">
        <f t="shared" si="126"/>
        <v>#VALUE!</v>
      </c>
      <c r="P293">
        <f t="shared" si="127"/>
        <v>8.1871359943502933E-2</v>
      </c>
      <c r="Q293">
        <f t="shared" si="128"/>
        <v>270.56534135124656</v>
      </c>
      <c r="R293">
        <f t="shared" si="129"/>
        <v>0.14362197148974562</v>
      </c>
      <c r="S293">
        <f t="shared" si="130"/>
        <v>172.59505541144094</v>
      </c>
      <c r="T293">
        <f t="shared" si="131"/>
        <v>172.59505541144097</v>
      </c>
      <c r="V293" s="4">
        <f t="shared" si="150"/>
        <v>0.98826726892188299</v>
      </c>
      <c r="W293">
        <v>313.14999999999998</v>
      </c>
      <c r="X293">
        <f t="shared" si="132"/>
        <v>1.9073334166666699E-2</v>
      </c>
      <c r="Y293">
        <v>2E-3</v>
      </c>
      <c r="Z293">
        <f t="shared" si="133"/>
        <v>7.2765497523200454E-2</v>
      </c>
      <c r="AB293">
        <f t="shared" si="151"/>
        <v>9.882672689218829E-7</v>
      </c>
      <c r="AC293">
        <f t="shared" si="134"/>
        <v>7.6919482975369195E-11</v>
      </c>
      <c r="AD293">
        <v>0</v>
      </c>
      <c r="AE293" s="11">
        <f t="shared" si="135"/>
        <v>2.0678004954748414E-11</v>
      </c>
      <c r="AF293" s="11">
        <f t="shared" si="136"/>
        <v>9.7597487930117612E-11</v>
      </c>
      <c r="AG293" s="15">
        <f t="shared" si="137"/>
        <v>1.097002469958351E-3</v>
      </c>
      <c r="AI293">
        <f t="shared" si="152"/>
        <v>2.2927800638987685E-4</v>
      </c>
      <c r="AJ293">
        <f t="shared" si="138"/>
        <v>1.7845320050285654E-8</v>
      </c>
      <c r="AK293">
        <v>0</v>
      </c>
      <c r="AL293" s="11">
        <f t="shared" si="139"/>
        <v>9.9440661074954552E-8</v>
      </c>
      <c r="AM293" s="11">
        <f t="shared" si="140"/>
        <v>1.1728598112524021E-7</v>
      </c>
      <c r="AN293" s="15">
        <f t="shared" si="141"/>
        <v>2.2739189884214046E-2</v>
      </c>
      <c r="AO293" s="15"/>
      <c r="AP293" t="e">
        <f t="shared" si="142"/>
        <v>#VALUE!</v>
      </c>
      <c r="AQ293" t="e">
        <f t="shared" si="143"/>
        <v>#VALUE!</v>
      </c>
      <c r="AR293">
        <v>0</v>
      </c>
      <c r="AS293" s="11" t="e">
        <f t="shared" si="144"/>
        <v>#VALUE!</v>
      </c>
      <c r="AT293" s="11" t="e">
        <f t="shared" si="145"/>
        <v>#VALUE!</v>
      </c>
      <c r="AU293" s="15">
        <f t="shared" si="146"/>
        <v>1.5759424160826513E-2</v>
      </c>
      <c r="AW293">
        <f t="shared" si="147"/>
        <v>78.812974192989046</v>
      </c>
      <c r="AX293">
        <f t="shared" si="148"/>
        <v>15.215219993965077</v>
      </c>
      <c r="AY293" t="e">
        <f t="shared" si="149"/>
        <v>#VALUE!</v>
      </c>
    </row>
    <row r="294" spans="1:51">
      <c r="A294" s="17"/>
      <c r="D294" s="36">
        <v>2</v>
      </c>
      <c r="E294" s="45">
        <v>44404.518391203703</v>
      </c>
      <c r="F294" s="43">
        <v>170</v>
      </c>
      <c r="H294" s="54">
        <v>23.2</v>
      </c>
      <c r="I294" s="5">
        <v>30</v>
      </c>
      <c r="J294" s="5">
        <v>1</v>
      </c>
      <c r="K294" s="54">
        <v>114</v>
      </c>
      <c r="L294" s="5" t="s">
        <v>88</v>
      </c>
      <c r="M294" s="6">
        <f t="shared" si="125"/>
        <v>5.1169599964689333E-3</v>
      </c>
      <c r="N294" s="6">
        <f t="shared" si="153"/>
        <v>3.0215957008270093</v>
      </c>
      <c r="O294" s="6" t="e">
        <f t="shared" si="126"/>
        <v>#VALUE!</v>
      </c>
      <c r="P294">
        <f t="shared" si="127"/>
        <v>8.1871359943502933E-2</v>
      </c>
      <c r="Q294">
        <f t="shared" si="128"/>
        <v>132.95021083638841</v>
      </c>
      <c r="R294">
        <f t="shared" si="129"/>
        <v>0.14362197148974562</v>
      </c>
      <c r="S294">
        <f t="shared" si="130"/>
        <v>84.809639297001183</v>
      </c>
      <c r="T294">
        <f t="shared" si="131"/>
        <v>84.809639297001183</v>
      </c>
      <c r="V294" s="4">
        <f t="shared" si="150"/>
        <v>0.98826726892188299</v>
      </c>
      <c r="W294">
        <v>313.14999999999998</v>
      </c>
      <c r="X294">
        <f t="shared" si="132"/>
        <v>1.9073334166666699E-2</v>
      </c>
      <c r="Y294">
        <v>2E-3</v>
      </c>
      <c r="Z294">
        <f t="shared" si="133"/>
        <v>7.2765497523200454E-2</v>
      </c>
      <c r="AB294">
        <f t="shared" si="151"/>
        <v>9.882672689218829E-7</v>
      </c>
      <c r="AC294">
        <f t="shared" si="134"/>
        <v>7.6919482975369195E-11</v>
      </c>
      <c r="AD294">
        <v>0</v>
      </c>
      <c r="AE294" s="11">
        <f t="shared" si="135"/>
        <v>2.0678004954748414E-11</v>
      </c>
      <c r="AF294" s="11">
        <f t="shared" si="136"/>
        <v>9.7597487930117612E-11</v>
      </c>
      <c r="AG294" s="15">
        <f t="shared" si="137"/>
        <v>1.097002469958351E-3</v>
      </c>
      <c r="AI294">
        <f t="shared" si="152"/>
        <v>1.1266246865709467E-4</v>
      </c>
      <c r="AJ294">
        <f t="shared" si="138"/>
        <v>8.7688210591920899E-9</v>
      </c>
      <c r="AK294">
        <v>0</v>
      </c>
      <c r="AL294" s="11">
        <f t="shared" si="139"/>
        <v>4.8863083459244921E-8</v>
      </c>
      <c r="AM294" s="11">
        <f t="shared" si="140"/>
        <v>5.7631904518437009E-8</v>
      </c>
      <c r="AN294" s="15">
        <f t="shared" si="141"/>
        <v>2.2739189884214046E-2</v>
      </c>
      <c r="AO294" s="15"/>
      <c r="AP294" t="e">
        <f t="shared" si="142"/>
        <v>#VALUE!</v>
      </c>
      <c r="AQ294" t="e">
        <f t="shared" si="143"/>
        <v>#VALUE!</v>
      </c>
      <c r="AR294">
        <v>0</v>
      </c>
      <c r="AS294" s="11" t="e">
        <f t="shared" si="144"/>
        <v>#VALUE!</v>
      </c>
      <c r="AT294" s="11" t="e">
        <f t="shared" si="145"/>
        <v>#VALUE!</v>
      </c>
      <c r="AU294" s="15">
        <f t="shared" si="146"/>
        <v>1.5759424160826513E-2</v>
      </c>
      <c r="AW294">
        <f t="shared" si="147"/>
        <v>78.812974192989046</v>
      </c>
      <c r="AX294">
        <f t="shared" si="148"/>
        <v>15.215219993965073</v>
      </c>
      <c r="AY294" t="e">
        <f t="shared" si="149"/>
        <v>#VALUE!</v>
      </c>
    </row>
    <row r="295" spans="1:51">
      <c r="A295" s="17"/>
      <c r="D295" s="36">
        <v>1</v>
      </c>
      <c r="E295" s="45">
        <v>44404.539664351854</v>
      </c>
      <c r="F295" s="43">
        <v>21</v>
      </c>
      <c r="H295" s="54">
        <v>23.2</v>
      </c>
      <c r="I295" s="5">
        <v>30</v>
      </c>
      <c r="J295" s="5">
        <v>1</v>
      </c>
      <c r="K295" s="54">
        <v>17605</v>
      </c>
      <c r="L295" s="5" t="s">
        <v>88</v>
      </c>
      <c r="M295" s="6">
        <f t="shared" si="125"/>
        <v>5.1169599964689333E-3</v>
      </c>
      <c r="N295" s="6">
        <f t="shared" si="153"/>
        <v>466.62449397420608</v>
      </c>
      <c r="O295" s="6" t="e">
        <f t="shared" si="126"/>
        <v>#VALUE!</v>
      </c>
      <c r="P295">
        <f t="shared" si="127"/>
        <v>8.1871359943502933E-2</v>
      </c>
      <c r="Q295">
        <f t="shared" si="128"/>
        <v>20531.477734865068</v>
      </c>
      <c r="R295">
        <f t="shared" si="129"/>
        <v>0.14362197148974562</v>
      </c>
      <c r="S295">
        <f t="shared" si="130"/>
        <v>13097.137717751802</v>
      </c>
      <c r="T295">
        <f t="shared" si="131"/>
        <v>13097.137717751802</v>
      </c>
      <c r="V295" s="4">
        <f t="shared" si="150"/>
        <v>0.98826726892188299</v>
      </c>
      <c r="W295">
        <v>313.14999999999998</v>
      </c>
      <c r="X295">
        <f t="shared" si="132"/>
        <v>1.9073334166666699E-2</v>
      </c>
      <c r="Y295">
        <v>2E-3</v>
      </c>
      <c r="Z295">
        <f t="shared" si="133"/>
        <v>7.2765497523200454E-2</v>
      </c>
      <c r="AB295">
        <f t="shared" si="151"/>
        <v>9.882672689218829E-7</v>
      </c>
      <c r="AC295">
        <f t="shared" si="134"/>
        <v>7.6919482975369195E-11</v>
      </c>
      <c r="AD295">
        <v>0</v>
      </c>
      <c r="AE295" s="11">
        <f t="shared" si="135"/>
        <v>2.0678004954748414E-11</v>
      </c>
      <c r="AF295" s="11">
        <f t="shared" si="136"/>
        <v>9.7597487930117612E-11</v>
      </c>
      <c r="AG295" s="15">
        <f t="shared" si="137"/>
        <v>1.097002469958351E-3</v>
      </c>
      <c r="AI295">
        <f t="shared" si="152"/>
        <v>1.7398445269369751E-2</v>
      </c>
      <c r="AJ295">
        <f t="shared" si="138"/>
        <v>1.3541674977813748E-6</v>
      </c>
      <c r="AK295">
        <v>0</v>
      </c>
      <c r="AL295" s="11">
        <f t="shared" si="139"/>
        <v>7.5459174061404091E-6</v>
      </c>
      <c r="AM295" s="11">
        <f t="shared" si="140"/>
        <v>8.9000849039217833E-6</v>
      </c>
      <c r="AN295" s="15">
        <f t="shared" si="141"/>
        <v>2.2739189884214046E-2</v>
      </c>
      <c r="AO295" s="15"/>
      <c r="AP295" t="e">
        <f t="shared" si="142"/>
        <v>#VALUE!</v>
      </c>
      <c r="AQ295" t="e">
        <f t="shared" si="143"/>
        <v>#VALUE!</v>
      </c>
      <c r="AR295">
        <v>0</v>
      </c>
      <c r="AS295" s="11" t="e">
        <f t="shared" si="144"/>
        <v>#VALUE!</v>
      </c>
      <c r="AT295" s="11" t="e">
        <f t="shared" si="145"/>
        <v>#VALUE!</v>
      </c>
      <c r="AU295" s="15">
        <f t="shared" si="146"/>
        <v>1.5759424160826513E-2</v>
      </c>
      <c r="AW295">
        <f t="shared" si="147"/>
        <v>78.812974192989046</v>
      </c>
      <c r="AX295">
        <f t="shared" si="148"/>
        <v>15.21521999396507</v>
      </c>
      <c r="AY295" t="e">
        <f t="shared" si="149"/>
        <v>#VALUE!</v>
      </c>
    </row>
    <row r="296" spans="1:51">
      <c r="A296" s="17"/>
      <c r="D296" s="36">
        <v>2</v>
      </c>
      <c r="E296" s="45">
        <v>44404.560914351852</v>
      </c>
      <c r="F296" s="43">
        <v>91</v>
      </c>
      <c r="H296" s="54">
        <v>23.2</v>
      </c>
      <c r="I296" s="5">
        <v>30</v>
      </c>
      <c r="J296" s="5">
        <v>1</v>
      </c>
      <c r="K296" s="54">
        <v>13335</v>
      </c>
      <c r="L296" s="5" t="s">
        <v>88</v>
      </c>
      <c r="M296" s="6">
        <f t="shared" si="125"/>
        <v>5.1169599964689333E-3</v>
      </c>
      <c r="N296" s="6">
        <f t="shared" si="153"/>
        <v>353.44718132042249</v>
      </c>
      <c r="O296" s="6" t="e">
        <f t="shared" si="126"/>
        <v>#VALUE!</v>
      </c>
      <c r="P296">
        <f t="shared" si="127"/>
        <v>8.1871359943502933E-2</v>
      </c>
      <c r="Q296">
        <f t="shared" si="128"/>
        <v>15551.675978098589</v>
      </c>
      <c r="R296">
        <f t="shared" si="129"/>
        <v>0.14362197148974562</v>
      </c>
      <c r="S296">
        <f t="shared" si="130"/>
        <v>9920.4959651360587</v>
      </c>
      <c r="T296">
        <f t="shared" si="131"/>
        <v>9920.4959651360568</v>
      </c>
      <c r="V296" s="4">
        <f t="shared" si="150"/>
        <v>0.98826726892188299</v>
      </c>
      <c r="W296">
        <v>313.14999999999998</v>
      </c>
      <c r="X296">
        <f t="shared" si="132"/>
        <v>1.9073334166666699E-2</v>
      </c>
      <c r="Y296">
        <v>2E-3</v>
      </c>
      <c r="Z296">
        <f t="shared" si="133"/>
        <v>7.2765497523200454E-2</v>
      </c>
      <c r="AB296">
        <f t="shared" si="151"/>
        <v>9.882672689218829E-7</v>
      </c>
      <c r="AC296">
        <f t="shared" si="134"/>
        <v>7.6919482975369195E-11</v>
      </c>
      <c r="AD296">
        <v>0</v>
      </c>
      <c r="AE296" s="11">
        <f t="shared" si="135"/>
        <v>2.0678004954748414E-11</v>
      </c>
      <c r="AF296" s="11">
        <f t="shared" si="136"/>
        <v>9.7597487930117612E-11</v>
      </c>
      <c r="AG296" s="15">
        <f t="shared" si="137"/>
        <v>1.097002469958351E-3</v>
      </c>
      <c r="AI296">
        <f t="shared" si="152"/>
        <v>1.3178544031073309E-2</v>
      </c>
      <c r="AJ296">
        <f t="shared" si="138"/>
        <v>1.0257213054765482E-6</v>
      </c>
      <c r="AK296">
        <v>0</v>
      </c>
      <c r="AL296" s="11">
        <f t="shared" si="139"/>
        <v>5.7156948941143059E-6</v>
      </c>
      <c r="AM296" s="11">
        <f t="shared" si="140"/>
        <v>6.7414161995908541E-6</v>
      </c>
      <c r="AN296" s="15">
        <f t="shared" si="141"/>
        <v>2.2739189884214046E-2</v>
      </c>
      <c r="AO296" s="15"/>
      <c r="AP296" t="e">
        <f t="shared" si="142"/>
        <v>#VALUE!</v>
      </c>
      <c r="AQ296" t="e">
        <f t="shared" si="143"/>
        <v>#VALUE!</v>
      </c>
      <c r="AR296">
        <v>0</v>
      </c>
      <c r="AS296" s="11" t="e">
        <f t="shared" si="144"/>
        <v>#VALUE!</v>
      </c>
      <c r="AT296" s="11" t="e">
        <f t="shared" si="145"/>
        <v>#VALUE!</v>
      </c>
      <c r="AU296" s="15">
        <f t="shared" si="146"/>
        <v>1.5759424160826513E-2</v>
      </c>
      <c r="AW296">
        <f t="shared" si="147"/>
        <v>78.812974192989046</v>
      </c>
      <c r="AX296">
        <f t="shared" si="148"/>
        <v>15.215219993965075</v>
      </c>
      <c r="AY296" t="e">
        <f t="shared" si="149"/>
        <v>#VALUE!</v>
      </c>
    </row>
    <row r="297" spans="1:51">
      <c r="A297" s="17"/>
      <c r="D297" s="36">
        <v>1</v>
      </c>
      <c r="E297" s="45">
        <v>44404.582152777781</v>
      </c>
      <c r="F297" s="43">
        <v>159</v>
      </c>
      <c r="H297" s="54">
        <v>23.2</v>
      </c>
      <c r="I297" s="5">
        <v>30</v>
      </c>
      <c r="J297" s="5">
        <v>1</v>
      </c>
      <c r="K297" s="54">
        <v>7763</v>
      </c>
      <c r="L297" s="5" t="s">
        <v>88</v>
      </c>
      <c r="M297" s="6">
        <f t="shared" si="125"/>
        <v>5.1169599964689333E-3</v>
      </c>
      <c r="N297" s="6">
        <f t="shared" si="153"/>
        <v>205.76006513614101</v>
      </c>
      <c r="O297" s="6" t="e">
        <f t="shared" si="126"/>
        <v>#VALUE!</v>
      </c>
      <c r="P297">
        <f t="shared" si="127"/>
        <v>8.1871359943502933E-2</v>
      </c>
      <c r="Q297">
        <f t="shared" si="128"/>
        <v>9053.4428659902042</v>
      </c>
      <c r="R297">
        <f t="shared" si="129"/>
        <v>0.14362197148974562</v>
      </c>
      <c r="S297">
        <f t="shared" si="130"/>
        <v>5775.2388584440369</v>
      </c>
      <c r="T297">
        <f t="shared" si="131"/>
        <v>5775.2388584440369</v>
      </c>
      <c r="V297" s="4">
        <f t="shared" si="150"/>
        <v>0.98826726892188299</v>
      </c>
      <c r="W297">
        <v>313.14999999999998</v>
      </c>
      <c r="X297">
        <f t="shared" si="132"/>
        <v>1.9073334166666699E-2</v>
      </c>
      <c r="Y297">
        <v>2E-3</v>
      </c>
      <c r="Z297">
        <f t="shared" si="133"/>
        <v>7.2765497523200454E-2</v>
      </c>
      <c r="AB297">
        <f t="shared" si="151"/>
        <v>9.882672689218829E-7</v>
      </c>
      <c r="AC297">
        <f t="shared" si="134"/>
        <v>7.6919482975369195E-11</v>
      </c>
      <c r="AD297">
        <v>0</v>
      </c>
      <c r="AE297" s="11">
        <f t="shared" si="135"/>
        <v>2.0678004954748414E-11</v>
      </c>
      <c r="AF297" s="11">
        <f t="shared" si="136"/>
        <v>9.7597487930117612E-11</v>
      </c>
      <c r="AG297" s="15">
        <f t="shared" si="137"/>
        <v>1.097002469958351E-3</v>
      </c>
      <c r="AI297">
        <f t="shared" si="152"/>
        <v>7.6719188086405779E-3</v>
      </c>
      <c r="AJ297">
        <f t="shared" si="138"/>
        <v>5.9712594633779119E-7</v>
      </c>
      <c r="AK297">
        <v>0</v>
      </c>
      <c r="AL297" s="11">
        <f t="shared" si="139"/>
        <v>3.3274045341589324E-6</v>
      </c>
      <c r="AM297" s="11">
        <f t="shared" si="140"/>
        <v>3.9245304804967237E-6</v>
      </c>
      <c r="AN297" s="15">
        <f t="shared" si="141"/>
        <v>2.2739189884214046E-2</v>
      </c>
      <c r="AO297" s="15"/>
      <c r="AP297" t="e">
        <f t="shared" si="142"/>
        <v>#VALUE!</v>
      </c>
      <c r="AQ297" t="e">
        <f t="shared" si="143"/>
        <v>#VALUE!</v>
      </c>
      <c r="AR297">
        <v>0</v>
      </c>
      <c r="AS297" s="11" t="e">
        <f t="shared" si="144"/>
        <v>#VALUE!</v>
      </c>
      <c r="AT297" s="11" t="e">
        <f t="shared" si="145"/>
        <v>#VALUE!</v>
      </c>
      <c r="AU297" s="15">
        <f t="shared" si="146"/>
        <v>1.5759424160826513E-2</v>
      </c>
      <c r="AW297">
        <f t="shared" si="147"/>
        <v>78.812974192989046</v>
      </c>
      <c r="AX297">
        <f t="shared" si="148"/>
        <v>15.21521999396508</v>
      </c>
      <c r="AY297" t="e">
        <f t="shared" si="149"/>
        <v>#VALUE!</v>
      </c>
    </row>
    <row r="298" spans="1:51">
      <c r="A298" s="17"/>
      <c r="D298" s="36">
        <v>2</v>
      </c>
      <c r="E298" s="45">
        <v>44404.603391203702</v>
      </c>
      <c r="F298" s="43">
        <v>41</v>
      </c>
      <c r="H298" s="54">
        <v>23.2</v>
      </c>
      <c r="I298" s="5">
        <v>30</v>
      </c>
      <c r="J298" s="5">
        <v>1</v>
      </c>
      <c r="K298" s="54">
        <v>14472</v>
      </c>
      <c r="L298" s="5" t="s">
        <v>88</v>
      </c>
      <c r="M298" s="6">
        <f t="shared" si="125"/>
        <v>5.1169599964689333E-3</v>
      </c>
      <c r="N298" s="6">
        <f t="shared" si="153"/>
        <v>383.58362265235507</v>
      </c>
      <c r="O298" s="6" t="e">
        <f t="shared" si="126"/>
        <v>#VALUE!</v>
      </c>
      <c r="P298">
        <f t="shared" si="127"/>
        <v>8.1871359943502933E-2</v>
      </c>
      <c r="Q298">
        <f t="shared" si="128"/>
        <v>16877.679396703625</v>
      </c>
      <c r="R298">
        <f t="shared" si="129"/>
        <v>0.14362197148974562</v>
      </c>
      <c r="S298">
        <f t="shared" si="130"/>
        <v>10766.360525492992</v>
      </c>
      <c r="T298">
        <f t="shared" si="131"/>
        <v>10766.360525492992</v>
      </c>
      <c r="V298" s="4">
        <f t="shared" si="150"/>
        <v>0.98826726892188299</v>
      </c>
      <c r="W298">
        <v>313.14999999999998</v>
      </c>
      <c r="X298">
        <f t="shared" si="132"/>
        <v>1.9073334166666699E-2</v>
      </c>
      <c r="Y298">
        <v>2E-3</v>
      </c>
      <c r="Z298">
        <f t="shared" si="133"/>
        <v>7.2765497523200454E-2</v>
      </c>
      <c r="AB298">
        <f t="shared" si="151"/>
        <v>9.882672689218829E-7</v>
      </c>
      <c r="AC298">
        <f t="shared" si="134"/>
        <v>7.6919482975369195E-11</v>
      </c>
      <c r="AD298">
        <v>0</v>
      </c>
      <c r="AE298" s="11">
        <f t="shared" si="135"/>
        <v>2.0678004954748414E-11</v>
      </c>
      <c r="AF298" s="11">
        <f t="shared" si="136"/>
        <v>9.7597487930117612E-11</v>
      </c>
      <c r="AG298" s="15">
        <f t="shared" si="137"/>
        <v>1.097002469958351E-3</v>
      </c>
      <c r="AI298">
        <f t="shared" si="152"/>
        <v>1.430220391583749E-2</v>
      </c>
      <c r="AJ298">
        <f t="shared" si="138"/>
        <v>1.1131787576195431E-6</v>
      </c>
      <c r="AK298">
        <v>0</v>
      </c>
      <c r="AL298" s="11">
        <f t="shared" si="139"/>
        <v>6.203039858089407E-6</v>
      </c>
      <c r="AM298" s="11">
        <f t="shared" si="140"/>
        <v>7.3162186157089503E-6</v>
      </c>
      <c r="AN298" s="15">
        <f t="shared" si="141"/>
        <v>2.2739189884214046E-2</v>
      </c>
      <c r="AO298" s="15"/>
      <c r="AP298" t="e">
        <f t="shared" si="142"/>
        <v>#VALUE!</v>
      </c>
      <c r="AQ298" t="e">
        <f t="shared" si="143"/>
        <v>#VALUE!</v>
      </c>
      <c r="AR298">
        <v>0</v>
      </c>
      <c r="AS298" s="11" t="e">
        <f t="shared" si="144"/>
        <v>#VALUE!</v>
      </c>
      <c r="AT298" s="11" t="e">
        <f t="shared" si="145"/>
        <v>#VALUE!</v>
      </c>
      <c r="AU298" s="15">
        <f t="shared" si="146"/>
        <v>1.5759424160826513E-2</v>
      </c>
      <c r="AW298">
        <f t="shared" si="147"/>
        <v>78.812974192989046</v>
      </c>
      <c r="AX298">
        <f t="shared" si="148"/>
        <v>15.215219993965079</v>
      </c>
      <c r="AY298" t="e">
        <f t="shared" si="149"/>
        <v>#VALUE!</v>
      </c>
    </row>
    <row r="299" spans="1:51">
      <c r="A299" s="17"/>
      <c r="D299" s="36">
        <v>1</v>
      </c>
      <c r="E299" s="45">
        <v>44404.624641203707</v>
      </c>
      <c r="F299" s="43">
        <v>190</v>
      </c>
      <c r="H299" s="54">
        <v>23.2</v>
      </c>
      <c r="I299" s="5">
        <v>30</v>
      </c>
      <c r="J299" s="5">
        <v>1</v>
      </c>
      <c r="K299" s="54">
        <v>9203</v>
      </c>
      <c r="L299" s="5" t="s">
        <v>88</v>
      </c>
      <c r="M299" s="6">
        <f t="shared" si="125"/>
        <v>5.1169599964689333E-3</v>
      </c>
      <c r="N299" s="6">
        <f t="shared" si="153"/>
        <v>243.92758977816638</v>
      </c>
      <c r="O299" s="6" t="e">
        <f t="shared" si="126"/>
        <v>#VALUE!</v>
      </c>
      <c r="P299">
        <f t="shared" si="127"/>
        <v>8.1871359943502933E-2</v>
      </c>
      <c r="Q299">
        <f t="shared" si="128"/>
        <v>10732.813950239321</v>
      </c>
      <c r="R299">
        <f t="shared" si="129"/>
        <v>0.14362197148974562</v>
      </c>
      <c r="S299">
        <f t="shared" si="130"/>
        <v>6846.5185127219438</v>
      </c>
      <c r="T299">
        <f t="shared" si="131"/>
        <v>6846.5185127219456</v>
      </c>
      <c r="V299" s="4">
        <f t="shared" si="150"/>
        <v>0.98826726892188299</v>
      </c>
      <c r="W299">
        <v>313.14999999999998</v>
      </c>
      <c r="X299">
        <f t="shared" si="132"/>
        <v>1.9073334166666699E-2</v>
      </c>
      <c r="Y299">
        <v>2E-3</v>
      </c>
      <c r="Z299">
        <f t="shared" si="133"/>
        <v>7.2765497523200454E-2</v>
      </c>
      <c r="AB299">
        <f t="shared" si="151"/>
        <v>9.882672689218829E-7</v>
      </c>
      <c r="AC299">
        <f t="shared" si="134"/>
        <v>7.6919482975369195E-11</v>
      </c>
      <c r="AD299">
        <v>0</v>
      </c>
      <c r="AE299" s="11">
        <f t="shared" si="135"/>
        <v>2.0678004954748414E-11</v>
      </c>
      <c r="AF299" s="11">
        <f t="shared" si="136"/>
        <v>9.7597487930117612E-11</v>
      </c>
      <c r="AG299" s="15">
        <f t="shared" si="137"/>
        <v>1.097002469958351E-3</v>
      </c>
      <c r="AI299">
        <f t="shared" si="152"/>
        <v>9.0950236758880892E-3</v>
      </c>
      <c r="AJ299">
        <f t="shared" si="138"/>
        <v>7.0789000182232285E-7</v>
      </c>
      <c r="AK299">
        <v>0</v>
      </c>
      <c r="AL299" s="11">
        <f t="shared" si="139"/>
        <v>3.9446224304862365E-6</v>
      </c>
      <c r="AM299" s="11">
        <f t="shared" si="140"/>
        <v>4.652512432308559E-6</v>
      </c>
      <c r="AN299" s="15">
        <f t="shared" si="141"/>
        <v>2.2739189884214046E-2</v>
      </c>
      <c r="AO299" s="15"/>
      <c r="AP299" t="e">
        <f t="shared" si="142"/>
        <v>#VALUE!</v>
      </c>
      <c r="AQ299" t="e">
        <f t="shared" si="143"/>
        <v>#VALUE!</v>
      </c>
      <c r="AR299">
        <v>0</v>
      </c>
      <c r="AS299" s="11" t="e">
        <f t="shared" si="144"/>
        <v>#VALUE!</v>
      </c>
      <c r="AT299" s="11" t="e">
        <f t="shared" si="145"/>
        <v>#VALUE!</v>
      </c>
      <c r="AU299" s="15">
        <f t="shared" si="146"/>
        <v>1.5759424160826513E-2</v>
      </c>
      <c r="AW299">
        <f t="shared" si="147"/>
        <v>78.812974192989046</v>
      </c>
      <c r="AX299">
        <f t="shared" si="148"/>
        <v>15.215219993965071</v>
      </c>
      <c r="AY299" t="e">
        <f t="shared" si="149"/>
        <v>#VALUE!</v>
      </c>
    </row>
    <row r="300" spans="1:51">
      <c r="A300" s="17"/>
      <c r="D300" s="36">
        <v>2</v>
      </c>
      <c r="E300" s="45">
        <v>44404.645856481482</v>
      </c>
      <c r="F300" s="43">
        <v>46</v>
      </c>
      <c r="H300" s="54">
        <v>23.2</v>
      </c>
      <c r="I300" s="5">
        <v>30</v>
      </c>
      <c r="J300" s="5">
        <v>1</v>
      </c>
      <c r="K300" s="54">
        <v>953</v>
      </c>
      <c r="L300" s="5" t="s">
        <v>88</v>
      </c>
      <c r="M300" s="6">
        <f t="shared" si="125"/>
        <v>5.1169599964689333E-3</v>
      </c>
      <c r="N300" s="6">
        <f t="shared" si="153"/>
        <v>25.259479849895961</v>
      </c>
      <c r="O300" s="6" t="e">
        <f t="shared" si="126"/>
        <v>#VALUE!</v>
      </c>
      <c r="P300">
        <f t="shared" si="127"/>
        <v>8.1871359943502933E-2</v>
      </c>
      <c r="Q300">
        <f t="shared" si="128"/>
        <v>1111.4171133954223</v>
      </c>
      <c r="R300">
        <f t="shared" si="129"/>
        <v>0.14362197148974562</v>
      </c>
      <c r="S300">
        <f t="shared" si="130"/>
        <v>708.97882675475535</v>
      </c>
      <c r="T300">
        <f t="shared" si="131"/>
        <v>708.97882675475535</v>
      </c>
      <c r="V300" s="4">
        <f t="shared" si="150"/>
        <v>0.98826726892188299</v>
      </c>
      <c r="W300">
        <v>313.14999999999998</v>
      </c>
      <c r="X300">
        <f t="shared" si="132"/>
        <v>1.9073334166666699E-2</v>
      </c>
      <c r="Y300">
        <v>2E-3</v>
      </c>
      <c r="Z300">
        <f t="shared" si="133"/>
        <v>7.2765497523200454E-2</v>
      </c>
      <c r="AB300">
        <f t="shared" si="151"/>
        <v>9.882672689218829E-7</v>
      </c>
      <c r="AC300">
        <f t="shared" si="134"/>
        <v>7.6919482975369195E-11</v>
      </c>
      <c r="AD300">
        <v>0</v>
      </c>
      <c r="AE300" s="11">
        <f t="shared" si="135"/>
        <v>2.0678004954748414E-11</v>
      </c>
      <c r="AF300" s="11">
        <f t="shared" si="136"/>
        <v>9.7597487930117612E-11</v>
      </c>
      <c r="AG300" s="15">
        <f t="shared" si="137"/>
        <v>1.097002469958351E-3</v>
      </c>
      <c r="AI300">
        <f t="shared" si="152"/>
        <v>9.4181870728255444E-4</v>
      </c>
      <c r="AJ300">
        <f t="shared" si="138"/>
        <v>7.3304267275526842E-8</v>
      </c>
      <c r="AK300">
        <v>0</v>
      </c>
      <c r="AL300" s="11">
        <f t="shared" si="139"/>
        <v>4.0847823277772279E-7</v>
      </c>
      <c r="AM300" s="11">
        <f t="shared" si="140"/>
        <v>4.8178250005324961E-7</v>
      </c>
      <c r="AN300" s="15">
        <f t="shared" si="141"/>
        <v>2.2739189884214046E-2</v>
      </c>
      <c r="AO300" s="15"/>
      <c r="AP300" t="e">
        <f t="shared" si="142"/>
        <v>#VALUE!</v>
      </c>
      <c r="AQ300" t="e">
        <f t="shared" si="143"/>
        <v>#VALUE!</v>
      </c>
      <c r="AR300">
        <v>0</v>
      </c>
      <c r="AS300" s="11" t="e">
        <f t="shared" si="144"/>
        <v>#VALUE!</v>
      </c>
      <c r="AT300" s="11" t="e">
        <f t="shared" si="145"/>
        <v>#VALUE!</v>
      </c>
      <c r="AU300" s="15">
        <f t="shared" si="146"/>
        <v>1.5759424160826513E-2</v>
      </c>
      <c r="AW300">
        <f t="shared" si="147"/>
        <v>78.812974192989046</v>
      </c>
      <c r="AX300">
        <f t="shared" si="148"/>
        <v>15.215219993965071</v>
      </c>
      <c r="AY300" t="e">
        <f t="shared" si="149"/>
        <v>#VALUE!</v>
      </c>
    </row>
    <row r="301" spans="1:51">
      <c r="A301" s="17"/>
      <c r="D301" s="36">
        <v>1</v>
      </c>
      <c r="E301" s="45">
        <v>44404.667118055557</v>
      </c>
      <c r="F301" s="43">
        <v>136</v>
      </c>
      <c r="H301" s="54">
        <v>23.2</v>
      </c>
      <c r="I301" s="5">
        <v>30</v>
      </c>
      <c r="J301" s="5">
        <v>1</v>
      </c>
      <c r="K301" s="54">
        <v>1016</v>
      </c>
      <c r="L301" s="5" t="s">
        <v>88</v>
      </c>
      <c r="M301" s="6">
        <f t="shared" si="125"/>
        <v>5.1169599964689333E-3</v>
      </c>
      <c r="N301" s="6">
        <f t="shared" si="153"/>
        <v>26.929309052984575</v>
      </c>
      <c r="O301" s="6" t="e">
        <f t="shared" si="126"/>
        <v>#VALUE!</v>
      </c>
      <c r="P301">
        <f t="shared" si="127"/>
        <v>8.1871359943502933E-2</v>
      </c>
      <c r="Q301">
        <f t="shared" si="128"/>
        <v>1184.8895983313214</v>
      </c>
      <c r="R301">
        <f t="shared" si="129"/>
        <v>0.14362197148974562</v>
      </c>
      <c r="S301">
        <f t="shared" si="130"/>
        <v>755.84731162941398</v>
      </c>
      <c r="T301">
        <f t="shared" si="131"/>
        <v>755.84731162941398</v>
      </c>
      <c r="V301" s="4">
        <f t="shared" si="150"/>
        <v>0.98826726892188299</v>
      </c>
      <c r="W301">
        <v>313.14999999999998</v>
      </c>
      <c r="X301">
        <f t="shared" si="132"/>
        <v>1.9073334166666699E-2</v>
      </c>
      <c r="Y301">
        <v>2E-3</v>
      </c>
      <c r="Z301">
        <f t="shared" si="133"/>
        <v>7.2765497523200454E-2</v>
      </c>
      <c r="AB301">
        <f t="shared" si="151"/>
        <v>9.882672689218829E-7</v>
      </c>
      <c r="AC301">
        <f t="shared" si="134"/>
        <v>7.6919482975369195E-11</v>
      </c>
      <c r="AD301">
        <v>0</v>
      </c>
      <c r="AE301" s="11">
        <f t="shared" si="135"/>
        <v>2.0678004954748414E-11</v>
      </c>
      <c r="AF301" s="11">
        <f t="shared" si="136"/>
        <v>9.7597487930117612E-11</v>
      </c>
      <c r="AG301" s="15">
        <f t="shared" si="137"/>
        <v>1.097002469958351E-3</v>
      </c>
      <c r="AI301">
        <f t="shared" si="152"/>
        <v>1.0040795452246332E-3</v>
      </c>
      <c r="AJ301">
        <f t="shared" si="138"/>
        <v>7.8150194702975113E-8</v>
      </c>
      <c r="AK301">
        <v>0</v>
      </c>
      <c r="AL301" s="11">
        <f t="shared" si="139"/>
        <v>4.3548151574204244E-7</v>
      </c>
      <c r="AM301" s="11">
        <f t="shared" si="140"/>
        <v>5.1363171044501754E-7</v>
      </c>
      <c r="AN301" s="15">
        <f t="shared" si="141"/>
        <v>2.2739189884214046E-2</v>
      </c>
      <c r="AO301" s="15"/>
      <c r="AP301" t="e">
        <f t="shared" si="142"/>
        <v>#VALUE!</v>
      </c>
      <c r="AQ301" t="e">
        <f t="shared" si="143"/>
        <v>#VALUE!</v>
      </c>
      <c r="AR301">
        <v>0</v>
      </c>
      <c r="AS301" s="11" t="e">
        <f t="shared" si="144"/>
        <v>#VALUE!</v>
      </c>
      <c r="AT301" s="11" t="e">
        <f t="shared" si="145"/>
        <v>#VALUE!</v>
      </c>
      <c r="AU301" s="15">
        <f t="shared" si="146"/>
        <v>1.5759424160826513E-2</v>
      </c>
      <c r="AW301">
        <f t="shared" si="147"/>
        <v>78.812974192989046</v>
      </c>
      <c r="AX301">
        <f t="shared" si="148"/>
        <v>15.215219993965073</v>
      </c>
      <c r="AY301" t="e">
        <f t="shared" si="149"/>
        <v>#VALUE!</v>
      </c>
    </row>
    <row r="302" spans="1:51">
      <c r="A302" s="17"/>
      <c r="D302" s="36">
        <v>2</v>
      </c>
      <c r="E302" s="45">
        <v>44404.688333333332</v>
      </c>
      <c r="F302" s="43">
        <v>16</v>
      </c>
      <c r="H302" s="54">
        <v>23.2</v>
      </c>
      <c r="I302" s="5">
        <v>30</v>
      </c>
      <c r="J302" s="5">
        <v>1</v>
      </c>
      <c r="K302" s="54">
        <v>9709</v>
      </c>
      <c r="L302" s="5" t="s">
        <v>88</v>
      </c>
      <c r="M302" s="6">
        <f t="shared" si="125"/>
        <v>5.1169599964689333E-3</v>
      </c>
      <c r="N302" s="6">
        <f t="shared" si="153"/>
        <v>257.33923385376698</v>
      </c>
      <c r="O302" s="6" t="e">
        <f t="shared" si="126"/>
        <v>#VALUE!</v>
      </c>
      <c r="P302">
        <f t="shared" si="127"/>
        <v>8.1871359943502933E-2</v>
      </c>
      <c r="Q302">
        <f t="shared" si="128"/>
        <v>11322.926289565747</v>
      </c>
      <c r="R302">
        <f t="shared" si="129"/>
        <v>0.14362197148974562</v>
      </c>
      <c r="S302">
        <f t="shared" si="130"/>
        <v>7222.9542801279322</v>
      </c>
      <c r="T302">
        <f t="shared" si="131"/>
        <v>7222.954280127934</v>
      </c>
      <c r="V302" s="4">
        <f t="shared" si="150"/>
        <v>0.98826726892188299</v>
      </c>
      <c r="W302">
        <v>313.14999999999998</v>
      </c>
      <c r="X302">
        <f t="shared" si="132"/>
        <v>1.9073334166666699E-2</v>
      </c>
      <c r="Y302">
        <v>2E-3</v>
      </c>
      <c r="Z302">
        <f t="shared" si="133"/>
        <v>7.2765497523200454E-2</v>
      </c>
      <c r="AB302">
        <f t="shared" si="151"/>
        <v>9.882672689218829E-7</v>
      </c>
      <c r="AC302">
        <f t="shared" si="134"/>
        <v>7.6919482975369195E-11</v>
      </c>
      <c r="AD302">
        <v>0</v>
      </c>
      <c r="AE302" s="11">
        <f t="shared" si="135"/>
        <v>2.0678004954748414E-11</v>
      </c>
      <c r="AF302" s="11">
        <f t="shared" si="136"/>
        <v>9.7597487930117612E-11</v>
      </c>
      <c r="AG302" s="15">
        <f t="shared" si="137"/>
        <v>1.097002469958351E-3</v>
      </c>
      <c r="AI302">
        <f t="shared" si="152"/>
        <v>9.5950869139625628E-3</v>
      </c>
      <c r="AJ302">
        <f t="shared" si="138"/>
        <v>7.4681126020785963E-7</v>
      </c>
      <c r="AK302">
        <v>0</v>
      </c>
      <c r="AL302" s="11">
        <f t="shared" si="139"/>
        <v>4.1615059412790255E-6</v>
      </c>
      <c r="AM302" s="11">
        <f t="shared" si="140"/>
        <v>4.9083172014868848E-6</v>
      </c>
      <c r="AN302" s="15">
        <f t="shared" si="141"/>
        <v>2.2739189884214046E-2</v>
      </c>
      <c r="AO302" s="15"/>
      <c r="AP302" t="e">
        <f t="shared" si="142"/>
        <v>#VALUE!</v>
      </c>
      <c r="AQ302" t="e">
        <f t="shared" si="143"/>
        <v>#VALUE!</v>
      </c>
      <c r="AR302">
        <v>0</v>
      </c>
      <c r="AS302" s="11" t="e">
        <f t="shared" si="144"/>
        <v>#VALUE!</v>
      </c>
      <c r="AT302" s="11" t="e">
        <f t="shared" si="145"/>
        <v>#VALUE!</v>
      </c>
      <c r="AU302" s="15">
        <f t="shared" si="146"/>
        <v>1.5759424160826513E-2</v>
      </c>
      <c r="AW302">
        <f t="shared" si="147"/>
        <v>78.812974192989046</v>
      </c>
      <c r="AX302">
        <f t="shared" si="148"/>
        <v>15.21521999396507</v>
      </c>
      <c r="AY302" t="e">
        <f t="shared" si="149"/>
        <v>#VALUE!</v>
      </c>
    </row>
    <row r="303" spans="1:51">
      <c r="A303" s="17"/>
      <c r="D303" s="36">
        <v>1</v>
      </c>
      <c r="E303" s="45">
        <v>44404.709583333337</v>
      </c>
      <c r="F303" s="43">
        <v>122</v>
      </c>
      <c r="H303" s="54">
        <v>23.2</v>
      </c>
      <c r="I303" s="5">
        <v>30</v>
      </c>
      <c r="J303" s="5">
        <v>1</v>
      </c>
      <c r="K303" s="54">
        <v>12835</v>
      </c>
      <c r="L303" s="5" t="s">
        <v>88</v>
      </c>
      <c r="M303" s="6">
        <f t="shared" si="125"/>
        <v>5.1169599964689333E-3</v>
      </c>
      <c r="N303" s="6">
        <f t="shared" si="153"/>
        <v>340.19456859749704</v>
      </c>
      <c r="O303" s="6" t="e">
        <f t="shared" si="126"/>
        <v>#VALUE!</v>
      </c>
      <c r="P303">
        <f t="shared" si="127"/>
        <v>8.1871359943502933E-2</v>
      </c>
      <c r="Q303">
        <f t="shared" si="128"/>
        <v>14968.561018289869</v>
      </c>
      <c r="R303">
        <f t="shared" si="129"/>
        <v>0.14362197148974562</v>
      </c>
      <c r="S303">
        <f t="shared" si="130"/>
        <v>9548.5238629562282</v>
      </c>
      <c r="T303">
        <f t="shared" si="131"/>
        <v>9548.5238629562282</v>
      </c>
      <c r="V303" s="4">
        <f t="shared" si="150"/>
        <v>0.98826726892188299</v>
      </c>
      <c r="W303">
        <v>313.14999999999998</v>
      </c>
      <c r="X303">
        <f t="shared" si="132"/>
        <v>1.9073334166666699E-2</v>
      </c>
      <c r="Y303">
        <v>2E-3</v>
      </c>
      <c r="Z303">
        <f t="shared" si="133"/>
        <v>7.2765497523200454E-2</v>
      </c>
      <c r="AB303">
        <f t="shared" si="151"/>
        <v>9.882672689218829E-7</v>
      </c>
      <c r="AC303">
        <f t="shared" si="134"/>
        <v>7.6919482975369195E-11</v>
      </c>
      <c r="AD303">
        <v>0</v>
      </c>
      <c r="AE303" s="11">
        <f t="shared" si="135"/>
        <v>2.0678004954748414E-11</v>
      </c>
      <c r="AF303" s="11">
        <f t="shared" si="136"/>
        <v>9.7597487930117612E-11</v>
      </c>
      <c r="AG303" s="15">
        <f t="shared" si="137"/>
        <v>1.097002469958351E-3</v>
      </c>
      <c r="AI303">
        <f t="shared" si="152"/>
        <v>1.2684410396612368E-2</v>
      </c>
      <c r="AJ303">
        <f t="shared" si="138"/>
        <v>9.872615639888636E-7</v>
      </c>
      <c r="AK303">
        <v>0</v>
      </c>
      <c r="AL303" s="11">
        <f t="shared" si="139"/>
        <v>5.5013831245562149E-6</v>
      </c>
      <c r="AM303" s="11">
        <f t="shared" si="140"/>
        <v>6.4886446885450787E-6</v>
      </c>
      <c r="AN303" s="15">
        <f t="shared" si="141"/>
        <v>2.2739189884214046E-2</v>
      </c>
      <c r="AO303" s="15"/>
      <c r="AP303" t="e">
        <f t="shared" si="142"/>
        <v>#VALUE!</v>
      </c>
      <c r="AQ303" t="e">
        <f t="shared" si="143"/>
        <v>#VALUE!</v>
      </c>
      <c r="AR303">
        <v>0</v>
      </c>
      <c r="AS303" s="11" t="e">
        <f t="shared" si="144"/>
        <v>#VALUE!</v>
      </c>
      <c r="AT303" s="11" t="e">
        <f t="shared" si="145"/>
        <v>#VALUE!</v>
      </c>
      <c r="AU303" s="15">
        <f t="shared" si="146"/>
        <v>1.5759424160826513E-2</v>
      </c>
      <c r="AW303">
        <f t="shared" si="147"/>
        <v>78.812974192989046</v>
      </c>
      <c r="AX303">
        <f t="shared" si="148"/>
        <v>15.215219993965077</v>
      </c>
      <c r="AY303" t="e">
        <f t="shared" si="149"/>
        <v>#VALUE!</v>
      </c>
    </row>
    <row r="304" spans="1:51">
      <c r="A304" s="17"/>
      <c r="D304" s="36">
        <v>2</v>
      </c>
      <c r="E304" s="45">
        <v>44404.730833333335</v>
      </c>
      <c r="F304" s="43">
        <v>51</v>
      </c>
      <c r="H304" s="54">
        <v>23.2</v>
      </c>
      <c r="I304" s="5">
        <v>30</v>
      </c>
      <c r="J304" s="5">
        <v>1</v>
      </c>
      <c r="K304" s="54">
        <v>175</v>
      </c>
      <c r="L304" s="5" t="s">
        <v>88</v>
      </c>
      <c r="M304" s="6">
        <f t="shared" si="125"/>
        <v>5.1169599964689333E-3</v>
      </c>
      <c r="N304" s="6">
        <f t="shared" si="153"/>
        <v>4.6384144530239171</v>
      </c>
      <c r="O304" s="6" t="e">
        <f t="shared" si="126"/>
        <v>#VALUE!</v>
      </c>
      <c r="P304">
        <f t="shared" si="127"/>
        <v>8.1871359943502933E-2</v>
      </c>
      <c r="Q304">
        <f t="shared" si="128"/>
        <v>204.09023593305236</v>
      </c>
      <c r="R304">
        <f t="shared" si="129"/>
        <v>0.14362197148974562</v>
      </c>
      <c r="S304">
        <f t="shared" si="130"/>
        <v>130.19023576294038</v>
      </c>
      <c r="T304">
        <f t="shared" si="131"/>
        <v>130.19023576294038</v>
      </c>
      <c r="V304" s="4">
        <f t="shared" si="150"/>
        <v>0.98826726892188299</v>
      </c>
      <c r="W304">
        <v>313.14999999999998</v>
      </c>
      <c r="X304">
        <f t="shared" si="132"/>
        <v>1.9073334166666699E-2</v>
      </c>
      <c r="Y304">
        <v>2E-3</v>
      </c>
      <c r="Z304">
        <f t="shared" si="133"/>
        <v>7.2765497523200454E-2</v>
      </c>
      <c r="AB304">
        <f t="shared" si="151"/>
        <v>9.882672689218829E-7</v>
      </c>
      <c r="AC304">
        <f t="shared" si="134"/>
        <v>7.6919482975369195E-11</v>
      </c>
      <c r="AD304">
        <v>0</v>
      </c>
      <c r="AE304" s="11">
        <f t="shared" si="135"/>
        <v>2.0678004954748414E-11</v>
      </c>
      <c r="AF304" s="11">
        <f t="shared" si="136"/>
        <v>9.7597487930117612E-11</v>
      </c>
      <c r="AG304" s="15">
        <f t="shared" si="137"/>
        <v>1.097002469958351E-3</v>
      </c>
      <c r="AI304">
        <f t="shared" si="152"/>
        <v>1.7294677206132952E-4</v>
      </c>
      <c r="AJ304">
        <f t="shared" si="138"/>
        <v>1.3460909520689608E-8</v>
      </c>
      <c r="AK304">
        <v>0</v>
      </c>
      <c r="AL304" s="11">
        <f t="shared" si="139"/>
        <v>7.5009119345332105E-8</v>
      </c>
      <c r="AM304" s="11">
        <f t="shared" si="140"/>
        <v>8.8470028866021712E-8</v>
      </c>
      <c r="AN304" s="15">
        <f t="shared" si="141"/>
        <v>2.2739189884214046E-2</v>
      </c>
      <c r="AO304" s="15"/>
      <c r="AP304" t="e">
        <f t="shared" si="142"/>
        <v>#VALUE!</v>
      </c>
      <c r="AQ304" t="e">
        <f t="shared" si="143"/>
        <v>#VALUE!</v>
      </c>
      <c r="AR304">
        <v>0</v>
      </c>
      <c r="AS304" s="11" t="e">
        <f t="shared" si="144"/>
        <v>#VALUE!</v>
      </c>
      <c r="AT304" s="11" t="e">
        <f t="shared" si="145"/>
        <v>#VALUE!</v>
      </c>
      <c r="AU304" s="15">
        <f t="shared" si="146"/>
        <v>1.5759424160826513E-2</v>
      </c>
      <c r="AW304">
        <f t="shared" si="147"/>
        <v>78.812974192989046</v>
      </c>
      <c r="AX304">
        <f t="shared" si="148"/>
        <v>15.215219993965073</v>
      </c>
      <c r="AY304" t="e">
        <f t="shared" si="149"/>
        <v>#VALUE!</v>
      </c>
    </row>
    <row r="305" spans="1:51">
      <c r="A305" s="17"/>
      <c r="D305" s="36">
        <v>1</v>
      </c>
      <c r="E305" s="45">
        <v>44404.752083333333</v>
      </c>
      <c r="F305" s="43">
        <v>140</v>
      </c>
      <c r="H305" s="54">
        <v>23.2</v>
      </c>
      <c r="I305" s="5">
        <v>30</v>
      </c>
      <c r="J305" s="5">
        <v>1</v>
      </c>
      <c r="K305" s="54">
        <v>18146</v>
      </c>
      <c r="L305" s="5" t="s">
        <v>88</v>
      </c>
      <c r="M305" s="6">
        <f t="shared" si="125"/>
        <v>5.1169599964689333E-3</v>
      </c>
      <c r="N305" s="6">
        <f t="shared" si="153"/>
        <v>480.96382094041138</v>
      </c>
      <c r="O305" s="6" t="e">
        <f t="shared" si="126"/>
        <v>#VALUE!</v>
      </c>
      <c r="P305">
        <f t="shared" si="127"/>
        <v>8.1871359943502933E-2</v>
      </c>
      <c r="Q305">
        <f t="shared" si="128"/>
        <v>21162.408121378099</v>
      </c>
      <c r="R305">
        <f t="shared" si="129"/>
        <v>0.14362197148974562</v>
      </c>
      <c r="S305">
        <f t="shared" si="130"/>
        <v>13499.611532310379</v>
      </c>
      <c r="T305">
        <f t="shared" si="131"/>
        <v>13499.611532310377</v>
      </c>
      <c r="V305" s="4">
        <f t="shared" si="150"/>
        <v>0.98826726892188299</v>
      </c>
      <c r="W305">
        <v>313.14999999999998</v>
      </c>
      <c r="X305">
        <f t="shared" si="132"/>
        <v>1.9073334166666699E-2</v>
      </c>
      <c r="Y305">
        <v>2E-3</v>
      </c>
      <c r="Z305">
        <f t="shared" si="133"/>
        <v>7.2765497523200454E-2</v>
      </c>
      <c r="AB305">
        <f t="shared" si="151"/>
        <v>9.882672689218829E-7</v>
      </c>
      <c r="AC305">
        <f t="shared" si="134"/>
        <v>7.6919482975369195E-11</v>
      </c>
      <c r="AD305">
        <v>0</v>
      </c>
      <c r="AE305" s="11">
        <f t="shared" si="135"/>
        <v>2.0678004954748414E-11</v>
      </c>
      <c r="AF305" s="11">
        <f t="shared" si="136"/>
        <v>9.7597487930117612E-11</v>
      </c>
      <c r="AG305" s="15">
        <f t="shared" si="137"/>
        <v>1.097002469958351E-3</v>
      </c>
      <c r="AI305">
        <f t="shared" si="152"/>
        <v>1.7933097861856487E-2</v>
      </c>
      <c r="AJ305">
        <f t="shared" si="138"/>
        <v>1.3957809380710495E-6</v>
      </c>
      <c r="AK305">
        <v>0</v>
      </c>
      <c r="AL305" s="11">
        <f t="shared" si="139"/>
        <v>7.7778027408022635E-6</v>
      </c>
      <c r="AM305" s="11">
        <f t="shared" si="140"/>
        <v>9.1735836788733122E-6</v>
      </c>
      <c r="AN305" s="15">
        <f t="shared" si="141"/>
        <v>2.2739189884214046E-2</v>
      </c>
      <c r="AO305" s="15"/>
      <c r="AP305" t="e">
        <f t="shared" si="142"/>
        <v>#VALUE!</v>
      </c>
      <c r="AQ305" t="e">
        <f t="shared" si="143"/>
        <v>#VALUE!</v>
      </c>
      <c r="AR305">
        <v>0</v>
      </c>
      <c r="AS305" s="11" t="e">
        <f t="shared" si="144"/>
        <v>#VALUE!</v>
      </c>
      <c r="AT305" s="11" t="e">
        <f t="shared" si="145"/>
        <v>#VALUE!</v>
      </c>
      <c r="AU305" s="15">
        <f t="shared" si="146"/>
        <v>1.5759424160826513E-2</v>
      </c>
      <c r="AW305">
        <f t="shared" si="147"/>
        <v>78.812974192989046</v>
      </c>
      <c r="AX305">
        <f t="shared" si="148"/>
        <v>15.21521999396507</v>
      </c>
      <c r="AY305" t="e">
        <f t="shared" si="149"/>
        <v>#VALUE!</v>
      </c>
    </row>
    <row r="306" spans="1:51">
      <c r="A306" s="17"/>
      <c r="D306" s="36">
        <v>2</v>
      </c>
      <c r="E306" s="45">
        <v>44404.773333333331</v>
      </c>
      <c r="F306" s="43">
        <v>85</v>
      </c>
      <c r="H306" s="54">
        <v>23.2</v>
      </c>
      <c r="I306" s="5">
        <v>30</v>
      </c>
      <c r="J306" s="5">
        <v>1</v>
      </c>
      <c r="K306" s="54">
        <v>19629</v>
      </c>
      <c r="L306" s="5" t="s">
        <v>88</v>
      </c>
      <c r="M306" s="6">
        <f t="shared" si="125"/>
        <v>5.1169599964689333E-3</v>
      </c>
      <c r="N306" s="6">
        <f t="shared" si="153"/>
        <v>520.27107027660838</v>
      </c>
      <c r="O306" s="6" t="e">
        <f t="shared" si="126"/>
        <v>#VALUE!</v>
      </c>
      <c r="P306">
        <f t="shared" si="127"/>
        <v>8.1871359943502933E-2</v>
      </c>
      <c r="Q306">
        <f t="shared" si="128"/>
        <v>22891.927092170768</v>
      </c>
      <c r="R306">
        <f t="shared" si="129"/>
        <v>0.14362197148974562</v>
      </c>
      <c r="S306">
        <f t="shared" si="130"/>
        <v>14602.880787375752</v>
      </c>
      <c r="T306">
        <f t="shared" si="131"/>
        <v>14602.880787375752</v>
      </c>
      <c r="V306" s="4">
        <f t="shared" si="150"/>
        <v>0.98826726892188299</v>
      </c>
      <c r="W306">
        <v>313.14999999999998</v>
      </c>
      <c r="X306">
        <f t="shared" si="132"/>
        <v>1.9073334166666699E-2</v>
      </c>
      <c r="Y306">
        <v>2E-3</v>
      </c>
      <c r="Z306">
        <f t="shared" si="133"/>
        <v>7.2765497523200454E-2</v>
      </c>
      <c r="AB306">
        <f t="shared" si="151"/>
        <v>9.882672689218829E-7</v>
      </c>
      <c r="AC306">
        <f t="shared" si="134"/>
        <v>7.6919482975369195E-11</v>
      </c>
      <c r="AD306">
        <v>0</v>
      </c>
      <c r="AE306" s="11">
        <f t="shared" si="135"/>
        <v>2.0678004954748414E-11</v>
      </c>
      <c r="AF306" s="11">
        <f t="shared" si="136"/>
        <v>9.7597487930117612E-11</v>
      </c>
      <c r="AG306" s="15">
        <f t="shared" si="137"/>
        <v>1.097002469958351E-3</v>
      </c>
      <c r="AI306">
        <f t="shared" si="152"/>
        <v>1.9398698221667642E-2</v>
      </c>
      <c r="AJ306">
        <f t="shared" si="138"/>
        <v>1.5098525313235219E-6</v>
      </c>
      <c r="AK306">
        <v>0</v>
      </c>
      <c r="AL306" s="11">
        <f t="shared" si="139"/>
        <v>8.4134514493115654E-6</v>
      </c>
      <c r="AM306" s="11">
        <f t="shared" si="140"/>
        <v>9.9233039806350866E-6</v>
      </c>
      <c r="AN306" s="15">
        <f t="shared" si="141"/>
        <v>2.2739189884214046E-2</v>
      </c>
      <c r="AO306" s="15"/>
      <c r="AP306" t="e">
        <f t="shared" si="142"/>
        <v>#VALUE!</v>
      </c>
      <c r="AQ306" t="e">
        <f t="shared" si="143"/>
        <v>#VALUE!</v>
      </c>
      <c r="AR306">
        <v>0</v>
      </c>
      <c r="AS306" s="11" t="e">
        <f t="shared" si="144"/>
        <v>#VALUE!</v>
      </c>
      <c r="AT306" s="11" t="e">
        <f t="shared" si="145"/>
        <v>#VALUE!</v>
      </c>
      <c r="AU306" s="15">
        <f t="shared" si="146"/>
        <v>1.5759424160826513E-2</v>
      </c>
      <c r="AW306">
        <f t="shared" si="147"/>
        <v>78.812974192989046</v>
      </c>
      <c r="AX306">
        <f t="shared" si="148"/>
        <v>15.215219993965068</v>
      </c>
      <c r="AY306" t="e">
        <f t="shared" si="149"/>
        <v>#VALUE!</v>
      </c>
    </row>
    <row r="307" spans="1:51">
      <c r="A307" s="17"/>
      <c r="D307" s="36">
        <v>1</v>
      </c>
      <c r="E307" s="45">
        <v>44404.794583333336</v>
      </c>
      <c r="F307" s="43">
        <v>69</v>
      </c>
      <c r="H307" s="54">
        <v>23.2</v>
      </c>
      <c r="I307" s="5">
        <v>30</v>
      </c>
      <c r="J307" s="5">
        <v>1</v>
      </c>
      <c r="K307" s="54">
        <v>7260</v>
      </c>
      <c r="L307" s="5" t="s">
        <v>88</v>
      </c>
      <c r="M307" s="6">
        <f t="shared" si="125"/>
        <v>5.1169599964689333E-3</v>
      </c>
      <c r="N307" s="6">
        <f t="shared" si="153"/>
        <v>192.42793673687797</v>
      </c>
      <c r="O307" s="6" t="e">
        <f t="shared" si="126"/>
        <v>#VALUE!</v>
      </c>
      <c r="P307">
        <f t="shared" si="127"/>
        <v>8.1871359943502933E-2</v>
      </c>
      <c r="Q307">
        <f t="shared" si="128"/>
        <v>8466.8292164226314</v>
      </c>
      <c r="R307">
        <f t="shared" si="129"/>
        <v>0.14362197148974562</v>
      </c>
      <c r="S307">
        <f t="shared" si="130"/>
        <v>5401.0349236511274</v>
      </c>
      <c r="T307">
        <f t="shared" si="131"/>
        <v>5401.0349236511274</v>
      </c>
      <c r="V307" s="4">
        <f t="shared" si="150"/>
        <v>0.98826726892188299</v>
      </c>
      <c r="W307">
        <v>313.14999999999998</v>
      </c>
      <c r="X307">
        <f t="shared" si="132"/>
        <v>1.9073334166666699E-2</v>
      </c>
      <c r="Y307">
        <v>2E-3</v>
      </c>
      <c r="Z307">
        <f t="shared" si="133"/>
        <v>7.2765497523200454E-2</v>
      </c>
      <c r="AB307">
        <f t="shared" si="151"/>
        <v>9.882672689218829E-7</v>
      </c>
      <c r="AC307">
        <f t="shared" si="134"/>
        <v>7.6919482975369195E-11</v>
      </c>
      <c r="AD307">
        <v>0</v>
      </c>
      <c r="AE307" s="11">
        <f t="shared" si="135"/>
        <v>2.0678004954748414E-11</v>
      </c>
      <c r="AF307" s="11">
        <f t="shared" si="136"/>
        <v>9.7597487930117612E-11</v>
      </c>
      <c r="AG307" s="15">
        <f t="shared" si="137"/>
        <v>1.097002469958351E-3</v>
      </c>
      <c r="AI307">
        <f t="shared" si="152"/>
        <v>7.1748203723728705E-3</v>
      </c>
      <c r="AJ307">
        <f t="shared" si="138"/>
        <v>5.5843544640118039E-7</v>
      </c>
      <c r="AK307">
        <v>0</v>
      </c>
      <c r="AL307" s="11">
        <f t="shared" si="139"/>
        <v>3.111806893983492E-6</v>
      </c>
      <c r="AM307" s="11">
        <f t="shared" si="140"/>
        <v>3.6702423403846723E-6</v>
      </c>
      <c r="AN307" s="15">
        <f t="shared" si="141"/>
        <v>2.2739189884214046E-2</v>
      </c>
      <c r="AO307" s="15"/>
      <c r="AP307" t="e">
        <f t="shared" si="142"/>
        <v>#VALUE!</v>
      </c>
      <c r="AQ307" t="e">
        <f t="shared" si="143"/>
        <v>#VALUE!</v>
      </c>
      <c r="AR307">
        <v>0</v>
      </c>
      <c r="AS307" s="11" t="e">
        <f t="shared" si="144"/>
        <v>#VALUE!</v>
      </c>
      <c r="AT307" s="11" t="e">
        <f t="shared" si="145"/>
        <v>#VALUE!</v>
      </c>
      <c r="AU307" s="15">
        <f t="shared" si="146"/>
        <v>1.5759424160826513E-2</v>
      </c>
      <c r="AW307">
        <f t="shared" si="147"/>
        <v>78.812974192989046</v>
      </c>
      <c r="AX307">
        <f t="shared" si="148"/>
        <v>15.215219993965073</v>
      </c>
      <c r="AY307" t="e">
        <f t="shared" si="149"/>
        <v>#VALUE!</v>
      </c>
    </row>
    <row r="308" spans="1:51">
      <c r="A308" s="17"/>
      <c r="D308" s="36">
        <v>2</v>
      </c>
      <c r="E308" s="45">
        <v>44404.815844907411</v>
      </c>
      <c r="F308" s="43">
        <v>76</v>
      </c>
      <c r="H308" s="54">
        <v>23.2</v>
      </c>
      <c r="I308" s="5">
        <v>30</v>
      </c>
      <c r="J308" s="5">
        <v>1</v>
      </c>
      <c r="K308" s="54">
        <v>710</v>
      </c>
      <c r="L308" s="5" t="s">
        <v>88</v>
      </c>
      <c r="M308" s="6">
        <f t="shared" si="125"/>
        <v>5.1169599964689333E-3</v>
      </c>
      <c r="N308" s="6">
        <f t="shared" si="153"/>
        <v>18.818710066554178</v>
      </c>
      <c r="O308" s="6" t="e">
        <f t="shared" si="126"/>
        <v>#VALUE!</v>
      </c>
      <c r="P308">
        <f t="shared" si="127"/>
        <v>8.1871359943502933E-2</v>
      </c>
      <c r="Q308">
        <f t="shared" si="128"/>
        <v>828.02324292838387</v>
      </c>
      <c r="R308">
        <f t="shared" si="129"/>
        <v>0.14362197148974562</v>
      </c>
      <c r="S308">
        <f t="shared" si="130"/>
        <v>528.20038509535823</v>
      </c>
      <c r="T308">
        <f t="shared" si="131"/>
        <v>528.20038509535811</v>
      </c>
      <c r="V308" s="4">
        <f t="shared" si="150"/>
        <v>0.98826726892188299</v>
      </c>
      <c r="W308">
        <v>313.14999999999998</v>
      </c>
      <c r="X308">
        <f t="shared" si="132"/>
        <v>1.9073334166666699E-2</v>
      </c>
      <c r="Y308">
        <v>2E-3</v>
      </c>
      <c r="Z308">
        <f t="shared" si="133"/>
        <v>7.2765497523200454E-2</v>
      </c>
      <c r="AB308">
        <f t="shared" si="151"/>
        <v>9.882672689218829E-7</v>
      </c>
      <c r="AC308">
        <f t="shared" si="134"/>
        <v>7.6919482975369195E-11</v>
      </c>
      <c r="AD308">
        <v>0</v>
      </c>
      <c r="AE308" s="11">
        <f t="shared" si="135"/>
        <v>2.0678004954748414E-11</v>
      </c>
      <c r="AF308" s="11">
        <f t="shared" si="136"/>
        <v>9.7597487930117612E-11</v>
      </c>
      <c r="AG308" s="15">
        <f t="shared" si="137"/>
        <v>1.097002469958351E-3</v>
      </c>
      <c r="AI308">
        <f t="shared" si="152"/>
        <v>7.0166976093453699E-4</v>
      </c>
      <c r="AJ308">
        <f t="shared" si="138"/>
        <v>5.4612832912512141E-8</v>
      </c>
      <c r="AK308">
        <v>0</v>
      </c>
      <c r="AL308" s="11">
        <f t="shared" si="139"/>
        <v>3.0432271277249024E-7</v>
      </c>
      <c r="AM308" s="11">
        <f t="shared" si="140"/>
        <v>3.5893554568500237E-7</v>
      </c>
      <c r="AN308" s="15">
        <f t="shared" si="141"/>
        <v>2.2739189884214046E-2</v>
      </c>
      <c r="AO308" s="15"/>
      <c r="AP308" t="e">
        <f t="shared" si="142"/>
        <v>#VALUE!</v>
      </c>
      <c r="AQ308" t="e">
        <f t="shared" si="143"/>
        <v>#VALUE!</v>
      </c>
      <c r="AR308">
        <v>0</v>
      </c>
      <c r="AS308" s="11" t="e">
        <f t="shared" si="144"/>
        <v>#VALUE!</v>
      </c>
      <c r="AT308" s="11" t="e">
        <f t="shared" si="145"/>
        <v>#VALUE!</v>
      </c>
      <c r="AU308" s="15">
        <f t="shared" si="146"/>
        <v>1.5759424160826513E-2</v>
      </c>
      <c r="AW308">
        <f t="shared" si="147"/>
        <v>78.812974192989046</v>
      </c>
      <c r="AX308">
        <f t="shared" si="148"/>
        <v>15.215219993965077</v>
      </c>
      <c r="AY308" t="e">
        <f t="shared" si="149"/>
        <v>#VALUE!</v>
      </c>
    </row>
    <row r="309" spans="1:51">
      <c r="A309" s="17"/>
      <c r="D309" s="36">
        <v>1</v>
      </c>
      <c r="E309" s="45">
        <v>44404.837094907409</v>
      </c>
      <c r="F309" s="43">
        <v>192</v>
      </c>
      <c r="H309" s="54">
        <v>23.2</v>
      </c>
      <c r="I309" s="5">
        <v>30</v>
      </c>
      <c r="J309" s="5">
        <v>1</v>
      </c>
      <c r="K309" s="54">
        <v>145</v>
      </c>
      <c r="L309" s="5" t="s">
        <v>88</v>
      </c>
      <c r="M309" s="6">
        <f t="shared" si="125"/>
        <v>5.1169599964689333E-3</v>
      </c>
      <c r="N309" s="6">
        <f t="shared" si="153"/>
        <v>3.8432576896483885</v>
      </c>
      <c r="O309" s="6" t="e">
        <f t="shared" si="126"/>
        <v>#VALUE!</v>
      </c>
      <c r="P309">
        <f t="shared" si="127"/>
        <v>8.1871359943502933E-2</v>
      </c>
      <c r="Q309">
        <f t="shared" si="128"/>
        <v>169.10333834452911</v>
      </c>
      <c r="R309">
        <f t="shared" si="129"/>
        <v>0.14362197148974562</v>
      </c>
      <c r="S309">
        <f t="shared" si="130"/>
        <v>107.8719096321506</v>
      </c>
      <c r="T309">
        <f t="shared" si="131"/>
        <v>107.8719096321506</v>
      </c>
      <c r="V309" s="4">
        <f t="shared" si="150"/>
        <v>0.98826726892188299</v>
      </c>
      <c r="W309">
        <v>313.14999999999998</v>
      </c>
      <c r="X309">
        <f t="shared" si="132"/>
        <v>1.9073334166666699E-2</v>
      </c>
      <c r="Y309">
        <v>2E-3</v>
      </c>
      <c r="Z309">
        <f t="shared" si="133"/>
        <v>7.2765497523200454E-2</v>
      </c>
      <c r="AB309">
        <f t="shared" si="151"/>
        <v>9.882672689218829E-7</v>
      </c>
      <c r="AC309">
        <f t="shared" si="134"/>
        <v>7.6919482975369195E-11</v>
      </c>
      <c r="AD309">
        <v>0</v>
      </c>
      <c r="AE309" s="11">
        <f t="shared" si="135"/>
        <v>2.0678004954748414E-11</v>
      </c>
      <c r="AF309" s="11">
        <f t="shared" si="136"/>
        <v>9.7597487930117612E-11</v>
      </c>
      <c r="AG309" s="15">
        <f t="shared" si="137"/>
        <v>1.097002469958351E-3</v>
      </c>
      <c r="AI309">
        <f t="shared" si="152"/>
        <v>1.4329875399367303E-4</v>
      </c>
      <c r="AJ309">
        <f t="shared" si="138"/>
        <v>1.1153325031428534E-8</v>
      </c>
      <c r="AK309">
        <v>0</v>
      </c>
      <c r="AL309" s="11">
        <f t="shared" si="139"/>
        <v>6.21504131718466E-8</v>
      </c>
      <c r="AM309" s="11">
        <f t="shared" si="140"/>
        <v>7.3303738203275131E-8</v>
      </c>
      <c r="AN309" s="15">
        <f t="shared" si="141"/>
        <v>2.2739189884214046E-2</v>
      </c>
      <c r="AO309" s="15"/>
      <c r="AP309" t="e">
        <f t="shared" si="142"/>
        <v>#VALUE!</v>
      </c>
      <c r="AQ309" t="e">
        <f t="shared" si="143"/>
        <v>#VALUE!</v>
      </c>
      <c r="AR309">
        <v>0</v>
      </c>
      <c r="AS309" s="11" t="e">
        <f t="shared" si="144"/>
        <v>#VALUE!</v>
      </c>
      <c r="AT309" s="11" t="e">
        <f t="shared" si="145"/>
        <v>#VALUE!</v>
      </c>
      <c r="AU309" s="15">
        <f t="shared" si="146"/>
        <v>1.5759424160826513E-2</v>
      </c>
      <c r="AW309">
        <f t="shared" si="147"/>
        <v>78.812974192989046</v>
      </c>
      <c r="AX309">
        <f t="shared" si="148"/>
        <v>15.215219993965071</v>
      </c>
      <c r="AY309" t="e">
        <f t="shared" si="149"/>
        <v>#VALUE!</v>
      </c>
    </row>
    <row r="310" spans="1:51">
      <c r="A310" s="17"/>
      <c r="D310" s="36">
        <v>2</v>
      </c>
      <c r="E310" s="45">
        <v>44404.858344907407</v>
      </c>
      <c r="F310" s="43">
        <v>12</v>
      </c>
      <c r="H310" s="54">
        <v>23.2</v>
      </c>
      <c r="I310" s="5">
        <v>30</v>
      </c>
      <c r="J310" s="5">
        <v>1</v>
      </c>
      <c r="K310" s="54">
        <v>12220</v>
      </c>
      <c r="L310" s="5" t="s">
        <v>88</v>
      </c>
      <c r="M310" s="6">
        <f t="shared" si="125"/>
        <v>5.1169599964689333E-3</v>
      </c>
      <c r="N310" s="6">
        <f t="shared" ref="N310:N341" si="154">1000000*(AM310-AK310)/X310</f>
        <v>323.89385494829878</v>
      </c>
      <c r="O310" s="6" t="e">
        <f t="shared" si="126"/>
        <v>#VALUE!</v>
      </c>
      <c r="P310">
        <f t="shared" si="127"/>
        <v>8.1871359943502933E-2</v>
      </c>
      <c r="Q310">
        <f t="shared" si="128"/>
        <v>14251.329617725147</v>
      </c>
      <c r="R310">
        <f t="shared" si="129"/>
        <v>0.14362197148974562</v>
      </c>
      <c r="S310">
        <f t="shared" si="130"/>
        <v>9090.9981772750398</v>
      </c>
      <c r="T310">
        <f t="shared" si="131"/>
        <v>9090.9981772750398</v>
      </c>
      <c r="V310" s="4">
        <f t="shared" si="150"/>
        <v>0.98826726892188299</v>
      </c>
      <c r="W310">
        <v>313.14999999999998</v>
      </c>
      <c r="X310">
        <f t="shared" si="132"/>
        <v>1.9073334166666699E-2</v>
      </c>
      <c r="Y310">
        <v>2E-3</v>
      </c>
      <c r="Z310">
        <f t="shared" si="133"/>
        <v>7.2765497523200454E-2</v>
      </c>
      <c r="AB310">
        <f t="shared" si="151"/>
        <v>9.882672689218829E-7</v>
      </c>
      <c r="AC310">
        <f t="shared" si="134"/>
        <v>7.6919482975369195E-11</v>
      </c>
      <c r="AD310">
        <v>0</v>
      </c>
      <c r="AE310" s="11">
        <f t="shared" si="135"/>
        <v>2.0678004954748414E-11</v>
      </c>
      <c r="AF310" s="11">
        <f t="shared" si="136"/>
        <v>9.7597487930117612E-11</v>
      </c>
      <c r="AG310" s="15">
        <f t="shared" si="137"/>
        <v>1.097002469958351E-3</v>
      </c>
      <c r="AI310">
        <f t="shared" si="152"/>
        <v>1.2076626026225411E-2</v>
      </c>
      <c r="AJ310">
        <f t="shared" si="138"/>
        <v>9.3995608195901169E-7</v>
      </c>
      <c r="AK310">
        <v>0</v>
      </c>
      <c r="AL310" s="11">
        <f t="shared" si="139"/>
        <v>5.2377796479997628E-6</v>
      </c>
      <c r="AM310" s="11">
        <f t="shared" si="140"/>
        <v>6.1777357299587749E-6</v>
      </c>
      <c r="AN310" s="15">
        <f t="shared" si="141"/>
        <v>2.2739189884214046E-2</v>
      </c>
      <c r="AO310" s="15"/>
      <c r="AP310" t="e">
        <f t="shared" si="142"/>
        <v>#VALUE!</v>
      </c>
      <c r="AQ310" t="e">
        <f t="shared" si="143"/>
        <v>#VALUE!</v>
      </c>
      <c r="AR310">
        <v>0</v>
      </c>
      <c r="AS310" s="11" t="e">
        <f t="shared" si="144"/>
        <v>#VALUE!</v>
      </c>
      <c r="AT310" s="11" t="e">
        <f t="shared" si="145"/>
        <v>#VALUE!</v>
      </c>
      <c r="AU310" s="15">
        <f t="shared" si="146"/>
        <v>1.5759424160826513E-2</v>
      </c>
      <c r="AW310">
        <f t="shared" si="147"/>
        <v>78.812974192989046</v>
      </c>
      <c r="AX310">
        <f t="shared" si="148"/>
        <v>15.215219993965079</v>
      </c>
      <c r="AY310" t="e">
        <f t="shared" si="149"/>
        <v>#VALUE!</v>
      </c>
    </row>
    <row r="311" spans="1:51">
      <c r="A311" s="17"/>
      <c r="D311" s="36">
        <v>1</v>
      </c>
      <c r="E311" s="45">
        <v>44404.879571759258</v>
      </c>
      <c r="F311" s="43">
        <v>105</v>
      </c>
      <c r="H311" s="54">
        <v>23.2</v>
      </c>
      <c r="I311" s="5">
        <v>30</v>
      </c>
      <c r="J311" s="5">
        <v>1</v>
      </c>
      <c r="K311" s="54">
        <v>16873</v>
      </c>
      <c r="L311" s="5" t="s">
        <v>88</v>
      </c>
      <c r="M311" s="6">
        <f t="shared" si="125"/>
        <v>5.1169599964689333E-3</v>
      </c>
      <c r="N311" s="6">
        <f t="shared" si="154"/>
        <v>447.22266894784309</v>
      </c>
      <c r="O311" s="6" t="e">
        <f t="shared" si="126"/>
        <v>#VALUE!</v>
      </c>
      <c r="P311">
        <f t="shared" si="127"/>
        <v>8.1871359943502933E-2</v>
      </c>
      <c r="Q311">
        <f t="shared" si="128"/>
        <v>19677.797433705095</v>
      </c>
      <c r="R311">
        <f t="shared" si="129"/>
        <v>0.14362197148974562</v>
      </c>
      <c r="S311">
        <f t="shared" si="130"/>
        <v>12552.57056016053</v>
      </c>
      <c r="T311">
        <f t="shared" si="131"/>
        <v>12552.57056016053</v>
      </c>
      <c r="V311" s="4">
        <f t="shared" si="150"/>
        <v>0.98826726892188299</v>
      </c>
      <c r="W311">
        <v>313.14999999999998</v>
      </c>
      <c r="X311">
        <f t="shared" si="132"/>
        <v>1.9073334166666699E-2</v>
      </c>
      <c r="Y311">
        <v>2E-3</v>
      </c>
      <c r="Z311">
        <f t="shared" si="133"/>
        <v>7.2765497523200454E-2</v>
      </c>
      <c r="AB311">
        <f t="shared" si="151"/>
        <v>9.882672689218829E-7</v>
      </c>
      <c r="AC311">
        <f t="shared" si="134"/>
        <v>7.6919482975369195E-11</v>
      </c>
      <c r="AD311">
        <v>0</v>
      </c>
      <c r="AE311" s="11">
        <f t="shared" si="135"/>
        <v>2.0678004954748414E-11</v>
      </c>
      <c r="AF311" s="11">
        <f t="shared" si="136"/>
        <v>9.7597487930117612E-11</v>
      </c>
      <c r="AG311" s="15">
        <f t="shared" si="137"/>
        <v>1.097002469958351E-3</v>
      </c>
      <c r="AI311">
        <f t="shared" si="152"/>
        <v>1.667503362851893E-2</v>
      </c>
      <c r="AJ311">
        <f t="shared" si="138"/>
        <v>1.2978624362434044E-6</v>
      </c>
      <c r="AK311">
        <v>0</v>
      </c>
      <c r="AL311" s="11">
        <f t="shared" si="139"/>
        <v>7.2321649755073622E-6</v>
      </c>
      <c r="AM311" s="11">
        <f t="shared" si="140"/>
        <v>8.530027411750766E-6</v>
      </c>
      <c r="AN311" s="15">
        <f t="shared" si="141"/>
        <v>2.2739189884214046E-2</v>
      </c>
      <c r="AO311" s="15"/>
      <c r="AP311" t="e">
        <f t="shared" si="142"/>
        <v>#VALUE!</v>
      </c>
      <c r="AQ311" t="e">
        <f t="shared" si="143"/>
        <v>#VALUE!</v>
      </c>
      <c r="AR311">
        <v>0</v>
      </c>
      <c r="AS311" s="11" t="e">
        <f t="shared" si="144"/>
        <v>#VALUE!</v>
      </c>
      <c r="AT311" s="11" t="e">
        <f t="shared" si="145"/>
        <v>#VALUE!</v>
      </c>
      <c r="AU311" s="15">
        <f t="shared" si="146"/>
        <v>1.5759424160826513E-2</v>
      </c>
      <c r="AW311">
        <f t="shared" si="147"/>
        <v>78.812974192989046</v>
      </c>
      <c r="AX311">
        <f t="shared" si="148"/>
        <v>15.215219993965071</v>
      </c>
      <c r="AY311" t="e">
        <f t="shared" si="149"/>
        <v>#VALUE!</v>
      </c>
    </row>
    <row r="312" spans="1:51">
      <c r="A312" s="17"/>
      <c r="D312" s="36">
        <v>2</v>
      </c>
      <c r="E312" s="45">
        <v>44404.900821759256</v>
      </c>
      <c r="F312" s="43">
        <v>138</v>
      </c>
      <c r="H312" s="54">
        <v>23.2</v>
      </c>
      <c r="I312" s="5">
        <v>30</v>
      </c>
      <c r="J312" s="5">
        <v>1</v>
      </c>
      <c r="K312" s="54">
        <v>14368</v>
      </c>
      <c r="L312" s="5" t="s">
        <v>88</v>
      </c>
      <c r="M312" s="6">
        <f t="shared" si="125"/>
        <v>5.1169599964689333E-3</v>
      </c>
      <c r="N312" s="6">
        <f t="shared" si="154"/>
        <v>380.82707920598654</v>
      </c>
      <c r="O312" s="6" t="e">
        <f t="shared" si="126"/>
        <v>#VALUE!</v>
      </c>
      <c r="P312">
        <f t="shared" si="127"/>
        <v>8.1871359943502933E-2</v>
      </c>
      <c r="Q312">
        <f t="shared" si="128"/>
        <v>16756.391485063406</v>
      </c>
      <c r="R312">
        <f t="shared" si="129"/>
        <v>0.14362197148974562</v>
      </c>
      <c r="S312">
        <f t="shared" si="130"/>
        <v>10688.990328239586</v>
      </c>
      <c r="T312">
        <f t="shared" si="131"/>
        <v>10688.990328239586</v>
      </c>
      <c r="V312" s="4">
        <f t="shared" si="150"/>
        <v>0.98826726892188299</v>
      </c>
      <c r="W312">
        <v>313.14999999999998</v>
      </c>
      <c r="X312">
        <f t="shared" si="132"/>
        <v>1.9073334166666699E-2</v>
      </c>
      <c r="Y312">
        <v>2E-3</v>
      </c>
      <c r="Z312">
        <f t="shared" si="133"/>
        <v>7.2765497523200454E-2</v>
      </c>
      <c r="AB312">
        <f t="shared" si="151"/>
        <v>9.882672689218829E-7</v>
      </c>
      <c r="AC312">
        <f t="shared" si="134"/>
        <v>7.6919482975369195E-11</v>
      </c>
      <c r="AD312">
        <v>0</v>
      </c>
      <c r="AE312" s="11">
        <f t="shared" si="135"/>
        <v>2.0678004954748414E-11</v>
      </c>
      <c r="AF312" s="11">
        <f t="shared" si="136"/>
        <v>9.7597487930117612E-11</v>
      </c>
      <c r="AG312" s="15">
        <f t="shared" si="137"/>
        <v>1.097002469958351E-3</v>
      </c>
      <c r="AI312">
        <f t="shared" si="152"/>
        <v>1.4199424119869615E-2</v>
      </c>
      <c r="AJ312">
        <f t="shared" si="138"/>
        <v>1.1051791313901046E-6</v>
      </c>
      <c r="AK312">
        <v>0</v>
      </c>
      <c r="AL312" s="11">
        <f t="shared" si="139"/>
        <v>6.1584630100213231E-6</v>
      </c>
      <c r="AM312" s="11">
        <f t="shared" si="140"/>
        <v>7.2636421414114281E-6</v>
      </c>
      <c r="AN312" s="15">
        <f t="shared" si="141"/>
        <v>2.2739189884214046E-2</v>
      </c>
      <c r="AO312" s="15"/>
      <c r="AP312" t="e">
        <f t="shared" si="142"/>
        <v>#VALUE!</v>
      </c>
      <c r="AQ312" t="e">
        <f t="shared" si="143"/>
        <v>#VALUE!</v>
      </c>
      <c r="AR312">
        <v>0</v>
      </c>
      <c r="AS312" s="11" t="e">
        <f t="shared" si="144"/>
        <v>#VALUE!</v>
      </c>
      <c r="AT312" s="11" t="e">
        <f t="shared" si="145"/>
        <v>#VALUE!</v>
      </c>
      <c r="AU312" s="15">
        <f t="shared" si="146"/>
        <v>1.5759424160826513E-2</v>
      </c>
      <c r="AW312">
        <f t="shared" si="147"/>
        <v>78.812974192989046</v>
      </c>
      <c r="AX312">
        <f t="shared" si="148"/>
        <v>15.215219993965082</v>
      </c>
      <c r="AY312" t="e">
        <f t="shared" si="149"/>
        <v>#VALUE!</v>
      </c>
    </row>
    <row r="313" spans="1:51">
      <c r="A313" s="17"/>
      <c r="D313" s="36">
        <v>1</v>
      </c>
      <c r="E313" s="45">
        <v>44404.922083333331</v>
      </c>
      <c r="F313" s="43">
        <v>182</v>
      </c>
      <c r="H313" s="54">
        <v>23.2</v>
      </c>
      <c r="I313" s="5">
        <v>30</v>
      </c>
      <c r="J313" s="5">
        <v>1</v>
      </c>
      <c r="K313" s="54">
        <v>18874</v>
      </c>
      <c r="L313" s="5" t="s">
        <v>88</v>
      </c>
      <c r="M313" s="6">
        <f t="shared" si="125"/>
        <v>5.1169599964689333E-3</v>
      </c>
      <c r="N313" s="6">
        <f t="shared" si="154"/>
        <v>500.25962506499098</v>
      </c>
      <c r="O313" s="6" t="e">
        <f t="shared" si="126"/>
        <v>#VALUE!</v>
      </c>
      <c r="P313">
        <f t="shared" si="127"/>
        <v>8.1871359943502933E-2</v>
      </c>
      <c r="Q313">
        <f t="shared" si="128"/>
        <v>22011.423502859605</v>
      </c>
      <c r="R313">
        <f t="shared" si="129"/>
        <v>0.14362197148974562</v>
      </c>
      <c r="S313">
        <f t="shared" si="130"/>
        <v>14041.202913084211</v>
      </c>
      <c r="T313">
        <f t="shared" si="131"/>
        <v>14041.202913084211</v>
      </c>
      <c r="V313" s="4">
        <f t="shared" si="150"/>
        <v>0.98826726892188299</v>
      </c>
      <c r="W313">
        <v>313.14999999999998</v>
      </c>
      <c r="X313">
        <f t="shared" si="132"/>
        <v>1.9073334166666699E-2</v>
      </c>
      <c r="Y313">
        <v>2E-3</v>
      </c>
      <c r="Z313">
        <f t="shared" si="133"/>
        <v>7.2765497523200454E-2</v>
      </c>
      <c r="AB313">
        <f t="shared" si="151"/>
        <v>9.882672689218829E-7</v>
      </c>
      <c r="AC313">
        <f t="shared" si="134"/>
        <v>7.6919482975369195E-11</v>
      </c>
      <c r="AD313">
        <v>0</v>
      </c>
      <c r="AE313" s="11">
        <f t="shared" si="135"/>
        <v>2.0678004954748414E-11</v>
      </c>
      <c r="AF313" s="11">
        <f t="shared" si="136"/>
        <v>9.7597487930117612E-11</v>
      </c>
      <c r="AG313" s="15">
        <f t="shared" si="137"/>
        <v>1.097002469958351E-3</v>
      </c>
      <c r="AI313">
        <f t="shared" si="152"/>
        <v>1.8652556433631617E-2</v>
      </c>
      <c r="AJ313">
        <f t="shared" si="138"/>
        <v>1.451778321677118E-6</v>
      </c>
      <c r="AK313">
        <v>0</v>
      </c>
      <c r="AL313" s="11">
        <f t="shared" si="139"/>
        <v>8.0898406772788467E-6</v>
      </c>
      <c r="AM313" s="11">
        <f t="shared" si="140"/>
        <v>9.5416189989559647E-6</v>
      </c>
      <c r="AN313" s="15">
        <f t="shared" si="141"/>
        <v>2.2739189884214046E-2</v>
      </c>
      <c r="AO313" s="15"/>
      <c r="AP313" t="e">
        <f t="shared" si="142"/>
        <v>#VALUE!</v>
      </c>
      <c r="AQ313" t="e">
        <f t="shared" si="143"/>
        <v>#VALUE!</v>
      </c>
      <c r="AR313">
        <v>0</v>
      </c>
      <c r="AS313" s="11" t="e">
        <f t="shared" si="144"/>
        <v>#VALUE!</v>
      </c>
      <c r="AT313" s="11" t="e">
        <f t="shared" si="145"/>
        <v>#VALUE!</v>
      </c>
      <c r="AU313" s="15">
        <f t="shared" si="146"/>
        <v>1.5759424160826513E-2</v>
      </c>
      <c r="AW313">
        <f t="shared" si="147"/>
        <v>78.812974192989046</v>
      </c>
      <c r="AX313">
        <f t="shared" si="148"/>
        <v>15.215219993965073</v>
      </c>
      <c r="AY313" t="e">
        <f t="shared" si="149"/>
        <v>#VALUE!</v>
      </c>
    </row>
    <row r="314" spans="1:51">
      <c r="A314" s="17"/>
      <c r="D314" s="36">
        <v>2</v>
      </c>
      <c r="E314" s="45">
        <v>44404.943344907406</v>
      </c>
      <c r="F314" s="43">
        <v>68</v>
      </c>
      <c r="H314" s="54">
        <v>23.2</v>
      </c>
      <c r="I314" s="5">
        <v>30</v>
      </c>
      <c r="J314" s="5">
        <v>1</v>
      </c>
      <c r="K314" s="54">
        <v>533</v>
      </c>
      <c r="L314" s="5" t="s">
        <v>88</v>
      </c>
      <c r="M314" s="6">
        <f t="shared" si="125"/>
        <v>5.1169599964689333E-3</v>
      </c>
      <c r="N314" s="6">
        <f t="shared" si="154"/>
        <v>14.127285162638561</v>
      </c>
      <c r="O314" s="6" t="e">
        <f t="shared" si="126"/>
        <v>#VALUE!</v>
      </c>
      <c r="P314">
        <f t="shared" si="127"/>
        <v>8.1871359943502933E-2</v>
      </c>
      <c r="Q314">
        <f t="shared" si="128"/>
        <v>621.6005471560967</v>
      </c>
      <c r="R314">
        <f t="shared" si="129"/>
        <v>0.14362197148974562</v>
      </c>
      <c r="S314">
        <f t="shared" si="130"/>
        <v>396.52226092369852</v>
      </c>
      <c r="T314">
        <f t="shared" si="131"/>
        <v>396.52226092369847</v>
      </c>
      <c r="V314" s="4">
        <f t="shared" si="150"/>
        <v>0.98826726892188299</v>
      </c>
      <c r="W314">
        <v>313.14999999999998</v>
      </c>
      <c r="X314">
        <f t="shared" si="132"/>
        <v>1.9073334166666699E-2</v>
      </c>
      <c r="Y314">
        <v>2E-3</v>
      </c>
      <c r="Z314">
        <f t="shared" si="133"/>
        <v>7.2765497523200454E-2</v>
      </c>
      <c r="AB314">
        <f t="shared" si="151"/>
        <v>9.882672689218829E-7</v>
      </c>
      <c r="AC314">
        <f t="shared" si="134"/>
        <v>7.6919482975369195E-11</v>
      </c>
      <c r="AD314">
        <v>0</v>
      </c>
      <c r="AE314" s="11">
        <f t="shared" si="135"/>
        <v>2.0678004954748414E-11</v>
      </c>
      <c r="AF314" s="11">
        <f t="shared" si="136"/>
        <v>9.7597487930117612E-11</v>
      </c>
      <c r="AG314" s="15">
        <f t="shared" si="137"/>
        <v>1.097002469958351E-3</v>
      </c>
      <c r="AI314">
        <f t="shared" si="152"/>
        <v>5.2674645433536374E-4</v>
      </c>
      <c r="AJ314">
        <f t="shared" si="138"/>
        <v>4.0998084425871796E-8</v>
      </c>
      <c r="AK314">
        <v>0</v>
      </c>
      <c r="AL314" s="11">
        <f t="shared" si="139"/>
        <v>2.2845634634892583E-7</v>
      </c>
      <c r="AM314" s="11">
        <f t="shared" si="140"/>
        <v>2.694544307747976E-7</v>
      </c>
      <c r="AN314" s="15">
        <f t="shared" si="141"/>
        <v>2.2739189884214046E-2</v>
      </c>
      <c r="AO314" s="15"/>
      <c r="AP314" t="e">
        <f t="shared" si="142"/>
        <v>#VALUE!</v>
      </c>
      <c r="AQ314" t="e">
        <f t="shared" si="143"/>
        <v>#VALUE!</v>
      </c>
      <c r="AR314">
        <v>0</v>
      </c>
      <c r="AS314" s="11" t="e">
        <f t="shared" si="144"/>
        <v>#VALUE!</v>
      </c>
      <c r="AT314" s="11" t="e">
        <f t="shared" si="145"/>
        <v>#VALUE!</v>
      </c>
      <c r="AU314" s="15">
        <f t="shared" si="146"/>
        <v>1.5759424160826513E-2</v>
      </c>
      <c r="AW314">
        <f t="shared" si="147"/>
        <v>78.812974192989046</v>
      </c>
      <c r="AX314">
        <f t="shared" si="148"/>
        <v>15.215219993965071</v>
      </c>
      <c r="AY314" t="e">
        <f t="shared" si="149"/>
        <v>#VALUE!</v>
      </c>
    </row>
    <row r="315" spans="1:51">
      <c r="A315" s="17"/>
      <c r="D315" s="36">
        <v>1</v>
      </c>
      <c r="E315" s="45">
        <v>44404.964525462965</v>
      </c>
      <c r="F315" s="43">
        <v>77</v>
      </c>
      <c r="H315" s="54">
        <v>23.2</v>
      </c>
      <c r="I315" s="5">
        <v>30</v>
      </c>
      <c r="J315" s="5">
        <v>1</v>
      </c>
      <c r="K315" s="54">
        <v>16832</v>
      </c>
      <c r="L315" s="5" t="s">
        <v>88</v>
      </c>
      <c r="M315" s="6">
        <f t="shared" si="125"/>
        <v>5.1169599964689333E-3</v>
      </c>
      <c r="N315" s="6">
        <f t="shared" si="154"/>
        <v>446.13595470456329</v>
      </c>
      <c r="O315" s="6" t="e">
        <f t="shared" si="126"/>
        <v>#VALUE!</v>
      </c>
      <c r="P315">
        <f t="shared" si="127"/>
        <v>8.1871359943502933E-2</v>
      </c>
      <c r="Q315">
        <f t="shared" si="128"/>
        <v>19629.982007000785</v>
      </c>
      <c r="R315">
        <f t="shared" si="129"/>
        <v>0.14362197148974562</v>
      </c>
      <c r="S315">
        <f t="shared" si="130"/>
        <v>12522.068847781788</v>
      </c>
      <c r="T315">
        <f t="shared" si="131"/>
        <v>12522.068847781786</v>
      </c>
      <c r="V315" s="4">
        <f t="shared" si="150"/>
        <v>0.98826726892188299</v>
      </c>
      <c r="W315">
        <v>313.14999999999998</v>
      </c>
      <c r="X315">
        <f t="shared" si="132"/>
        <v>1.9073334166666699E-2</v>
      </c>
      <c r="Y315">
        <v>2E-3</v>
      </c>
      <c r="Z315">
        <f t="shared" si="133"/>
        <v>7.2765497523200454E-2</v>
      </c>
      <c r="AB315">
        <f t="shared" si="151"/>
        <v>9.882672689218829E-7</v>
      </c>
      <c r="AC315">
        <f t="shared" si="134"/>
        <v>7.6919482975369195E-11</v>
      </c>
      <c r="AD315">
        <v>0</v>
      </c>
      <c r="AE315" s="11">
        <f t="shared" si="135"/>
        <v>2.0678004954748414E-11</v>
      </c>
      <c r="AF315" s="11">
        <f t="shared" si="136"/>
        <v>9.7597487930117612E-11</v>
      </c>
      <c r="AG315" s="15">
        <f t="shared" si="137"/>
        <v>1.097002469958351E-3</v>
      </c>
      <c r="AI315">
        <f t="shared" si="152"/>
        <v>1.6634514670493133E-2</v>
      </c>
      <c r="AJ315">
        <f t="shared" si="138"/>
        <v>1.2947087374414144E-6</v>
      </c>
      <c r="AK315">
        <v>0</v>
      </c>
      <c r="AL315" s="11">
        <f t="shared" si="139"/>
        <v>7.2145914104035988E-6</v>
      </c>
      <c r="AM315" s="11">
        <f t="shared" si="140"/>
        <v>8.5093001478450134E-6</v>
      </c>
      <c r="AN315" s="15">
        <f t="shared" si="141"/>
        <v>2.2739189884214046E-2</v>
      </c>
      <c r="AO315" s="15"/>
      <c r="AP315" t="e">
        <f t="shared" si="142"/>
        <v>#VALUE!</v>
      </c>
      <c r="AQ315" t="e">
        <f t="shared" si="143"/>
        <v>#VALUE!</v>
      </c>
      <c r="AR315">
        <v>0</v>
      </c>
      <c r="AS315" s="11" t="e">
        <f t="shared" si="144"/>
        <v>#VALUE!</v>
      </c>
      <c r="AT315" s="11" t="e">
        <f t="shared" si="145"/>
        <v>#VALUE!</v>
      </c>
      <c r="AU315" s="15">
        <f t="shared" si="146"/>
        <v>1.5759424160826513E-2</v>
      </c>
      <c r="AW315">
        <f t="shared" si="147"/>
        <v>78.812974192989046</v>
      </c>
      <c r="AX315">
        <f t="shared" si="148"/>
        <v>15.21521999396508</v>
      </c>
      <c r="AY315" t="e">
        <f t="shared" si="149"/>
        <v>#VALUE!</v>
      </c>
    </row>
    <row r="316" spans="1:51">
      <c r="A316" s="17"/>
      <c r="D316" s="36">
        <v>2</v>
      </c>
      <c r="E316" s="45">
        <v>44404.985752314817</v>
      </c>
      <c r="F316" s="43">
        <v>163</v>
      </c>
      <c r="H316" s="54">
        <v>23.2</v>
      </c>
      <c r="I316" s="5">
        <v>30</v>
      </c>
      <c r="J316" s="5">
        <v>1</v>
      </c>
      <c r="K316" s="54">
        <v>18666</v>
      </c>
      <c r="L316" s="5" t="s">
        <v>88</v>
      </c>
      <c r="M316" s="6">
        <f t="shared" si="125"/>
        <v>5.1169599964689333E-3</v>
      </c>
      <c r="N316" s="6">
        <f t="shared" si="154"/>
        <v>494.74653817225391</v>
      </c>
      <c r="O316" s="6" t="e">
        <f t="shared" si="126"/>
        <v>#VALUE!</v>
      </c>
      <c r="P316">
        <f t="shared" si="127"/>
        <v>8.1871359943502933E-2</v>
      </c>
      <c r="Q316">
        <f t="shared" si="128"/>
        <v>21768.847679579172</v>
      </c>
      <c r="R316">
        <f t="shared" si="129"/>
        <v>0.14362197148974562</v>
      </c>
      <c r="S316">
        <f t="shared" si="130"/>
        <v>13886.462518577398</v>
      </c>
      <c r="T316">
        <f t="shared" si="131"/>
        <v>13886.4625185774</v>
      </c>
      <c r="V316" s="4">
        <f t="shared" si="150"/>
        <v>0.98826726892188299</v>
      </c>
      <c r="W316">
        <v>313.14999999999998</v>
      </c>
      <c r="X316">
        <f t="shared" si="132"/>
        <v>1.9073334166666699E-2</v>
      </c>
      <c r="Y316">
        <v>2E-3</v>
      </c>
      <c r="Z316">
        <f t="shared" si="133"/>
        <v>7.2765497523200454E-2</v>
      </c>
      <c r="AB316">
        <f t="shared" si="151"/>
        <v>9.882672689218829E-7</v>
      </c>
      <c r="AC316">
        <f t="shared" si="134"/>
        <v>7.6919482975369195E-11</v>
      </c>
      <c r="AD316">
        <v>0</v>
      </c>
      <c r="AE316" s="11">
        <f t="shared" si="135"/>
        <v>2.0678004954748414E-11</v>
      </c>
      <c r="AF316" s="11">
        <f t="shared" si="136"/>
        <v>9.7597487930117612E-11</v>
      </c>
      <c r="AG316" s="15">
        <f t="shared" si="137"/>
        <v>1.097002469958351E-3</v>
      </c>
      <c r="AI316">
        <f t="shared" si="152"/>
        <v>1.8446996841695866E-2</v>
      </c>
      <c r="AJ316">
        <f t="shared" si="138"/>
        <v>1.4357790692182415E-6</v>
      </c>
      <c r="AK316">
        <v>0</v>
      </c>
      <c r="AL316" s="11">
        <f t="shared" si="139"/>
        <v>8.0006869811426789E-6</v>
      </c>
      <c r="AM316" s="11">
        <f t="shared" si="140"/>
        <v>9.4364660503609204E-6</v>
      </c>
      <c r="AN316" s="15">
        <f t="shared" si="141"/>
        <v>2.2739189884214046E-2</v>
      </c>
      <c r="AO316" s="15"/>
      <c r="AP316" t="e">
        <f t="shared" si="142"/>
        <v>#VALUE!</v>
      </c>
      <c r="AQ316" t="e">
        <f t="shared" si="143"/>
        <v>#VALUE!</v>
      </c>
      <c r="AR316">
        <v>0</v>
      </c>
      <c r="AS316" s="11" t="e">
        <f t="shared" si="144"/>
        <v>#VALUE!</v>
      </c>
      <c r="AT316" s="11" t="e">
        <f t="shared" si="145"/>
        <v>#VALUE!</v>
      </c>
      <c r="AU316" s="15">
        <f t="shared" si="146"/>
        <v>1.5759424160826513E-2</v>
      </c>
      <c r="AW316">
        <f t="shared" si="147"/>
        <v>78.812974192989046</v>
      </c>
      <c r="AX316">
        <f t="shared" si="148"/>
        <v>15.215219993965077</v>
      </c>
      <c r="AY316" t="e">
        <f t="shared" si="149"/>
        <v>#VALUE!</v>
      </c>
    </row>
    <row r="317" spans="1:51">
      <c r="A317" s="17"/>
      <c r="D317" s="36">
        <v>1</v>
      </c>
      <c r="E317" s="45">
        <v>44411.578969907408</v>
      </c>
      <c r="F317" s="43">
        <v>112</v>
      </c>
      <c r="H317" s="54">
        <v>22.1</v>
      </c>
      <c r="I317" s="5">
        <v>30</v>
      </c>
      <c r="J317" s="5">
        <v>1</v>
      </c>
      <c r="K317" s="54">
        <v>1</v>
      </c>
      <c r="L317" s="5" t="s">
        <v>88</v>
      </c>
      <c r="M317" s="6">
        <f t="shared" si="125"/>
        <v>5.1360240303253788E-3</v>
      </c>
      <c r="N317" s="6">
        <f t="shared" si="154"/>
        <v>2.6603974803989596E-2</v>
      </c>
      <c r="O317" s="6" t="e">
        <f t="shared" si="126"/>
        <v>#VALUE!</v>
      </c>
      <c r="P317">
        <f t="shared" si="127"/>
        <v>8.2176384485206061E-2</v>
      </c>
      <c r="Q317">
        <f t="shared" si="128"/>
        <v>1.1705748913755423</v>
      </c>
      <c r="R317">
        <f t="shared" si="129"/>
        <v>0.14357961237802552</v>
      </c>
      <c r="S317">
        <f t="shared" si="130"/>
        <v>0.74372478935414787</v>
      </c>
      <c r="T317">
        <f t="shared" si="131"/>
        <v>0.74372478935414787</v>
      </c>
      <c r="V317" s="4">
        <f t="shared" si="150"/>
        <v>0.99194921302286188</v>
      </c>
      <c r="W317">
        <v>313.14999999999998</v>
      </c>
      <c r="X317">
        <f t="shared" si="132"/>
        <v>1.9073334166666699E-2</v>
      </c>
      <c r="Y317">
        <v>2E-3</v>
      </c>
      <c r="Z317">
        <f t="shared" si="133"/>
        <v>7.2765497523200454E-2</v>
      </c>
      <c r="AB317">
        <f t="shared" si="151"/>
        <v>9.9194921302286173E-7</v>
      </c>
      <c r="AC317">
        <f t="shared" si="134"/>
        <v>7.7206058525827791E-11</v>
      </c>
      <c r="AD317">
        <v>0</v>
      </c>
      <c r="AE317" s="11">
        <f t="shared" si="135"/>
        <v>2.0755044092598446E-11</v>
      </c>
      <c r="AF317" s="11">
        <f t="shared" si="136"/>
        <v>9.7961102618426237E-11</v>
      </c>
      <c r="AG317" s="15">
        <f t="shared" si="137"/>
        <v>1.097002469958351E-3</v>
      </c>
      <c r="AI317">
        <f t="shared" si="152"/>
        <v>9.9194921302286173E-7</v>
      </c>
      <c r="AJ317">
        <f t="shared" si="138"/>
        <v>7.7206058525827791E-11</v>
      </c>
      <c r="AK317">
        <v>0</v>
      </c>
      <c r="AL317" s="11">
        <f t="shared" si="139"/>
        <v>4.3022044307224701E-10</v>
      </c>
      <c r="AM317" s="11">
        <f t="shared" si="140"/>
        <v>5.0742650159807478E-10</v>
      </c>
      <c r="AN317" s="15">
        <f t="shared" si="141"/>
        <v>2.2739189884214046E-2</v>
      </c>
      <c r="AO317" s="15"/>
      <c r="AP317" t="e">
        <f t="shared" si="142"/>
        <v>#VALUE!</v>
      </c>
      <c r="AQ317" t="e">
        <f t="shared" si="143"/>
        <v>#VALUE!</v>
      </c>
      <c r="AR317">
        <v>0</v>
      </c>
      <c r="AS317" s="11" t="e">
        <f t="shared" si="144"/>
        <v>#VALUE!</v>
      </c>
      <c r="AT317" s="11" t="e">
        <f t="shared" si="145"/>
        <v>#VALUE!</v>
      </c>
      <c r="AU317" s="15">
        <f t="shared" si="146"/>
        <v>1.5759424160826513E-2</v>
      </c>
      <c r="AW317">
        <f t="shared" si="147"/>
        <v>78.81297419298906</v>
      </c>
      <c r="AX317">
        <f t="shared" si="148"/>
        <v>15.215219993965075</v>
      </c>
      <c r="AY317" t="e">
        <f t="shared" si="149"/>
        <v>#VALUE!</v>
      </c>
    </row>
    <row r="318" spans="1:51">
      <c r="A318" s="17"/>
      <c r="D318" s="36">
        <v>2</v>
      </c>
      <c r="E318" s="45">
        <v>44411.60019675926</v>
      </c>
      <c r="F318" s="43">
        <v>78</v>
      </c>
      <c r="H318" s="54">
        <v>22.1</v>
      </c>
      <c r="I318" s="5">
        <v>30</v>
      </c>
      <c r="J318" s="5">
        <v>1</v>
      </c>
      <c r="K318" s="54">
        <v>1</v>
      </c>
      <c r="L318" s="5" t="s">
        <v>88</v>
      </c>
      <c r="M318" s="6">
        <f t="shared" si="125"/>
        <v>5.1360240303253788E-3</v>
      </c>
      <c r="N318" s="6">
        <f t="shared" si="154"/>
        <v>2.6603974803989596E-2</v>
      </c>
      <c r="O318" s="6" t="e">
        <f t="shared" si="126"/>
        <v>#VALUE!</v>
      </c>
      <c r="P318">
        <f t="shared" si="127"/>
        <v>8.2176384485206061E-2</v>
      </c>
      <c r="Q318">
        <f t="shared" si="128"/>
        <v>1.1705748913755423</v>
      </c>
      <c r="R318">
        <f t="shared" si="129"/>
        <v>0.14357961237802552</v>
      </c>
      <c r="S318">
        <f t="shared" si="130"/>
        <v>0.74372478935414787</v>
      </c>
      <c r="T318">
        <f t="shared" si="131"/>
        <v>0.74372478935414787</v>
      </c>
      <c r="V318" s="4">
        <f t="shared" si="150"/>
        <v>0.99194921302286188</v>
      </c>
      <c r="W318">
        <v>313.14999999999998</v>
      </c>
      <c r="X318">
        <f t="shared" si="132"/>
        <v>1.9073334166666699E-2</v>
      </c>
      <c r="Y318">
        <v>2E-3</v>
      </c>
      <c r="Z318">
        <f t="shared" si="133"/>
        <v>7.2765497523200454E-2</v>
      </c>
      <c r="AB318">
        <f t="shared" si="151"/>
        <v>9.9194921302286173E-7</v>
      </c>
      <c r="AC318">
        <f t="shared" si="134"/>
        <v>7.7206058525827791E-11</v>
      </c>
      <c r="AD318">
        <v>0</v>
      </c>
      <c r="AE318" s="11">
        <f t="shared" si="135"/>
        <v>2.0755044092598446E-11</v>
      </c>
      <c r="AF318" s="11">
        <f t="shared" si="136"/>
        <v>9.7961102618426237E-11</v>
      </c>
      <c r="AG318" s="15">
        <f t="shared" si="137"/>
        <v>1.097002469958351E-3</v>
      </c>
      <c r="AI318">
        <f t="shared" si="152"/>
        <v>9.9194921302286173E-7</v>
      </c>
      <c r="AJ318">
        <f t="shared" si="138"/>
        <v>7.7206058525827791E-11</v>
      </c>
      <c r="AK318">
        <v>0</v>
      </c>
      <c r="AL318" s="11">
        <f t="shared" si="139"/>
        <v>4.3022044307224701E-10</v>
      </c>
      <c r="AM318" s="11">
        <f t="shared" si="140"/>
        <v>5.0742650159807478E-10</v>
      </c>
      <c r="AN318" s="15">
        <f t="shared" si="141"/>
        <v>2.2739189884214046E-2</v>
      </c>
      <c r="AO318" s="15"/>
      <c r="AP318" t="e">
        <f t="shared" si="142"/>
        <v>#VALUE!</v>
      </c>
      <c r="AQ318" t="e">
        <f t="shared" si="143"/>
        <v>#VALUE!</v>
      </c>
      <c r="AR318">
        <v>0</v>
      </c>
      <c r="AS318" s="11" t="e">
        <f t="shared" si="144"/>
        <v>#VALUE!</v>
      </c>
      <c r="AT318" s="11" t="e">
        <f t="shared" si="145"/>
        <v>#VALUE!</v>
      </c>
      <c r="AU318" s="15">
        <f t="shared" si="146"/>
        <v>1.5759424160826513E-2</v>
      </c>
      <c r="AW318">
        <f t="shared" si="147"/>
        <v>78.81297419298906</v>
      </c>
      <c r="AX318">
        <f t="shared" si="148"/>
        <v>15.215219993965075</v>
      </c>
      <c r="AY318" t="e">
        <f t="shared" si="149"/>
        <v>#VALUE!</v>
      </c>
    </row>
    <row r="319" spans="1:51">
      <c r="A319" s="17"/>
      <c r="D319" s="36">
        <v>1</v>
      </c>
      <c r="E319" s="45">
        <v>44411.621446759258</v>
      </c>
      <c r="F319" s="43">
        <v>174</v>
      </c>
      <c r="H319" s="54">
        <v>22.1</v>
      </c>
      <c r="I319" s="5">
        <v>30</v>
      </c>
      <c r="J319" s="5">
        <v>1</v>
      </c>
      <c r="K319" s="54">
        <v>1</v>
      </c>
      <c r="L319" s="5" t="s">
        <v>88</v>
      </c>
      <c r="M319" s="6">
        <f t="shared" si="125"/>
        <v>5.1360240303253788E-3</v>
      </c>
      <c r="N319" s="6">
        <f t="shared" si="154"/>
        <v>2.6603974803989596E-2</v>
      </c>
      <c r="O319" s="6" t="e">
        <f t="shared" si="126"/>
        <v>#VALUE!</v>
      </c>
      <c r="P319">
        <f t="shared" si="127"/>
        <v>8.2176384485206061E-2</v>
      </c>
      <c r="Q319">
        <f t="shared" si="128"/>
        <v>1.1705748913755423</v>
      </c>
      <c r="R319">
        <f t="shared" si="129"/>
        <v>0.14357961237802552</v>
      </c>
      <c r="S319">
        <f t="shared" si="130"/>
        <v>0.74372478935414787</v>
      </c>
      <c r="T319">
        <f t="shared" si="131"/>
        <v>0.74372478935414787</v>
      </c>
      <c r="V319" s="4">
        <f t="shared" si="150"/>
        <v>0.99194921302286188</v>
      </c>
      <c r="W319">
        <v>313.14999999999998</v>
      </c>
      <c r="X319">
        <f t="shared" si="132"/>
        <v>1.9073334166666699E-2</v>
      </c>
      <c r="Y319">
        <v>2E-3</v>
      </c>
      <c r="Z319">
        <f t="shared" si="133"/>
        <v>7.2765497523200454E-2</v>
      </c>
      <c r="AB319">
        <f t="shared" si="151"/>
        <v>9.9194921302286173E-7</v>
      </c>
      <c r="AC319">
        <f t="shared" si="134"/>
        <v>7.7206058525827791E-11</v>
      </c>
      <c r="AD319">
        <v>0</v>
      </c>
      <c r="AE319" s="11">
        <f t="shared" si="135"/>
        <v>2.0755044092598446E-11</v>
      </c>
      <c r="AF319" s="11">
        <f t="shared" si="136"/>
        <v>9.7961102618426237E-11</v>
      </c>
      <c r="AG319" s="15">
        <f t="shared" si="137"/>
        <v>1.097002469958351E-3</v>
      </c>
      <c r="AI319">
        <f t="shared" si="152"/>
        <v>9.9194921302286173E-7</v>
      </c>
      <c r="AJ319">
        <f t="shared" si="138"/>
        <v>7.7206058525827791E-11</v>
      </c>
      <c r="AK319">
        <v>0</v>
      </c>
      <c r="AL319" s="11">
        <f t="shared" si="139"/>
        <v>4.3022044307224701E-10</v>
      </c>
      <c r="AM319" s="11">
        <f t="shared" si="140"/>
        <v>5.0742650159807478E-10</v>
      </c>
      <c r="AN319" s="15">
        <f t="shared" si="141"/>
        <v>2.2739189884214046E-2</v>
      </c>
      <c r="AO319" s="15"/>
      <c r="AP319" t="e">
        <f t="shared" si="142"/>
        <v>#VALUE!</v>
      </c>
      <c r="AQ319" t="e">
        <f t="shared" si="143"/>
        <v>#VALUE!</v>
      </c>
      <c r="AR319">
        <v>0</v>
      </c>
      <c r="AS319" s="11" t="e">
        <f t="shared" si="144"/>
        <v>#VALUE!</v>
      </c>
      <c r="AT319" s="11" t="e">
        <f t="shared" si="145"/>
        <v>#VALUE!</v>
      </c>
      <c r="AU319" s="15">
        <f t="shared" si="146"/>
        <v>1.5759424160826513E-2</v>
      </c>
      <c r="AW319">
        <f t="shared" si="147"/>
        <v>78.81297419298906</v>
      </c>
      <c r="AX319">
        <f t="shared" si="148"/>
        <v>15.215219993965075</v>
      </c>
      <c r="AY319" t="e">
        <f t="shared" si="149"/>
        <v>#VALUE!</v>
      </c>
    </row>
    <row r="320" spans="1:51">
      <c r="A320" s="17"/>
      <c r="D320" s="36">
        <v>2</v>
      </c>
      <c r="E320" s="45">
        <v>44411.642685185187</v>
      </c>
      <c r="F320" s="43">
        <v>26</v>
      </c>
      <c r="H320" s="54">
        <v>22.1</v>
      </c>
      <c r="I320" s="5">
        <v>30</v>
      </c>
      <c r="J320" s="5">
        <v>1</v>
      </c>
      <c r="K320" s="54">
        <v>1</v>
      </c>
      <c r="L320" s="5" t="s">
        <v>88</v>
      </c>
      <c r="M320" s="6">
        <f t="shared" si="125"/>
        <v>5.1360240303253788E-3</v>
      </c>
      <c r="N320" s="6">
        <f t="shared" si="154"/>
        <v>2.6603974803989596E-2</v>
      </c>
      <c r="O320" s="6" t="e">
        <f t="shared" si="126"/>
        <v>#VALUE!</v>
      </c>
      <c r="P320">
        <f t="shared" si="127"/>
        <v>8.2176384485206061E-2</v>
      </c>
      <c r="Q320">
        <f t="shared" si="128"/>
        <v>1.1705748913755423</v>
      </c>
      <c r="R320">
        <f t="shared" si="129"/>
        <v>0.14357961237802552</v>
      </c>
      <c r="S320">
        <f t="shared" si="130"/>
        <v>0.74372478935414787</v>
      </c>
      <c r="T320">
        <f t="shared" si="131"/>
        <v>0.74372478935414787</v>
      </c>
      <c r="V320" s="4">
        <f t="shared" si="150"/>
        <v>0.99194921302286188</v>
      </c>
      <c r="W320">
        <v>313.14999999999998</v>
      </c>
      <c r="X320">
        <f t="shared" si="132"/>
        <v>1.9073334166666699E-2</v>
      </c>
      <c r="Y320">
        <v>2E-3</v>
      </c>
      <c r="Z320">
        <f t="shared" si="133"/>
        <v>7.2765497523200454E-2</v>
      </c>
      <c r="AB320">
        <f t="shared" si="151"/>
        <v>9.9194921302286173E-7</v>
      </c>
      <c r="AC320">
        <f t="shared" si="134"/>
        <v>7.7206058525827791E-11</v>
      </c>
      <c r="AD320">
        <v>0</v>
      </c>
      <c r="AE320" s="11">
        <f t="shared" si="135"/>
        <v>2.0755044092598446E-11</v>
      </c>
      <c r="AF320" s="11">
        <f t="shared" si="136"/>
        <v>9.7961102618426237E-11</v>
      </c>
      <c r="AG320" s="15">
        <f t="shared" si="137"/>
        <v>1.097002469958351E-3</v>
      </c>
      <c r="AI320">
        <f t="shared" si="152"/>
        <v>9.9194921302286173E-7</v>
      </c>
      <c r="AJ320">
        <f t="shared" si="138"/>
        <v>7.7206058525827791E-11</v>
      </c>
      <c r="AK320">
        <v>0</v>
      </c>
      <c r="AL320" s="11">
        <f t="shared" si="139"/>
        <v>4.3022044307224701E-10</v>
      </c>
      <c r="AM320" s="11">
        <f t="shared" si="140"/>
        <v>5.0742650159807478E-10</v>
      </c>
      <c r="AN320" s="15">
        <f t="shared" si="141"/>
        <v>2.2739189884214046E-2</v>
      </c>
      <c r="AO320" s="15"/>
      <c r="AP320" t="e">
        <f t="shared" si="142"/>
        <v>#VALUE!</v>
      </c>
      <c r="AQ320" t="e">
        <f t="shared" si="143"/>
        <v>#VALUE!</v>
      </c>
      <c r="AR320">
        <v>0</v>
      </c>
      <c r="AS320" s="11" t="e">
        <f t="shared" si="144"/>
        <v>#VALUE!</v>
      </c>
      <c r="AT320" s="11" t="e">
        <f t="shared" si="145"/>
        <v>#VALUE!</v>
      </c>
      <c r="AU320" s="15">
        <f t="shared" si="146"/>
        <v>1.5759424160826513E-2</v>
      </c>
      <c r="AW320">
        <f t="shared" si="147"/>
        <v>78.81297419298906</v>
      </c>
      <c r="AX320">
        <f t="shared" si="148"/>
        <v>15.215219993965075</v>
      </c>
      <c r="AY320" t="e">
        <f t="shared" si="149"/>
        <v>#VALUE!</v>
      </c>
    </row>
    <row r="321" spans="1:51">
      <c r="A321" s="17"/>
      <c r="D321" s="36">
        <v>1</v>
      </c>
      <c r="E321" s="45">
        <v>44411.663935185185</v>
      </c>
      <c r="F321" s="43">
        <v>186</v>
      </c>
      <c r="H321" s="54">
        <v>22.1</v>
      </c>
      <c r="I321" s="5">
        <v>30</v>
      </c>
      <c r="J321" s="5">
        <v>1</v>
      </c>
      <c r="K321" s="54">
        <v>1</v>
      </c>
      <c r="L321" s="5" t="s">
        <v>88</v>
      </c>
      <c r="M321" s="6">
        <f t="shared" si="125"/>
        <v>5.1360240303253788E-3</v>
      </c>
      <c r="N321" s="6">
        <f t="shared" si="154"/>
        <v>2.6603974803989596E-2</v>
      </c>
      <c r="O321" s="6" t="e">
        <f t="shared" si="126"/>
        <v>#VALUE!</v>
      </c>
      <c r="P321">
        <f t="shared" si="127"/>
        <v>8.2176384485206061E-2</v>
      </c>
      <c r="Q321">
        <f t="shared" si="128"/>
        <v>1.1705748913755423</v>
      </c>
      <c r="R321">
        <f t="shared" si="129"/>
        <v>0.14357961237802552</v>
      </c>
      <c r="S321">
        <f t="shared" si="130"/>
        <v>0.74372478935414787</v>
      </c>
      <c r="T321">
        <f t="shared" si="131"/>
        <v>0.74372478935414787</v>
      </c>
      <c r="V321" s="4">
        <f t="shared" si="150"/>
        <v>0.99194921302286188</v>
      </c>
      <c r="W321">
        <v>313.14999999999998</v>
      </c>
      <c r="X321">
        <f t="shared" si="132"/>
        <v>1.9073334166666699E-2</v>
      </c>
      <c r="Y321">
        <v>2E-3</v>
      </c>
      <c r="Z321">
        <f t="shared" si="133"/>
        <v>7.2765497523200454E-2</v>
      </c>
      <c r="AB321">
        <f t="shared" si="151"/>
        <v>9.9194921302286173E-7</v>
      </c>
      <c r="AC321">
        <f t="shared" si="134"/>
        <v>7.7206058525827791E-11</v>
      </c>
      <c r="AD321">
        <v>0</v>
      </c>
      <c r="AE321" s="11">
        <f t="shared" si="135"/>
        <v>2.0755044092598446E-11</v>
      </c>
      <c r="AF321" s="11">
        <f t="shared" si="136"/>
        <v>9.7961102618426237E-11</v>
      </c>
      <c r="AG321" s="15">
        <f t="shared" si="137"/>
        <v>1.097002469958351E-3</v>
      </c>
      <c r="AI321">
        <f t="shared" si="152"/>
        <v>9.9194921302286173E-7</v>
      </c>
      <c r="AJ321">
        <f t="shared" si="138"/>
        <v>7.7206058525827791E-11</v>
      </c>
      <c r="AK321">
        <v>0</v>
      </c>
      <c r="AL321" s="11">
        <f t="shared" si="139"/>
        <v>4.3022044307224701E-10</v>
      </c>
      <c r="AM321" s="11">
        <f t="shared" si="140"/>
        <v>5.0742650159807478E-10</v>
      </c>
      <c r="AN321" s="15">
        <f t="shared" si="141"/>
        <v>2.2739189884214046E-2</v>
      </c>
      <c r="AO321" s="15"/>
      <c r="AP321" t="e">
        <f t="shared" si="142"/>
        <v>#VALUE!</v>
      </c>
      <c r="AQ321" t="e">
        <f t="shared" si="143"/>
        <v>#VALUE!</v>
      </c>
      <c r="AR321">
        <v>0</v>
      </c>
      <c r="AS321" s="11" t="e">
        <f t="shared" si="144"/>
        <v>#VALUE!</v>
      </c>
      <c r="AT321" s="11" t="e">
        <f t="shared" si="145"/>
        <v>#VALUE!</v>
      </c>
      <c r="AU321" s="15">
        <f t="shared" si="146"/>
        <v>1.5759424160826513E-2</v>
      </c>
      <c r="AW321">
        <f t="shared" si="147"/>
        <v>78.81297419298906</v>
      </c>
      <c r="AX321">
        <f t="shared" si="148"/>
        <v>15.215219993965075</v>
      </c>
      <c r="AY321" t="e">
        <f t="shared" si="149"/>
        <v>#VALUE!</v>
      </c>
    </row>
    <row r="322" spans="1:51">
      <c r="A322" s="17"/>
      <c r="D322" s="36">
        <v>2</v>
      </c>
      <c r="E322" s="45">
        <v>44411.685196759259</v>
      </c>
      <c r="F322" s="43">
        <v>27</v>
      </c>
      <c r="H322" s="54">
        <v>22.1</v>
      </c>
      <c r="I322" s="5">
        <v>30</v>
      </c>
      <c r="J322" s="5">
        <v>1</v>
      </c>
      <c r="K322" s="54">
        <v>1</v>
      </c>
      <c r="L322" s="5" t="s">
        <v>88</v>
      </c>
      <c r="M322" s="6">
        <f t="shared" si="125"/>
        <v>5.1360240303253788E-3</v>
      </c>
      <c r="N322" s="6">
        <f t="shared" si="154"/>
        <v>2.6603974803989596E-2</v>
      </c>
      <c r="O322" s="6" t="e">
        <f t="shared" si="126"/>
        <v>#VALUE!</v>
      </c>
      <c r="P322">
        <f t="shared" si="127"/>
        <v>8.2176384485206061E-2</v>
      </c>
      <c r="Q322">
        <f t="shared" si="128"/>
        <v>1.1705748913755423</v>
      </c>
      <c r="R322">
        <f t="shared" si="129"/>
        <v>0.14357961237802552</v>
      </c>
      <c r="S322">
        <f t="shared" si="130"/>
        <v>0.74372478935414787</v>
      </c>
      <c r="T322">
        <f t="shared" si="131"/>
        <v>0.74372478935414787</v>
      </c>
      <c r="V322" s="4">
        <f t="shared" si="150"/>
        <v>0.99194921302286188</v>
      </c>
      <c r="W322">
        <v>313.14999999999998</v>
      </c>
      <c r="X322">
        <f t="shared" si="132"/>
        <v>1.9073334166666699E-2</v>
      </c>
      <c r="Y322">
        <v>2E-3</v>
      </c>
      <c r="Z322">
        <f t="shared" si="133"/>
        <v>7.2765497523200454E-2</v>
      </c>
      <c r="AB322">
        <f t="shared" si="151"/>
        <v>9.9194921302286173E-7</v>
      </c>
      <c r="AC322">
        <f t="shared" si="134"/>
        <v>7.7206058525827791E-11</v>
      </c>
      <c r="AD322">
        <v>0</v>
      </c>
      <c r="AE322" s="11">
        <f t="shared" si="135"/>
        <v>2.0755044092598446E-11</v>
      </c>
      <c r="AF322" s="11">
        <f t="shared" si="136"/>
        <v>9.7961102618426237E-11</v>
      </c>
      <c r="AG322" s="15">
        <f t="shared" si="137"/>
        <v>1.097002469958351E-3</v>
      </c>
      <c r="AI322">
        <f t="shared" si="152"/>
        <v>9.9194921302286173E-7</v>
      </c>
      <c r="AJ322">
        <f t="shared" si="138"/>
        <v>7.7206058525827791E-11</v>
      </c>
      <c r="AK322">
        <v>0</v>
      </c>
      <c r="AL322" s="11">
        <f t="shared" si="139"/>
        <v>4.3022044307224701E-10</v>
      </c>
      <c r="AM322" s="11">
        <f t="shared" si="140"/>
        <v>5.0742650159807478E-10</v>
      </c>
      <c r="AN322" s="15">
        <f t="shared" si="141"/>
        <v>2.2739189884214046E-2</v>
      </c>
      <c r="AO322" s="15"/>
      <c r="AP322" t="e">
        <f t="shared" si="142"/>
        <v>#VALUE!</v>
      </c>
      <c r="AQ322" t="e">
        <f t="shared" si="143"/>
        <v>#VALUE!</v>
      </c>
      <c r="AR322">
        <v>0</v>
      </c>
      <c r="AS322" s="11" t="e">
        <f t="shared" si="144"/>
        <v>#VALUE!</v>
      </c>
      <c r="AT322" s="11" t="e">
        <f t="shared" si="145"/>
        <v>#VALUE!</v>
      </c>
      <c r="AU322" s="15">
        <f t="shared" si="146"/>
        <v>1.5759424160826513E-2</v>
      </c>
      <c r="AW322">
        <f t="shared" si="147"/>
        <v>78.81297419298906</v>
      </c>
      <c r="AX322">
        <f t="shared" si="148"/>
        <v>15.215219993965075</v>
      </c>
      <c r="AY322" t="e">
        <f t="shared" si="149"/>
        <v>#VALUE!</v>
      </c>
    </row>
    <row r="323" spans="1:51">
      <c r="A323" s="17"/>
      <c r="D323" s="36">
        <v>1</v>
      </c>
      <c r="E323" s="45">
        <v>44411.706446759257</v>
      </c>
      <c r="F323" s="43">
        <v>71</v>
      </c>
      <c r="H323" s="54">
        <v>22.1</v>
      </c>
      <c r="I323" s="5">
        <v>30</v>
      </c>
      <c r="J323" s="5">
        <v>1</v>
      </c>
      <c r="K323" s="54">
        <v>1</v>
      </c>
      <c r="L323" s="5" t="s">
        <v>88</v>
      </c>
      <c r="M323" s="6">
        <f t="shared" si="125"/>
        <v>5.1360240303253788E-3</v>
      </c>
      <c r="N323" s="6">
        <f t="shared" si="154"/>
        <v>2.6603974803989596E-2</v>
      </c>
      <c r="O323" s="6" t="e">
        <f t="shared" si="126"/>
        <v>#VALUE!</v>
      </c>
      <c r="P323">
        <f t="shared" si="127"/>
        <v>8.2176384485206061E-2</v>
      </c>
      <c r="Q323">
        <f t="shared" si="128"/>
        <v>1.1705748913755423</v>
      </c>
      <c r="R323">
        <f t="shared" si="129"/>
        <v>0.14357961237802552</v>
      </c>
      <c r="S323">
        <f t="shared" si="130"/>
        <v>0.74372478935414787</v>
      </c>
      <c r="T323">
        <f t="shared" si="131"/>
        <v>0.74372478935414787</v>
      </c>
      <c r="V323" s="4">
        <f t="shared" si="150"/>
        <v>0.99194921302286188</v>
      </c>
      <c r="W323">
        <v>313.14999999999998</v>
      </c>
      <c r="X323">
        <f t="shared" si="132"/>
        <v>1.9073334166666699E-2</v>
      </c>
      <c r="Y323">
        <v>2E-3</v>
      </c>
      <c r="Z323">
        <f t="shared" si="133"/>
        <v>7.2765497523200454E-2</v>
      </c>
      <c r="AB323">
        <f t="shared" si="151"/>
        <v>9.9194921302286173E-7</v>
      </c>
      <c r="AC323">
        <f t="shared" si="134"/>
        <v>7.7206058525827791E-11</v>
      </c>
      <c r="AD323">
        <v>0</v>
      </c>
      <c r="AE323" s="11">
        <f t="shared" si="135"/>
        <v>2.0755044092598446E-11</v>
      </c>
      <c r="AF323" s="11">
        <f t="shared" si="136"/>
        <v>9.7961102618426237E-11</v>
      </c>
      <c r="AG323" s="15">
        <f t="shared" si="137"/>
        <v>1.097002469958351E-3</v>
      </c>
      <c r="AI323">
        <f t="shared" si="152"/>
        <v>9.9194921302286173E-7</v>
      </c>
      <c r="AJ323">
        <f t="shared" si="138"/>
        <v>7.7206058525827791E-11</v>
      </c>
      <c r="AK323">
        <v>0</v>
      </c>
      <c r="AL323" s="11">
        <f t="shared" si="139"/>
        <v>4.3022044307224701E-10</v>
      </c>
      <c r="AM323" s="11">
        <f t="shared" si="140"/>
        <v>5.0742650159807478E-10</v>
      </c>
      <c r="AN323" s="15">
        <f t="shared" si="141"/>
        <v>2.2739189884214046E-2</v>
      </c>
      <c r="AO323" s="15"/>
      <c r="AP323" t="e">
        <f t="shared" si="142"/>
        <v>#VALUE!</v>
      </c>
      <c r="AQ323" t="e">
        <f t="shared" si="143"/>
        <v>#VALUE!</v>
      </c>
      <c r="AR323">
        <v>0</v>
      </c>
      <c r="AS323" s="11" t="e">
        <f t="shared" si="144"/>
        <v>#VALUE!</v>
      </c>
      <c r="AT323" s="11" t="e">
        <f t="shared" si="145"/>
        <v>#VALUE!</v>
      </c>
      <c r="AU323" s="15">
        <f t="shared" si="146"/>
        <v>1.5759424160826513E-2</v>
      </c>
      <c r="AW323">
        <f t="shared" si="147"/>
        <v>78.81297419298906</v>
      </c>
      <c r="AX323">
        <f t="shared" si="148"/>
        <v>15.215219993965075</v>
      </c>
      <c r="AY323" t="e">
        <f t="shared" si="149"/>
        <v>#VALUE!</v>
      </c>
    </row>
    <row r="324" spans="1:51">
      <c r="A324" s="17"/>
      <c r="D324" s="36">
        <v>2</v>
      </c>
      <c r="E324" s="45">
        <v>44411.727685185186</v>
      </c>
      <c r="F324" s="43">
        <v>68</v>
      </c>
      <c r="H324" s="54">
        <v>22.1</v>
      </c>
      <c r="I324" s="5">
        <v>30</v>
      </c>
      <c r="J324" s="5">
        <v>1</v>
      </c>
      <c r="K324" s="54">
        <v>1</v>
      </c>
      <c r="L324" s="5" t="s">
        <v>88</v>
      </c>
      <c r="M324" s="6">
        <f t="shared" si="125"/>
        <v>5.1360240303253788E-3</v>
      </c>
      <c r="N324" s="6">
        <f t="shared" si="154"/>
        <v>2.6603974803989596E-2</v>
      </c>
      <c r="O324" s="6" t="e">
        <f t="shared" si="126"/>
        <v>#VALUE!</v>
      </c>
      <c r="P324">
        <f t="shared" si="127"/>
        <v>8.2176384485206061E-2</v>
      </c>
      <c r="Q324">
        <f t="shared" si="128"/>
        <v>1.1705748913755423</v>
      </c>
      <c r="R324">
        <f t="shared" si="129"/>
        <v>0.14357961237802552</v>
      </c>
      <c r="S324">
        <f t="shared" si="130"/>
        <v>0.74372478935414787</v>
      </c>
      <c r="T324">
        <f t="shared" si="131"/>
        <v>0.74372478935414787</v>
      </c>
      <c r="V324" s="4">
        <f t="shared" si="150"/>
        <v>0.99194921302286188</v>
      </c>
      <c r="W324">
        <v>313.14999999999998</v>
      </c>
      <c r="X324">
        <f t="shared" si="132"/>
        <v>1.9073334166666699E-2</v>
      </c>
      <c r="Y324">
        <v>2E-3</v>
      </c>
      <c r="Z324">
        <f t="shared" si="133"/>
        <v>7.2765497523200454E-2</v>
      </c>
      <c r="AB324">
        <f t="shared" si="151"/>
        <v>9.9194921302286173E-7</v>
      </c>
      <c r="AC324">
        <f t="shared" si="134"/>
        <v>7.7206058525827791E-11</v>
      </c>
      <c r="AD324">
        <v>0</v>
      </c>
      <c r="AE324" s="11">
        <f t="shared" si="135"/>
        <v>2.0755044092598446E-11</v>
      </c>
      <c r="AF324" s="11">
        <f t="shared" si="136"/>
        <v>9.7961102618426237E-11</v>
      </c>
      <c r="AG324" s="15">
        <f t="shared" si="137"/>
        <v>1.097002469958351E-3</v>
      </c>
      <c r="AI324">
        <f t="shared" si="152"/>
        <v>9.9194921302286173E-7</v>
      </c>
      <c r="AJ324">
        <f t="shared" si="138"/>
        <v>7.7206058525827791E-11</v>
      </c>
      <c r="AK324">
        <v>0</v>
      </c>
      <c r="AL324" s="11">
        <f t="shared" si="139"/>
        <v>4.3022044307224701E-10</v>
      </c>
      <c r="AM324" s="11">
        <f t="shared" si="140"/>
        <v>5.0742650159807478E-10</v>
      </c>
      <c r="AN324" s="15">
        <f t="shared" si="141"/>
        <v>2.2739189884214046E-2</v>
      </c>
      <c r="AO324" s="15"/>
      <c r="AP324" t="e">
        <f t="shared" si="142"/>
        <v>#VALUE!</v>
      </c>
      <c r="AQ324" t="e">
        <f t="shared" si="143"/>
        <v>#VALUE!</v>
      </c>
      <c r="AR324">
        <v>0</v>
      </c>
      <c r="AS324" s="11" t="e">
        <f t="shared" si="144"/>
        <v>#VALUE!</v>
      </c>
      <c r="AT324" s="11" t="e">
        <f t="shared" si="145"/>
        <v>#VALUE!</v>
      </c>
      <c r="AU324" s="15">
        <f t="shared" si="146"/>
        <v>1.5759424160826513E-2</v>
      </c>
      <c r="AW324">
        <f t="shared" si="147"/>
        <v>78.81297419298906</v>
      </c>
      <c r="AX324">
        <f t="shared" si="148"/>
        <v>15.215219993965075</v>
      </c>
      <c r="AY324" t="e">
        <f t="shared" si="149"/>
        <v>#VALUE!</v>
      </c>
    </row>
    <row r="325" spans="1:51">
      <c r="A325" s="17"/>
      <c r="D325" s="36">
        <v>1</v>
      </c>
      <c r="E325" s="45">
        <v>44411.748912037037</v>
      </c>
      <c r="F325" s="43">
        <v>217</v>
      </c>
      <c r="H325" s="54">
        <v>22.1</v>
      </c>
      <c r="I325" s="5">
        <v>30</v>
      </c>
      <c r="J325" s="5">
        <v>1</v>
      </c>
      <c r="K325" s="54">
        <v>1</v>
      </c>
      <c r="L325" s="5" t="s">
        <v>88</v>
      </c>
      <c r="M325" s="6">
        <f t="shared" si="125"/>
        <v>5.1360240303253788E-3</v>
      </c>
      <c r="N325" s="6">
        <f t="shared" si="154"/>
        <v>2.6603974803989596E-2</v>
      </c>
      <c r="O325" s="6" t="e">
        <f t="shared" si="126"/>
        <v>#VALUE!</v>
      </c>
      <c r="P325">
        <f t="shared" si="127"/>
        <v>8.2176384485206061E-2</v>
      </c>
      <c r="Q325">
        <f t="shared" si="128"/>
        <v>1.1705748913755423</v>
      </c>
      <c r="R325">
        <f t="shared" si="129"/>
        <v>0.14357961237802552</v>
      </c>
      <c r="S325">
        <f t="shared" si="130"/>
        <v>0.74372478935414787</v>
      </c>
      <c r="T325">
        <f t="shared" si="131"/>
        <v>0.74372478935414787</v>
      </c>
      <c r="V325" s="4">
        <f t="shared" si="150"/>
        <v>0.99194921302286188</v>
      </c>
      <c r="W325">
        <v>313.14999999999998</v>
      </c>
      <c r="X325">
        <f t="shared" si="132"/>
        <v>1.9073334166666699E-2</v>
      </c>
      <c r="Y325">
        <v>2E-3</v>
      </c>
      <c r="Z325">
        <f t="shared" si="133"/>
        <v>7.2765497523200454E-2</v>
      </c>
      <c r="AB325">
        <f t="shared" si="151"/>
        <v>9.9194921302286173E-7</v>
      </c>
      <c r="AC325">
        <f t="shared" si="134"/>
        <v>7.7206058525827791E-11</v>
      </c>
      <c r="AD325">
        <v>0</v>
      </c>
      <c r="AE325" s="11">
        <f t="shared" si="135"/>
        <v>2.0755044092598446E-11</v>
      </c>
      <c r="AF325" s="11">
        <f t="shared" si="136"/>
        <v>9.7961102618426237E-11</v>
      </c>
      <c r="AG325" s="15">
        <f t="shared" si="137"/>
        <v>1.097002469958351E-3</v>
      </c>
      <c r="AI325">
        <f t="shared" si="152"/>
        <v>9.9194921302286173E-7</v>
      </c>
      <c r="AJ325">
        <f t="shared" si="138"/>
        <v>7.7206058525827791E-11</v>
      </c>
      <c r="AK325">
        <v>0</v>
      </c>
      <c r="AL325" s="11">
        <f t="shared" si="139"/>
        <v>4.3022044307224701E-10</v>
      </c>
      <c r="AM325" s="11">
        <f t="shared" si="140"/>
        <v>5.0742650159807478E-10</v>
      </c>
      <c r="AN325" s="15">
        <f t="shared" si="141"/>
        <v>2.2739189884214046E-2</v>
      </c>
      <c r="AO325" s="15"/>
      <c r="AP325" t="e">
        <f t="shared" si="142"/>
        <v>#VALUE!</v>
      </c>
      <c r="AQ325" t="e">
        <f t="shared" si="143"/>
        <v>#VALUE!</v>
      </c>
      <c r="AR325">
        <v>0</v>
      </c>
      <c r="AS325" s="11" t="e">
        <f t="shared" si="144"/>
        <v>#VALUE!</v>
      </c>
      <c r="AT325" s="11" t="e">
        <f t="shared" si="145"/>
        <v>#VALUE!</v>
      </c>
      <c r="AU325" s="15">
        <f t="shared" si="146"/>
        <v>1.5759424160826513E-2</v>
      </c>
      <c r="AW325">
        <f t="shared" si="147"/>
        <v>78.81297419298906</v>
      </c>
      <c r="AX325">
        <f t="shared" si="148"/>
        <v>15.215219993965075</v>
      </c>
      <c r="AY325" t="e">
        <f t="shared" si="149"/>
        <v>#VALUE!</v>
      </c>
    </row>
    <row r="326" spans="1:51">
      <c r="A326" s="17"/>
      <c r="D326" s="36">
        <v>2</v>
      </c>
      <c r="E326" s="45">
        <v>44411.770185185182</v>
      </c>
      <c r="F326" s="43">
        <v>179</v>
      </c>
      <c r="H326" s="54">
        <v>22.1</v>
      </c>
      <c r="I326" s="5">
        <v>30</v>
      </c>
      <c r="J326" s="5">
        <v>1</v>
      </c>
      <c r="K326" s="54">
        <v>1</v>
      </c>
      <c r="L326" s="5" t="s">
        <v>88</v>
      </c>
      <c r="M326" s="6">
        <f t="shared" si="125"/>
        <v>5.1360240303253788E-3</v>
      </c>
      <c r="N326" s="6">
        <f t="shared" si="154"/>
        <v>2.6603974803989596E-2</v>
      </c>
      <c r="O326" s="6" t="e">
        <f t="shared" si="126"/>
        <v>#VALUE!</v>
      </c>
      <c r="P326">
        <f t="shared" si="127"/>
        <v>8.2176384485206061E-2</v>
      </c>
      <c r="Q326">
        <f t="shared" si="128"/>
        <v>1.1705748913755423</v>
      </c>
      <c r="R326">
        <f t="shared" si="129"/>
        <v>0.14357961237802552</v>
      </c>
      <c r="S326">
        <f t="shared" si="130"/>
        <v>0.74372478935414787</v>
      </c>
      <c r="T326">
        <f t="shared" si="131"/>
        <v>0.74372478935414787</v>
      </c>
      <c r="V326" s="4">
        <f t="shared" si="150"/>
        <v>0.99194921302286188</v>
      </c>
      <c r="W326">
        <v>313.14999999999998</v>
      </c>
      <c r="X326">
        <f t="shared" si="132"/>
        <v>1.9073334166666699E-2</v>
      </c>
      <c r="Y326">
        <v>2E-3</v>
      </c>
      <c r="Z326">
        <f t="shared" si="133"/>
        <v>7.2765497523200454E-2</v>
      </c>
      <c r="AB326">
        <f t="shared" si="151"/>
        <v>9.9194921302286173E-7</v>
      </c>
      <c r="AC326">
        <f t="shared" si="134"/>
        <v>7.7206058525827791E-11</v>
      </c>
      <c r="AD326">
        <v>0</v>
      </c>
      <c r="AE326" s="11">
        <f t="shared" si="135"/>
        <v>2.0755044092598446E-11</v>
      </c>
      <c r="AF326" s="11">
        <f t="shared" si="136"/>
        <v>9.7961102618426237E-11</v>
      </c>
      <c r="AG326" s="15">
        <f t="shared" si="137"/>
        <v>1.097002469958351E-3</v>
      </c>
      <c r="AI326">
        <f t="shared" si="152"/>
        <v>9.9194921302286173E-7</v>
      </c>
      <c r="AJ326">
        <f t="shared" si="138"/>
        <v>7.7206058525827791E-11</v>
      </c>
      <c r="AK326">
        <v>0</v>
      </c>
      <c r="AL326" s="11">
        <f t="shared" si="139"/>
        <v>4.3022044307224701E-10</v>
      </c>
      <c r="AM326" s="11">
        <f t="shared" si="140"/>
        <v>5.0742650159807478E-10</v>
      </c>
      <c r="AN326" s="15">
        <f t="shared" si="141"/>
        <v>2.2739189884214046E-2</v>
      </c>
      <c r="AO326" s="15"/>
      <c r="AP326" t="e">
        <f t="shared" si="142"/>
        <v>#VALUE!</v>
      </c>
      <c r="AQ326" t="e">
        <f t="shared" si="143"/>
        <v>#VALUE!</v>
      </c>
      <c r="AR326">
        <v>0</v>
      </c>
      <c r="AS326" s="11" t="e">
        <f t="shared" si="144"/>
        <v>#VALUE!</v>
      </c>
      <c r="AT326" s="11" t="e">
        <f t="shared" si="145"/>
        <v>#VALUE!</v>
      </c>
      <c r="AU326" s="15">
        <f t="shared" si="146"/>
        <v>1.5759424160826513E-2</v>
      </c>
      <c r="AW326">
        <f t="shared" si="147"/>
        <v>78.81297419298906</v>
      </c>
      <c r="AX326">
        <f t="shared" si="148"/>
        <v>15.215219993965075</v>
      </c>
      <c r="AY326" t="e">
        <f t="shared" si="149"/>
        <v>#VALUE!</v>
      </c>
    </row>
    <row r="327" spans="1:51">
      <c r="A327" s="17"/>
      <c r="D327" s="36">
        <v>1</v>
      </c>
      <c r="E327" s="45">
        <v>44411.791435185187</v>
      </c>
      <c r="F327" s="43">
        <v>135</v>
      </c>
      <c r="H327" s="54">
        <v>22.1</v>
      </c>
      <c r="I327" s="5">
        <v>30</v>
      </c>
      <c r="J327" s="5">
        <v>1</v>
      </c>
      <c r="K327" s="54">
        <v>1</v>
      </c>
      <c r="L327" s="5" t="s">
        <v>88</v>
      </c>
      <c r="M327" s="6">
        <f t="shared" si="125"/>
        <v>5.1360240303253788E-3</v>
      </c>
      <c r="N327" s="6">
        <f t="shared" si="154"/>
        <v>2.6603974803989596E-2</v>
      </c>
      <c r="O327" s="6" t="e">
        <f t="shared" si="126"/>
        <v>#VALUE!</v>
      </c>
      <c r="P327">
        <f t="shared" si="127"/>
        <v>8.2176384485206061E-2</v>
      </c>
      <c r="Q327">
        <f t="shared" si="128"/>
        <v>1.1705748913755423</v>
      </c>
      <c r="R327">
        <f t="shared" si="129"/>
        <v>0.14357961237802552</v>
      </c>
      <c r="S327">
        <f t="shared" si="130"/>
        <v>0.74372478935414787</v>
      </c>
      <c r="T327">
        <f t="shared" si="131"/>
        <v>0.74372478935414787</v>
      </c>
      <c r="V327" s="4">
        <f t="shared" si="150"/>
        <v>0.99194921302286188</v>
      </c>
      <c r="W327">
        <v>313.14999999999998</v>
      </c>
      <c r="X327">
        <f t="shared" si="132"/>
        <v>1.9073334166666699E-2</v>
      </c>
      <c r="Y327">
        <v>2E-3</v>
      </c>
      <c r="Z327">
        <f t="shared" si="133"/>
        <v>7.2765497523200454E-2</v>
      </c>
      <c r="AB327">
        <f t="shared" si="151"/>
        <v>9.9194921302286173E-7</v>
      </c>
      <c r="AC327">
        <f t="shared" si="134"/>
        <v>7.7206058525827791E-11</v>
      </c>
      <c r="AD327">
        <v>0</v>
      </c>
      <c r="AE327" s="11">
        <f t="shared" si="135"/>
        <v>2.0755044092598446E-11</v>
      </c>
      <c r="AF327" s="11">
        <f t="shared" si="136"/>
        <v>9.7961102618426237E-11</v>
      </c>
      <c r="AG327" s="15">
        <f t="shared" si="137"/>
        <v>1.097002469958351E-3</v>
      </c>
      <c r="AI327">
        <f t="shared" si="152"/>
        <v>9.9194921302286173E-7</v>
      </c>
      <c r="AJ327">
        <f t="shared" si="138"/>
        <v>7.7206058525827791E-11</v>
      </c>
      <c r="AK327">
        <v>0</v>
      </c>
      <c r="AL327" s="11">
        <f t="shared" si="139"/>
        <v>4.3022044307224701E-10</v>
      </c>
      <c r="AM327" s="11">
        <f t="shared" si="140"/>
        <v>5.0742650159807478E-10</v>
      </c>
      <c r="AN327" s="15">
        <f t="shared" si="141"/>
        <v>2.2739189884214046E-2</v>
      </c>
      <c r="AO327" s="15"/>
      <c r="AP327" t="e">
        <f t="shared" si="142"/>
        <v>#VALUE!</v>
      </c>
      <c r="AQ327" t="e">
        <f t="shared" si="143"/>
        <v>#VALUE!</v>
      </c>
      <c r="AR327">
        <v>0</v>
      </c>
      <c r="AS327" s="11" t="e">
        <f t="shared" si="144"/>
        <v>#VALUE!</v>
      </c>
      <c r="AT327" s="11" t="e">
        <f t="shared" si="145"/>
        <v>#VALUE!</v>
      </c>
      <c r="AU327" s="15">
        <f t="shared" si="146"/>
        <v>1.5759424160826513E-2</v>
      </c>
      <c r="AW327">
        <f t="shared" si="147"/>
        <v>78.81297419298906</v>
      </c>
      <c r="AX327">
        <f t="shared" si="148"/>
        <v>15.215219993965075</v>
      </c>
      <c r="AY327" t="e">
        <f t="shared" si="149"/>
        <v>#VALUE!</v>
      </c>
    </row>
    <row r="328" spans="1:51">
      <c r="A328" s="17"/>
      <c r="D328" s="36">
        <v>2</v>
      </c>
      <c r="E328" s="45">
        <v>44411.812685185185</v>
      </c>
      <c r="F328" s="43">
        <v>148</v>
      </c>
      <c r="H328" s="54">
        <v>22.1</v>
      </c>
      <c r="I328" s="5">
        <v>30</v>
      </c>
      <c r="J328" s="5">
        <v>1</v>
      </c>
      <c r="K328" s="54">
        <v>1</v>
      </c>
      <c r="L328" s="5" t="s">
        <v>88</v>
      </c>
      <c r="M328" s="6">
        <f t="shared" si="125"/>
        <v>5.1360240303253788E-3</v>
      </c>
      <c r="N328" s="6">
        <f t="shared" si="154"/>
        <v>2.6603974803989596E-2</v>
      </c>
      <c r="O328" s="6" t="e">
        <f t="shared" si="126"/>
        <v>#VALUE!</v>
      </c>
      <c r="P328">
        <f t="shared" si="127"/>
        <v>8.2176384485206061E-2</v>
      </c>
      <c r="Q328">
        <f t="shared" si="128"/>
        <v>1.1705748913755423</v>
      </c>
      <c r="R328">
        <f t="shared" si="129"/>
        <v>0.14357961237802552</v>
      </c>
      <c r="S328">
        <f t="shared" si="130"/>
        <v>0.74372478935414787</v>
      </c>
      <c r="T328">
        <f t="shared" si="131"/>
        <v>0.74372478935414787</v>
      </c>
      <c r="V328" s="4">
        <f t="shared" si="150"/>
        <v>0.99194921302286188</v>
      </c>
      <c r="W328">
        <v>313.14999999999998</v>
      </c>
      <c r="X328">
        <f t="shared" si="132"/>
        <v>1.9073334166666699E-2</v>
      </c>
      <c r="Y328">
        <v>2E-3</v>
      </c>
      <c r="Z328">
        <f t="shared" si="133"/>
        <v>7.2765497523200454E-2</v>
      </c>
      <c r="AB328">
        <f t="shared" si="151"/>
        <v>9.9194921302286173E-7</v>
      </c>
      <c r="AC328">
        <f t="shared" si="134"/>
        <v>7.7206058525827791E-11</v>
      </c>
      <c r="AD328">
        <v>0</v>
      </c>
      <c r="AE328" s="11">
        <f t="shared" si="135"/>
        <v>2.0755044092598446E-11</v>
      </c>
      <c r="AF328" s="11">
        <f t="shared" si="136"/>
        <v>9.7961102618426237E-11</v>
      </c>
      <c r="AG328" s="15">
        <f t="shared" si="137"/>
        <v>1.097002469958351E-3</v>
      </c>
      <c r="AI328">
        <f t="shared" si="152"/>
        <v>9.9194921302286173E-7</v>
      </c>
      <c r="AJ328">
        <f t="shared" si="138"/>
        <v>7.7206058525827791E-11</v>
      </c>
      <c r="AK328">
        <v>0</v>
      </c>
      <c r="AL328" s="11">
        <f t="shared" si="139"/>
        <v>4.3022044307224701E-10</v>
      </c>
      <c r="AM328" s="11">
        <f t="shared" si="140"/>
        <v>5.0742650159807478E-10</v>
      </c>
      <c r="AN328" s="15">
        <f t="shared" si="141"/>
        <v>2.2739189884214046E-2</v>
      </c>
      <c r="AO328" s="15"/>
      <c r="AP328" t="e">
        <f t="shared" si="142"/>
        <v>#VALUE!</v>
      </c>
      <c r="AQ328" t="e">
        <f t="shared" si="143"/>
        <v>#VALUE!</v>
      </c>
      <c r="AR328">
        <v>0</v>
      </c>
      <c r="AS328" s="11" t="e">
        <f t="shared" si="144"/>
        <v>#VALUE!</v>
      </c>
      <c r="AT328" s="11" t="e">
        <f t="shared" si="145"/>
        <v>#VALUE!</v>
      </c>
      <c r="AU328" s="15">
        <f t="shared" si="146"/>
        <v>1.5759424160826513E-2</v>
      </c>
      <c r="AW328">
        <f t="shared" si="147"/>
        <v>78.81297419298906</v>
      </c>
      <c r="AX328">
        <f t="shared" si="148"/>
        <v>15.215219993965075</v>
      </c>
      <c r="AY328" t="e">
        <f t="shared" si="149"/>
        <v>#VALUE!</v>
      </c>
    </row>
    <row r="329" spans="1:51">
      <c r="A329" s="17"/>
      <c r="D329" s="36">
        <v>1</v>
      </c>
      <c r="E329" s="45">
        <v>44411.833935185183</v>
      </c>
      <c r="F329" s="43">
        <v>199</v>
      </c>
      <c r="H329" s="54">
        <v>22.1</v>
      </c>
      <c r="I329" s="5">
        <v>30</v>
      </c>
      <c r="J329" s="5">
        <v>1</v>
      </c>
      <c r="K329" s="54">
        <v>1</v>
      </c>
      <c r="L329" s="5" t="s">
        <v>88</v>
      </c>
      <c r="M329" s="6">
        <f t="shared" si="125"/>
        <v>5.1360240303253788E-3</v>
      </c>
      <c r="N329" s="6">
        <f t="shared" si="154"/>
        <v>2.6603974803989596E-2</v>
      </c>
      <c r="O329" s="6" t="e">
        <f t="shared" si="126"/>
        <v>#VALUE!</v>
      </c>
      <c r="P329">
        <f t="shared" si="127"/>
        <v>8.2176384485206061E-2</v>
      </c>
      <c r="Q329">
        <f t="shared" si="128"/>
        <v>1.1705748913755423</v>
      </c>
      <c r="R329">
        <f t="shared" si="129"/>
        <v>0.14357961237802552</v>
      </c>
      <c r="S329">
        <f t="shared" si="130"/>
        <v>0.74372478935414787</v>
      </c>
      <c r="T329">
        <f t="shared" si="131"/>
        <v>0.74372478935414787</v>
      </c>
      <c r="V329" s="4">
        <f t="shared" si="150"/>
        <v>0.99194921302286188</v>
      </c>
      <c r="W329">
        <v>313.14999999999998</v>
      </c>
      <c r="X329">
        <f t="shared" si="132"/>
        <v>1.9073334166666699E-2</v>
      </c>
      <c r="Y329">
        <v>2E-3</v>
      </c>
      <c r="Z329">
        <f t="shared" si="133"/>
        <v>7.2765497523200454E-2</v>
      </c>
      <c r="AB329">
        <f t="shared" si="151"/>
        <v>9.9194921302286173E-7</v>
      </c>
      <c r="AC329">
        <f t="shared" si="134"/>
        <v>7.7206058525827791E-11</v>
      </c>
      <c r="AD329">
        <v>0</v>
      </c>
      <c r="AE329" s="11">
        <f t="shared" si="135"/>
        <v>2.0755044092598446E-11</v>
      </c>
      <c r="AF329" s="11">
        <f t="shared" si="136"/>
        <v>9.7961102618426237E-11</v>
      </c>
      <c r="AG329" s="15">
        <f t="shared" si="137"/>
        <v>1.097002469958351E-3</v>
      </c>
      <c r="AI329">
        <f t="shared" si="152"/>
        <v>9.9194921302286173E-7</v>
      </c>
      <c r="AJ329">
        <f t="shared" si="138"/>
        <v>7.7206058525827791E-11</v>
      </c>
      <c r="AK329">
        <v>0</v>
      </c>
      <c r="AL329" s="11">
        <f t="shared" si="139"/>
        <v>4.3022044307224701E-10</v>
      </c>
      <c r="AM329" s="11">
        <f t="shared" si="140"/>
        <v>5.0742650159807478E-10</v>
      </c>
      <c r="AN329" s="15">
        <f t="shared" si="141"/>
        <v>2.2739189884214046E-2</v>
      </c>
      <c r="AO329" s="15"/>
      <c r="AP329" t="e">
        <f t="shared" si="142"/>
        <v>#VALUE!</v>
      </c>
      <c r="AQ329" t="e">
        <f t="shared" si="143"/>
        <v>#VALUE!</v>
      </c>
      <c r="AR329">
        <v>0</v>
      </c>
      <c r="AS329" s="11" t="e">
        <f t="shared" si="144"/>
        <v>#VALUE!</v>
      </c>
      <c r="AT329" s="11" t="e">
        <f t="shared" si="145"/>
        <v>#VALUE!</v>
      </c>
      <c r="AU329" s="15">
        <f t="shared" si="146"/>
        <v>1.5759424160826513E-2</v>
      </c>
      <c r="AW329">
        <f t="shared" si="147"/>
        <v>78.81297419298906</v>
      </c>
      <c r="AX329">
        <f t="shared" si="148"/>
        <v>15.215219993965075</v>
      </c>
      <c r="AY329" t="e">
        <f t="shared" si="149"/>
        <v>#VALUE!</v>
      </c>
    </row>
    <row r="330" spans="1:51">
      <c r="A330" s="17"/>
      <c r="D330" s="36">
        <v>2</v>
      </c>
      <c r="E330" s="45">
        <v>44411.855185185188</v>
      </c>
      <c r="F330" s="43">
        <v>187</v>
      </c>
      <c r="H330" s="54">
        <v>22.1</v>
      </c>
      <c r="I330" s="5">
        <v>30</v>
      </c>
      <c r="J330" s="5">
        <v>1</v>
      </c>
      <c r="K330" s="54">
        <v>1</v>
      </c>
      <c r="L330" s="5" t="s">
        <v>88</v>
      </c>
      <c r="M330" s="6">
        <f t="shared" si="125"/>
        <v>5.1360240303253788E-3</v>
      </c>
      <c r="N330" s="6">
        <f t="shared" si="154"/>
        <v>2.6603974803989596E-2</v>
      </c>
      <c r="O330" s="6" t="e">
        <f t="shared" si="126"/>
        <v>#VALUE!</v>
      </c>
      <c r="P330">
        <f t="shared" si="127"/>
        <v>8.2176384485206061E-2</v>
      </c>
      <c r="Q330">
        <f t="shared" si="128"/>
        <v>1.1705748913755423</v>
      </c>
      <c r="R330">
        <f t="shared" si="129"/>
        <v>0.14357961237802552</v>
      </c>
      <c r="S330">
        <f t="shared" si="130"/>
        <v>0.74372478935414787</v>
      </c>
      <c r="T330">
        <f t="shared" si="131"/>
        <v>0.74372478935414787</v>
      </c>
      <c r="V330" s="4">
        <f t="shared" si="150"/>
        <v>0.99194921302286188</v>
      </c>
      <c r="W330">
        <v>313.14999999999998</v>
      </c>
      <c r="X330">
        <f t="shared" si="132"/>
        <v>1.9073334166666699E-2</v>
      </c>
      <c r="Y330">
        <v>2E-3</v>
      </c>
      <c r="Z330">
        <f t="shared" si="133"/>
        <v>7.2765497523200454E-2</v>
      </c>
      <c r="AB330">
        <f t="shared" si="151"/>
        <v>9.9194921302286173E-7</v>
      </c>
      <c r="AC330">
        <f t="shared" si="134"/>
        <v>7.7206058525827791E-11</v>
      </c>
      <c r="AD330">
        <v>0</v>
      </c>
      <c r="AE330" s="11">
        <f t="shared" si="135"/>
        <v>2.0755044092598446E-11</v>
      </c>
      <c r="AF330" s="11">
        <f t="shared" si="136"/>
        <v>9.7961102618426237E-11</v>
      </c>
      <c r="AG330" s="15">
        <f t="shared" si="137"/>
        <v>1.097002469958351E-3</v>
      </c>
      <c r="AI330">
        <f t="shared" si="152"/>
        <v>9.9194921302286173E-7</v>
      </c>
      <c r="AJ330">
        <f t="shared" si="138"/>
        <v>7.7206058525827791E-11</v>
      </c>
      <c r="AK330">
        <v>0</v>
      </c>
      <c r="AL330" s="11">
        <f t="shared" si="139"/>
        <v>4.3022044307224701E-10</v>
      </c>
      <c r="AM330" s="11">
        <f t="shared" si="140"/>
        <v>5.0742650159807478E-10</v>
      </c>
      <c r="AN330" s="15">
        <f t="shared" si="141"/>
        <v>2.2739189884214046E-2</v>
      </c>
      <c r="AO330" s="15"/>
      <c r="AP330" t="e">
        <f t="shared" si="142"/>
        <v>#VALUE!</v>
      </c>
      <c r="AQ330" t="e">
        <f t="shared" si="143"/>
        <v>#VALUE!</v>
      </c>
      <c r="AR330">
        <v>0</v>
      </c>
      <c r="AS330" s="11" t="e">
        <f t="shared" si="144"/>
        <v>#VALUE!</v>
      </c>
      <c r="AT330" s="11" t="e">
        <f t="shared" si="145"/>
        <v>#VALUE!</v>
      </c>
      <c r="AU330" s="15">
        <f t="shared" si="146"/>
        <v>1.5759424160826513E-2</v>
      </c>
      <c r="AW330">
        <f t="shared" si="147"/>
        <v>78.81297419298906</v>
      </c>
      <c r="AX330">
        <f t="shared" si="148"/>
        <v>15.215219993965075</v>
      </c>
      <c r="AY330" t="e">
        <f t="shared" si="149"/>
        <v>#VALUE!</v>
      </c>
    </row>
    <row r="331" spans="1:51">
      <c r="A331" s="17"/>
      <c r="D331" s="36">
        <v>1</v>
      </c>
      <c r="E331" s="45">
        <v>44411.876435185186</v>
      </c>
      <c r="F331" s="43">
        <v>201</v>
      </c>
      <c r="H331" s="54">
        <v>22.1</v>
      </c>
      <c r="I331" s="5">
        <v>30</v>
      </c>
      <c r="J331" s="5">
        <v>1</v>
      </c>
      <c r="K331" s="54">
        <v>1</v>
      </c>
      <c r="L331" s="5" t="s">
        <v>88</v>
      </c>
      <c r="M331" s="6">
        <f t="shared" ref="M331:M394" si="155">1000000*(AF331-AD331)/X331</f>
        <v>5.1360240303253788E-3</v>
      </c>
      <c r="N331" s="6">
        <f t="shared" si="154"/>
        <v>2.6603974803989596E-2</v>
      </c>
      <c r="O331" s="6" t="e">
        <f t="shared" ref="O331:O394" si="156">1000000*(AT331-AR331)/X331</f>
        <v>#VALUE!</v>
      </c>
      <c r="P331">
        <f t="shared" ref="P331:P394" si="157">(M331*16)</f>
        <v>8.2176384485206061E-2</v>
      </c>
      <c r="Q331">
        <f t="shared" ref="Q331:Q394" si="158">(N331*44)</f>
        <v>1.1705748913755423</v>
      </c>
      <c r="R331">
        <f t="shared" ref="R331:R394" si="159">1000000*(((AF331-AD331)*0.082057*W331)/(V331-Z331))/X331</f>
        <v>0.14357961237802552</v>
      </c>
      <c r="S331">
        <f t="shared" ref="S331:S394" si="160">1000000*(((AM331-AK331)*0.082057*W331)/(V331-Z331))/X331</f>
        <v>0.74372478935414787</v>
      </c>
      <c r="T331">
        <f t="shared" ref="T331:T394" si="161">N331*((1*0.082057*W331)/(V331-Z331))</f>
        <v>0.74372478935414787</v>
      </c>
      <c r="V331" s="4">
        <f t="shared" si="150"/>
        <v>0.99194921302286188</v>
      </c>
      <c r="W331">
        <v>313.14999999999998</v>
      </c>
      <c r="X331">
        <f t="shared" ref="X331:X394" si="162">(21.0733341666667/1000)-Y331</f>
        <v>1.9073334166666699E-2</v>
      </c>
      <c r="Y331">
        <v>2E-3</v>
      </c>
      <c r="Z331">
        <f t="shared" ref="Z331:Z394" si="163">(0.001316*10^(8.07131-(1730.63/(233.46+(W331-273.15)))))</f>
        <v>7.2765497523200454E-2</v>
      </c>
      <c r="AB331">
        <f t="shared" si="151"/>
        <v>9.9194921302286173E-7</v>
      </c>
      <c r="AC331">
        <f t="shared" ref="AC331:AC394" si="164">(AB331*Y331)/(0.082057*W331)</f>
        <v>7.7206058525827791E-11</v>
      </c>
      <c r="AD331">
        <v>0</v>
      </c>
      <c r="AE331" s="11">
        <f t="shared" ref="AE331:AE394" si="165">AB331*AG331*X331</f>
        <v>2.0755044092598446E-11</v>
      </c>
      <c r="AF331" s="11">
        <f t="shared" ref="AF331:AF394" si="166">AC331+AE331</f>
        <v>9.7961102618426237E-11</v>
      </c>
      <c r="AG331" s="15">
        <f t="shared" ref="AG331:AG394" si="167">101.325*(0.000014*EXP(1600*((1/W331)-(1/298.15))))</f>
        <v>1.097002469958351E-3</v>
      </c>
      <c r="AI331">
        <f t="shared" si="152"/>
        <v>9.9194921302286173E-7</v>
      </c>
      <c r="AJ331">
        <f t="shared" ref="AJ331:AJ394" si="168">(AI331*Y331)/(0.082057*W331)</f>
        <v>7.7206058525827791E-11</v>
      </c>
      <c r="AK331">
        <v>0</v>
      </c>
      <c r="AL331" s="11">
        <f t="shared" ref="AL331:AL394" si="169">AI331*AN331*X331</f>
        <v>4.3022044307224701E-10</v>
      </c>
      <c r="AM331" s="11">
        <f t="shared" ref="AM331:AM394" si="170">AJ331+AL331</f>
        <v>5.0742650159807478E-10</v>
      </c>
      <c r="AN331" s="15">
        <f t="shared" ref="AN331:AN394" si="171">101.325*(0.00033*EXP(2400*((1/W331)-(1/298.15))))</f>
        <v>2.2739189884214046E-2</v>
      </c>
      <c r="AO331" s="15"/>
      <c r="AP331" t="e">
        <f t="shared" ref="AP331:AP394" si="172">V331*(L331/10^6)</f>
        <v>#VALUE!</v>
      </c>
      <c r="AQ331" t="e">
        <f t="shared" ref="AQ331:AQ394" si="173">(AP331*Y331)/(0.082057*W331)</f>
        <v>#VALUE!</v>
      </c>
      <c r="AR331">
        <v>0</v>
      </c>
      <c r="AS331" s="11" t="e">
        <f t="shared" ref="AS331:AS394" si="174">AP331*AU331*X331</f>
        <v>#VALUE!</v>
      </c>
      <c r="AT331" s="11" t="e">
        <f t="shared" ref="AT331:AT394" si="175">AQ331+AS331</f>
        <v>#VALUE!</v>
      </c>
      <c r="AU331" s="15">
        <f t="shared" ref="AU331:AU394" si="176">101.325*((2.4*10^-4)*EXP(2700*((1/W331)-(1/298.15))))</f>
        <v>1.5759424160826513E-2</v>
      </c>
      <c r="AW331">
        <f t="shared" ref="AW331:AW394" si="177">100*(AF331-AE331)/AF331</f>
        <v>78.81297419298906</v>
      </c>
      <c r="AX331">
        <f t="shared" ref="AX331:AX394" si="178">100*(AM331-AL331)/AM331</f>
        <v>15.215219993965075</v>
      </c>
      <c r="AY331" t="e">
        <f t="shared" ref="AY331:AY394" si="179">100*(AT331-AS331)/AT331</f>
        <v>#VALUE!</v>
      </c>
    </row>
    <row r="332" spans="1:51">
      <c r="A332" s="17"/>
      <c r="D332" s="36">
        <v>2</v>
      </c>
      <c r="E332" s="45">
        <v>44411.897673611114</v>
      </c>
      <c r="F332" s="43">
        <v>206</v>
      </c>
      <c r="H332" s="54">
        <v>22.1</v>
      </c>
      <c r="I332" s="5">
        <v>30</v>
      </c>
      <c r="J332" s="5">
        <v>1</v>
      </c>
      <c r="K332" s="54">
        <v>1</v>
      </c>
      <c r="L332" s="5" t="s">
        <v>88</v>
      </c>
      <c r="M332" s="6">
        <f t="shared" si="155"/>
        <v>5.1360240303253788E-3</v>
      </c>
      <c r="N332" s="6">
        <f t="shared" si="154"/>
        <v>2.6603974803989596E-2</v>
      </c>
      <c r="O332" s="6" t="e">
        <f t="shared" si="156"/>
        <v>#VALUE!</v>
      </c>
      <c r="P332">
        <f t="shared" si="157"/>
        <v>8.2176384485206061E-2</v>
      </c>
      <c r="Q332">
        <f t="shared" si="158"/>
        <v>1.1705748913755423</v>
      </c>
      <c r="R332">
        <f t="shared" si="159"/>
        <v>0.14357961237802552</v>
      </c>
      <c r="S332">
        <f t="shared" si="160"/>
        <v>0.74372478935414787</v>
      </c>
      <c r="T332">
        <f t="shared" si="161"/>
        <v>0.74372478935414787</v>
      </c>
      <c r="V332" s="4">
        <f t="shared" si="150"/>
        <v>0.99194921302286188</v>
      </c>
      <c r="W332">
        <v>313.14999999999998</v>
      </c>
      <c r="X332">
        <f t="shared" si="162"/>
        <v>1.9073334166666699E-2</v>
      </c>
      <c r="Y332">
        <v>2E-3</v>
      </c>
      <c r="Z332">
        <f t="shared" si="163"/>
        <v>7.2765497523200454E-2</v>
      </c>
      <c r="AB332">
        <f t="shared" si="151"/>
        <v>9.9194921302286173E-7</v>
      </c>
      <c r="AC332">
        <f t="shared" si="164"/>
        <v>7.7206058525827791E-11</v>
      </c>
      <c r="AD332">
        <v>0</v>
      </c>
      <c r="AE332" s="11">
        <f t="shared" si="165"/>
        <v>2.0755044092598446E-11</v>
      </c>
      <c r="AF332" s="11">
        <f t="shared" si="166"/>
        <v>9.7961102618426237E-11</v>
      </c>
      <c r="AG332" s="15">
        <f t="shared" si="167"/>
        <v>1.097002469958351E-3</v>
      </c>
      <c r="AI332">
        <f t="shared" si="152"/>
        <v>9.9194921302286173E-7</v>
      </c>
      <c r="AJ332">
        <f t="shared" si="168"/>
        <v>7.7206058525827791E-11</v>
      </c>
      <c r="AK332">
        <v>0</v>
      </c>
      <c r="AL332" s="11">
        <f t="shared" si="169"/>
        <v>4.3022044307224701E-10</v>
      </c>
      <c r="AM332" s="11">
        <f t="shared" si="170"/>
        <v>5.0742650159807478E-10</v>
      </c>
      <c r="AN332" s="15">
        <f t="shared" si="171"/>
        <v>2.2739189884214046E-2</v>
      </c>
      <c r="AO332" s="15"/>
      <c r="AP332" t="e">
        <f t="shared" si="172"/>
        <v>#VALUE!</v>
      </c>
      <c r="AQ332" t="e">
        <f t="shared" si="173"/>
        <v>#VALUE!</v>
      </c>
      <c r="AR332">
        <v>0</v>
      </c>
      <c r="AS332" s="11" t="e">
        <f t="shared" si="174"/>
        <v>#VALUE!</v>
      </c>
      <c r="AT332" s="11" t="e">
        <f t="shared" si="175"/>
        <v>#VALUE!</v>
      </c>
      <c r="AU332" s="15">
        <f t="shared" si="176"/>
        <v>1.5759424160826513E-2</v>
      </c>
      <c r="AW332">
        <f t="shared" si="177"/>
        <v>78.81297419298906</v>
      </c>
      <c r="AX332">
        <f t="shared" si="178"/>
        <v>15.215219993965075</v>
      </c>
      <c r="AY332" t="e">
        <f t="shared" si="179"/>
        <v>#VALUE!</v>
      </c>
    </row>
    <row r="333" spans="1:51">
      <c r="A333" s="17"/>
      <c r="D333" s="36">
        <v>1</v>
      </c>
      <c r="E333" s="45">
        <v>44411.918923611112</v>
      </c>
      <c r="F333" s="43">
        <v>110</v>
      </c>
      <c r="H333" s="54">
        <v>22.1</v>
      </c>
      <c r="I333" s="5">
        <v>30</v>
      </c>
      <c r="J333" s="5">
        <v>1</v>
      </c>
      <c r="K333" s="54">
        <v>1</v>
      </c>
      <c r="L333" s="5" t="s">
        <v>88</v>
      </c>
      <c r="M333" s="6">
        <f t="shared" si="155"/>
        <v>5.1360240303253788E-3</v>
      </c>
      <c r="N333" s="6">
        <f t="shared" si="154"/>
        <v>2.6603974803989596E-2</v>
      </c>
      <c r="O333" s="6" t="e">
        <f t="shared" si="156"/>
        <v>#VALUE!</v>
      </c>
      <c r="P333">
        <f t="shared" si="157"/>
        <v>8.2176384485206061E-2</v>
      </c>
      <c r="Q333">
        <f t="shared" si="158"/>
        <v>1.1705748913755423</v>
      </c>
      <c r="R333">
        <f t="shared" si="159"/>
        <v>0.14357961237802552</v>
      </c>
      <c r="S333">
        <f t="shared" si="160"/>
        <v>0.74372478935414787</v>
      </c>
      <c r="T333">
        <f t="shared" si="161"/>
        <v>0.74372478935414787</v>
      </c>
      <c r="V333" s="4">
        <f t="shared" ref="V333:V396" si="180">((0.001316*((I333*25.4)-(2.5*2053/100)))*(273.15+40))/(273.15+H333)</f>
        <v>0.99194921302286188</v>
      </c>
      <c r="W333">
        <v>313.14999999999998</v>
      </c>
      <c r="X333">
        <f t="shared" si="162"/>
        <v>1.9073334166666699E-2</v>
      </c>
      <c r="Y333">
        <v>2E-3</v>
      </c>
      <c r="Z333">
        <f t="shared" si="163"/>
        <v>7.2765497523200454E-2</v>
      </c>
      <c r="AB333">
        <f t="shared" ref="AB333:AB396" si="181">V333*(J333/10^6)</f>
        <v>9.9194921302286173E-7</v>
      </c>
      <c r="AC333">
        <f t="shared" si="164"/>
        <v>7.7206058525827791E-11</v>
      </c>
      <c r="AD333">
        <v>0</v>
      </c>
      <c r="AE333" s="11">
        <f t="shared" si="165"/>
        <v>2.0755044092598446E-11</v>
      </c>
      <c r="AF333" s="11">
        <f t="shared" si="166"/>
        <v>9.7961102618426237E-11</v>
      </c>
      <c r="AG333" s="15">
        <f t="shared" si="167"/>
        <v>1.097002469958351E-3</v>
      </c>
      <c r="AI333">
        <f t="shared" ref="AI333:AI396" si="182">V333*(K333/10^6)</f>
        <v>9.9194921302286173E-7</v>
      </c>
      <c r="AJ333">
        <f t="shared" si="168"/>
        <v>7.7206058525827791E-11</v>
      </c>
      <c r="AK333">
        <v>0</v>
      </c>
      <c r="AL333" s="11">
        <f t="shared" si="169"/>
        <v>4.3022044307224701E-10</v>
      </c>
      <c r="AM333" s="11">
        <f t="shared" si="170"/>
        <v>5.0742650159807478E-10</v>
      </c>
      <c r="AN333" s="15">
        <f t="shared" si="171"/>
        <v>2.2739189884214046E-2</v>
      </c>
      <c r="AO333" s="15"/>
      <c r="AP333" t="e">
        <f t="shared" si="172"/>
        <v>#VALUE!</v>
      </c>
      <c r="AQ333" t="e">
        <f t="shared" si="173"/>
        <v>#VALUE!</v>
      </c>
      <c r="AR333">
        <v>0</v>
      </c>
      <c r="AS333" s="11" t="e">
        <f t="shared" si="174"/>
        <v>#VALUE!</v>
      </c>
      <c r="AT333" s="11" t="e">
        <f t="shared" si="175"/>
        <v>#VALUE!</v>
      </c>
      <c r="AU333" s="15">
        <f t="shared" si="176"/>
        <v>1.5759424160826513E-2</v>
      </c>
      <c r="AW333">
        <f t="shared" si="177"/>
        <v>78.81297419298906</v>
      </c>
      <c r="AX333">
        <f t="shared" si="178"/>
        <v>15.215219993965075</v>
      </c>
      <c r="AY333" t="e">
        <f t="shared" si="179"/>
        <v>#VALUE!</v>
      </c>
    </row>
    <row r="334" spans="1:51">
      <c r="A334" s="17"/>
      <c r="D334" s="36">
        <v>2</v>
      </c>
      <c r="E334" s="45">
        <v>44411.940150462964</v>
      </c>
      <c r="F334" s="43">
        <v>81</v>
      </c>
      <c r="H334" s="54">
        <v>22.1</v>
      </c>
      <c r="I334" s="5">
        <v>30</v>
      </c>
      <c r="J334" s="5">
        <v>1</v>
      </c>
      <c r="K334" s="54">
        <v>1</v>
      </c>
      <c r="L334" s="5" t="s">
        <v>88</v>
      </c>
      <c r="M334" s="6">
        <f t="shared" si="155"/>
        <v>5.1360240303253788E-3</v>
      </c>
      <c r="N334" s="6">
        <f t="shared" si="154"/>
        <v>2.6603974803989596E-2</v>
      </c>
      <c r="O334" s="6" t="e">
        <f t="shared" si="156"/>
        <v>#VALUE!</v>
      </c>
      <c r="P334">
        <f t="shared" si="157"/>
        <v>8.2176384485206061E-2</v>
      </c>
      <c r="Q334">
        <f t="shared" si="158"/>
        <v>1.1705748913755423</v>
      </c>
      <c r="R334">
        <f t="shared" si="159"/>
        <v>0.14357961237802552</v>
      </c>
      <c r="S334">
        <f t="shared" si="160"/>
        <v>0.74372478935414787</v>
      </c>
      <c r="T334">
        <f t="shared" si="161"/>
        <v>0.74372478935414787</v>
      </c>
      <c r="V334" s="4">
        <f t="shared" si="180"/>
        <v>0.99194921302286188</v>
      </c>
      <c r="W334">
        <v>313.14999999999998</v>
      </c>
      <c r="X334">
        <f t="shared" si="162"/>
        <v>1.9073334166666699E-2</v>
      </c>
      <c r="Y334">
        <v>2E-3</v>
      </c>
      <c r="Z334">
        <f t="shared" si="163"/>
        <v>7.2765497523200454E-2</v>
      </c>
      <c r="AB334">
        <f t="shared" si="181"/>
        <v>9.9194921302286173E-7</v>
      </c>
      <c r="AC334">
        <f t="shared" si="164"/>
        <v>7.7206058525827791E-11</v>
      </c>
      <c r="AD334">
        <v>0</v>
      </c>
      <c r="AE334" s="11">
        <f t="shared" si="165"/>
        <v>2.0755044092598446E-11</v>
      </c>
      <c r="AF334" s="11">
        <f t="shared" si="166"/>
        <v>9.7961102618426237E-11</v>
      </c>
      <c r="AG334" s="15">
        <f t="shared" si="167"/>
        <v>1.097002469958351E-3</v>
      </c>
      <c r="AI334">
        <f t="shared" si="182"/>
        <v>9.9194921302286173E-7</v>
      </c>
      <c r="AJ334">
        <f t="shared" si="168"/>
        <v>7.7206058525827791E-11</v>
      </c>
      <c r="AK334">
        <v>0</v>
      </c>
      <c r="AL334" s="11">
        <f t="shared" si="169"/>
        <v>4.3022044307224701E-10</v>
      </c>
      <c r="AM334" s="11">
        <f t="shared" si="170"/>
        <v>5.0742650159807478E-10</v>
      </c>
      <c r="AN334" s="15">
        <f t="shared" si="171"/>
        <v>2.2739189884214046E-2</v>
      </c>
      <c r="AO334" s="15"/>
      <c r="AP334" t="e">
        <f t="shared" si="172"/>
        <v>#VALUE!</v>
      </c>
      <c r="AQ334" t="e">
        <f t="shared" si="173"/>
        <v>#VALUE!</v>
      </c>
      <c r="AR334">
        <v>0</v>
      </c>
      <c r="AS334" s="11" t="e">
        <f t="shared" si="174"/>
        <v>#VALUE!</v>
      </c>
      <c r="AT334" s="11" t="e">
        <f t="shared" si="175"/>
        <v>#VALUE!</v>
      </c>
      <c r="AU334" s="15">
        <f t="shared" si="176"/>
        <v>1.5759424160826513E-2</v>
      </c>
      <c r="AW334">
        <f t="shared" si="177"/>
        <v>78.81297419298906</v>
      </c>
      <c r="AX334">
        <f t="shared" si="178"/>
        <v>15.215219993965075</v>
      </c>
      <c r="AY334" t="e">
        <f t="shared" si="179"/>
        <v>#VALUE!</v>
      </c>
    </row>
    <row r="335" spans="1:51">
      <c r="A335" s="17"/>
      <c r="D335" s="36">
        <v>1</v>
      </c>
      <c r="E335" s="45">
        <v>44411.961400462962</v>
      </c>
      <c r="F335" s="43">
        <v>204</v>
      </c>
      <c r="H335" s="54">
        <v>22.1</v>
      </c>
      <c r="I335" s="5">
        <v>30</v>
      </c>
      <c r="J335" s="5">
        <v>1</v>
      </c>
      <c r="K335" s="54">
        <v>1</v>
      </c>
      <c r="L335" s="5" t="s">
        <v>88</v>
      </c>
      <c r="M335" s="6">
        <f t="shared" si="155"/>
        <v>5.1360240303253788E-3</v>
      </c>
      <c r="N335" s="6">
        <f t="shared" si="154"/>
        <v>2.6603974803989596E-2</v>
      </c>
      <c r="O335" s="6" t="e">
        <f t="shared" si="156"/>
        <v>#VALUE!</v>
      </c>
      <c r="P335">
        <f t="shared" si="157"/>
        <v>8.2176384485206061E-2</v>
      </c>
      <c r="Q335">
        <f t="shared" si="158"/>
        <v>1.1705748913755423</v>
      </c>
      <c r="R335">
        <f t="shared" si="159"/>
        <v>0.14357961237802552</v>
      </c>
      <c r="S335">
        <f t="shared" si="160"/>
        <v>0.74372478935414787</v>
      </c>
      <c r="T335">
        <f t="shared" si="161"/>
        <v>0.74372478935414787</v>
      </c>
      <c r="V335" s="4">
        <f t="shared" si="180"/>
        <v>0.99194921302286188</v>
      </c>
      <c r="W335">
        <v>313.14999999999998</v>
      </c>
      <c r="X335">
        <f t="shared" si="162"/>
        <v>1.9073334166666699E-2</v>
      </c>
      <c r="Y335">
        <v>2E-3</v>
      </c>
      <c r="Z335">
        <f t="shared" si="163"/>
        <v>7.2765497523200454E-2</v>
      </c>
      <c r="AB335">
        <f t="shared" si="181"/>
        <v>9.9194921302286173E-7</v>
      </c>
      <c r="AC335">
        <f t="shared" si="164"/>
        <v>7.7206058525827791E-11</v>
      </c>
      <c r="AD335">
        <v>0</v>
      </c>
      <c r="AE335" s="11">
        <f t="shared" si="165"/>
        <v>2.0755044092598446E-11</v>
      </c>
      <c r="AF335" s="11">
        <f t="shared" si="166"/>
        <v>9.7961102618426237E-11</v>
      </c>
      <c r="AG335" s="15">
        <f t="shared" si="167"/>
        <v>1.097002469958351E-3</v>
      </c>
      <c r="AI335">
        <f t="shared" si="182"/>
        <v>9.9194921302286173E-7</v>
      </c>
      <c r="AJ335">
        <f t="shared" si="168"/>
        <v>7.7206058525827791E-11</v>
      </c>
      <c r="AK335">
        <v>0</v>
      </c>
      <c r="AL335" s="11">
        <f t="shared" si="169"/>
        <v>4.3022044307224701E-10</v>
      </c>
      <c r="AM335" s="11">
        <f t="shared" si="170"/>
        <v>5.0742650159807478E-10</v>
      </c>
      <c r="AN335" s="15">
        <f t="shared" si="171"/>
        <v>2.2739189884214046E-2</v>
      </c>
      <c r="AO335" s="15"/>
      <c r="AP335" t="e">
        <f t="shared" si="172"/>
        <v>#VALUE!</v>
      </c>
      <c r="AQ335" t="e">
        <f t="shared" si="173"/>
        <v>#VALUE!</v>
      </c>
      <c r="AR335">
        <v>0</v>
      </c>
      <c r="AS335" s="11" t="e">
        <f t="shared" si="174"/>
        <v>#VALUE!</v>
      </c>
      <c r="AT335" s="11" t="e">
        <f t="shared" si="175"/>
        <v>#VALUE!</v>
      </c>
      <c r="AU335" s="15">
        <f t="shared" si="176"/>
        <v>1.5759424160826513E-2</v>
      </c>
      <c r="AW335">
        <f t="shared" si="177"/>
        <v>78.81297419298906</v>
      </c>
      <c r="AX335">
        <f t="shared" si="178"/>
        <v>15.215219993965075</v>
      </c>
      <c r="AY335" t="e">
        <f t="shared" si="179"/>
        <v>#VALUE!</v>
      </c>
    </row>
    <row r="336" spans="1:51">
      <c r="A336" s="17"/>
      <c r="D336" s="36">
        <v>2</v>
      </c>
      <c r="E336" s="45">
        <v>44418.488437499997</v>
      </c>
      <c r="F336" s="43">
        <v>102</v>
      </c>
      <c r="H336" s="54">
        <v>22.2</v>
      </c>
      <c r="I336" s="5">
        <v>30</v>
      </c>
      <c r="J336" s="5">
        <v>1</v>
      </c>
      <c r="K336" s="54">
        <v>1</v>
      </c>
      <c r="L336" s="5" t="s">
        <v>88</v>
      </c>
      <c r="M336" s="6">
        <f t="shared" si="155"/>
        <v>5.1342850684055127E-3</v>
      </c>
      <c r="N336" s="6">
        <f t="shared" si="154"/>
        <v>2.6594967194440253E-2</v>
      </c>
      <c r="O336" s="6" t="e">
        <f t="shared" si="156"/>
        <v>#VALUE!</v>
      </c>
      <c r="P336">
        <f t="shared" si="157"/>
        <v>8.2148561094488204E-2</v>
      </c>
      <c r="Q336">
        <f t="shared" si="158"/>
        <v>1.1701785565553711</v>
      </c>
      <c r="R336">
        <f t="shared" si="159"/>
        <v>0.14358346217384224</v>
      </c>
      <c r="S336">
        <f t="shared" si="160"/>
        <v>0.7437447308244961</v>
      </c>
      <c r="T336">
        <f t="shared" si="161"/>
        <v>0.74374473082449621</v>
      </c>
      <c r="V336" s="4">
        <f t="shared" si="180"/>
        <v>0.99161335752497037</v>
      </c>
      <c r="W336">
        <v>313.14999999999998</v>
      </c>
      <c r="X336">
        <f t="shared" si="162"/>
        <v>1.9073334166666699E-2</v>
      </c>
      <c r="Y336">
        <v>2E-3</v>
      </c>
      <c r="Z336">
        <f t="shared" si="163"/>
        <v>7.2765497523200454E-2</v>
      </c>
      <c r="AB336">
        <f t="shared" si="181"/>
        <v>9.9161335752497029E-7</v>
      </c>
      <c r="AC336">
        <f t="shared" si="164"/>
        <v>7.7179917994754217E-11</v>
      </c>
      <c r="AD336">
        <v>0</v>
      </c>
      <c r="AE336" s="11">
        <f t="shared" si="165"/>
        <v>2.0748016821871313E-11</v>
      </c>
      <c r="AF336" s="11">
        <f t="shared" si="166"/>
        <v>9.792793481662553E-11</v>
      </c>
      <c r="AG336" s="15">
        <f t="shared" si="167"/>
        <v>1.097002469958351E-3</v>
      </c>
      <c r="AI336">
        <f t="shared" si="182"/>
        <v>9.9161335752497029E-7</v>
      </c>
      <c r="AJ336">
        <f t="shared" si="168"/>
        <v>7.7179917994754217E-11</v>
      </c>
      <c r="AK336">
        <v>0</v>
      </c>
      <c r="AL336" s="11">
        <f t="shared" si="169"/>
        <v>4.3007477845634308E-10</v>
      </c>
      <c r="AM336" s="11">
        <f t="shared" si="170"/>
        <v>5.0725469645109731E-10</v>
      </c>
      <c r="AN336" s="15">
        <f t="shared" si="171"/>
        <v>2.2739189884214046E-2</v>
      </c>
      <c r="AO336" s="15"/>
      <c r="AP336" t="e">
        <f t="shared" si="172"/>
        <v>#VALUE!</v>
      </c>
      <c r="AQ336" t="e">
        <f t="shared" si="173"/>
        <v>#VALUE!</v>
      </c>
      <c r="AR336">
        <v>0</v>
      </c>
      <c r="AS336" s="11" t="e">
        <f t="shared" si="174"/>
        <v>#VALUE!</v>
      </c>
      <c r="AT336" s="11" t="e">
        <f t="shared" si="175"/>
        <v>#VALUE!</v>
      </c>
      <c r="AU336" s="15">
        <f t="shared" si="176"/>
        <v>1.5759424160826513E-2</v>
      </c>
      <c r="AW336">
        <f t="shared" si="177"/>
        <v>78.812974192989046</v>
      </c>
      <c r="AX336">
        <f t="shared" si="178"/>
        <v>15.215219993965079</v>
      </c>
      <c r="AY336" t="e">
        <f t="shared" si="179"/>
        <v>#VALUE!</v>
      </c>
    </row>
    <row r="337" spans="1:51">
      <c r="A337" s="17"/>
      <c r="B337" s="43"/>
      <c r="C337" s="43"/>
      <c r="D337" s="36">
        <v>1</v>
      </c>
      <c r="E337" s="45">
        <v>44418.509687500002</v>
      </c>
      <c r="F337" s="43">
        <v>69</v>
      </c>
      <c r="H337" s="54">
        <v>22.2</v>
      </c>
      <c r="I337" s="5">
        <v>30</v>
      </c>
      <c r="J337" s="5">
        <v>1</v>
      </c>
      <c r="K337" s="54">
        <v>1</v>
      </c>
      <c r="L337" s="5" t="s">
        <v>88</v>
      </c>
      <c r="M337" s="6">
        <f t="shared" si="155"/>
        <v>5.1342850684055127E-3</v>
      </c>
      <c r="N337" s="6">
        <f t="shared" si="154"/>
        <v>2.6594967194440253E-2</v>
      </c>
      <c r="O337" s="6" t="e">
        <f t="shared" si="156"/>
        <v>#VALUE!</v>
      </c>
      <c r="P337">
        <f t="shared" si="157"/>
        <v>8.2148561094488204E-2</v>
      </c>
      <c r="Q337">
        <f t="shared" si="158"/>
        <v>1.1701785565553711</v>
      </c>
      <c r="R337">
        <f t="shared" si="159"/>
        <v>0.14358346217384224</v>
      </c>
      <c r="S337">
        <f t="shared" si="160"/>
        <v>0.7437447308244961</v>
      </c>
      <c r="T337">
        <f t="shared" si="161"/>
        <v>0.74374473082449621</v>
      </c>
      <c r="V337" s="4">
        <f t="shared" si="180"/>
        <v>0.99161335752497037</v>
      </c>
      <c r="W337">
        <v>313.14999999999998</v>
      </c>
      <c r="X337">
        <f t="shared" si="162"/>
        <v>1.9073334166666699E-2</v>
      </c>
      <c r="Y337">
        <v>2E-3</v>
      </c>
      <c r="Z337">
        <f t="shared" si="163"/>
        <v>7.2765497523200454E-2</v>
      </c>
      <c r="AB337">
        <f t="shared" si="181"/>
        <v>9.9161335752497029E-7</v>
      </c>
      <c r="AC337">
        <f t="shared" si="164"/>
        <v>7.7179917994754217E-11</v>
      </c>
      <c r="AD337">
        <v>0</v>
      </c>
      <c r="AE337" s="11">
        <f t="shared" si="165"/>
        <v>2.0748016821871313E-11</v>
      </c>
      <c r="AF337" s="11">
        <f t="shared" si="166"/>
        <v>9.792793481662553E-11</v>
      </c>
      <c r="AG337" s="15">
        <f t="shared" si="167"/>
        <v>1.097002469958351E-3</v>
      </c>
      <c r="AI337">
        <f t="shared" si="182"/>
        <v>9.9161335752497029E-7</v>
      </c>
      <c r="AJ337">
        <f t="shared" si="168"/>
        <v>7.7179917994754217E-11</v>
      </c>
      <c r="AK337">
        <v>0</v>
      </c>
      <c r="AL337" s="11">
        <f t="shared" si="169"/>
        <v>4.3007477845634308E-10</v>
      </c>
      <c r="AM337" s="11">
        <f t="shared" si="170"/>
        <v>5.0725469645109731E-10</v>
      </c>
      <c r="AN337" s="15">
        <f t="shared" si="171"/>
        <v>2.2739189884214046E-2</v>
      </c>
      <c r="AO337" s="15"/>
      <c r="AP337" t="e">
        <f t="shared" si="172"/>
        <v>#VALUE!</v>
      </c>
      <c r="AQ337" t="e">
        <f t="shared" si="173"/>
        <v>#VALUE!</v>
      </c>
      <c r="AR337">
        <v>0</v>
      </c>
      <c r="AS337" s="11" t="e">
        <f t="shared" si="174"/>
        <v>#VALUE!</v>
      </c>
      <c r="AT337" s="11" t="e">
        <f t="shared" si="175"/>
        <v>#VALUE!</v>
      </c>
      <c r="AU337" s="15">
        <f t="shared" si="176"/>
        <v>1.5759424160826513E-2</v>
      </c>
      <c r="AW337">
        <f t="shared" si="177"/>
        <v>78.812974192989046</v>
      </c>
      <c r="AX337">
        <f t="shared" si="178"/>
        <v>15.215219993965079</v>
      </c>
      <c r="AY337" t="e">
        <f t="shared" si="179"/>
        <v>#VALUE!</v>
      </c>
    </row>
    <row r="338" spans="1:51">
      <c r="A338" s="17"/>
      <c r="D338" s="36">
        <v>2</v>
      </c>
      <c r="E338" s="45">
        <v>44418.5309375</v>
      </c>
      <c r="F338" s="43">
        <v>164</v>
      </c>
      <c r="H338" s="54">
        <v>22.2</v>
      </c>
      <c r="I338" s="5">
        <v>30</v>
      </c>
      <c r="J338" s="5">
        <v>1</v>
      </c>
      <c r="K338" s="54">
        <v>1</v>
      </c>
      <c r="L338" s="5" t="s">
        <v>88</v>
      </c>
      <c r="M338" s="6">
        <f t="shared" si="155"/>
        <v>5.1342850684055127E-3</v>
      </c>
      <c r="N338" s="6">
        <f t="shared" si="154"/>
        <v>2.6594967194440253E-2</v>
      </c>
      <c r="O338" s="6" t="e">
        <f t="shared" si="156"/>
        <v>#VALUE!</v>
      </c>
      <c r="P338">
        <f t="shared" si="157"/>
        <v>8.2148561094488204E-2</v>
      </c>
      <c r="Q338">
        <f t="shared" si="158"/>
        <v>1.1701785565553711</v>
      </c>
      <c r="R338">
        <f t="shared" si="159"/>
        <v>0.14358346217384224</v>
      </c>
      <c r="S338">
        <f t="shared" si="160"/>
        <v>0.7437447308244961</v>
      </c>
      <c r="T338">
        <f t="shared" si="161"/>
        <v>0.74374473082449621</v>
      </c>
      <c r="V338" s="4">
        <f t="shared" si="180"/>
        <v>0.99161335752497037</v>
      </c>
      <c r="W338">
        <v>313.14999999999998</v>
      </c>
      <c r="X338">
        <f t="shared" si="162"/>
        <v>1.9073334166666699E-2</v>
      </c>
      <c r="Y338">
        <v>2E-3</v>
      </c>
      <c r="Z338">
        <f t="shared" si="163"/>
        <v>7.2765497523200454E-2</v>
      </c>
      <c r="AB338">
        <f t="shared" si="181"/>
        <v>9.9161335752497029E-7</v>
      </c>
      <c r="AC338">
        <f t="shared" si="164"/>
        <v>7.7179917994754217E-11</v>
      </c>
      <c r="AD338">
        <v>0</v>
      </c>
      <c r="AE338" s="11">
        <f t="shared" si="165"/>
        <v>2.0748016821871313E-11</v>
      </c>
      <c r="AF338" s="11">
        <f t="shared" si="166"/>
        <v>9.792793481662553E-11</v>
      </c>
      <c r="AG338" s="15">
        <f t="shared" si="167"/>
        <v>1.097002469958351E-3</v>
      </c>
      <c r="AI338">
        <f t="shared" si="182"/>
        <v>9.9161335752497029E-7</v>
      </c>
      <c r="AJ338">
        <f t="shared" si="168"/>
        <v>7.7179917994754217E-11</v>
      </c>
      <c r="AK338">
        <v>0</v>
      </c>
      <c r="AL338" s="11">
        <f t="shared" si="169"/>
        <v>4.3007477845634308E-10</v>
      </c>
      <c r="AM338" s="11">
        <f t="shared" si="170"/>
        <v>5.0725469645109731E-10</v>
      </c>
      <c r="AN338" s="15">
        <f t="shared" si="171"/>
        <v>2.2739189884214046E-2</v>
      </c>
      <c r="AO338" s="15"/>
      <c r="AP338" t="e">
        <f t="shared" si="172"/>
        <v>#VALUE!</v>
      </c>
      <c r="AQ338" t="e">
        <f t="shared" si="173"/>
        <v>#VALUE!</v>
      </c>
      <c r="AR338">
        <v>0</v>
      </c>
      <c r="AS338" s="11" t="e">
        <f t="shared" si="174"/>
        <v>#VALUE!</v>
      </c>
      <c r="AT338" s="11" t="e">
        <f t="shared" si="175"/>
        <v>#VALUE!</v>
      </c>
      <c r="AU338" s="15">
        <f t="shared" si="176"/>
        <v>1.5759424160826513E-2</v>
      </c>
      <c r="AW338">
        <f t="shared" si="177"/>
        <v>78.812974192989046</v>
      </c>
      <c r="AX338">
        <f t="shared" si="178"/>
        <v>15.215219993965079</v>
      </c>
      <c r="AY338" t="e">
        <f t="shared" si="179"/>
        <v>#VALUE!</v>
      </c>
    </row>
    <row r="339" spans="1:51">
      <c r="A339" s="17"/>
      <c r="D339" s="36">
        <v>1</v>
      </c>
      <c r="E339" s="45">
        <v>44418.552187499998</v>
      </c>
      <c r="F339" s="43">
        <v>74</v>
      </c>
      <c r="H339" s="54">
        <v>22.2</v>
      </c>
      <c r="I339" s="5">
        <v>30</v>
      </c>
      <c r="J339" s="5">
        <v>1</v>
      </c>
      <c r="K339" s="54">
        <v>1</v>
      </c>
      <c r="L339" s="5" t="s">
        <v>88</v>
      </c>
      <c r="M339" s="6">
        <f t="shared" si="155"/>
        <v>5.1342850684055127E-3</v>
      </c>
      <c r="N339" s="6">
        <f t="shared" si="154"/>
        <v>2.6594967194440253E-2</v>
      </c>
      <c r="O339" s="6" t="e">
        <f t="shared" si="156"/>
        <v>#VALUE!</v>
      </c>
      <c r="P339">
        <f t="shared" si="157"/>
        <v>8.2148561094488204E-2</v>
      </c>
      <c r="Q339">
        <f t="shared" si="158"/>
        <v>1.1701785565553711</v>
      </c>
      <c r="R339">
        <f t="shared" si="159"/>
        <v>0.14358346217384224</v>
      </c>
      <c r="S339">
        <f t="shared" si="160"/>
        <v>0.7437447308244961</v>
      </c>
      <c r="T339">
        <f t="shared" si="161"/>
        <v>0.74374473082449621</v>
      </c>
      <c r="V339" s="4">
        <f t="shared" si="180"/>
        <v>0.99161335752497037</v>
      </c>
      <c r="W339">
        <v>313.14999999999998</v>
      </c>
      <c r="X339">
        <f t="shared" si="162"/>
        <v>1.9073334166666699E-2</v>
      </c>
      <c r="Y339">
        <v>2E-3</v>
      </c>
      <c r="Z339">
        <f t="shared" si="163"/>
        <v>7.2765497523200454E-2</v>
      </c>
      <c r="AB339">
        <f t="shared" si="181"/>
        <v>9.9161335752497029E-7</v>
      </c>
      <c r="AC339">
        <f t="shared" si="164"/>
        <v>7.7179917994754217E-11</v>
      </c>
      <c r="AD339">
        <v>0</v>
      </c>
      <c r="AE339" s="11">
        <f t="shared" si="165"/>
        <v>2.0748016821871313E-11</v>
      </c>
      <c r="AF339" s="11">
        <f t="shared" si="166"/>
        <v>9.792793481662553E-11</v>
      </c>
      <c r="AG339" s="15">
        <f t="shared" si="167"/>
        <v>1.097002469958351E-3</v>
      </c>
      <c r="AI339">
        <f t="shared" si="182"/>
        <v>9.9161335752497029E-7</v>
      </c>
      <c r="AJ339">
        <f t="shared" si="168"/>
        <v>7.7179917994754217E-11</v>
      </c>
      <c r="AK339">
        <v>0</v>
      </c>
      <c r="AL339" s="11">
        <f t="shared" si="169"/>
        <v>4.3007477845634308E-10</v>
      </c>
      <c r="AM339" s="11">
        <f t="shared" si="170"/>
        <v>5.0725469645109731E-10</v>
      </c>
      <c r="AN339" s="15">
        <f t="shared" si="171"/>
        <v>2.2739189884214046E-2</v>
      </c>
      <c r="AO339" s="15"/>
      <c r="AP339" t="e">
        <f t="shared" si="172"/>
        <v>#VALUE!</v>
      </c>
      <c r="AQ339" t="e">
        <f t="shared" si="173"/>
        <v>#VALUE!</v>
      </c>
      <c r="AR339">
        <v>0</v>
      </c>
      <c r="AS339" s="11" t="e">
        <f t="shared" si="174"/>
        <v>#VALUE!</v>
      </c>
      <c r="AT339" s="11" t="e">
        <f t="shared" si="175"/>
        <v>#VALUE!</v>
      </c>
      <c r="AU339" s="15">
        <f t="shared" si="176"/>
        <v>1.5759424160826513E-2</v>
      </c>
      <c r="AW339">
        <f t="shared" si="177"/>
        <v>78.812974192989046</v>
      </c>
      <c r="AX339">
        <f t="shared" si="178"/>
        <v>15.215219993965079</v>
      </c>
      <c r="AY339" t="e">
        <f t="shared" si="179"/>
        <v>#VALUE!</v>
      </c>
    </row>
    <row r="340" spans="1:51">
      <c r="A340" s="17"/>
      <c r="B340" s="43"/>
      <c r="C340" s="43"/>
      <c r="D340" s="36">
        <v>2</v>
      </c>
      <c r="E340" s="45">
        <v>44418.573437500003</v>
      </c>
      <c r="F340" s="43">
        <v>133</v>
      </c>
      <c r="H340" s="54">
        <v>22.2</v>
      </c>
      <c r="I340" s="5">
        <v>30</v>
      </c>
      <c r="J340" s="5">
        <v>1</v>
      </c>
      <c r="K340" s="54">
        <v>1</v>
      </c>
      <c r="L340" s="5" t="s">
        <v>88</v>
      </c>
      <c r="M340" s="6">
        <f t="shared" si="155"/>
        <v>5.1342850684055127E-3</v>
      </c>
      <c r="N340" s="6">
        <f t="shared" si="154"/>
        <v>2.6594967194440253E-2</v>
      </c>
      <c r="O340" s="6" t="e">
        <f t="shared" si="156"/>
        <v>#VALUE!</v>
      </c>
      <c r="P340">
        <f t="shared" si="157"/>
        <v>8.2148561094488204E-2</v>
      </c>
      <c r="Q340">
        <f t="shared" si="158"/>
        <v>1.1701785565553711</v>
      </c>
      <c r="R340">
        <f t="shared" si="159"/>
        <v>0.14358346217384224</v>
      </c>
      <c r="S340">
        <f t="shared" si="160"/>
        <v>0.7437447308244961</v>
      </c>
      <c r="T340">
        <f t="shared" si="161"/>
        <v>0.74374473082449621</v>
      </c>
      <c r="V340" s="4">
        <f t="shared" si="180"/>
        <v>0.99161335752497037</v>
      </c>
      <c r="W340">
        <v>313.14999999999998</v>
      </c>
      <c r="X340">
        <f t="shared" si="162"/>
        <v>1.9073334166666699E-2</v>
      </c>
      <c r="Y340">
        <v>2E-3</v>
      </c>
      <c r="Z340">
        <f t="shared" si="163"/>
        <v>7.2765497523200454E-2</v>
      </c>
      <c r="AB340">
        <f t="shared" si="181"/>
        <v>9.9161335752497029E-7</v>
      </c>
      <c r="AC340">
        <f t="shared" si="164"/>
        <v>7.7179917994754217E-11</v>
      </c>
      <c r="AD340">
        <v>0</v>
      </c>
      <c r="AE340" s="11">
        <f t="shared" si="165"/>
        <v>2.0748016821871313E-11</v>
      </c>
      <c r="AF340" s="11">
        <f t="shared" si="166"/>
        <v>9.792793481662553E-11</v>
      </c>
      <c r="AG340" s="15">
        <f t="shared" si="167"/>
        <v>1.097002469958351E-3</v>
      </c>
      <c r="AI340">
        <f t="shared" si="182"/>
        <v>9.9161335752497029E-7</v>
      </c>
      <c r="AJ340">
        <f t="shared" si="168"/>
        <v>7.7179917994754217E-11</v>
      </c>
      <c r="AK340">
        <v>0</v>
      </c>
      <c r="AL340" s="11">
        <f t="shared" si="169"/>
        <v>4.3007477845634308E-10</v>
      </c>
      <c r="AM340" s="11">
        <f t="shared" si="170"/>
        <v>5.0725469645109731E-10</v>
      </c>
      <c r="AN340" s="15">
        <f t="shared" si="171"/>
        <v>2.2739189884214046E-2</v>
      </c>
      <c r="AO340" s="15"/>
      <c r="AP340" t="e">
        <f t="shared" si="172"/>
        <v>#VALUE!</v>
      </c>
      <c r="AQ340" t="e">
        <f t="shared" si="173"/>
        <v>#VALUE!</v>
      </c>
      <c r="AR340">
        <v>0</v>
      </c>
      <c r="AS340" s="11" t="e">
        <f t="shared" si="174"/>
        <v>#VALUE!</v>
      </c>
      <c r="AT340" s="11" t="e">
        <f t="shared" si="175"/>
        <v>#VALUE!</v>
      </c>
      <c r="AU340" s="15">
        <f t="shared" si="176"/>
        <v>1.5759424160826513E-2</v>
      </c>
      <c r="AW340">
        <f t="shared" si="177"/>
        <v>78.812974192989046</v>
      </c>
      <c r="AX340">
        <f t="shared" si="178"/>
        <v>15.215219993965079</v>
      </c>
      <c r="AY340" t="e">
        <f t="shared" si="179"/>
        <v>#VALUE!</v>
      </c>
    </row>
    <row r="341" spans="1:51">
      <c r="A341" s="17"/>
      <c r="D341" s="36">
        <v>1</v>
      </c>
      <c r="E341" s="45">
        <v>44418.594675925924</v>
      </c>
      <c r="F341" s="43">
        <v>147</v>
      </c>
      <c r="H341" s="54">
        <v>22.2</v>
      </c>
      <c r="I341" s="5">
        <v>30</v>
      </c>
      <c r="J341" s="5">
        <v>1</v>
      </c>
      <c r="K341" s="54">
        <v>1</v>
      </c>
      <c r="L341" s="5" t="s">
        <v>88</v>
      </c>
      <c r="M341" s="6">
        <f t="shared" si="155"/>
        <v>5.1342850684055127E-3</v>
      </c>
      <c r="N341" s="6">
        <f t="shared" si="154"/>
        <v>2.6594967194440253E-2</v>
      </c>
      <c r="O341" s="6" t="e">
        <f t="shared" si="156"/>
        <v>#VALUE!</v>
      </c>
      <c r="P341">
        <f t="shared" si="157"/>
        <v>8.2148561094488204E-2</v>
      </c>
      <c r="Q341">
        <f t="shared" si="158"/>
        <v>1.1701785565553711</v>
      </c>
      <c r="R341">
        <f t="shared" si="159"/>
        <v>0.14358346217384224</v>
      </c>
      <c r="S341">
        <f t="shared" si="160"/>
        <v>0.7437447308244961</v>
      </c>
      <c r="T341">
        <f t="shared" si="161"/>
        <v>0.74374473082449621</v>
      </c>
      <c r="V341" s="4">
        <f t="shared" si="180"/>
        <v>0.99161335752497037</v>
      </c>
      <c r="W341">
        <v>313.14999999999998</v>
      </c>
      <c r="X341">
        <f t="shared" si="162"/>
        <v>1.9073334166666699E-2</v>
      </c>
      <c r="Y341">
        <v>2E-3</v>
      </c>
      <c r="Z341">
        <f t="shared" si="163"/>
        <v>7.2765497523200454E-2</v>
      </c>
      <c r="AB341">
        <f t="shared" si="181"/>
        <v>9.9161335752497029E-7</v>
      </c>
      <c r="AC341">
        <f t="shared" si="164"/>
        <v>7.7179917994754217E-11</v>
      </c>
      <c r="AD341">
        <v>0</v>
      </c>
      <c r="AE341" s="11">
        <f t="shared" si="165"/>
        <v>2.0748016821871313E-11</v>
      </c>
      <c r="AF341" s="11">
        <f t="shared" si="166"/>
        <v>9.792793481662553E-11</v>
      </c>
      <c r="AG341" s="15">
        <f t="shared" si="167"/>
        <v>1.097002469958351E-3</v>
      </c>
      <c r="AI341">
        <f t="shared" si="182"/>
        <v>9.9161335752497029E-7</v>
      </c>
      <c r="AJ341">
        <f t="shared" si="168"/>
        <v>7.7179917994754217E-11</v>
      </c>
      <c r="AK341">
        <v>0</v>
      </c>
      <c r="AL341" s="11">
        <f t="shared" si="169"/>
        <v>4.3007477845634308E-10</v>
      </c>
      <c r="AM341" s="11">
        <f t="shared" si="170"/>
        <v>5.0725469645109731E-10</v>
      </c>
      <c r="AN341" s="15">
        <f t="shared" si="171"/>
        <v>2.2739189884214046E-2</v>
      </c>
      <c r="AO341" s="15"/>
      <c r="AP341" t="e">
        <f t="shared" si="172"/>
        <v>#VALUE!</v>
      </c>
      <c r="AQ341" t="e">
        <f t="shared" si="173"/>
        <v>#VALUE!</v>
      </c>
      <c r="AR341">
        <v>0</v>
      </c>
      <c r="AS341" s="11" t="e">
        <f t="shared" si="174"/>
        <v>#VALUE!</v>
      </c>
      <c r="AT341" s="11" t="e">
        <f t="shared" si="175"/>
        <v>#VALUE!</v>
      </c>
      <c r="AU341" s="15">
        <f t="shared" si="176"/>
        <v>1.5759424160826513E-2</v>
      </c>
      <c r="AW341">
        <f t="shared" si="177"/>
        <v>78.812974192989046</v>
      </c>
      <c r="AX341">
        <f t="shared" si="178"/>
        <v>15.215219993965079</v>
      </c>
      <c r="AY341" t="e">
        <f t="shared" si="179"/>
        <v>#VALUE!</v>
      </c>
    </row>
    <row r="342" spans="1:51">
      <c r="A342" s="17"/>
      <c r="D342" s="36">
        <v>2</v>
      </c>
      <c r="E342" s="45">
        <v>44418.615925925929</v>
      </c>
      <c r="F342" s="43">
        <v>154</v>
      </c>
      <c r="H342" s="54">
        <v>22.2</v>
      </c>
      <c r="I342" s="5">
        <v>30</v>
      </c>
      <c r="J342" s="5">
        <v>1</v>
      </c>
      <c r="K342" s="54">
        <v>1</v>
      </c>
      <c r="L342" s="5" t="s">
        <v>88</v>
      </c>
      <c r="M342" s="6">
        <f t="shared" si="155"/>
        <v>5.1342850684055127E-3</v>
      </c>
      <c r="N342" s="6">
        <f t="shared" ref="N342:N373" si="183">1000000*(AM342-AK342)/X342</f>
        <v>2.6594967194440253E-2</v>
      </c>
      <c r="O342" s="6" t="e">
        <f t="shared" si="156"/>
        <v>#VALUE!</v>
      </c>
      <c r="P342">
        <f t="shared" si="157"/>
        <v>8.2148561094488204E-2</v>
      </c>
      <c r="Q342">
        <f t="shared" si="158"/>
        <v>1.1701785565553711</v>
      </c>
      <c r="R342">
        <f t="shared" si="159"/>
        <v>0.14358346217384224</v>
      </c>
      <c r="S342">
        <f t="shared" si="160"/>
        <v>0.7437447308244961</v>
      </c>
      <c r="T342">
        <f t="shared" si="161"/>
        <v>0.74374473082449621</v>
      </c>
      <c r="V342" s="4">
        <f t="shared" si="180"/>
        <v>0.99161335752497037</v>
      </c>
      <c r="W342">
        <v>313.14999999999998</v>
      </c>
      <c r="X342">
        <f t="shared" si="162"/>
        <v>1.9073334166666699E-2</v>
      </c>
      <c r="Y342">
        <v>2E-3</v>
      </c>
      <c r="Z342">
        <f t="shared" si="163"/>
        <v>7.2765497523200454E-2</v>
      </c>
      <c r="AB342">
        <f t="shared" si="181"/>
        <v>9.9161335752497029E-7</v>
      </c>
      <c r="AC342">
        <f t="shared" si="164"/>
        <v>7.7179917994754217E-11</v>
      </c>
      <c r="AD342">
        <v>0</v>
      </c>
      <c r="AE342" s="11">
        <f t="shared" si="165"/>
        <v>2.0748016821871313E-11</v>
      </c>
      <c r="AF342" s="11">
        <f t="shared" si="166"/>
        <v>9.792793481662553E-11</v>
      </c>
      <c r="AG342" s="15">
        <f t="shared" si="167"/>
        <v>1.097002469958351E-3</v>
      </c>
      <c r="AI342">
        <f t="shared" si="182"/>
        <v>9.9161335752497029E-7</v>
      </c>
      <c r="AJ342">
        <f t="shared" si="168"/>
        <v>7.7179917994754217E-11</v>
      </c>
      <c r="AK342">
        <v>0</v>
      </c>
      <c r="AL342" s="11">
        <f t="shared" si="169"/>
        <v>4.3007477845634308E-10</v>
      </c>
      <c r="AM342" s="11">
        <f t="shared" si="170"/>
        <v>5.0725469645109731E-10</v>
      </c>
      <c r="AN342" s="15">
        <f t="shared" si="171"/>
        <v>2.2739189884214046E-2</v>
      </c>
      <c r="AO342" s="15"/>
      <c r="AP342" t="e">
        <f t="shared" si="172"/>
        <v>#VALUE!</v>
      </c>
      <c r="AQ342" t="e">
        <f t="shared" si="173"/>
        <v>#VALUE!</v>
      </c>
      <c r="AR342">
        <v>0</v>
      </c>
      <c r="AS342" s="11" t="e">
        <f t="shared" si="174"/>
        <v>#VALUE!</v>
      </c>
      <c r="AT342" s="11" t="e">
        <f t="shared" si="175"/>
        <v>#VALUE!</v>
      </c>
      <c r="AU342" s="15">
        <f t="shared" si="176"/>
        <v>1.5759424160826513E-2</v>
      </c>
      <c r="AW342">
        <f t="shared" si="177"/>
        <v>78.812974192989046</v>
      </c>
      <c r="AX342">
        <f t="shared" si="178"/>
        <v>15.215219993965079</v>
      </c>
      <c r="AY342" t="e">
        <f t="shared" si="179"/>
        <v>#VALUE!</v>
      </c>
    </row>
    <row r="343" spans="1:51">
      <c r="A343" s="17"/>
      <c r="B343" s="43"/>
      <c r="C343" s="43"/>
      <c r="D343" s="36">
        <v>1</v>
      </c>
      <c r="E343" s="45">
        <v>44418.637164351851</v>
      </c>
      <c r="F343" s="43">
        <v>118</v>
      </c>
      <c r="H343" s="54">
        <v>22.2</v>
      </c>
      <c r="I343" s="5">
        <v>30</v>
      </c>
      <c r="J343" s="5">
        <v>1</v>
      </c>
      <c r="K343" s="54">
        <v>1</v>
      </c>
      <c r="L343" s="5" t="s">
        <v>88</v>
      </c>
      <c r="M343" s="6">
        <f t="shared" si="155"/>
        <v>5.1342850684055127E-3</v>
      </c>
      <c r="N343" s="6">
        <f t="shared" si="183"/>
        <v>2.6594967194440253E-2</v>
      </c>
      <c r="O343" s="6" t="e">
        <f t="shared" si="156"/>
        <v>#VALUE!</v>
      </c>
      <c r="P343">
        <f t="shared" si="157"/>
        <v>8.2148561094488204E-2</v>
      </c>
      <c r="Q343">
        <f t="shared" si="158"/>
        <v>1.1701785565553711</v>
      </c>
      <c r="R343">
        <f t="shared" si="159"/>
        <v>0.14358346217384224</v>
      </c>
      <c r="S343">
        <f t="shared" si="160"/>
        <v>0.7437447308244961</v>
      </c>
      <c r="T343">
        <f t="shared" si="161"/>
        <v>0.74374473082449621</v>
      </c>
      <c r="V343" s="4">
        <f t="shared" si="180"/>
        <v>0.99161335752497037</v>
      </c>
      <c r="W343">
        <v>313.14999999999998</v>
      </c>
      <c r="X343">
        <f t="shared" si="162"/>
        <v>1.9073334166666699E-2</v>
      </c>
      <c r="Y343">
        <v>2E-3</v>
      </c>
      <c r="Z343">
        <f t="shared" si="163"/>
        <v>7.2765497523200454E-2</v>
      </c>
      <c r="AB343">
        <f t="shared" si="181"/>
        <v>9.9161335752497029E-7</v>
      </c>
      <c r="AC343">
        <f t="shared" si="164"/>
        <v>7.7179917994754217E-11</v>
      </c>
      <c r="AD343">
        <v>0</v>
      </c>
      <c r="AE343" s="11">
        <f t="shared" si="165"/>
        <v>2.0748016821871313E-11</v>
      </c>
      <c r="AF343" s="11">
        <f t="shared" si="166"/>
        <v>9.792793481662553E-11</v>
      </c>
      <c r="AG343" s="15">
        <f t="shared" si="167"/>
        <v>1.097002469958351E-3</v>
      </c>
      <c r="AI343">
        <f t="shared" si="182"/>
        <v>9.9161335752497029E-7</v>
      </c>
      <c r="AJ343">
        <f t="shared" si="168"/>
        <v>7.7179917994754217E-11</v>
      </c>
      <c r="AK343">
        <v>0</v>
      </c>
      <c r="AL343" s="11">
        <f t="shared" si="169"/>
        <v>4.3007477845634308E-10</v>
      </c>
      <c r="AM343" s="11">
        <f t="shared" si="170"/>
        <v>5.0725469645109731E-10</v>
      </c>
      <c r="AN343" s="15">
        <f t="shared" si="171"/>
        <v>2.2739189884214046E-2</v>
      </c>
      <c r="AO343" s="15"/>
      <c r="AP343" t="e">
        <f t="shared" si="172"/>
        <v>#VALUE!</v>
      </c>
      <c r="AQ343" t="e">
        <f t="shared" si="173"/>
        <v>#VALUE!</v>
      </c>
      <c r="AR343">
        <v>0</v>
      </c>
      <c r="AS343" s="11" t="e">
        <f t="shared" si="174"/>
        <v>#VALUE!</v>
      </c>
      <c r="AT343" s="11" t="e">
        <f t="shared" si="175"/>
        <v>#VALUE!</v>
      </c>
      <c r="AU343" s="15">
        <f t="shared" si="176"/>
        <v>1.5759424160826513E-2</v>
      </c>
      <c r="AW343">
        <f t="shared" si="177"/>
        <v>78.812974192989046</v>
      </c>
      <c r="AX343">
        <f t="shared" si="178"/>
        <v>15.215219993965079</v>
      </c>
      <c r="AY343" t="e">
        <f t="shared" si="179"/>
        <v>#VALUE!</v>
      </c>
    </row>
    <row r="344" spans="1:51">
      <c r="A344" s="17"/>
      <c r="D344" s="36">
        <v>2</v>
      </c>
      <c r="E344" s="45">
        <v>44418.658414351848</v>
      </c>
      <c r="F344" s="43">
        <v>98</v>
      </c>
      <c r="H344" s="54">
        <v>22.2</v>
      </c>
      <c r="I344" s="5">
        <v>30</v>
      </c>
      <c r="J344" s="5">
        <v>1</v>
      </c>
      <c r="K344" s="54">
        <v>1</v>
      </c>
      <c r="L344" s="5" t="s">
        <v>88</v>
      </c>
      <c r="M344" s="6">
        <f t="shared" si="155"/>
        <v>5.1342850684055127E-3</v>
      </c>
      <c r="N344" s="6">
        <f t="shared" si="183"/>
        <v>2.6594967194440253E-2</v>
      </c>
      <c r="O344" s="6" t="e">
        <f t="shared" si="156"/>
        <v>#VALUE!</v>
      </c>
      <c r="P344">
        <f t="shared" si="157"/>
        <v>8.2148561094488204E-2</v>
      </c>
      <c r="Q344">
        <f t="shared" si="158"/>
        <v>1.1701785565553711</v>
      </c>
      <c r="R344">
        <f t="shared" si="159"/>
        <v>0.14358346217384224</v>
      </c>
      <c r="S344">
        <f t="shared" si="160"/>
        <v>0.7437447308244961</v>
      </c>
      <c r="T344">
        <f t="shared" si="161"/>
        <v>0.74374473082449621</v>
      </c>
      <c r="V344" s="4">
        <f t="shared" si="180"/>
        <v>0.99161335752497037</v>
      </c>
      <c r="W344">
        <v>313.14999999999998</v>
      </c>
      <c r="X344">
        <f t="shared" si="162"/>
        <v>1.9073334166666699E-2</v>
      </c>
      <c r="Y344">
        <v>2E-3</v>
      </c>
      <c r="Z344">
        <f t="shared" si="163"/>
        <v>7.2765497523200454E-2</v>
      </c>
      <c r="AB344">
        <f t="shared" si="181"/>
        <v>9.9161335752497029E-7</v>
      </c>
      <c r="AC344">
        <f t="shared" si="164"/>
        <v>7.7179917994754217E-11</v>
      </c>
      <c r="AD344">
        <v>0</v>
      </c>
      <c r="AE344" s="11">
        <f t="shared" si="165"/>
        <v>2.0748016821871313E-11</v>
      </c>
      <c r="AF344" s="11">
        <f t="shared" si="166"/>
        <v>9.792793481662553E-11</v>
      </c>
      <c r="AG344" s="15">
        <f t="shared" si="167"/>
        <v>1.097002469958351E-3</v>
      </c>
      <c r="AI344">
        <f t="shared" si="182"/>
        <v>9.9161335752497029E-7</v>
      </c>
      <c r="AJ344">
        <f t="shared" si="168"/>
        <v>7.7179917994754217E-11</v>
      </c>
      <c r="AK344">
        <v>0</v>
      </c>
      <c r="AL344" s="11">
        <f t="shared" si="169"/>
        <v>4.3007477845634308E-10</v>
      </c>
      <c r="AM344" s="11">
        <f t="shared" si="170"/>
        <v>5.0725469645109731E-10</v>
      </c>
      <c r="AN344" s="15">
        <f t="shared" si="171"/>
        <v>2.2739189884214046E-2</v>
      </c>
      <c r="AO344" s="15"/>
      <c r="AP344" t="e">
        <f t="shared" si="172"/>
        <v>#VALUE!</v>
      </c>
      <c r="AQ344" t="e">
        <f t="shared" si="173"/>
        <v>#VALUE!</v>
      </c>
      <c r="AR344">
        <v>0</v>
      </c>
      <c r="AS344" s="11" t="e">
        <f t="shared" si="174"/>
        <v>#VALUE!</v>
      </c>
      <c r="AT344" s="11" t="e">
        <f t="shared" si="175"/>
        <v>#VALUE!</v>
      </c>
      <c r="AU344" s="15">
        <f t="shared" si="176"/>
        <v>1.5759424160826513E-2</v>
      </c>
      <c r="AW344">
        <f t="shared" si="177"/>
        <v>78.812974192989046</v>
      </c>
      <c r="AX344">
        <f t="shared" si="178"/>
        <v>15.215219993965079</v>
      </c>
      <c r="AY344" t="e">
        <f t="shared" si="179"/>
        <v>#VALUE!</v>
      </c>
    </row>
    <row r="345" spans="1:51">
      <c r="A345" s="17"/>
      <c r="B345" s="43"/>
      <c r="C345" s="43"/>
      <c r="D345" s="36">
        <v>1</v>
      </c>
      <c r="E345" s="45">
        <v>44418.679652777777</v>
      </c>
      <c r="F345" s="43">
        <v>88</v>
      </c>
      <c r="H345" s="54">
        <v>22.2</v>
      </c>
      <c r="I345" s="5">
        <v>30</v>
      </c>
      <c r="J345" s="5">
        <v>1</v>
      </c>
      <c r="K345" s="54">
        <v>1</v>
      </c>
      <c r="L345" s="5" t="s">
        <v>88</v>
      </c>
      <c r="M345" s="6">
        <f t="shared" si="155"/>
        <v>5.1342850684055127E-3</v>
      </c>
      <c r="N345" s="6">
        <f t="shared" si="183"/>
        <v>2.6594967194440253E-2</v>
      </c>
      <c r="O345" s="6" t="e">
        <f t="shared" si="156"/>
        <v>#VALUE!</v>
      </c>
      <c r="P345">
        <f t="shared" si="157"/>
        <v>8.2148561094488204E-2</v>
      </c>
      <c r="Q345">
        <f t="shared" si="158"/>
        <v>1.1701785565553711</v>
      </c>
      <c r="R345">
        <f t="shared" si="159"/>
        <v>0.14358346217384224</v>
      </c>
      <c r="S345">
        <f t="shared" si="160"/>
        <v>0.7437447308244961</v>
      </c>
      <c r="T345">
        <f t="shared" si="161"/>
        <v>0.74374473082449621</v>
      </c>
      <c r="V345" s="4">
        <f t="shared" si="180"/>
        <v>0.99161335752497037</v>
      </c>
      <c r="W345">
        <v>313.14999999999998</v>
      </c>
      <c r="X345">
        <f t="shared" si="162"/>
        <v>1.9073334166666699E-2</v>
      </c>
      <c r="Y345">
        <v>2E-3</v>
      </c>
      <c r="Z345">
        <f t="shared" si="163"/>
        <v>7.2765497523200454E-2</v>
      </c>
      <c r="AB345">
        <f t="shared" si="181"/>
        <v>9.9161335752497029E-7</v>
      </c>
      <c r="AC345">
        <f t="shared" si="164"/>
        <v>7.7179917994754217E-11</v>
      </c>
      <c r="AD345">
        <v>0</v>
      </c>
      <c r="AE345" s="11">
        <f t="shared" si="165"/>
        <v>2.0748016821871313E-11</v>
      </c>
      <c r="AF345" s="11">
        <f t="shared" si="166"/>
        <v>9.792793481662553E-11</v>
      </c>
      <c r="AG345" s="15">
        <f t="shared" si="167"/>
        <v>1.097002469958351E-3</v>
      </c>
      <c r="AI345">
        <f t="shared" si="182"/>
        <v>9.9161335752497029E-7</v>
      </c>
      <c r="AJ345">
        <f t="shared" si="168"/>
        <v>7.7179917994754217E-11</v>
      </c>
      <c r="AK345">
        <v>0</v>
      </c>
      <c r="AL345" s="11">
        <f t="shared" si="169"/>
        <v>4.3007477845634308E-10</v>
      </c>
      <c r="AM345" s="11">
        <f t="shared" si="170"/>
        <v>5.0725469645109731E-10</v>
      </c>
      <c r="AN345" s="15">
        <f t="shared" si="171"/>
        <v>2.2739189884214046E-2</v>
      </c>
      <c r="AO345" s="15"/>
      <c r="AP345" t="e">
        <f t="shared" si="172"/>
        <v>#VALUE!</v>
      </c>
      <c r="AQ345" t="e">
        <f t="shared" si="173"/>
        <v>#VALUE!</v>
      </c>
      <c r="AR345">
        <v>0</v>
      </c>
      <c r="AS345" s="11" t="e">
        <f t="shared" si="174"/>
        <v>#VALUE!</v>
      </c>
      <c r="AT345" s="11" t="e">
        <f t="shared" si="175"/>
        <v>#VALUE!</v>
      </c>
      <c r="AU345" s="15">
        <f t="shared" si="176"/>
        <v>1.5759424160826513E-2</v>
      </c>
      <c r="AW345">
        <f t="shared" si="177"/>
        <v>78.812974192989046</v>
      </c>
      <c r="AX345">
        <f t="shared" si="178"/>
        <v>15.215219993965079</v>
      </c>
      <c r="AY345" t="e">
        <f t="shared" si="179"/>
        <v>#VALUE!</v>
      </c>
    </row>
    <row r="346" spans="1:51">
      <c r="A346" s="17"/>
      <c r="B346" s="43"/>
      <c r="C346" s="43"/>
      <c r="D346" s="36">
        <v>2</v>
      </c>
      <c r="E346" s="45">
        <v>44418.700902777775</v>
      </c>
      <c r="F346" s="43">
        <v>57</v>
      </c>
      <c r="H346" s="54">
        <v>22.2</v>
      </c>
      <c r="I346" s="5">
        <v>30</v>
      </c>
      <c r="J346" s="5">
        <v>1</v>
      </c>
      <c r="K346" s="54">
        <v>1</v>
      </c>
      <c r="L346" s="5" t="s">
        <v>88</v>
      </c>
      <c r="M346" s="6">
        <f t="shared" si="155"/>
        <v>5.1342850684055127E-3</v>
      </c>
      <c r="N346" s="6">
        <f t="shared" si="183"/>
        <v>2.6594967194440253E-2</v>
      </c>
      <c r="O346" s="6" t="e">
        <f t="shared" si="156"/>
        <v>#VALUE!</v>
      </c>
      <c r="P346">
        <f t="shared" si="157"/>
        <v>8.2148561094488204E-2</v>
      </c>
      <c r="Q346">
        <f t="shared" si="158"/>
        <v>1.1701785565553711</v>
      </c>
      <c r="R346">
        <f t="shared" si="159"/>
        <v>0.14358346217384224</v>
      </c>
      <c r="S346">
        <f t="shared" si="160"/>
        <v>0.7437447308244961</v>
      </c>
      <c r="T346">
        <f t="shared" si="161"/>
        <v>0.74374473082449621</v>
      </c>
      <c r="V346" s="4">
        <f t="shared" si="180"/>
        <v>0.99161335752497037</v>
      </c>
      <c r="W346">
        <v>313.14999999999998</v>
      </c>
      <c r="X346">
        <f t="shared" si="162"/>
        <v>1.9073334166666699E-2</v>
      </c>
      <c r="Y346">
        <v>2E-3</v>
      </c>
      <c r="Z346">
        <f t="shared" si="163"/>
        <v>7.2765497523200454E-2</v>
      </c>
      <c r="AB346">
        <f t="shared" si="181"/>
        <v>9.9161335752497029E-7</v>
      </c>
      <c r="AC346">
        <f t="shared" si="164"/>
        <v>7.7179917994754217E-11</v>
      </c>
      <c r="AD346">
        <v>0</v>
      </c>
      <c r="AE346" s="11">
        <f t="shared" si="165"/>
        <v>2.0748016821871313E-11</v>
      </c>
      <c r="AF346" s="11">
        <f t="shared" si="166"/>
        <v>9.792793481662553E-11</v>
      </c>
      <c r="AG346" s="15">
        <f t="shared" si="167"/>
        <v>1.097002469958351E-3</v>
      </c>
      <c r="AI346">
        <f t="shared" si="182"/>
        <v>9.9161335752497029E-7</v>
      </c>
      <c r="AJ346">
        <f t="shared" si="168"/>
        <v>7.7179917994754217E-11</v>
      </c>
      <c r="AK346">
        <v>0</v>
      </c>
      <c r="AL346" s="11">
        <f t="shared" si="169"/>
        <v>4.3007477845634308E-10</v>
      </c>
      <c r="AM346" s="11">
        <f t="shared" si="170"/>
        <v>5.0725469645109731E-10</v>
      </c>
      <c r="AN346" s="15">
        <f t="shared" si="171"/>
        <v>2.2739189884214046E-2</v>
      </c>
      <c r="AO346" s="15"/>
      <c r="AP346" t="e">
        <f t="shared" si="172"/>
        <v>#VALUE!</v>
      </c>
      <c r="AQ346" t="e">
        <f t="shared" si="173"/>
        <v>#VALUE!</v>
      </c>
      <c r="AR346">
        <v>0</v>
      </c>
      <c r="AS346" s="11" t="e">
        <f t="shared" si="174"/>
        <v>#VALUE!</v>
      </c>
      <c r="AT346" s="11" t="e">
        <f t="shared" si="175"/>
        <v>#VALUE!</v>
      </c>
      <c r="AU346" s="15">
        <f t="shared" si="176"/>
        <v>1.5759424160826513E-2</v>
      </c>
      <c r="AW346">
        <f t="shared" si="177"/>
        <v>78.812974192989046</v>
      </c>
      <c r="AX346">
        <f t="shared" si="178"/>
        <v>15.215219993965079</v>
      </c>
      <c r="AY346" t="e">
        <f t="shared" si="179"/>
        <v>#VALUE!</v>
      </c>
    </row>
    <row r="347" spans="1:51">
      <c r="A347" s="17"/>
      <c r="B347" s="43"/>
      <c r="C347" s="43"/>
      <c r="D347" s="36">
        <v>1</v>
      </c>
      <c r="E347" s="45">
        <v>44418.72215277778</v>
      </c>
      <c r="F347" s="43">
        <v>82</v>
      </c>
      <c r="H347" s="54">
        <v>22.2</v>
      </c>
      <c r="I347" s="5">
        <v>30</v>
      </c>
      <c r="J347" s="5">
        <v>1</v>
      </c>
      <c r="K347" s="54">
        <v>1</v>
      </c>
      <c r="L347" s="5" t="s">
        <v>88</v>
      </c>
      <c r="M347" s="6">
        <f t="shared" si="155"/>
        <v>5.1342850684055127E-3</v>
      </c>
      <c r="N347" s="6">
        <f t="shared" si="183"/>
        <v>2.6594967194440253E-2</v>
      </c>
      <c r="O347" s="6" t="e">
        <f t="shared" si="156"/>
        <v>#VALUE!</v>
      </c>
      <c r="P347">
        <f t="shared" si="157"/>
        <v>8.2148561094488204E-2</v>
      </c>
      <c r="Q347">
        <f t="shared" si="158"/>
        <v>1.1701785565553711</v>
      </c>
      <c r="R347">
        <f t="shared" si="159"/>
        <v>0.14358346217384224</v>
      </c>
      <c r="S347">
        <f t="shared" si="160"/>
        <v>0.7437447308244961</v>
      </c>
      <c r="T347">
        <f t="shared" si="161"/>
        <v>0.74374473082449621</v>
      </c>
      <c r="V347" s="4">
        <f t="shared" si="180"/>
        <v>0.99161335752497037</v>
      </c>
      <c r="W347">
        <v>313.14999999999998</v>
      </c>
      <c r="X347">
        <f t="shared" si="162"/>
        <v>1.9073334166666699E-2</v>
      </c>
      <c r="Y347">
        <v>2E-3</v>
      </c>
      <c r="Z347">
        <f t="shared" si="163"/>
        <v>7.2765497523200454E-2</v>
      </c>
      <c r="AB347">
        <f t="shared" si="181"/>
        <v>9.9161335752497029E-7</v>
      </c>
      <c r="AC347">
        <f t="shared" si="164"/>
        <v>7.7179917994754217E-11</v>
      </c>
      <c r="AD347">
        <v>0</v>
      </c>
      <c r="AE347" s="11">
        <f t="shared" si="165"/>
        <v>2.0748016821871313E-11</v>
      </c>
      <c r="AF347" s="11">
        <f t="shared" si="166"/>
        <v>9.792793481662553E-11</v>
      </c>
      <c r="AG347" s="15">
        <f t="shared" si="167"/>
        <v>1.097002469958351E-3</v>
      </c>
      <c r="AI347">
        <f t="shared" si="182"/>
        <v>9.9161335752497029E-7</v>
      </c>
      <c r="AJ347">
        <f t="shared" si="168"/>
        <v>7.7179917994754217E-11</v>
      </c>
      <c r="AK347">
        <v>0</v>
      </c>
      <c r="AL347" s="11">
        <f t="shared" si="169"/>
        <v>4.3007477845634308E-10</v>
      </c>
      <c r="AM347" s="11">
        <f t="shared" si="170"/>
        <v>5.0725469645109731E-10</v>
      </c>
      <c r="AN347" s="15">
        <f t="shared" si="171"/>
        <v>2.2739189884214046E-2</v>
      </c>
      <c r="AO347" s="15"/>
      <c r="AP347" t="e">
        <f t="shared" si="172"/>
        <v>#VALUE!</v>
      </c>
      <c r="AQ347" t="e">
        <f t="shared" si="173"/>
        <v>#VALUE!</v>
      </c>
      <c r="AR347">
        <v>0</v>
      </c>
      <c r="AS347" s="11" t="e">
        <f t="shared" si="174"/>
        <v>#VALUE!</v>
      </c>
      <c r="AT347" s="11" t="e">
        <f t="shared" si="175"/>
        <v>#VALUE!</v>
      </c>
      <c r="AU347" s="15">
        <f t="shared" si="176"/>
        <v>1.5759424160826513E-2</v>
      </c>
      <c r="AW347">
        <f t="shared" si="177"/>
        <v>78.812974192989046</v>
      </c>
      <c r="AX347">
        <f t="shared" si="178"/>
        <v>15.215219993965079</v>
      </c>
      <c r="AY347" t="e">
        <f t="shared" si="179"/>
        <v>#VALUE!</v>
      </c>
    </row>
    <row r="348" spans="1:51">
      <c r="A348" s="17"/>
      <c r="D348" s="36">
        <v>2</v>
      </c>
      <c r="E348" s="45">
        <v>44418.743414351855</v>
      </c>
      <c r="F348" s="43">
        <v>45</v>
      </c>
      <c r="H348" s="54">
        <v>22.2</v>
      </c>
      <c r="I348" s="5">
        <v>30</v>
      </c>
      <c r="J348" s="5">
        <v>1</v>
      </c>
      <c r="K348" s="54">
        <v>1</v>
      </c>
      <c r="L348" s="5" t="s">
        <v>88</v>
      </c>
      <c r="M348" s="6">
        <f t="shared" si="155"/>
        <v>5.1342850684055127E-3</v>
      </c>
      <c r="N348" s="6">
        <f t="shared" si="183"/>
        <v>2.6594967194440253E-2</v>
      </c>
      <c r="O348" s="6" t="e">
        <f t="shared" si="156"/>
        <v>#VALUE!</v>
      </c>
      <c r="P348">
        <f t="shared" si="157"/>
        <v>8.2148561094488204E-2</v>
      </c>
      <c r="Q348">
        <f t="shared" si="158"/>
        <v>1.1701785565553711</v>
      </c>
      <c r="R348">
        <f t="shared" si="159"/>
        <v>0.14358346217384224</v>
      </c>
      <c r="S348">
        <f t="shared" si="160"/>
        <v>0.7437447308244961</v>
      </c>
      <c r="T348">
        <f t="shared" si="161"/>
        <v>0.74374473082449621</v>
      </c>
      <c r="V348" s="4">
        <f t="shared" si="180"/>
        <v>0.99161335752497037</v>
      </c>
      <c r="W348">
        <v>313.14999999999998</v>
      </c>
      <c r="X348">
        <f t="shared" si="162"/>
        <v>1.9073334166666699E-2</v>
      </c>
      <c r="Y348">
        <v>2E-3</v>
      </c>
      <c r="Z348">
        <f t="shared" si="163"/>
        <v>7.2765497523200454E-2</v>
      </c>
      <c r="AB348">
        <f t="shared" si="181"/>
        <v>9.9161335752497029E-7</v>
      </c>
      <c r="AC348">
        <f t="shared" si="164"/>
        <v>7.7179917994754217E-11</v>
      </c>
      <c r="AD348">
        <v>0</v>
      </c>
      <c r="AE348" s="11">
        <f t="shared" si="165"/>
        <v>2.0748016821871313E-11</v>
      </c>
      <c r="AF348" s="11">
        <f t="shared" si="166"/>
        <v>9.792793481662553E-11</v>
      </c>
      <c r="AG348" s="15">
        <f t="shared" si="167"/>
        <v>1.097002469958351E-3</v>
      </c>
      <c r="AI348">
        <f t="shared" si="182"/>
        <v>9.9161335752497029E-7</v>
      </c>
      <c r="AJ348">
        <f t="shared" si="168"/>
        <v>7.7179917994754217E-11</v>
      </c>
      <c r="AK348">
        <v>0</v>
      </c>
      <c r="AL348" s="11">
        <f t="shared" si="169"/>
        <v>4.3007477845634308E-10</v>
      </c>
      <c r="AM348" s="11">
        <f t="shared" si="170"/>
        <v>5.0725469645109731E-10</v>
      </c>
      <c r="AN348" s="15">
        <f t="shared" si="171"/>
        <v>2.2739189884214046E-2</v>
      </c>
      <c r="AO348" s="15"/>
      <c r="AP348" t="e">
        <f t="shared" si="172"/>
        <v>#VALUE!</v>
      </c>
      <c r="AQ348" t="e">
        <f t="shared" si="173"/>
        <v>#VALUE!</v>
      </c>
      <c r="AR348">
        <v>0</v>
      </c>
      <c r="AS348" s="11" t="e">
        <f t="shared" si="174"/>
        <v>#VALUE!</v>
      </c>
      <c r="AT348" s="11" t="e">
        <f t="shared" si="175"/>
        <v>#VALUE!</v>
      </c>
      <c r="AU348" s="15">
        <f t="shared" si="176"/>
        <v>1.5759424160826513E-2</v>
      </c>
      <c r="AW348">
        <f t="shared" si="177"/>
        <v>78.812974192989046</v>
      </c>
      <c r="AX348">
        <f t="shared" si="178"/>
        <v>15.215219993965079</v>
      </c>
      <c r="AY348" t="e">
        <f t="shared" si="179"/>
        <v>#VALUE!</v>
      </c>
    </row>
    <row r="349" spans="1:51">
      <c r="A349" s="17"/>
      <c r="D349" s="36">
        <v>1</v>
      </c>
      <c r="E349" s="45">
        <v>44418.764664351853</v>
      </c>
      <c r="F349" s="43">
        <v>203</v>
      </c>
      <c r="H349" s="54">
        <v>22.2</v>
      </c>
      <c r="I349" s="5">
        <v>30</v>
      </c>
      <c r="J349" s="5">
        <v>1</v>
      </c>
      <c r="K349" s="54">
        <v>1</v>
      </c>
      <c r="L349" s="5" t="s">
        <v>88</v>
      </c>
      <c r="M349" s="6">
        <f t="shared" si="155"/>
        <v>5.1342850684055127E-3</v>
      </c>
      <c r="N349" s="6">
        <f t="shared" si="183"/>
        <v>2.6594967194440253E-2</v>
      </c>
      <c r="O349" s="6" t="e">
        <f t="shared" si="156"/>
        <v>#VALUE!</v>
      </c>
      <c r="P349">
        <f t="shared" si="157"/>
        <v>8.2148561094488204E-2</v>
      </c>
      <c r="Q349">
        <f t="shared" si="158"/>
        <v>1.1701785565553711</v>
      </c>
      <c r="R349">
        <f t="shared" si="159"/>
        <v>0.14358346217384224</v>
      </c>
      <c r="S349">
        <f t="shared" si="160"/>
        <v>0.7437447308244961</v>
      </c>
      <c r="T349">
        <f t="shared" si="161"/>
        <v>0.74374473082449621</v>
      </c>
      <c r="V349" s="4">
        <f t="shared" si="180"/>
        <v>0.99161335752497037</v>
      </c>
      <c r="W349">
        <v>313.14999999999998</v>
      </c>
      <c r="X349">
        <f t="shared" si="162"/>
        <v>1.9073334166666699E-2</v>
      </c>
      <c r="Y349">
        <v>2E-3</v>
      </c>
      <c r="Z349">
        <f t="shared" si="163"/>
        <v>7.2765497523200454E-2</v>
      </c>
      <c r="AB349">
        <f t="shared" si="181"/>
        <v>9.9161335752497029E-7</v>
      </c>
      <c r="AC349">
        <f t="shared" si="164"/>
        <v>7.7179917994754217E-11</v>
      </c>
      <c r="AD349">
        <v>0</v>
      </c>
      <c r="AE349" s="11">
        <f t="shared" si="165"/>
        <v>2.0748016821871313E-11</v>
      </c>
      <c r="AF349" s="11">
        <f t="shared" si="166"/>
        <v>9.792793481662553E-11</v>
      </c>
      <c r="AG349" s="15">
        <f t="shared" si="167"/>
        <v>1.097002469958351E-3</v>
      </c>
      <c r="AI349">
        <f t="shared" si="182"/>
        <v>9.9161335752497029E-7</v>
      </c>
      <c r="AJ349">
        <f t="shared" si="168"/>
        <v>7.7179917994754217E-11</v>
      </c>
      <c r="AK349">
        <v>0</v>
      </c>
      <c r="AL349" s="11">
        <f t="shared" si="169"/>
        <v>4.3007477845634308E-10</v>
      </c>
      <c r="AM349" s="11">
        <f t="shared" si="170"/>
        <v>5.0725469645109731E-10</v>
      </c>
      <c r="AN349" s="15">
        <f t="shared" si="171"/>
        <v>2.2739189884214046E-2</v>
      </c>
      <c r="AO349" s="15"/>
      <c r="AP349" t="e">
        <f t="shared" si="172"/>
        <v>#VALUE!</v>
      </c>
      <c r="AQ349" t="e">
        <f t="shared" si="173"/>
        <v>#VALUE!</v>
      </c>
      <c r="AR349">
        <v>0</v>
      </c>
      <c r="AS349" s="11" t="e">
        <f t="shared" si="174"/>
        <v>#VALUE!</v>
      </c>
      <c r="AT349" s="11" t="e">
        <f t="shared" si="175"/>
        <v>#VALUE!</v>
      </c>
      <c r="AU349" s="15">
        <f t="shared" si="176"/>
        <v>1.5759424160826513E-2</v>
      </c>
      <c r="AW349">
        <f t="shared" si="177"/>
        <v>78.812974192989046</v>
      </c>
      <c r="AX349">
        <f t="shared" si="178"/>
        <v>15.215219993965079</v>
      </c>
      <c r="AY349" t="e">
        <f t="shared" si="179"/>
        <v>#VALUE!</v>
      </c>
    </row>
    <row r="350" spans="1:51">
      <c r="A350" s="17"/>
      <c r="D350" s="36">
        <v>2</v>
      </c>
      <c r="E350" s="45">
        <v>44418.785925925928</v>
      </c>
      <c r="F350" s="43">
        <v>107</v>
      </c>
      <c r="H350" s="54">
        <v>22.2</v>
      </c>
      <c r="I350" s="5">
        <v>30</v>
      </c>
      <c r="J350" s="5">
        <v>1</v>
      </c>
      <c r="K350" s="54">
        <v>1</v>
      </c>
      <c r="L350" s="5" t="s">
        <v>88</v>
      </c>
      <c r="M350" s="6">
        <f t="shared" si="155"/>
        <v>5.1342850684055127E-3</v>
      </c>
      <c r="N350" s="6">
        <f t="shared" si="183"/>
        <v>2.6594967194440253E-2</v>
      </c>
      <c r="O350" s="6" t="e">
        <f t="shared" si="156"/>
        <v>#VALUE!</v>
      </c>
      <c r="P350">
        <f t="shared" si="157"/>
        <v>8.2148561094488204E-2</v>
      </c>
      <c r="Q350">
        <f t="shared" si="158"/>
        <v>1.1701785565553711</v>
      </c>
      <c r="R350">
        <f t="shared" si="159"/>
        <v>0.14358346217384224</v>
      </c>
      <c r="S350">
        <f t="shared" si="160"/>
        <v>0.7437447308244961</v>
      </c>
      <c r="T350">
        <f t="shared" si="161"/>
        <v>0.74374473082449621</v>
      </c>
      <c r="V350" s="4">
        <f t="shared" si="180"/>
        <v>0.99161335752497037</v>
      </c>
      <c r="W350">
        <v>313.14999999999998</v>
      </c>
      <c r="X350">
        <f t="shared" si="162"/>
        <v>1.9073334166666699E-2</v>
      </c>
      <c r="Y350">
        <v>2E-3</v>
      </c>
      <c r="Z350">
        <f t="shared" si="163"/>
        <v>7.2765497523200454E-2</v>
      </c>
      <c r="AB350">
        <f t="shared" si="181"/>
        <v>9.9161335752497029E-7</v>
      </c>
      <c r="AC350">
        <f t="shared" si="164"/>
        <v>7.7179917994754217E-11</v>
      </c>
      <c r="AD350">
        <v>0</v>
      </c>
      <c r="AE350" s="11">
        <f t="shared" si="165"/>
        <v>2.0748016821871313E-11</v>
      </c>
      <c r="AF350" s="11">
        <f t="shared" si="166"/>
        <v>9.792793481662553E-11</v>
      </c>
      <c r="AG350" s="15">
        <f t="shared" si="167"/>
        <v>1.097002469958351E-3</v>
      </c>
      <c r="AI350">
        <f t="shared" si="182"/>
        <v>9.9161335752497029E-7</v>
      </c>
      <c r="AJ350">
        <f t="shared" si="168"/>
        <v>7.7179917994754217E-11</v>
      </c>
      <c r="AK350">
        <v>0</v>
      </c>
      <c r="AL350" s="11">
        <f t="shared" si="169"/>
        <v>4.3007477845634308E-10</v>
      </c>
      <c r="AM350" s="11">
        <f t="shared" si="170"/>
        <v>5.0725469645109731E-10</v>
      </c>
      <c r="AN350" s="15">
        <f t="shared" si="171"/>
        <v>2.2739189884214046E-2</v>
      </c>
      <c r="AO350" s="15"/>
      <c r="AP350" t="e">
        <f t="shared" si="172"/>
        <v>#VALUE!</v>
      </c>
      <c r="AQ350" t="e">
        <f t="shared" si="173"/>
        <v>#VALUE!</v>
      </c>
      <c r="AR350">
        <v>0</v>
      </c>
      <c r="AS350" s="11" t="e">
        <f t="shared" si="174"/>
        <v>#VALUE!</v>
      </c>
      <c r="AT350" s="11" t="e">
        <f t="shared" si="175"/>
        <v>#VALUE!</v>
      </c>
      <c r="AU350" s="15">
        <f t="shared" si="176"/>
        <v>1.5759424160826513E-2</v>
      </c>
      <c r="AW350">
        <f t="shared" si="177"/>
        <v>78.812974192989046</v>
      </c>
      <c r="AX350">
        <f t="shared" si="178"/>
        <v>15.215219993965079</v>
      </c>
      <c r="AY350" t="e">
        <f t="shared" si="179"/>
        <v>#VALUE!</v>
      </c>
    </row>
    <row r="351" spans="1:51">
      <c r="A351" s="17"/>
      <c r="D351" s="36">
        <v>1</v>
      </c>
      <c r="E351" s="45">
        <v>44418.807175925926</v>
      </c>
      <c r="F351" s="43">
        <v>208</v>
      </c>
      <c r="H351" s="54">
        <v>22.2</v>
      </c>
      <c r="I351" s="5">
        <v>30</v>
      </c>
      <c r="J351" s="5">
        <v>1</v>
      </c>
      <c r="K351" s="54">
        <v>1</v>
      </c>
      <c r="L351" s="5" t="s">
        <v>88</v>
      </c>
      <c r="M351" s="6">
        <f t="shared" si="155"/>
        <v>5.1342850684055127E-3</v>
      </c>
      <c r="N351" s="6">
        <f t="shared" si="183"/>
        <v>2.6594967194440253E-2</v>
      </c>
      <c r="O351" s="6" t="e">
        <f t="shared" si="156"/>
        <v>#VALUE!</v>
      </c>
      <c r="P351">
        <f t="shared" si="157"/>
        <v>8.2148561094488204E-2</v>
      </c>
      <c r="Q351">
        <f t="shared" si="158"/>
        <v>1.1701785565553711</v>
      </c>
      <c r="R351">
        <f t="shared" si="159"/>
        <v>0.14358346217384224</v>
      </c>
      <c r="S351">
        <f t="shared" si="160"/>
        <v>0.7437447308244961</v>
      </c>
      <c r="T351">
        <f t="shared" si="161"/>
        <v>0.74374473082449621</v>
      </c>
      <c r="V351" s="4">
        <f t="shared" si="180"/>
        <v>0.99161335752497037</v>
      </c>
      <c r="W351">
        <v>313.14999999999998</v>
      </c>
      <c r="X351">
        <f t="shared" si="162"/>
        <v>1.9073334166666699E-2</v>
      </c>
      <c r="Y351">
        <v>2E-3</v>
      </c>
      <c r="Z351">
        <f t="shared" si="163"/>
        <v>7.2765497523200454E-2</v>
      </c>
      <c r="AB351">
        <f t="shared" si="181"/>
        <v>9.9161335752497029E-7</v>
      </c>
      <c r="AC351">
        <f t="shared" si="164"/>
        <v>7.7179917994754217E-11</v>
      </c>
      <c r="AD351">
        <v>0</v>
      </c>
      <c r="AE351" s="11">
        <f t="shared" si="165"/>
        <v>2.0748016821871313E-11</v>
      </c>
      <c r="AF351" s="11">
        <f t="shared" si="166"/>
        <v>9.792793481662553E-11</v>
      </c>
      <c r="AG351" s="15">
        <f t="shared" si="167"/>
        <v>1.097002469958351E-3</v>
      </c>
      <c r="AI351">
        <f t="shared" si="182"/>
        <v>9.9161335752497029E-7</v>
      </c>
      <c r="AJ351">
        <f t="shared" si="168"/>
        <v>7.7179917994754217E-11</v>
      </c>
      <c r="AK351">
        <v>0</v>
      </c>
      <c r="AL351" s="11">
        <f t="shared" si="169"/>
        <v>4.3007477845634308E-10</v>
      </c>
      <c r="AM351" s="11">
        <f t="shared" si="170"/>
        <v>5.0725469645109731E-10</v>
      </c>
      <c r="AN351" s="15">
        <f t="shared" si="171"/>
        <v>2.2739189884214046E-2</v>
      </c>
      <c r="AO351" s="15"/>
      <c r="AP351" t="e">
        <f t="shared" si="172"/>
        <v>#VALUE!</v>
      </c>
      <c r="AQ351" t="e">
        <f t="shared" si="173"/>
        <v>#VALUE!</v>
      </c>
      <c r="AR351">
        <v>0</v>
      </c>
      <c r="AS351" s="11" t="e">
        <f t="shared" si="174"/>
        <v>#VALUE!</v>
      </c>
      <c r="AT351" s="11" t="e">
        <f t="shared" si="175"/>
        <v>#VALUE!</v>
      </c>
      <c r="AU351" s="15">
        <f t="shared" si="176"/>
        <v>1.5759424160826513E-2</v>
      </c>
      <c r="AW351">
        <f t="shared" si="177"/>
        <v>78.812974192989046</v>
      </c>
      <c r="AX351">
        <f t="shared" si="178"/>
        <v>15.215219993965079</v>
      </c>
      <c r="AY351" t="e">
        <f t="shared" si="179"/>
        <v>#VALUE!</v>
      </c>
    </row>
    <row r="352" spans="1:51">
      <c r="A352" s="17"/>
      <c r="D352" s="36">
        <v>2</v>
      </c>
      <c r="E352" s="45">
        <v>44418.8284375</v>
      </c>
      <c r="F352" s="43">
        <v>87</v>
      </c>
      <c r="H352" s="54">
        <v>22.2</v>
      </c>
      <c r="I352" s="5">
        <v>30</v>
      </c>
      <c r="J352" s="5">
        <v>1</v>
      </c>
      <c r="K352" s="54">
        <v>1</v>
      </c>
      <c r="L352" s="5" t="s">
        <v>88</v>
      </c>
      <c r="M352" s="6">
        <f t="shared" si="155"/>
        <v>5.1342850684055127E-3</v>
      </c>
      <c r="N352" s="6">
        <f t="shared" si="183"/>
        <v>2.6594967194440253E-2</v>
      </c>
      <c r="O352" s="6" t="e">
        <f t="shared" si="156"/>
        <v>#VALUE!</v>
      </c>
      <c r="P352">
        <f t="shared" si="157"/>
        <v>8.2148561094488204E-2</v>
      </c>
      <c r="Q352">
        <f t="shared" si="158"/>
        <v>1.1701785565553711</v>
      </c>
      <c r="R352">
        <f t="shared" si="159"/>
        <v>0.14358346217384224</v>
      </c>
      <c r="S352">
        <f t="shared" si="160"/>
        <v>0.7437447308244961</v>
      </c>
      <c r="T352">
        <f t="shared" si="161"/>
        <v>0.74374473082449621</v>
      </c>
      <c r="V352" s="4">
        <f t="shared" si="180"/>
        <v>0.99161335752497037</v>
      </c>
      <c r="W352">
        <v>313.14999999999998</v>
      </c>
      <c r="X352">
        <f t="shared" si="162"/>
        <v>1.9073334166666699E-2</v>
      </c>
      <c r="Y352">
        <v>2E-3</v>
      </c>
      <c r="Z352">
        <f t="shared" si="163"/>
        <v>7.2765497523200454E-2</v>
      </c>
      <c r="AB352">
        <f t="shared" si="181"/>
        <v>9.9161335752497029E-7</v>
      </c>
      <c r="AC352">
        <f t="shared" si="164"/>
        <v>7.7179917994754217E-11</v>
      </c>
      <c r="AD352">
        <v>0</v>
      </c>
      <c r="AE352" s="11">
        <f t="shared" si="165"/>
        <v>2.0748016821871313E-11</v>
      </c>
      <c r="AF352" s="11">
        <f t="shared" si="166"/>
        <v>9.792793481662553E-11</v>
      </c>
      <c r="AG352" s="15">
        <f t="shared" si="167"/>
        <v>1.097002469958351E-3</v>
      </c>
      <c r="AI352">
        <f t="shared" si="182"/>
        <v>9.9161335752497029E-7</v>
      </c>
      <c r="AJ352">
        <f t="shared" si="168"/>
        <v>7.7179917994754217E-11</v>
      </c>
      <c r="AK352">
        <v>0</v>
      </c>
      <c r="AL352" s="11">
        <f t="shared" si="169"/>
        <v>4.3007477845634308E-10</v>
      </c>
      <c r="AM352" s="11">
        <f t="shared" si="170"/>
        <v>5.0725469645109731E-10</v>
      </c>
      <c r="AN352" s="15">
        <f t="shared" si="171"/>
        <v>2.2739189884214046E-2</v>
      </c>
      <c r="AO352" s="15"/>
      <c r="AP352" t="e">
        <f t="shared" si="172"/>
        <v>#VALUE!</v>
      </c>
      <c r="AQ352" t="e">
        <f t="shared" si="173"/>
        <v>#VALUE!</v>
      </c>
      <c r="AR352">
        <v>0</v>
      </c>
      <c r="AS352" s="11" t="e">
        <f t="shared" si="174"/>
        <v>#VALUE!</v>
      </c>
      <c r="AT352" s="11" t="e">
        <f t="shared" si="175"/>
        <v>#VALUE!</v>
      </c>
      <c r="AU352" s="15">
        <f t="shared" si="176"/>
        <v>1.5759424160826513E-2</v>
      </c>
      <c r="AW352">
        <f t="shared" si="177"/>
        <v>78.812974192989046</v>
      </c>
      <c r="AX352">
        <f t="shared" si="178"/>
        <v>15.215219993965079</v>
      </c>
      <c r="AY352" t="e">
        <f t="shared" si="179"/>
        <v>#VALUE!</v>
      </c>
    </row>
    <row r="353" spans="1:51">
      <c r="A353" s="17"/>
      <c r="D353" s="36">
        <v>1</v>
      </c>
      <c r="E353" s="45">
        <v>44418.849722222221</v>
      </c>
      <c r="F353" s="43">
        <v>96</v>
      </c>
      <c r="H353" s="54">
        <v>22.2</v>
      </c>
      <c r="I353" s="5">
        <v>30</v>
      </c>
      <c r="J353" s="5">
        <v>1</v>
      </c>
      <c r="K353" s="54">
        <v>1</v>
      </c>
      <c r="L353" s="5" t="s">
        <v>88</v>
      </c>
      <c r="M353" s="6">
        <f t="shared" si="155"/>
        <v>5.1342850684055127E-3</v>
      </c>
      <c r="N353" s="6">
        <f t="shared" si="183"/>
        <v>2.6594967194440253E-2</v>
      </c>
      <c r="O353" s="6" t="e">
        <f t="shared" si="156"/>
        <v>#VALUE!</v>
      </c>
      <c r="P353">
        <f t="shared" si="157"/>
        <v>8.2148561094488204E-2</v>
      </c>
      <c r="Q353">
        <f t="shared" si="158"/>
        <v>1.1701785565553711</v>
      </c>
      <c r="R353">
        <f t="shared" si="159"/>
        <v>0.14358346217384224</v>
      </c>
      <c r="S353">
        <f t="shared" si="160"/>
        <v>0.7437447308244961</v>
      </c>
      <c r="T353">
        <f t="shared" si="161"/>
        <v>0.74374473082449621</v>
      </c>
      <c r="V353" s="4">
        <f t="shared" si="180"/>
        <v>0.99161335752497037</v>
      </c>
      <c r="W353">
        <v>313.14999999999998</v>
      </c>
      <c r="X353">
        <f t="shared" si="162"/>
        <v>1.9073334166666699E-2</v>
      </c>
      <c r="Y353">
        <v>2E-3</v>
      </c>
      <c r="Z353">
        <f t="shared" si="163"/>
        <v>7.2765497523200454E-2</v>
      </c>
      <c r="AB353">
        <f t="shared" si="181"/>
        <v>9.9161335752497029E-7</v>
      </c>
      <c r="AC353">
        <f t="shared" si="164"/>
        <v>7.7179917994754217E-11</v>
      </c>
      <c r="AD353">
        <v>0</v>
      </c>
      <c r="AE353" s="11">
        <f t="shared" si="165"/>
        <v>2.0748016821871313E-11</v>
      </c>
      <c r="AF353" s="11">
        <f t="shared" si="166"/>
        <v>9.792793481662553E-11</v>
      </c>
      <c r="AG353" s="15">
        <f t="shared" si="167"/>
        <v>1.097002469958351E-3</v>
      </c>
      <c r="AI353">
        <f t="shared" si="182"/>
        <v>9.9161335752497029E-7</v>
      </c>
      <c r="AJ353">
        <f t="shared" si="168"/>
        <v>7.7179917994754217E-11</v>
      </c>
      <c r="AK353">
        <v>0</v>
      </c>
      <c r="AL353" s="11">
        <f t="shared" si="169"/>
        <v>4.3007477845634308E-10</v>
      </c>
      <c r="AM353" s="11">
        <f t="shared" si="170"/>
        <v>5.0725469645109731E-10</v>
      </c>
      <c r="AN353" s="15">
        <f t="shared" si="171"/>
        <v>2.2739189884214046E-2</v>
      </c>
      <c r="AO353" s="15"/>
      <c r="AP353" t="e">
        <f t="shared" si="172"/>
        <v>#VALUE!</v>
      </c>
      <c r="AQ353" t="e">
        <f t="shared" si="173"/>
        <v>#VALUE!</v>
      </c>
      <c r="AR353">
        <v>0</v>
      </c>
      <c r="AS353" s="11" t="e">
        <f t="shared" si="174"/>
        <v>#VALUE!</v>
      </c>
      <c r="AT353" s="11" t="e">
        <f t="shared" si="175"/>
        <v>#VALUE!</v>
      </c>
      <c r="AU353" s="15">
        <f t="shared" si="176"/>
        <v>1.5759424160826513E-2</v>
      </c>
      <c r="AW353">
        <f t="shared" si="177"/>
        <v>78.812974192989046</v>
      </c>
      <c r="AX353">
        <f t="shared" si="178"/>
        <v>15.215219993965079</v>
      </c>
      <c r="AY353" t="e">
        <f t="shared" si="179"/>
        <v>#VALUE!</v>
      </c>
    </row>
    <row r="354" spans="1:51">
      <c r="A354" s="17"/>
      <c r="D354" s="36">
        <v>2</v>
      </c>
      <c r="E354" s="45">
        <v>44418.870995370373</v>
      </c>
      <c r="F354" s="43">
        <v>42</v>
      </c>
      <c r="H354" s="54">
        <v>22.2</v>
      </c>
      <c r="I354" s="5">
        <v>30</v>
      </c>
      <c r="J354" s="5">
        <v>1</v>
      </c>
      <c r="K354" s="54">
        <v>1</v>
      </c>
      <c r="L354" s="5" t="s">
        <v>88</v>
      </c>
      <c r="M354" s="6">
        <f t="shared" si="155"/>
        <v>5.1342850684055127E-3</v>
      </c>
      <c r="N354" s="6">
        <f t="shared" si="183"/>
        <v>2.6594967194440253E-2</v>
      </c>
      <c r="O354" s="6" t="e">
        <f t="shared" si="156"/>
        <v>#VALUE!</v>
      </c>
      <c r="P354">
        <f t="shared" si="157"/>
        <v>8.2148561094488204E-2</v>
      </c>
      <c r="Q354">
        <f t="shared" si="158"/>
        <v>1.1701785565553711</v>
      </c>
      <c r="R354">
        <f t="shared" si="159"/>
        <v>0.14358346217384224</v>
      </c>
      <c r="S354">
        <f t="shared" si="160"/>
        <v>0.7437447308244961</v>
      </c>
      <c r="T354">
        <f t="shared" si="161"/>
        <v>0.74374473082449621</v>
      </c>
      <c r="V354" s="4">
        <f t="shared" si="180"/>
        <v>0.99161335752497037</v>
      </c>
      <c r="W354">
        <v>313.14999999999998</v>
      </c>
      <c r="X354">
        <f t="shared" si="162"/>
        <v>1.9073334166666699E-2</v>
      </c>
      <c r="Y354">
        <v>2E-3</v>
      </c>
      <c r="Z354">
        <f t="shared" si="163"/>
        <v>7.2765497523200454E-2</v>
      </c>
      <c r="AB354">
        <f t="shared" si="181"/>
        <v>9.9161335752497029E-7</v>
      </c>
      <c r="AC354">
        <f t="shared" si="164"/>
        <v>7.7179917994754217E-11</v>
      </c>
      <c r="AD354">
        <v>0</v>
      </c>
      <c r="AE354" s="11">
        <f t="shared" si="165"/>
        <v>2.0748016821871313E-11</v>
      </c>
      <c r="AF354" s="11">
        <f t="shared" si="166"/>
        <v>9.792793481662553E-11</v>
      </c>
      <c r="AG354" s="15">
        <f t="shared" si="167"/>
        <v>1.097002469958351E-3</v>
      </c>
      <c r="AI354">
        <f t="shared" si="182"/>
        <v>9.9161335752497029E-7</v>
      </c>
      <c r="AJ354">
        <f t="shared" si="168"/>
        <v>7.7179917994754217E-11</v>
      </c>
      <c r="AK354">
        <v>0</v>
      </c>
      <c r="AL354" s="11">
        <f t="shared" si="169"/>
        <v>4.3007477845634308E-10</v>
      </c>
      <c r="AM354" s="11">
        <f t="shared" si="170"/>
        <v>5.0725469645109731E-10</v>
      </c>
      <c r="AN354" s="15">
        <f t="shared" si="171"/>
        <v>2.2739189884214046E-2</v>
      </c>
      <c r="AO354" s="15"/>
      <c r="AP354" t="e">
        <f t="shared" si="172"/>
        <v>#VALUE!</v>
      </c>
      <c r="AQ354" t="e">
        <f t="shared" si="173"/>
        <v>#VALUE!</v>
      </c>
      <c r="AR354">
        <v>0</v>
      </c>
      <c r="AS354" s="11" t="e">
        <f t="shared" si="174"/>
        <v>#VALUE!</v>
      </c>
      <c r="AT354" s="11" t="e">
        <f t="shared" si="175"/>
        <v>#VALUE!</v>
      </c>
      <c r="AU354" s="15">
        <f t="shared" si="176"/>
        <v>1.5759424160826513E-2</v>
      </c>
      <c r="AW354">
        <f t="shared" si="177"/>
        <v>78.812974192989046</v>
      </c>
      <c r="AX354">
        <f t="shared" si="178"/>
        <v>15.215219993965079</v>
      </c>
      <c r="AY354" t="e">
        <f t="shared" si="179"/>
        <v>#VALUE!</v>
      </c>
    </row>
    <row r="355" spans="1:51">
      <c r="A355" s="41"/>
      <c r="B355" s="4"/>
      <c r="C355" s="4"/>
      <c r="D355" s="36">
        <v>1</v>
      </c>
      <c r="E355" s="45">
        <v>44418.892245370371</v>
      </c>
      <c r="F355" s="43">
        <v>188</v>
      </c>
      <c r="H355" s="54">
        <v>22.2</v>
      </c>
      <c r="I355" s="5">
        <v>30</v>
      </c>
      <c r="J355" s="5">
        <v>1</v>
      </c>
      <c r="K355" s="54">
        <v>1</v>
      </c>
      <c r="L355" s="5" t="s">
        <v>88</v>
      </c>
      <c r="M355" s="6">
        <f t="shared" si="155"/>
        <v>5.1342850684055127E-3</v>
      </c>
      <c r="N355" s="6">
        <f t="shared" si="183"/>
        <v>2.6594967194440253E-2</v>
      </c>
      <c r="O355" s="6" t="e">
        <f t="shared" si="156"/>
        <v>#VALUE!</v>
      </c>
      <c r="P355">
        <f t="shared" si="157"/>
        <v>8.2148561094488204E-2</v>
      </c>
      <c r="Q355">
        <f t="shared" si="158"/>
        <v>1.1701785565553711</v>
      </c>
      <c r="R355">
        <f t="shared" si="159"/>
        <v>0.14358346217384224</v>
      </c>
      <c r="S355">
        <f t="shared" si="160"/>
        <v>0.7437447308244961</v>
      </c>
      <c r="T355">
        <f t="shared" si="161"/>
        <v>0.74374473082449621</v>
      </c>
      <c r="V355" s="4">
        <f t="shared" si="180"/>
        <v>0.99161335752497037</v>
      </c>
      <c r="W355">
        <v>313.14999999999998</v>
      </c>
      <c r="X355">
        <f t="shared" si="162"/>
        <v>1.9073334166666699E-2</v>
      </c>
      <c r="Y355">
        <v>2E-3</v>
      </c>
      <c r="Z355">
        <f t="shared" si="163"/>
        <v>7.2765497523200454E-2</v>
      </c>
      <c r="AB355">
        <f t="shared" si="181"/>
        <v>9.9161335752497029E-7</v>
      </c>
      <c r="AC355">
        <f t="shared" si="164"/>
        <v>7.7179917994754217E-11</v>
      </c>
      <c r="AD355">
        <v>0</v>
      </c>
      <c r="AE355" s="11">
        <f t="shared" si="165"/>
        <v>2.0748016821871313E-11</v>
      </c>
      <c r="AF355" s="11">
        <f t="shared" si="166"/>
        <v>9.792793481662553E-11</v>
      </c>
      <c r="AG355" s="15">
        <f t="shared" si="167"/>
        <v>1.097002469958351E-3</v>
      </c>
      <c r="AI355">
        <f t="shared" si="182"/>
        <v>9.9161335752497029E-7</v>
      </c>
      <c r="AJ355">
        <f t="shared" si="168"/>
        <v>7.7179917994754217E-11</v>
      </c>
      <c r="AK355">
        <v>0</v>
      </c>
      <c r="AL355" s="11">
        <f t="shared" si="169"/>
        <v>4.3007477845634308E-10</v>
      </c>
      <c r="AM355" s="11">
        <f t="shared" si="170"/>
        <v>5.0725469645109731E-10</v>
      </c>
      <c r="AN355" s="15">
        <f t="shared" si="171"/>
        <v>2.2739189884214046E-2</v>
      </c>
      <c r="AO355" s="15"/>
      <c r="AP355" t="e">
        <f t="shared" si="172"/>
        <v>#VALUE!</v>
      </c>
      <c r="AQ355" t="e">
        <f t="shared" si="173"/>
        <v>#VALUE!</v>
      </c>
      <c r="AR355">
        <v>0</v>
      </c>
      <c r="AS355" s="11" t="e">
        <f t="shared" si="174"/>
        <v>#VALUE!</v>
      </c>
      <c r="AT355" s="11" t="e">
        <f t="shared" si="175"/>
        <v>#VALUE!</v>
      </c>
      <c r="AU355" s="15">
        <f t="shared" si="176"/>
        <v>1.5759424160826513E-2</v>
      </c>
      <c r="AW355">
        <f t="shared" si="177"/>
        <v>78.812974192989046</v>
      </c>
      <c r="AX355">
        <f t="shared" si="178"/>
        <v>15.215219993965079</v>
      </c>
      <c r="AY355" t="e">
        <f t="shared" si="179"/>
        <v>#VALUE!</v>
      </c>
    </row>
    <row r="356" spans="1:51">
      <c r="A356" s="17"/>
      <c r="D356" s="36">
        <v>2</v>
      </c>
      <c r="E356" s="45">
        <v>44418.913495370369</v>
      </c>
      <c r="F356" s="43">
        <v>169</v>
      </c>
      <c r="H356" s="54">
        <v>22.2</v>
      </c>
      <c r="I356" s="5">
        <v>30</v>
      </c>
      <c r="J356" s="5">
        <v>1</v>
      </c>
      <c r="K356" s="54">
        <v>1</v>
      </c>
      <c r="L356" s="5" t="s">
        <v>88</v>
      </c>
      <c r="M356" s="6">
        <f t="shared" si="155"/>
        <v>5.1342850684055127E-3</v>
      </c>
      <c r="N356" s="6">
        <f t="shared" si="183"/>
        <v>2.6594967194440253E-2</v>
      </c>
      <c r="O356" s="6" t="e">
        <f t="shared" si="156"/>
        <v>#VALUE!</v>
      </c>
      <c r="P356">
        <f t="shared" si="157"/>
        <v>8.2148561094488204E-2</v>
      </c>
      <c r="Q356">
        <f t="shared" si="158"/>
        <v>1.1701785565553711</v>
      </c>
      <c r="R356">
        <f t="shared" si="159"/>
        <v>0.14358346217384224</v>
      </c>
      <c r="S356">
        <f t="shared" si="160"/>
        <v>0.7437447308244961</v>
      </c>
      <c r="T356">
        <f t="shared" si="161"/>
        <v>0.74374473082449621</v>
      </c>
      <c r="V356" s="4">
        <f t="shared" si="180"/>
        <v>0.99161335752497037</v>
      </c>
      <c r="W356">
        <v>313.14999999999998</v>
      </c>
      <c r="X356">
        <f t="shared" si="162"/>
        <v>1.9073334166666699E-2</v>
      </c>
      <c r="Y356">
        <v>2E-3</v>
      </c>
      <c r="Z356">
        <f t="shared" si="163"/>
        <v>7.2765497523200454E-2</v>
      </c>
      <c r="AB356">
        <f t="shared" si="181"/>
        <v>9.9161335752497029E-7</v>
      </c>
      <c r="AC356">
        <f t="shared" si="164"/>
        <v>7.7179917994754217E-11</v>
      </c>
      <c r="AD356">
        <v>0</v>
      </c>
      <c r="AE356" s="11">
        <f t="shared" si="165"/>
        <v>2.0748016821871313E-11</v>
      </c>
      <c r="AF356" s="11">
        <f t="shared" si="166"/>
        <v>9.792793481662553E-11</v>
      </c>
      <c r="AG356" s="15">
        <f t="shared" si="167"/>
        <v>1.097002469958351E-3</v>
      </c>
      <c r="AI356">
        <f t="shared" si="182"/>
        <v>9.9161335752497029E-7</v>
      </c>
      <c r="AJ356">
        <f t="shared" si="168"/>
        <v>7.7179917994754217E-11</v>
      </c>
      <c r="AK356">
        <v>0</v>
      </c>
      <c r="AL356" s="11">
        <f t="shared" si="169"/>
        <v>4.3007477845634308E-10</v>
      </c>
      <c r="AM356" s="11">
        <f t="shared" si="170"/>
        <v>5.0725469645109731E-10</v>
      </c>
      <c r="AN356" s="15">
        <f t="shared" si="171"/>
        <v>2.2739189884214046E-2</v>
      </c>
      <c r="AO356" s="15"/>
      <c r="AP356" t="e">
        <f t="shared" si="172"/>
        <v>#VALUE!</v>
      </c>
      <c r="AQ356" t="e">
        <f t="shared" si="173"/>
        <v>#VALUE!</v>
      </c>
      <c r="AR356">
        <v>0</v>
      </c>
      <c r="AS356" s="11" t="e">
        <f t="shared" si="174"/>
        <v>#VALUE!</v>
      </c>
      <c r="AT356" s="11" t="e">
        <f t="shared" si="175"/>
        <v>#VALUE!</v>
      </c>
      <c r="AU356" s="15">
        <f t="shared" si="176"/>
        <v>1.5759424160826513E-2</v>
      </c>
      <c r="AW356">
        <f t="shared" si="177"/>
        <v>78.812974192989046</v>
      </c>
      <c r="AX356">
        <f t="shared" si="178"/>
        <v>15.215219993965079</v>
      </c>
      <c r="AY356" t="e">
        <f t="shared" si="179"/>
        <v>#VALUE!</v>
      </c>
    </row>
    <row r="357" spans="1:51">
      <c r="A357" s="17"/>
      <c r="D357" s="36">
        <v>1</v>
      </c>
      <c r="E357" s="45">
        <v>44418.934733796297</v>
      </c>
      <c r="F357" s="43">
        <v>216</v>
      </c>
      <c r="H357" s="54">
        <v>22.2</v>
      </c>
      <c r="I357" s="5">
        <v>30</v>
      </c>
      <c r="J357" s="5">
        <v>1</v>
      </c>
      <c r="K357" s="54">
        <v>1</v>
      </c>
      <c r="L357" s="5" t="s">
        <v>88</v>
      </c>
      <c r="M357" s="6">
        <f t="shared" si="155"/>
        <v>5.1342850684055127E-3</v>
      </c>
      <c r="N357" s="6">
        <f t="shared" si="183"/>
        <v>2.6594967194440253E-2</v>
      </c>
      <c r="O357" s="6" t="e">
        <f t="shared" si="156"/>
        <v>#VALUE!</v>
      </c>
      <c r="P357">
        <f t="shared" si="157"/>
        <v>8.2148561094488204E-2</v>
      </c>
      <c r="Q357">
        <f t="shared" si="158"/>
        <v>1.1701785565553711</v>
      </c>
      <c r="R357">
        <f t="shared" si="159"/>
        <v>0.14358346217384224</v>
      </c>
      <c r="S357">
        <f t="shared" si="160"/>
        <v>0.7437447308244961</v>
      </c>
      <c r="T357">
        <f t="shared" si="161"/>
        <v>0.74374473082449621</v>
      </c>
      <c r="V357" s="4">
        <f t="shared" si="180"/>
        <v>0.99161335752497037</v>
      </c>
      <c r="W357">
        <v>313.14999999999998</v>
      </c>
      <c r="X357">
        <f t="shared" si="162"/>
        <v>1.9073334166666699E-2</v>
      </c>
      <c r="Y357">
        <v>2E-3</v>
      </c>
      <c r="Z357">
        <f t="shared" si="163"/>
        <v>7.2765497523200454E-2</v>
      </c>
      <c r="AB357">
        <f t="shared" si="181"/>
        <v>9.9161335752497029E-7</v>
      </c>
      <c r="AC357">
        <f t="shared" si="164"/>
        <v>7.7179917994754217E-11</v>
      </c>
      <c r="AD357">
        <v>0</v>
      </c>
      <c r="AE357" s="11">
        <f t="shared" si="165"/>
        <v>2.0748016821871313E-11</v>
      </c>
      <c r="AF357" s="11">
        <f t="shared" si="166"/>
        <v>9.792793481662553E-11</v>
      </c>
      <c r="AG357" s="15">
        <f t="shared" si="167"/>
        <v>1.097002469958351E-3</v>
      </c>
      <c r="AI357">
        <f t="shared" si="182"/>
        <v>9.9161335752497029E-7</v>
      </c>
      <c r="AJ357">
        <f t="shared" si="168"/>
        <v>7.7179917994754217E-11</v>
      </c>
      <c r="AK357">
        <v>0</v>
      </c>
      <c r="AL357" s="11">
        <f t="shared" si="169"/>
        <v>4.3007477845634308E-10</v>
      </c>
      <c r="AM357" s="11">
        <f t="shared" si="170"/>
        <v>5.0725469645109731E-10</v>
      </c>
      <c r="AN357" s="15">
        <f t="shared" si="171"/>
        <v>2.2739189884214046E-2</v>
      </c>
      <c r="AO357" s="15"/>
      <c r="AP357" t="e">
        <f t="shared" si="172"/>
        <v>#VALUE!</v>
      </c>
      <c r="AQ357" t="e">
        <f t="shared" si="173"/>
        <v>#VALUE!</v>
      </c>
      <c r="AR357">
        <v>0</v>
      </c>
      <c r="AS357" s="11" t="e">
        <f t="shared" si="174"/>
        <v>#VALUE!</v>
      </c>
      <c r="AT357" s="11" t="e">
        <f t="shared" si="175"/>
        <v>#VALUE!</v>
      </c>
      <c r="AU357" s="15">
        <f t="shared" si="176"/>
        <v>1.5759424160826513E-2</v>
      </c>
      <c r="AW357">
        <f t="shared" si="177"/>
        <v>78.812974192989046</v>
      </c>
      <c r="AX357">
        <f t="shared" si="178"/>
        <v>15.215219993965079</v>
      </c>
      <c r="AY357" t="e">
        <f t="shared" si="179"/>
        <v>#VALUE!</v>
      </c>
    </row>
    <row r="358" spans="1:51">
      <c r="A358" s="41"/>
      <c r="B358" s="4"/>
      <c r="C358" s="4"/>
      <c r="D358" s="36">
        <v>2</v>
      </c>
      <c r="E358" s="45">
        <v>44418.955995370372</v>
      </c>
      <c r="F358" s="43">
        <v>94</v>
      </c>
      <c r="H358" s="54">
        <v>22.2</v>
      </c>
      <c r="I358" s="5">
        <v>30</v>
      </c>
      <c r="J358" s="5">
        <v>1</v>
      </c>
      <c r="K358" s="54">
        <v>1</v>
      </c>
      <c r="L358" s="5" t="s">
        <v>88</v>
      </c>
      <c r="M358" s="6">
        <f t="shared" si="155"/>
        <v>5.1342850684055127E-3</v>
      </c>
      <c r="N358" s="6">
        <f t="shared" si="183"/>
        <v>2.6594967194440253E-2</v>
      </c>
      <c r="O358" s="6" t="e">
        <f t="shared" si="156"/>
        <v>#VALUE!</v>
      </c>
      <c r="P358">
        <f t="shared" si="157"/>
        <v>8.2148561094488204E-2</v>
      </c>
      <c r="Q358">
        <f t="shared" si="158"/>
        <v>1.1701785565553711</v>
      </c>
      <c r="R358">
        <f t="shared" si="159"/>
        <v>0.14358346217384224</v>
      </c>
      <c r="S358">
        <f t="shared" si="160"/>
        <v>0.7437447308244961</v>
      </c>
      <c r="T358">
        <f t="shared" si="161"/>
        <v>0.74374473082449621</v>
      </c>
      <c r="V358" s="4">
        <f t="shared" si="180"/>
        <v>0.99161335752497037</v>
      </c>
      <c r="W358">
        <v>313.14999999999998</v>
      </c>
      <c r="X358">
        <f t="shared" si="162"/>
        <v>1.9073334166666699E-2</v>
      </c>
      <c r="Y358">
        <v>2E-3</v>
      </c>
      <c r="Z358">
        <f t="shared" si="163"/>
        <v>7.2765497523200454E-2</v>
      </c>
      <c r="AB358">
        <f t="shared" si="181"/>
        <v>9.9161335752497029E-7</v>
      </c>
      <c r="AC358">
        <f t="shared" si="164"/>
        <v>7.7179917994754217E-11</v>
      </c>
      <c r="AD358">
        <v>0</v>
      </c>
      <c r="AE358" s="11">
        <f t="shared" si="165"/>
        <v>2.0748016821871313E-11</v>
      </c>
      <c r="AF358" s="11">
        <f t="shared" si="166"/>
        <v>9.792793481662553E-11</v>
      </c>
      <c r="AG358" s="15">
        <f t="shared" si="167"/>
        <v>1.097002469958351E-3</v>
      </c>
      <c r="AI358">
        <f t="shared" si="182"/>
        <v>9.9161335752497029E-7</v>
      </c>
      <c r="AJ358">
        <f t="shared" si="168"/>
        <v>7.7179917994754217E-11</v>
      </c>
      <c r="AK358">
        <v>0</v>
      </c>
      <c r="AL358" s="11">
        <f t="shared" si="169"/>
        <v>4.3007477845634308E-10</v>
      </c>
      <c r="AM358" s="11">
        <f t="shared" si="170"/>
        <v>5.0725469645109731E-10</v>
      </c>
      <c r="AN358" s="15">
        <f t="shared" si="171"/>
        <v>2.2739189884214046E-2</v>
      </c>
      <c r="AO358" s="15"/>
      <c r="AP358" t="e">
        <f t="shared" si="172"/>
        <v>#VALUE!</v>
      </c>
      <c r="AQ358" t="e">
        <f t="shared" si="173"/>
        <v>#VALUE!</v>
      </c>
      <c r="AR358">
        <v>0</v>
      </c>
      <c r="AS358" s="11" t="e">
        <f t="shared" si="174"/>
        <v>#VALUE!</v>
      </c>
      <c r="AT358" s="11" t="e">
        <f t="shared" si="175"/>
        <v>#VALUE!</v>
      </c>
      <c r="AU358" s="15">
        <f t="shared" si="176"/>
        <v>1.5759424160826513E-2</v>
      </c>
      <c r="AW358">
        <f t="shared" si="177"/>
        <v>78.812974192989046</v>
      </c>
      <c r="AX358">
        <f t="shared" si="178"/>
        <v>15.215219993965079</v>
      </c>
      <c r="AY358" t="e">
        <f t="shared" si="179"/>
        <v>#VALUE!</v>
      </c>
    </row>
    <row r="359" spans="1:51">
      <c r="A359" s="17"/>
      <c r="D359" s="36">
        <v>1</v>
      </c>
      <c r="E359" s="45">
        <v>44418.97724537037</v>
      </c>
      <c r="F359" s="43">
        <v>130</v>
      </c>
      <c r="H359" s="54">
        <v>22.2</v>
      </c>
      <c r="I359" s="5">
        <v>30</v>
      </c>
      <c r="J359" s="5">
        <v>1</v>
      </c>
      <c r="K359" s="54">
        <v>1</v>
      </c>
      <c r="L359" s="5" t="s">
        <v>88</v>
      </c>
      <c r="M359" s="6">
        <f t="shared" si="155"/>
        <v>5.1342850684055127E-3</v>
      </c>
      <c r="N359" s="6">
        <f t="shared" si="183"/>
        <v>2.6594967194440253E-2</v>
      </c>
      <c r="O359" s="6" t="e">
        <f t="shared" si="156"/>
        <v>#VALUE!</v>
      </c>
      <c r="P359">
        <f t="shared" si="157"/>
        <v>8.2148561094488204E-2</v>
      </c>
      <c r="Q359">
        <f t="shared" si="158"/>
        <v>1.1701785565553711</v>
      </c>
      <c r="R359">
        <f t="shared" si="159"/>
        <v>0.14358346217384224</v>
      </c>
      <c r="S359">
        <f t="shared" si="160"/>
        <v>0.7437447308244961</v>
      </c>
      <c r="T359">
        <f t="shared" si="161"/>
        <v>0.74374473082449621</v>
      </c>
      <c r="V359" s="4">
        <f t="shared" si="180"/>
        <v>0.99161335752497037</v>
      </c>
      <c r="W359">
        <v>313.14999999999998</v>
      </c>
      <c r="X359">
        <f t="shared" si="162"/>
        <v>1.9073334166666699E-2</v>
      </c>
      <c r="Y359">
        <v>2E-3</v>
      </c>
      <c r="Z359">
        <f t="shared" si="163"/>
        <v>7.2765497523200454E-2</v>
      </c>
      <c r="AB359">
        <f t="shared" si="181"/>
        <v>9.9161335752497029E-7</v>
      </c>
      <c r="AC359">
        <f t="shared" si="164"/>
        <v>7.7179917994754217E-11</v>
      </c>
      <c r="AD359">
        <v>0</v>
      </c>
      <c r="AE359" s="11">
        <f t="shared" si="165"/>
        <v>2.0748016821871313E-11</v>
      </c>
      <c r="AF359" s="11">
        <f t="shared" si="166"/>
        <v>9.792793481662553E-11</v>
      </c>
      <c r="AG359" s="15">
        <f t="shared" si="167"/>
        <v>1.097002469958351E-3</v>
      </c>
      <c r="AI359">
        <f t="shared" si="182"/>
        <v>9.9161335752497029E-7</v>
      </c>
      <c r="AJ359">
        <f t="shared" si="168"/>
        <v>7.7179917994754217E-11</v>
      </c>
      <c r="AK359">
        <v>0</v>
      </c>
      <c r="AL359" s="11">
        <f t="shared" si="169"/>
        <v>4.3007477845634308E-10</v>
      </c>
      <c r="AM359" s="11">
        <f t="shared" si="170"/>
        <v>5.0725469645109731E-10</v>
      </c>
      <c r="AN359" s="15">
        <f t="shared" si="171"/>
        <v>2.2739189884214046E-2</v>
      </c>
      <c r="AO359" s="15"/>
      <c r="AP359" t="e">
        <f t="shared" si="172"/>
        <v>#VALUE!</v>
      </c>
      <c r="AQ359" t="e">
        <f t="shared" si="173"/>
        <v>#VALUE!</v>
      </c>
      <c r="AR359">
        <v>0</v>
      </c>
      <c r="AS359" s="11" t="e">
        <f t="shared" si="174"/>
        <v>#VALUE!</v>
      </c>
      <c r="AT359" s="11" t="e">
        <f t="shared" si="175"/>
        <v>#VALUE!</v>
      </c>
      <c r="AU359" s="15">
        <f t="shared" si="176"/>
        <v>1.5759424160826513E-2</v>
      </c>
      <c r="AW359">
        <f t="shared" si="177"/>
        <v>78.812974192989046</v>
      </c>
      <c r="AX359">
        <f t="shared" si="178"/>
        <v>15.215219993965079</v>
      </c>
      <c r="AY359" t="e">
        <f t="shared" si="179"/>
        <v>#VALUE!</v>
      </c>
    </row>
    <row r="360" spans="1:51">
      <c r="A360" s="17"/>
      <c r="D360" s="36">
        <v>2</v>
      </c>
      <c r="E360" s="45">
        <v>44425.52648148148</v>
      </c>
      <c r="F360" s="43">
        <v>147</v>
      </c>
      <c r="H360" s="54">
        <v>22</v>
      </c>
      <c r="I360" s="5">
        <v>30</v>
      </c>
      <c r="J360" s="5">
        <v>1</v>
      </c>
      <c r="K360" s="54">
        <v>1</v>
      </c>
      <c r="L360" s="5" t="s">
        <v>88</v>
      </c>
      <c r="M360" s="6">
        <f t="shared" si="155"/>
        <v>5.137764170603314E-3</v>
      </c>
      <c r="N360" s="6">
        <f t="shared" si="183"/>
        <v>2.6612988517289275E-2</v>
      </c>
      <c r="O360" s="6" t="e">
        <f t="shared" si="156"/>
        <v>#VALUE!</v>
      </c>
      <c r="P360">
        <f t="shared" si="157"/>
        <v>8.2204226729653024E-2</v>
      </c>
      <c r="Q360">
        <f t="shared" si="158"/>
        <v>1.1709714947607281</v>
      </c>
      <c r="R360">
        <f t="shared" si="159"/>
        <v>0.14357576278864662</v>
      </c>
      <c r="S360">
        <f t="shared" si="160"/>
        <v>0.74370484895312217</v>
      </c>
      <c r="T360">
        <f t="shared" si="161"/>
        <v>0.74370484895312228</v>
      </c>
      <c r="V360" s="4">
        <f t="shared" si="180"/>
        <v>0.99228529610367611</v>
      </c>
      <c r="W360">
        <v>313.14999999999998</v>
      </c>
      <c r="X360">
        <f t="shared" si="162"/>
        <v>1.9073334166666699E-2</v>
      </c>
      <c r="Y360">
        <v>2E-3</v>
      </c>
      <c r="Z360">
        <f t="shared" si="163"/>
        <v>7.2765497523200454E-2</v>
      </c>
      <c r="AB360">
        <f t="shared" si="181"/>
        <v>9.9228529610367602E-7</v>
      </c>
      <c r="AC360">
        <f t="shared" si="164"/>
        <v>7.7232216770288527E-11</v>
      </c>
      <c r="AD360">
        <v>0</v>
      </c>
      <c r="AE360" s="11">
        <f t="shared" si="165"/>
        <v>2.0762076125155655E-11</v>
      </c>
      <c r="AF360" s="11">
        <f t="shared" si="166"/>
        <v>9.7994292895444182E-11</v>
      </c>
      <c r="AG360" s="15">
        <f t="shared" si="167"/>
        <v>1.097002469958351E-3</v>
      </c>
      <c r="AI360">
        <f t="shared" si="182"/>
        <v>9.9228529610367602E-7</v>
      </c>
      <c r="AJ360">
        <f t="shared" si="168"/>
        <v>7.7232216770288527E-11</v>
      </c>
      <c r="AK360">
        <v>0</v>
      </c>
      <c r="AL360" s="11">
        <f t="shared" si="169"/>
        <v>4.3036620639363357E-10</v>
      </c>
      <c r="AM360" s="11">
        <f t="shared" si="170"/>
        <v>5.0759842316392208E-10</v>
      </c>
      <c r="AN360" s="15">
        <f t="shared" si="171"/>
        <v>2.2739189884214046E-2</v>
      </c>
      <c r="AO360" s="15"/>
      <c r="AP360" t="e">
        <f t="shared" si="172"/>
        <v>#VALUE!</v>
      </c>
      <c r="AQ360" t="e">
        <f t="shared" si="173"/>
        <v>#VALUE!</v>
      </c>
      <c r="AR360">
        <v>0</v>
      </c>
      <c r="AS360" s="11" t="e">
        <f t="shared" si="174"/>
        <v>#VALUE!</v>
      </c>
      <c r="AT360" s="11" t="e">
        <f t="shared" si="175"/>
        <v>#VALUE!</v>
      </c>
      <c r="AU360" s="15">
        <f t="shared" si="176"/>
        <v>1.5759424160826513E-2</v>
      </c>
      <c r="AW360">
        <f t="shared" si="177"/>
        <v>78.812974192989046</v>
      </c>
      <c r="AX360">
        <f t="shared" si="178"/>
        <v>15.215219993965075</v>
      </c>
      <c r="AY360" t="e">
        <f t="shared" si="179"/>
        <v>#VALUE!</v>
      </c>
    </row>
    <row r="361" spans="1:51">
      <c r="A361" s="41"/>
      <c r="B361" s="4"/>
      <c r="C361" s="4"/>
      <c r="D361" s="36">
        <v>1</v>
      </c>
      <c r="E361" s="45">
        <v>44425.547731481478</v>
      </c>
      <c r="F361" s="43">
        <v>97</v>
      </c>
      <c r="H361" s="54">
        <v>22</v>
      </c>
      <c r="I361" s="5">
        <v>30</v>
      </c>
      <c r="J361" s="5">
        <v>1</v>
      </c>
      <c r="K361" s="54">
        <v>1</v>
      </c>
      <c r="L361" s="5" t="s">
        <v>88</v>
      </c>
      <c r="M361" s="6">
        <f t="shared" si="155"/>
        <v>5.137764170603314E-3</v>
      </c>
      <c r="N361" s="6">
        <f t="shared" si="183"/>
        <v>2.6612988517289275E-2</v>
      </c>
      <c r="O361" s="6" t="e">
        <f t="shared" si="156"/>
        <v>#VALUE!</v>
      </c>
      <c r="P361">
        <f t="shared" si="157"/>
        <v>8.2204226729653024E-2</v>
      </c>
      <c r="Q361">
        <f t="shared" si="158"/>
        <v>1.1709714947607281</v>
      </c>
      <c r="R361">
        <f t="shared" si="159"/>
        <v>0.14357576278864662</v>
      </c>
      <c r="S361">
        <f t="shared" si="160"/>
        <v>0.74370484895312217</v>
      </c>
      <c r="T361">
        <f t="shared" si="161"/>
        <v>0.74370484895312228</v>
      </c>
      <c r="V361" s="4">
        <f t="shared" si="180"/>
        <v>0.99228529610367611</v>
      </c>
      <c r="W361">
        <v>313.14999999999998</v>
      </c>
      <c r="X361">
        <f t="shared" si="162"/>
        <v>1.9073334166666699E-2</v>
      </c>
      <c r="Y361">
        <v>2E-3</v>
      </c>
      <c r="Z361">
        <f t="shared" si="163"/>
        <v>7.2765497523200454E-2</v>
      </c>
      <c r="AB361">
        <f t="shared" si="181"/>
        <v>9.9228529610367602E-7</v>
      </c>
      <c r="AC361">
        <f t="shared" si="164"/>
        <v>7.7232216770288527E-11</v>
      </c>
      <c r="AD361">
        <v>0</v>
      </c>
      <c r="AE361" s="11">
        <f t="shared" si="165"/>
        <v>2.0762076125155655E-11</v>
      </c>
      <c r="AF361" s="11">
        <f t="shared" si="166"/>
        <v>9.7994292895444182E-11</v>
      </c>
      <c r="AG361" s="15">
        <f t="shared" si="167"/>
        <v>1.097002469958351E-3</v>
      </c>
      <c r="AI361">
        <f t="shared" si="182"/>
        <v>9.9228529610367602E-7</v>
      </c>
      <c r="AJ361">
        <f t="shared" si="168"/>
        <v>7.7232216770288527E-11</v>
      </c>
      <c r="AK361">
        <v>0</v>
      </c>
      <c r="AL361" s="11">
        <f t="shared" si="169"/>
        <v>4.3036620639363357E-10</v>
      </c>
      <c r="AM361" s="11">
        <f t="shared" si="170"/>
        <v>5.0759842316392208E-10</v>
      </c>
      <c r="AN361" s="15">
        <f t="shared" si="171"/>
        <v>2.2739189884214046E-2</v>
      </c>
      <c r="AO361" s="15"/>
      <c r="AP361" t="e">
        <f t="shared" si="172"/>
        <v>#VALUE!</v>
      </c>
      <c r="AQ361" t="e">
        <f t="shared" si="173"/>
        <v>#VALUE!</v>
      </c>
      <c r="AR361">
        <v>0</v>
      </c>
      <c r="AS361" s="11" t="e">
        <f t="shared" si="174"/>
        <v>#VALUE!</v>
      </c>
      <c r="AT361" s="11" t="e">
        <f t="shared" si="175"/>
        <v>#VALUE!</v>
      </c>
      <c r="AU361" s="15">
        <f t="shared" si="176"/>
        <v>1.5759424160826513E-2</v>
      </c>
      <c r="AW361">
        <f t="shared" si="177"/>
        <v>78.812974192989046</v>
      </c>
      <c r="AX361">
        <f t="shared" si="178"/>
        <v>15.215219993965075</v>
      </c>
      <c r="AY361" t="e">
        <f t="shared" si="179"/>
        <v>#VALUE!</v>
      </c>
    </row>
    <row r="362" spans="1:51">
      <c r="A362" s="17"/>
      <c r="D362" s="36">
        <v>2</v>
      </c>
      <c r="E362" s="45">
        <v>44425.568958333337</v>
      </c>
      <c r="F362" s="43">
        <v>51</v>
      </c>
      <c r="H362" s="54">
        <v>22</v>
      </c>
      <c r="I362" s="5">
        <v>30</v>
      </c>
      <c r="J362" s="5">
        <v>1</v>
      </c>
      <c r="K362" s="54">
        <v>1</v>
      </c>
      <c r="L362" s="5" t="s">
        <v>88</v>
      </c>
      <c r="M362" s="6">
        <f t="shared" si="155"/>
        <v>5.137764170603314E-3</v>
      </c>
      <c r="N362" s="6">
        <f t="shared" si="183"/>
        <v>2.6612988517289275E-2</v>
      </c>
      <c r="O362" s="6" t="e">
        <f t="shared" si="156"/>
        <v>#VALUE!</v>
      </c>
      <c r="P362">
        <f t="shared" si="157"/>
        <v>8.2204226729653024E-2</v>
      </c>
      <c r="Q362">
        <f t="shared" si="158"/>
        <v>1.1709714947607281</v>
      </c>
      <c r="R362">
        <f t="shared" si="159"/>
        <v>0.14357576278864662</v>
      </c>
      <c r="S362">
        <f t="shared" si="160"/>
        <v>0.74370484895312217</v>
      </c>
      <c r="T362">
        <f t="shared" si="161"/>
        <v>0.74370484895312228</v>
      </c>
      <c r="V362" s="4">
        <f t="shared" si="180"/>
        <v>0.99228529610367611</v>
      </c>
      <c r="W362">
        <v>313.14999999999998</v>
      </c>
      <c r="X362">
        <f t="shared" si="162"/>
        <v>1.9073334166666699E-2</v>
      </c>
      <c r="Y362">
        <v>2E-3</v>
      </c>
      <c r="Z362">
        <f t="shared" si="163"/>
        <v>7.2765497523200454E-2</v>
      </c>
      <c r="AB362">
        <f t="shared" si="181"/>
        <v>9.9228529610367602E-7</v>
      </c>
      <c r="AC362">
        <f t="shared" si="164"/>
        <v>7.7232216770288527E-11</v>
      </c>
      <c r="AD362">
        <v>0</v>
      </c>
      <c r="AE362" s="11">
        <f t="shared" si="165"/>
        <v>2.0762076125155655E-11</v>
      </c>
      <c r="AF362" s="11">
        <f t="shared" si="166"/>
        <v>9.7994292895444182E-11</v>
      </c>
      <c r="AG362" s="15">
        <f t="shared" si="167"/>
        <v>1.097002469958351E-3</v>
      </c>
      <c r="AI362">
        <f t="shared" si="182"/>
        <v>9.9228529610367602E-7</v>
      </c>
      <c r="AJ362">
        <f t="shared" si="168"/>
        <v>7.7232216770288527E-11</v>
      </c>
      <c r="AK362">
        <v>0</v>
      </c>
      <c r="AL362" s="11">
        <f t="shared" si="169"/>
        <v>4.3036620639363357E-10</v>
      </c>
      <c r="AM362" s="11">
        <f t="shared" si="170"/>
        <v>5.0759842316392208E-10</v>
      </c>
      <c r="AN362" s="15">
        <f t="shared" si="171"/>
        <v>2.2739189884214046E-2</v>
      </c>
      <c r="AO362" s="15"/>
      <c r="AP362" t="e">
        <f t="shared" si="172"/>
        <v>#VALUE!</v>
      </c>
      <c r="AQ362" t="e">
        <f t="shared" si="173"/>
        <v>#VALUE!</v>
      </c>
      <c r="AR362">
        <v>0</v>
      </c>
      <c r="AS362" s="11" t="e">
        <f t="shared" si="174"/>
        <v>#VALUE!</v>
      </c>
      <c r="AT362" s="11" t="e">
        <f t="shared" si="175"/>
        <v>#VALUE!</v>
      </c>
      <c r="AU362" s="15">
        <f t="shared" si="176"/>
        <v>1.5759424160826513E-2</v>
      </c>
      <c r="AW362">
        <f t="shared" si="177"/>
        <v>78.812974192989046</v>
      </c>
      <c r="AX362">
        <f t="shared" si="178"/>
        <v>15.215219993965075</v>
      </c>
      <c r="AY362" t="e">
        <f t="shared" si="179"/>
        <v>#VALUE!</v>
      </c>
    </row>
    <row r="363" spans="1:51">
      <c r="A363" s="41"/>
      <c r="B363" s="4"/>
      <c r="C363" s="4"/>
      <c r="D363" s="36">
        <v>1</v>
      </c>
      <c r="E363" s="45">
        <v>44425.590219907404</v>
      </c>
      <c r="F363" s="43">
        <v>28</v>
      </c>
      <c r="H363" s="54">
        <v>22</v>
      </c>
      <c r="I363" s="5">
        <v>30</v>
      </c>
      <c r="J363" s="5">
        <v>1</v>
      </c>
      <c r="K363" s="54">
        <v>1</v>
      </c>
      <c r="L363" s="5" t="s">
        <v>88</v>
      </c>
      <c r="M363" s="6">
        <f t="shared" si="155"/>
        <v>5.137764170603314E-3</v>
      </c>
      <c r="N363" s="6">
        <f t="shared" si="183"/>
        <v>2.6612988517289275E-2</v>
      </c>
      <c r="O363" s="6" t="e">
        <f t="shared" si="156"/>
        <v>#VALUE!</v>
      </c>
      <c r="P363">
        <f t="shared" si="157"/>
        <v>8.2204226729653024E-2</v>
      </c>
      <c r="Q363">
        <f t="shared" si="158"/>
        <v>1.1709714947607281</v>
      </c>
      <c r="R363">
        <f t="shared" si="159"/>
        <v>0.14357576278864662</v>
      </c>
      <c r="S363">
        <f t="shared" si="160"/>
        <v>0.74370484895312217</v>
      </c>
      <c r="T363">
        <f t="shared" si="161"/>
        <v>0.74370484895312228</v>
      </c>
      <c r="V363" s="4">
        <f t="shared" si="180"/>
        <v>0.99228529610367611</v>
      </c>
      <c r="W363">
        <v>313.14999999999998</v>
      </c>
      <c r="X363">
        <f t="shared" si="162"/>
        <v>1.9073334166666699E-2</v>
      </c>
      <c r="Y363">
        <v>2E-3</v>
      </c>
      <c r="Z363">
        <f t="shared" si="163"/>
        <v>7.2765497523200454E-2</v>
      </c>
      <c r="AB363">
        <f t="shared" si="181"/>
        <v>9.9228529610367602E-7</v>
      </c>
      <c r="AC363">
        <f t="shared" si="164"/>
        <v>7.7232216770288527E-11</v>
      </c>
      <c r="AD363">
        <v>0</v>
      </c>
      <c r="AE363" s="11">
        <f t="shared" si="165"/>
        <v>2.0762076125155655E-11</v>
      </c>
      <c r="AF363" s="11">
        <f t="shared" si="166"/>
        <v>9.7994292895444182E-11</v>
      </c>
      <c r="AG363" s="15">
        <f t="shared" si="167"/>
        <v>1.097002469958351E-3</v>
      </c>
      <c r="AI363">
        <f t="shared" si="182"/>
        <v>9.9228529610367602E-7</v>
      </c>
      <c r="AJ363">
        <f t="shared" si="168"/>
        <v>7.7232216770288527E-11</v>
      </c>
      <c r="AK363">
        <v>0</v>
      </c>
      <c r="AL363" s="11">
        <f t="shared" si="169"/>
        <v>4.3036620639363357E-10</v>
      </c>
      <c r="AM363" s="11">
        <f t="shared" si="170"/>
        <v>5.0759842316392208E-10</v>
      </c>
      <c r="AN363" s="15">
        <f t="shared" si="171"/>
        <v>2.2739189884214046E-2</v>
      </c>
      <c r="AO363" s="15"/>
      <c r="AP363" t="e">
        <f t="shared" si="172"/>
        <v>#VALUE!</v>
      </c>
      <c r="AQ363" t="e">
        <f t="shared" si="173"/>
        <v>#VALUE!</v>
      </c>
      <c r="AR363">
        <v>0</v>
      </c>
      <c r="AS363" s="11" t="e">
        <f t="shared" si="174"/>
        <v>#VALUE!</v>
      </c>
      <c r="AT363" s="11" t="e">
        <f t="shared" si="175"/>
        <v>#VALUE!</v>
      </c>
      <c r="AU363" s="15">
        <f t="shared" si="176"/>
        <v>1.5759424160826513E-2</v>
      </c>
      <c r="AW363">
        <f t="shared" si="177"/>
        <v>78.812974192989046</v>
      </c>
      <c r="AX363">
        <f t="shared" si="178"/>
        <v>15.215219993965075</v>
      </c>
      <c r="AY363" t="e">
        <f t="shared" si="179"/>
        <v>#VALUE!</v>
      </c>
    </row>
    <row r="364" spans="1:51">
      <c r="A364" s="41"/>
      <c r="B364" s="4"/>
      <c r="C364" s="4"/>
      <c r="D364" s="36">
        <v>2</v>
      </c>
      <c r="E364" s="45">
        <v>44425.611458333333</v>
      </c>
      <c r="F364" s="43">
        <v>166</v>
      </c>
      <c r="H364" s="54">
        <v>22</v>
      </c>
      <c r="I364" s="5">
        <v>30</v>
      </c>
      <c r="J364" s="5">
        <v>1</v>
      </c>
      <c r="K364" s="54">
        <v>1</v>
      </c>
      <c r="L364" s="5" t="s">
        <v>88</v>
      </c>
      <c r="M364" s="6">
        <f t="shared" si="155"/>
        <v>5.137764170603314E-3</v>
      </c>
      <c r="N364" s="6">
        <f t="shared" si="183"/>
        <v>2.6612988517289275E-2</v>
      </c>
      <c r="O364" s="6" t="e">
        <f t="shared" si="156"/>
        <v>#VALUE!</v>
      </c>
      <c r="P364">
        <f t="shared" si="157"/>
        <v>8.2204226729653024E-2</v>
      </c>
      <c r="Q364">
        <f t="shared" si="158"/>
        <v>1.1709714947607281</v>
      </c>
      <c r="R364">
        <f t="shared" si="159"/>
        <v>0.14357576278864662</v>
      </c>
      <c r="S364">
        <f t="shared" si="160"/>
        <v>0.74370484895312217</v>
      </c>
      <c r="T364">
        <f t="shared" si="161"/>
        <v>0.74370484895312228</v>
      </c>
      <c r="V364" s="4">
        <f t="shared" si="180"/>
        <v>0.99228529610367611</v>
      </c>
      <c r="W364">
        <v>313.14999999999998</v>
      </c>
      <c r="X364">
        <f t="shared" si="162"/>
        <v>1.9073334166666699E-2</v>
      </c>
      <c r="Y364">
        <v>2E-3</v>
      </c>
      <c r="Z364">
        <f t="shared" si="163"/>
        <v>7.2765497523200454E-2</v>
      </c>
      <c r="AB364">
        <f t="shared" si="181"/>
        <v>9.9228529610367602E-7</v>
      </c>
      <c r="AC364">
        <f t="shared" si="164"/>
        <v>7.7232216770288527E-11</v>
      </c>
      <c r="AD364">
        <v>0</v>
      </c>
      <c r="AE364" s="11">
        <f t="shared" si="165"/>
        <v>2.0762076125155655E-11</v>
      </c>
      <c r="AF364" s="11">
        <f t="shared" si="166"/>
        <v>9.7994292895444182E-11</v>
      </c>
      <c r="AG364" s="15">
        <f t="shared" si="167"/>
        <v>1.097002469958351E-3</v>
      </c>
      <c r="AI364">
        <f t="shared" si="182"/>
        <v>9.9228529610367602E-7</v>
      </c>
      <c r="AJ364">
        <f t="shared" si="168"/>
        <v>7.7232216770288527E-11</v>
      </c>
      <c r="AK364">
        <v>0</v>
      </c>
      <c r="AL364" s="11">
        <f t="shared" si="169"/>
        <v>4.3036620639363357E-10</v>
      </c>
      <c r="AM364" s="11">
        <f t="shared" si="170"/>
        <v>5.0759842316392208E-10</v>
      </c>
      <c r="AN364" s="15">
        <f t="shared" si="171"/>
        <v>2.2739189884214046E-2</v>
      </c>
      <c r="AO364" s="15"/>
      <c r="AP364" t="e">
        <f t="shared" si="172"/>
        <v>#VALUE!</v>
      </c>
      <c r="AQ364" t="e">
        <f t="shared" si="173"/>
        <v>#VALUE!</v>
      </c>
      <c r="AR364">
        <v>0</v>
      </c>
      <c r="AS364" s="11" t="e">
        <f t="shared" si="174"/>
        <v>#VALUE!</v>
      </c>
      <c r="AT364" s="11" t="e">
        <f t="shared" si="175"/>
        <v>#VALUE!</v>
      </c>
      <c r="AU364" s="15">
        <f t="shared" si="176"/>
        <v>1.5759424160826513E-2</v>
      </c>
      <c r="AW364">
        <f t="shared" si="177"/>
        <v>78.812974192989046</v>
      </c>
      <c r="AX364">
        <f t="shared" si="178"/>
        <v>15.215219993965075</v>
      </c>
      <c r="AY364" t="e">
        <f t="shared" si="179"/>
        <v>#VALUE!</v>
      </c>
    </row>
    <row r="365" spans="1:51">
      <c r="A365" s="41"/>
      <c r="B365" s="4"/>
      <c r="C365" s="4"/>
      <c r="D365" s="36">
        <v>1</v>
      </c>
      <c r="E365" s="45">
        <v>44425.632731481484</v>
      </c>
      <c r="F365" s="43">
        <v>153</v>
      </c>
      <c r="H365" s="54">
        <v>22</v>
      </c>
      <c r="I365" s="5">
        <v>30</v>
      </c>
      <c r="J365" s="5">
        <v>1</v>
      </c>
      <c r="K365" s="54">
        <v>1</v>
      </c>
      <c r="L365" s="5" t="s">
        <v>88</v>
      </c>
      <c r="M365" s="6">
        <f t="shared" si="155"/>
        <v>5.137764170603314E-3</v>
      </c>
      <c r="N365" s="6">
        <f t="shared" si="183"/>
        <v>2.6612988517289275E-2</v>
      </c>
      <c r="O365" s="6" t="e">
        <f t="shared" si="156"/>
        <v>#VALUE!</v>
      </c>
      <c r="P365">
        <f t="shared" si="157"/>
        <v>8.2204226729653024E-2</v>
      </c>
      <c r="Q365">
        <f t="shared" si="158"/>
        <v>1.1709714947607281</v>
      </c>
      <c r="R365">
        <f t="shared" si="159"/>
        <v>0.14357576278864662</v>
      </c>
      <c r="S365">
        <f t="shared" si="160"/>
        <v>0.74370484895312217</v>
      </c>
      <c r="T365">
        <f t="shared" si="161"/>
        <v>0.74370484895312228</v>
      </c>
      <c r="V365" s="4">
        <f t="shared" si="180"/>
        <v>0.99228529610367611</v>
      </c>
      <c r="W365">
        <v>313.14999999999998</v>
      </c>
      <c r="X365">
        <f t="shared" si="162"/>
        <v>1.9073334166666699E-2</v>
      </c>
      <c r="Y365">
        <v>2E-3</v>
      </c>
      <c r="Z365">
        <f t="shared" si="163"/>
        <v>7.2765497523200454E-2</v>
      </c>
      <c r="AB365">
        <f t="shared" si="181"/>
        <v>9.9228529610367602E-7</v>
      </c>
      <c r="AC365">
        <f t="shared" si="164"/>
        <v>7.7232216770288527E-11</v>
      </c>
      <c r="AD365">
        <v>0</v>
      </c>
      <c r="AE365" s="11">
        <f t="shared" si="165"/>
        <v>2.0762076125155655E-11</v>
      </c>
      <c r="AF365" s="11">
        <f t="shared" si="166"/>
        <v>9.7994292895444182E-11</v>
      </c>
      <c r="AG365" s="15">
        <f t="shared" si="167"/>
        <v>1.097002469958351E-3</v>
      </c>
      <c r="AI365">
        <f t="shared" si="182"/>
        <v>9.9228529610367602E-7</v>
      </c>
      <c r="AJ365">
        <f t="shared" si="168"/>
        <v>7.7232216770288527E-11</v>
      </c>
      <c r="AK365">
        <v>0</v>
      </c>
      <c r="AL365" s="11">
        <f t="shared" si="169"/>
        <v>4.3036620639363357E-10</v>
      </c>
      <c r="AM365" s="11">
        <f t="shared" si="170"/>
        <v>5.0759842316392208E-10</v>
      </c>
      <c r="AN365" s="15">
        <f t="shared" si="171"/>
        <v>2.2739189884214046E-2</v>
      </c>
      <c r="AO365" s="15"/>
      <c r="AP365" t="e">
        <f t="shared" si="172"/>
        <v>#VALUE!</v>
      </c>
      <c r="AQ365" t="e">
        <f t="shared" si="173"/>
        <v>#VALUE!</v>
      </c>
      <c r="AR365">
        <v>0</v>
      </c>
      <c r="AS365" s="11" t="e">
        <f t="shared" si="174"/>
        <v>#VALUE!</v>
      </c>
      <c r="AT365" s="11" t="e">
        <f t="shared" si="175"/>
        <v>#VALUE!</v>
      </c>
      <c r="AU365" s="15">
        <f t="shared" si="176"/>
        <v>1.5759424160826513E-2</v>
      </c>
      <c r="AW365">
        <f t="shared" si="177"/>
        <v>78.812974192989046</v>
      </c>
      <c r="AX365">
        <f t="shared" si="178"/>
        <v>15.215219993965075</v>
      </c>
      <c r="AY365" t="e">
        <f t="shared" si="179"/>
        <v>#VALUE!</v>
      </c>
    </row>
    <row r="366" spans="1:51">
      <c r="A366" s="17"/>
      <c r="D366" s="36">
        <v>2</v>
      </c>
      <c r="E366" s="45">
        <v>44425.653981481482</v>
      </c>
      <c r="F366" s="43">
        <v>14</v>
      </c>
      <c r="H366" s="54">
        <v>22</v>
      </c>
      <c r="I366" s="5">
        <v>30</v>
      </c>
      <c r="J366" s="5">
        <v>1</v>
      </c>
      <c r="K366" s="54">
        <v>1</v>
      </c>
      <c r="L366" s="5" t="s">
        <v>88</v>
      </c>
      <c r="M366" s="6">
        <f t="shared" si="155"/>
        <v>5.137764170603314E-3</v>
      </c>
      <c r="N366" s="6">
        <f t="shared" si="183"/>
        <v>2.6612988517289275E-2</v>
      </c>
      <c r="O366" s="6" t="e">
        <f t="shared" si="156"/>
        <v>#VALUE!</v>
      </c>
      <c r="P366">
        <f t="shared" si="157"/>
        <v>8.2204226729653024E-2</v>
      </c>
      <c r="Q366">
        <f t="shared" si="158"/>
        <v>1.1709714947607281</v>
      </c>
      <c r="R366">
        <f t="shared" si="159"/>
        <v>0.14357576278864662</v>
      </c>
      <c r="S366">
        <f t="shared" si="160"/>
        <v>0.74370484895312217</v>
      </c>
      <c r="T366">
        <f t="shared" si="161"/>
        <v>0.74370484895312228</v>
      </c>
      <c r="V366" s="4">
        <f t="shared" si="180"/>
        <v>0.99228529610367611</v>
      </c>
      <c r="W366">
        <v>313.14999999999998</v>
      </c>
      <c r="X366">
        <f t="shared" si="162"/>
        <v>1.9073334166666699E-2</v>
      </c>
      <c r="Y366">
        <v>2E-3</v>
      </c>
      <c r="Z366">
        <f t="shared" si="163"/>
        <v>7.2765497523200454E-2</v>
      </c>
      <c r="AB366">
        <f t="shared" si="181"/>
        <v>9.9228529610367602E-7</v>
      </c>
      <c r="AC366">
        <f t="shared" si="164"/>
        <v>7.7232216770288527E-11</v>
      </c>
      <c r="AD366">
        <v>0</v>
      </c>
      <c r="AE366" s="11">
        <f t="shared" si="165"/>
        <v>2.0762076125155655E-11</v>
      </c>
      <c r="AF366" s="11">
        <f t="shared" si="166"/>
        <v>9.7994292895444182E-11</v>
      </c>
      <c r="AG366" s="15">
        <f t="shared" si="167"/>
        <v>1.097002469958351E-3</v>
      </c>
      <c r="AI366">
        <f t="shared" si="182"/>
        <v>9.9228529610367602E-7</v>
      </c>
      <c r="AJ366">
        <f t="shared" si="168"/>
        <v>7.7232216770288527E-11</v>
      </c>
      <c r="AK366">
        <v>0</v>
      </c>
      <c r="AL366" s="11">
        <f t="shared" si="169"/>
        <v>4.3036620639363357E-10</v>
      </c>
      <c r="AM366" s="11">
        <f t="shared" si="170"/>
        <v>5.0759842316392208E-10</v>
      </c>
      <c r="AN366" s="15">
        <f t="shared" si="171"/>
        <v>2.2739189884214046E-2</v>
      </c>
      <c r="AO366" s="15"/>
      <c r="AP366" t="e">
        <f t="shared" si="172"/>
        <v>#VALUE!</v>
      </c>
      <c r="AQ366" t="e">
        <f t="shared" si="173"/>
        <v>#VALUE!</v>
      </c>
      <c r="AR366">
        <v>0</v>
      </c>
      <c r="AS366" s="11" t="e">
        <f t="shared" si="174"/>
        <v>#VALUE!</v>
      </c>
      <c r="AT366" s="11" t="e">
        <f t="shared" si="175"/>
        <v>#VALUE!</v>
      </c>
      <c r="AU366" s="15">
        <f t="shared" si="176"/>
        <v>1.5759424160826513E-2</v>
      </c>
      <c r="AW366">
        <f t="shared" si="177"/>
        <v>78.812974192989046</v>
      </c>
      <c r="AX366">
        <f t="shared" si="178"/>
        <v>15.215219993965075</v>
      </c>
      <c r="AY366" t="e">
        <f t="shared" si="179"/>
        <v>#VALUE!</v>
      </c>
    </row>
    <row r="367" spans="1:51">
      <c r="A367" s="17"/>
      <c r="D367" s="36">
        <v>1</v>
      </c>
      <c r="E367" s="45">
        <v>44425.675219907411</v>
      </c>
      <c r="F367" s="43">
        <v>10</v>
      </c>
      <c r="H367" s="54">
        <v>22</v>
      </c>
      <c r="I367" s="5">
        <v>30</v>
      </c>
      <c r="J367" s="5">
        <v>1</v>
      </c>
      <c r="K367" s="54">
        <v>1</v>
      </c>
      <c r="L367" s="5" t="s">
        <v>88</v>
      </c>
      <c r="M367" s="6">
        <f t="shared" si="155"/>
        <v>5.137764170603314E-3</v>
      </c>
      <c r="N367" s="6">
        <f t="shared" si="183"/>
        <v>2.6612988517289275E-2</v>
      </c>
      <c r="O367" s="6" t="e">
        <f t="shared" si="156"/>
        <v>#VALUE!</v>
      </c>
      <c r="P367">
        <f t="shared" si="157"/>
        <v>8.2204226729653024E-2</v>
      </c>
      <c r="Q367">
        <f t="shared" si="158"/>
        <v>1.1709714947607281</v>
      </c>
      <c r="R367">
        <f t="shared" si="159"/>
        <v>0.14357576278864662</v>
      </c>
      <c r="S367">
        <f t="shared" si="160"/>
        <v>0.74370484895312217</v>
      </c>
      <c r="T367">
        <f t="shared" si="161"/>
        <v>0.74370484895312228</v>
      </c>
      <c r="V367" s="4">
        <f t="shared" si="180"/>
        <v>0.99228529610367611</v>
      </c>
      <c r="W367">
        <v>313.14999999999998</v>
      </c>
      <c r="X367">
        <f t="shared" si="162"/>
        <v>1.9073334166666699E-2</v>
      </c>
      <c r="Y367">
        <v>2E-3</v>
      </c>
      <c r="Z367">
        <f t="shared" si="163"/>
        <v>7.2765497523200454E-2</v>
      </c>
      <c r="AB367">
        <f t="shared" si="181"/>
        <v>9.9228529610367602E-7</v>
      </c>
      <c r="AC367">
        <f t="shared" si="164"/>
        <v>7.7232216770288527E-11</v>
      </c>
      <c r="AD367">
        <v>0</v>
      </c>
      <c r="AE367" s="11">
        <f t="shared" si="165"/>
        <v>2.0762076125155655E-11</v>
      </c>
      <c r="AF367" s="11">
        <f t="shared" si="166"/>
        <v>9.7994292895444182E-11</v>
      </c>
      <c r="AG367" s="15">
        <f t="shared" si="167"/>
        <v>1.097002469958351E-3</v>
      </c>
      <c r="AI367">
        <f t="shared" si="182"/>
        <v>9.9228529610367602E-7</v>
      </c>
      <c r="AJ367">
        <f t="shared" si="168"/>
        <v>7.7232216770288527E-11</v>
      </c>
      <c r="AK367">
        <v>0</v>
      </c>
      <c r="AL367" s="11">
        <f t="shared" si="169"/>
        <v>4.3036620639363357E-10</v>
      </c>
      <c r="AM367" s="11">
        <f t="shared" si="170"/>
        <v>5.0759842316392208E-10</v>
      </c>
      <c r="AN367" s="15">
        <f t="shared" si="171"/>
        <v>2.2739189884214046E-2</v>
      </c>
      <c r="AO367" s="15"/>
      <c r="AP367" t="e">
        <f t="shared" si="172"/>
        <v>#VALUE!</v>
      </c>
      <c r="AQ367" t="e">
        <f t="shared" si="173"/>
        <v>#VALUE!</v>
      </c>
      <c r="AR367">
        <v>0</v>
      </c>
      <c r="AS367" s="11" t="e">
        <f t="shared" si="174"/>
        <v>#VALUE!</v>
      </c>
      <c r="AT367" s="11" t="e">
        <f t="shared" si="175"/>
        <v>#VALUE!</v>
      </c>
      <c r="AU367" s="15">
        <f t="shared" si="176"/>
        <v>1.5759424160826513E-2</v>
      </c>
      <c r="AW367">
        <f t="shared" si="177"/>
        <v>78.812974192989046</v>
      </c>
      <c r="AX367">
        <f t="shared" si="178"/>
        <v>15.215219993965075</v>
      </c>
      <c r="AY367" t="e">
        <f t="shared" si="179"/>
        <v>#VALUE!</v>
      </c>
    </row>
    <row r="368" spans="1:51">
      <c r="A368" s="17"/>
      <c r="D368" s="36">
        <v>2</v>
      </c>
      <c r="E368" s="45">
        <v>44425.696458333332</v>
      </c>
      <c r="F368" s="43">
        <v>24</v>
      </c>
      <c r="H368" s="54">
        <v>22</v>
      </c>
      <c r="I368" s="5">
        <v>30</v>
      </c>
      <c r="J368" s="5">
        <v>1</v>
      </c>
      <c r="K368" s="54">
        <v>1</v>
      </c>
      <c r="L368" s="5" t="s">
        <v>88</v>
      </c>
      <c r="M368" s="6">
        <f t="shared" si="155"/>
        <v>5.137764170603314E-3</v>
      </c>
      <c r="N368" s="6">
        <f t="shared" si="183"/>
        <v>2.6612988517289275E-2</v>
      </c>
      <c r="O368" s="6" t="e">
        <f t="shared" si="156"/>
        <v>#VALUE!</v>
      </c>
      <c r="P368">
        <f t="shared" si="157"/>
        <v>8.2204226729653024E-2</v>
      </c>
      <c r="Q368">
        <f t="shared" si="158"/>
        <v>1.1709714947607281</v>
      </c>
      <c r="R368">
        <f t="shared" si="159"/>
        <v>0.14357576278864662</v>
      </c>
      <c r="S368">
        <f t="shared" si="160"/>
        <v>0.74370484895312217</v>
      </c>
      <c r="T368">
        <f t="shared" si="161"/>
        <v>0.74370484895312228</v>
      </c>
      <c r="V368" s="4">
        <f t="shared" si="180"/>
        <v>0.99228529610367611</v>
      </c>
      <c r="W368">
        <v>313.14999999999998</v>
      </c>
      <c r="X368">
        <f t="shared" si="162"/>
        <v>1.9073334166666699E-2</v>
      </c>
      <c r="Y368">
        <v>2E-3</v>
      </c>
      <c r="Z368">
        <f t="shared" si="163"/>
        <v>7.2765497523200454E-2</v>
      </c>
      <c r="AB368">
        <f t="shared" si="181"/>
        <v>9.9228529610367602E-7</v>
      </c>
      <c r="AC368">
        <f t="shared" si="164"/>
        <v>7.7232216770288527E-11</v>
      </c>
      <c r="AD368">
        <v>0</v>
      </c>
      <c r="AE368" s="11">
        <f t="shared" si="165"/>
        <v>2.0762076125155655E-11</v>
      </c>
      <c r="AF368" s="11">
        <f t="shared" si="166"/>
        <v>9.7994292895444182E-11</v>
      </c>
      <c r="AG368" s="15">
        <f t="shared" si="167"/>
        <v>1.097002469958351E-3</v>
      </c>
      <c r="AI368">
        <f t="shared" si="182"/>
        <v>9.9228529610367602E-7</v>
      </c>
      <c r="AJ368">
        <f t="shared" si="168"/>
        <v>7.7232216770288527E-11</v>
      </c>
      <c r="AK368">
        <v>0</v>
      </c>
      <c r="AL368" s="11">
        <f t="shared" si="169"/>
        <v>4.3036620639363357E-10</v>
      </c>
      <c r="AM368" s="11">
        <f t="shared" si="170"/>
        <v>5.0759842316392208E-10</v>
      </c>
      <c r="AN368" s="15">
        <f t="shared" si="171"/>
        <v>2.2739189884214046E-2</v>
      </c>
      <c r="AO368" s="15"/>
      <c r="AP368" t="e">
        <f t="shared" si="172"/>
        <v>#VALUE!</v>
      </c>
      <c r="AQ368" t="e">
        <f t="shared" si="173"/>
        <v>#VALUE!</v>
      </c>
      <c r="AR368">
        <v>0</v>
      </c>
      <c r="AS368" s="11" t="e">
        <f t="shared" si="174"/>
        <v>#VALUE!</v>
      </c>
      <c r="AT368" s="11" t="e">
        <f t="shared" si="175"/>
        <v>#VALUE!</v>
      </c>
      <c r="AU368" s="15">
        <f t="shared" si="176"/>
        <v>1.5759424160826513E-2</v>
      </c>
      <c r="AW368">
        <f t="shared" si="177"/>
        <v>78.812974192989046</v>
      </c>
      <c r="AX368">
        <f t="shared" si="178"/>
        <v>15.215219993965075</v>
      </c>
      <c r="AY368" t="e">
        <f t="shared" si="179"/>
        <v>#VALUE!</v>
      </c>
    </row>
    <row r="369" spans="1:51">
      <c r="A369" s="17"/>
      <c r="D369" s="36">
        <v>1</v>
      </c>
      <c r="E369" s="45">
        <v>44425.71769675926</v>
      </c>
      <c r="F369" s="43">
        <v>181</v>
      </c>
      <c r="H369" s="54">
        <v>22</v>
      </c>
      <c r="I369" s="5">
        <v>30</v>
      </c>
      <c r="J369" s="5">
        <v>1</v>
      </c>
      <c r="K369" s="54">
        <v>1</v>
      </c>
      <c r="L369" s="5" t="s">
        <v>88</v>
      </c>
      <c r="M369" s="6">
        <f t="shared" si="155"/>
        <v>5.137764170603314E-3</v>
      </c>
      <c r="N369" s="6">
        <f t="shared" si="183"/>
        <v>2.6612988517289275E-2</v>
      </c>
      <c r="O369" s="6" t="e">
        <f t="shared" si="156"/>
        <v>#VALUE!</v>
      </c>
      <c r="P369">
        <f t="shared" si="157"/>
        <v>8.2204226729653024E-2</v>
      </c>
      <c r="Q369">
        <f t="shared" si="158"/>
        <v>1.1709714947607281</v>
      </c>
      <c r="R369">
        <f t="shared" si="159"/>
        <v>0.14357576278864662</v>
      </c>
      <c r="S369">
        <f t="shared" si="160"/>
        <v>0.74370484895312217</v>
      </c>
      <c r="T369">
        <f t="shared" si="161"/>
        <v>0.74370484895312228</v>
      </c>
      <c r="V369" s="4">
        <f t="shared" si="180"/>
        <v>0.99228529610367611</v>
      </c>
      <c r="W369">
        <v>313.14999999999998</v>
      </c>
      <c r="X369">
        <f t="shared" si="162"/>
        <v>1.9073334166666699E-2</v>
      </c>
      <c r="Y369">
        <v>2E-3</v>
      </c>
      <c r="Z369">
        <f t="shared" si="163"/>
        <v>7.2765497523200454E-2</v>
      </c>
      <c r="AB369">
        <f t="shared" si="181"/>
        <v>9.9228529610367602E-7</v>
      </c>
      <c r="AC369">
        <f t="shared" si="164"/>
        <v>7.7232216770288527E-11</v>
      </c>
      <c r="AD369">
        <v>0</v>
      </c>
      <c r="AE369" s="11">
        <f t="shared" si="165"/>
        <v>2.0762076125155655E-11</v>
      </c>
      <c r="AF369" s="11">
        <f t="shared" si="166"/>
        <v>9.7994292895444182E-11</v>
      </c>
      <c r="AG369" s="15">
        <f t="shared" si="167"/>
        <v>1.097002469958351E-3</v>
      </c>
      <c r="AI369">
        <f t="shared" si="182"/>
        <v>9.9228529610367602E-7</v>
      </c>
      <c r="AJ369">
        <f t="shared" si="168"/>
        <v>7.7232216770288527E-11</v>
      </c>
      <c r="AK369">
        <v>0</v>
      </c>
      <c r="AL369" s="11">
        <f t="shared" si="169"/>
        <v>4.3036620639363357E-10</v>
      </c>
      <c r="AM369" s="11">
        <f t="shared" si="170"/>
        <v>5.0759842316392208E-10</v>
      </c>
      <c r="AN369" s="15">
        <f t="shared" si="171"/>
        <v>2.2739189884214046E-2</v>
      </c>
      <c r="AO369" s="15"/>
      <c r="AP369" t="e">
        <f t="shared" si="172"/>
        <v>#VALUE!</v>
      </c>
      <c r="AQ369" t="e">
        <f t="shared" si="173"/>
        <v>#VALUE!</v>
      </c>
      <c r="AR369">
        <v>0</v>
      </c>
      <c r="AS369" s="11" t="e">
        <f t="shared" si="174"/>
        <v>#VALUE!</v>
      </c>
      <c r="AT369" s="11" t="e">
        <f t="shared" si="175"/>
        <v>#VALUE!</v>
      </c>
      <c r="AU369" s="15">
        <f t="shared" si="176"/>
        <v>1.5759424160826513E-2</v>
      </c>
      <c r="AW369">
        <f t="shared" si="177"/>
        <v>78.812974192989046</v>
      </c>
      <c r="AX369">
        <f t="shared" si="178"/>
        <v>15.215219993965075</v>
      </c>
      <c r="AY369" t="e">
        <f t="shared" si="179"/>
        <v>#VALUE!</v>
      </c>
    </row>
    <row r="370" spans="1:51">
      <c r="A370" s="17"/>
      <c r="D370" s="36">
        <v>2</v>
      </c>
      <c r="E370" s="45">
        <v>44425.738935185182</v>
      </c>
      <c r="F370" s="43">
        <v>143</v>
      </c>
      <c r="H370" s="54">
        <v>22</v>
      </c>
      <c r="I370" s="5">
        <v>30</v>
      </c>
      <c r="J370" s="5">
        <v>1</v>
      </c>
      <c r="K370" s="54">
        <v>1</v>
      </c>
      <c r="L370" s="5" t="s">
        <v>88</v>
      </c>
      <c r="M370" s="6">
        <f t="shared" si="155"/>
        <v>5.137764170603314E-3</v>
      </c>
      <c r="N370" s="6">
        <f t="shared" si="183"/>
        <v>2.6612988517289275E-2</v>
      </c>
      <c r="O370" s="6" t="e">
        <f t="shared" si="156"/>
        <v>#VALUE!</v>
      </c>
      <c r="P370">
        <f t="shared" si="157"/>
        <v>8.2204226729653024E-2</v>
      </c>
      <c r="Q370">
        <f t="shared" si="158"/>
        <v>1.1709714947607281</v>
      </c>
      <c r="R370">
        <f t="shared" si="159"/>
        <v>0.14357576278864662</v>
      </c>
      <c r="S370">
        <f t="shared" si="160"/>
        <v>0.74370484895312217</v>
      </c>
      <c r="T370">
        <f t="shared" si="161"/>
        <v>0.74370484895312228</v>
      </c>
      <c r="V370" s="4">
        <f t="shared" si="180"/>
        <v>0.99228529610367611</v>
      </c>
      <c r="W370">
        <v>313.14999999999998</v>
      </c>
      <c r="X370">
        <f t="shared" si="162"/>
        <v>1.9073334166666699E-2</v>
      </c>
      <c r="Y370">
        <v>2E-3</v>
      </c>
      <c r="Z370">
        <f t="shared" si="163"/>
        <v>7.2765497523200454E-2</v>
      </c>
      <c r="AB370">
        <f t="shared" si="181"/>
        <v>9.9228529610367602E-7</v>
      </c>
      <c r="AC370">
        <f t="shared" si="164"/>
        <v>7.7232216770288527E-11</v>
      </c>
      <c r="AD370">
        <v>0</v>
      </c>
      <c r="AE370" s="11">
        <f t="shared" si="165"/>
        <v>2.0762076125155655E-11</v>
      </c>
      <c r="AF370" s="11">
        <f t="shared" si="166"/>
        <v>9.7994292895444182E-11</v>
      </c>
      <c r="AG370" s="15">
        <f t="shared" si="167"/>
        <v>1.097002469958351E-3</v>
      </c>
      <c r="AI370">
        <f t="shared" si="182"/>
        <v>9.9228529610367602E-7</v>
      </c>
      <c r="AJ370">
        <f t="shared" si="168"/>
        <v>7.7232216770288527E-11</v>
      </c>
      <c r="AK370">
        <v>0</v>
      </c>
      <c r="AL370" s="11">
        <f t="shared" si="169"/>
        <v>4.3036620639363357E-10</v>
      </c>
      <c r="AM370" s="11">
        <f t="shared" si="170"/>
        <v>5.0759842316392208E-10</v>
      </c>
      <c r="AN370" s="15">
        <f t="shared" si="171"/>
        <v>2.2739189884214046E-2</v>
      </c>
      <c r="AO370" s="15"/>
      <c r="AP370" t="e">
        <f t="shared" si="172"/>
        <v>#VALUE!</v>
      </c>
      <c r="AQ370" t="e">
        <f t="shared" si="173"/>
        <v>#VALUE!</v>
      </c>
      <c r="AR370">
        <v>0</v>
      </c>
      <c r="AS370" s="11" t="e">
        <f t="shared" si="174"/>
        <v>#VALUE!</v>
      </c>
      <c r="AT370" s="11" t="e">
        <f t="shared" si="175"/>
        <v>#VALUE!</v>
      </c>
      <c r="AU370" s="15">
        <f t="shared" si="176"/>
        <v>1.5759424160826513E-2</v>
      </c>
      <c r="AW370">
        <f t="shared" si="177"/>
        <v>78.812974192989046</v>
      </c>
      <c r="AX370">
        <f t="shared" si="178"/>
        <v>15.215219993965075</v>
      </c>
      <c r="AY370" t="e">
        <f t="shared" si="179"/>
        <v>#VALUE!</v>
      </c>
    </row>
    <row r="371" spans="1:51">
      <c r="A371" s="17"/>
      <c r="D371" s="36">
        <v>1</v>
      </c>
      <c r="E371" s="45">
        <v>44425.760150462964</v>
      </c>
      <c r="F371" s="43">
        <v>169</v>
      </c>
      <c r="H371" s="54">
        <v>22</v>
      </c>
      <c r="I371" s="5">
        <v>30</v>
      </c>
      <c r="J371" s="5">
        <v>1</v>
      </c>
      <c r="K371" s="54">
        <v>1</v>
      </c>
      <c r="L371" s="5" t="s">
        <v>88</v>
      </c>
      <c r="M371" s="6">
        <f t="shared" si="155"/>
        <v>5.137764170603314E-3</v>
      </c>
      <c r="N371" s="6">
        <f t="shared" si="183"/>
        <v>2.6612988517289275E-2</v>
      </c>
      <c r="O371" s="6" t="e">
        <f t="shared" si="156"/>
        <v>#VALUE!</v>
      </c>
      <c r="P371">
        <f t="shared" si="157"/>
        <v>8.2204226729653024E-2</v>
      </c>
      <c r="Q371">
        <f t="shared" si="158"/>
        <v>1.1709714947607281</v>
      </c>
      <c r="R371">
        <f t="shared" si="159"/>
        <v>0.14357576278864662</v>
      </c>
      <c r="S371">
        <f t="shared" si="160"/>
        <v>0.74370484895312217</v>
      </c>
      <c r="T371">
        <f t="shared" si="161"/>
        <v>0.74370484895312228</v>
      </c>
      <c r="V371" s="4">
        <f t="shared" si="180"/>
        <v>0.99228529610367611</v>
      </c>
      <c r="W371">
        <v>313.14999999999998</v>
      </c>
      <c r="X371">
        <f t="shared" si="162"/>
        <v>1.9073334166666699E-2</v>
      </c>
      <c r="Y371">
        <v>2E-3</v>
      </c>
      <c r="Z371">
        <f t="shared" si="163"/>
        <v>7.2765497523200454E-2</v>
      </c>
      <c r="AB371">
        <f t="shared" si="181"/>
        <v>9.9228529610367602E-7</v>
      </c>
      <c r="AC371">
        <f t="shared" si="164"/>
        <v>7.7232216770288527E-11</v>
      </c>
      <c r="AD371">
        <v>0</v>
      </c>
      <c r="AE371" s="11">
        <f t="shared" si="165"/>
        <v>2.0762076125155655E-11</v>
      </c>
      <c r="AF371" s="11">
        <f t="shared" si="166"/>
        <v>9.7994292895444182E-11</v>
      </c>
      <c r="AG371" s="15">
        <f t="shared" si="167"/>
        <v>1.097002469958351E-3</v>
      </c>
      <c r="AI371">
        <f t="shared" si="182"/>
        <v>9.9228529610367602E-7</v>
      </c>
      <c r="AJ371">
        <f t="shared" si="168"/>
        <v>7.7232216770288527E-11</v>
      </c>
      <c r="AK371">
        <v>0</v>
      </c>
      <c r="AL371" s="11">
        <f t="shared" si="169"/>
        <v>4.3036620639363357E-10</v>
      </c>
      <c r="AM371" s="11">
        <f t="shared" si="170"/>
        <v>5.0759842316392208E-10</v>
      </c>
      <c r="AN371" s="15">
        <f t="shared" si="171"/>
        <v>2.2739189884214046E-2</v>
      </c>
      <c r="AO371" s="15"/>
      <c r="AP371" t="e">
        <f t="shared" si="172"/>
        <v>#VALUE!</v>
      </c>
      <c r="AQ371" t="e">
        <f t="shared" si="173"/>
        <v>#VALUE!</v>
      </c>
      <c r="AR371">
        <v>0</v>
      </c>
      <c r="AS371" s="11" t="e">
        <f t="shared" si="174"/>
        <v>#VALUE!</v>
      </c>
      <c r="AT371" s="11" t="e">
        <f t="shared" si="175"/>
        <v>#VALUE!</v>
      </c>
      <c r="AU371" s="15">
        <f t="shared" si="176"/>
        <v>1.5759424160826513E-2</v>
      </c>
      <c r="AW371">
        <f t="shared" si="177"/>
        <v>78.812974192989046</v>
      </c>
      <c r="AX371">
        <f t="shared" si="178"/>
        <v>15.215219993965075</v>
      </c>
      <c r="AY371" t="e">
        <f t="shared" si="179"/>
        <v>#VALUE!</v>
      </c>
    </row>
    <row r="372" spans="1:51">
      <c r="A372" s="17"/>
      <c r="D372" s="36">
        <v>2</v>
      </c>
      <c r="E372" s="45">
        <v>44425.781377314815</v>
      </c>
      <c r="F372" s="43">
        <v>108</v>
      </c>
      <c r="H372" s="54">
        <v>22</v>
      </c>
      <c r="I372" s="5">
        <v>30</v>
      </c>
      <c r="J372" s="5">
        <v>1</v>
      </c>
      <c r="K372" s="54">
        <v>1</v>
      </c>
      <c r="L372" s="5" t="s">
        <v>88</v>
      </c>
      <c r="M372" s="6">
        <f t="shared" si="155"/>
        <v>5.137764170603314E-3</v>
      </c>
      <c r="N372" s="6">
        <f t="shared" si="183"/>
        <v>2.6612988517289275E-2</v>
      </c>
      <c r="O372" s="6" t="e">
        <f t="shared" si="156"/>
        <v>#VALUE!</v>
      </c>
      <c r="P372">
        <f t="shared" si="157"/>
        <v>8.2204226729653024E-2</v>
      </c>
      <c r="Q372">
        <f t="shared" si="158"/>
        <v>1.1709714947607281</v>
      </c>
      <c r="R372">
        <f t="shared" si="159"/>
        <v>0.14357576278864662</v>
      </c>
      <c r="S372">
        <f t="shared" si="160"/>
        <v>0.74370484895312217</v>
      </c>
      <c r="T372">
        <f t="shared" si="161"/>
        <v>0.74370484895312228</v>
      </c>
      <c r="V372" s="4">
        <f t="shared" si="180"/>
        <v>0.99228529610367611</v>
      </c>
      <c r="W372">
        <v>313.14999999999998</v>
      </c>
      <c r="X372">
        <f t="shared" si="162"/>
        <v>1.9073334166666699E-2</v>
      </c>
      <c r="Y372">
        <v>2E-3</v>
      </c>
      <c r="Z372">
        <f t="shared" si="163"/>
        <v>7.2765497523200454E-2</v>
      </c>
      <c r="AB372">
        <f t="shared" si="181"/>
        <v>9.9228529610367602E-7</v>
      </c>
      <c r="AC372">
        <f t="shared" si="164"/>
        <v>7.7232216770288527E-11</v>
      </c>
      <c r="AD372">
        <v>0</v>
      </c>
      <c r="AE372" s="11">
        <f t="shared" si="165"/>
        <v>2.0762076125155655E-11</v>
      </c>
      <c r="AF372" s="11">
        <f t="shared" si="166"/>
        <v>9.7994292895444182E-11</v>
      </c>
      <c r="AG372" s="15">
        <f t="shared" si="167"/>
        <v>1.097002469958351E-3</v>
      </c>
      <c r="AI372">
        <f t="shared" si="182"/>
        <v>9.9228529610367602E-7</v>
      </c>
      <c r="AJ372">
        <f t="shared" si="168"/>
        <v>7.7232216770288527E-11</v>
      </c>
      <c r="AK372">
        <v>0</v>
      </c>
      <c r="AL372" s="11">
        <f t="shared" si="169"/>
        <v>4.3036620639363357E-10</v>
      </c>
      <c r="AM372" s="11">
        <f t="shared" si="170"/>
        <v>5.0759842316392208E-10</v>
      </c>
      <c r="AN372" s="15">
        <f t="shared" si="171"/>
        <v>2.2739189884214046E-2</v>
      </c>
      <c r="AO372" s="15"/>
      <c r="AP372" t="e">
        <f t="shared" si="172"/>
        <v>#VALUE!</v>
      </c>
      <c r="AQ372" t="e">
        <f t="shared" si="173"/>
        <v>#VALUE!</v>
      </c>
      <c r="AR372">
        <v>0</v>
      </c>
      <c r="AS372" s="11" t="e">
        <f t="shared" si="174"/>
        <v>#VALUE!</v>
      </c>
      <c r="AT372" s="11" t="e">
        <f t="shared" si="175"/>
        <v>#VALUE!</v>
      </c>
      <c r="AU372" s="15">
        <f t="shared" si="176"/>
        <v>1.5759424160826513E-2</v>
      </c>
      <c r="AW372">
        <f t="shared" si="177"/>
        <v>78.812974192989046</v>
      </c>
      <c r="AX372">
        <f t="shared" si="178"/>
        <v>15.215219993965075</v>
      </c>
      <c r="AY372" t="e">
        <f t="shared" si="179"/>
        <v>#VALUE!</v>
      </c>
    </row>
    <row r="373" spans="1:51">
      <c r="A373" s="17"/>
      <c r="D373" s="36">
        <v>1</v>
      </c>
      <c r="E373" s="45">
        <v>44425.802627314813</v>
      </c>
      <c r="F373" s="43">
        <v>111</v>
      </c>
      <c r="H373" s="54">
        <v>22</v>
      </c>
      <c r="I373" s="5">
        <v>30</v>
      </c>
      <c r="J373" s="5">
        <v>1</v>
      </c>
      <c r="K373" s="54">
        <v>1</v>
      </c>
      <c r="L373" s="5" t="s">
        <v>88</v>
      </c>
      <c r="M373" s="6">
        <f t="shared" si="155"/>
        <v>5.137764170603314E-3</v>
      </c>
      <c r="N373" s="6">
        <f t="shared" si="183"/>
        <v>2.6612988517289275E-2</v>
      </c>
      <c r="O373" s="6" t="e">
        <f t="shared" si="156"/>
        <v>#VALUE!</v>
      </c>
      <c r="P373">
        <f t="shared" si="157"/>
        <v>8.2204226729653024E-2</v>
      </c>
      <c r="Q373">
        <f t="shared" si="158"/>
        <v>1.1709714947607281</v>
      </c>
      <c r="R373">
        <f t="shared" si="159"/>
        <v>0.14357576278864662</v>
      </c>
      <c r="S373">
        <f t="shared" si="160"/>
        <v>0.74370484895312217</v>
      </c>
      <c r="T373">
        <f t="shared" si="161"/>
        <v>0.74370484895312228</v>
      </c>
      <c r="V373" s="4">
        <f t="shared" si="180"/>
        <v>0.99228529610367611</v>
      </c>
      <c r="W373">
        <v>313.14999999999998</v>
      </c>
      <c r="X373">
        <f t="shared" si="162"/>
        <v>1.9073334166666699E-2</v>
      </c>
      <c r="Y373">
        <v>2E-3</v>
      </c>
      <c r="Z373">
        <f t="shared" si="163"/>
        <v>7.2765497523200454E-2</v>
      </c>
      <c r="AB373">
        <f t="shared" si="181"/>
        <v>9.9228529610367602E-7</v>
      </c>
      <c r="AC373">
        <f t="shared" si="164"/>
        <v>7.7232216770288527E-11</v>
      </c>
      <c r="AD373">
        <v>0</v>
      </c>
      <c r="AE373" s="11">
        <f t="shared" si="165"/>
        <v>2.0762076125155655E-11</v>
      </c>
      <c r="AF373" s="11">
        <f t="shared" si="166"/>
        <v>9.7994292895444182E-11</v>
      </c>
      <c r="AG373" s="15">
        <f t="shared" si="167"/>
        <v>1.097002469958351E-3</v>
      </c>
      <c r="AI373">
        <f t="shared" si="182"/>
        <v>9.9228529610367602E-7</v>
      </c>
      <c r="AJ373">
        <f t="shared" si="168"/>
        <v>7.7232216770288527E-11</v>
      </c>
      <c r="AK373">
        <v>0</v>
      </c>
      <c r="AL373" s="11">
        <f t="shared" si="169"/>
        <v>4.3036620639363357E-10</v>
      </c>
      <c r="AM373" s="11">
        <f t="shared" si="170"/>
        <v>5.0759842316392208E-10</v>
      </c>
      <c r="AN373" s="15">
        <f t="shared" si="171"/>
        <v>2.2739189884214046E-2</v>
      </c>
      <c r="AO373" s="15"/>
      <c r="AP373" t="e">
        <f t="shared" si="172"/>
        <v>#VALUE!</v>
      </c>
      <c r="AQ373" t="e">
        <f t="shared" si="173"/>
        <v>#VALUE!</v>
      </c>
      <c r="AR373">
        <v>0</v>
      </c>
      <c r="AS373" s="11" t="e">
        <f t="shared" si="174"/>
        <v>#VALUE!</v>
      </c>
      <c r="AT373" s="11" t="e">
        <f t="shared" si="175"/>
        <v>#VALUE!</v>
      </c>
      <c r="AU373" s="15">
        <f t="shared" si="176"/>
        <v>1.5759424160826513E-2</v>
      </c>
      <c r="AW373">
        <f t="shared" si="177"/>
        <v>78.812974192989046</v>
      </c>
      <c r="AX373">
        <f t="shared" si="178"/>
        <v>15.215219993965075</v>
      </c>
      <c r="AY373" t="e">
        <f t="shared" si="179"/>
        <v>#VALUE!</v>
      </c>
    </row>
    <row r="374" spans="1:51">
      <c r="A374" s="17"/>
      <c r="D374" s="36">
        <v>2</v>
      </c>
      <c r="E374" s="45">
        <v>44425.823865740742</v>
      </c>
      <c r="F374" s="43">
        <v>131</v>
      </c>
      <c r="H374" s="54">
        <v>22</v>
      </c>
      <c r="I374" s="5">
        <v>30</v>
      </c>
      <c r="J374" s="5">
        <v>1</v>
      </c>
      <c r="K374" s="54">
        <v>1</v>
      </c>
      <c r="L374" s="5" t="s">
        <v>88</v>
      </c>
      <c r="M374" s="6">
        <f t="shared" si="155"/>
        <v>5.137764170603314E-3</v>
      </c>
      <c r="N374" s="6">
        <f t="shared" ref="N374:N379" si="184">1000000*(AM374-AK374)/X374</f>
        <v>2.6612988517289275E-2</v>
      </c>
      <c r="O374" s="6" t="e">
        <f t="shared" si="156"/>
        <v>#VALUE!</v>
      </c>
      <c r="P374">
        <f t="shared" si="157"/>
        <v>8.2204226729653024E-2</v>
      </c>
      <c r="Q374">
        <f t="shared" si="158"/>
        <v>1.1709714947607281</v>
      </c>
      <c r="R374">
        <f t="shared" si="159"/>
        <v>0.14357576278864662</v>
      </c>
      <c r="S374">
        <f t="shared" si="160"/>
        <v>0.74370484895312217</v>
      </c>
      <c r="T374">
        <f t="shared" si="161"/>
        <v>0.74370484895312228</v>
      </c>
      <c r="V374" s="4">
        <f t="shared" si="180"/>
        <v>0.99228529610367611</v>
      </c>
      <c r="W374">
        <v>313.14999999999998</v>
      </c>
      <c r="X374">
        <f t="shared" si="162"/>
        <v>1.9073334166666699E-2</v>
      </c>
      <c r="Y374">
        <v>2E-3</v>
      </c>
      <c r="Z374">
        <f t="shared" si="163"/>
        <v>7.2765497523200454E-2</v>
      </c>
      <c r="AB374">
        <f t="shared" si="181"/>
        <v>9.9228529610367602E-7</v>
      </c>
      <c r="AC374">
        <f t="shared" si="164"/>
        <v>7.7232216770288527E-11</v>
      </c>
      <c r="AD374">
        <v>0</v>
      </c>
      <c r="AE374" s="11">
        <f t="shared" si="165"/>
        <v>2.0762076125155655E-11</v>
      </c>
      <c r="AF374" s="11">
        <f t="shared" si="166"/>
        <v>9.7994292895444182E-11</v>
      </c>
      <c r="AG374" s="15">
        <f t="shared" si="167"/>
        <v>1.097002469958351E-3</v>
      </c>
      <c r="AI374">
        <f t="shared" si="182"/>
        <v>9.9228529610367602E-7</v>
      </c>
      <c r="AJ374">
        <f t="shared" si="168"/>
        <v>7.7232216770288527E-11</v>
      </c>
      <c r="AK374">
        <v>0</v>
      </c>
      <c r="AL374" s="11">
        <f t="shared" si="169"/>
        <v>4.3036620639363357E-10</v>
      </c>
      <c r="AM374" s="11">
        <f t="shared" si="170"/>
        <v>5.0759842316392208E-10</v>
      </c>
      <c r="AN374" s="15">
        <f t="shared" si="171"/>
        <v>2.2739189884214046E-2</v>
      </c>
      <c r="AO374" s="15"/>
      <c r="AP374" t="e">
        <f t="shared" si="172"/>
        <v>#VALUE!</v>
      </c>
      <c r="AQ374" t="e">
        <f t="shared" si="173"/>
        <v>#VALUE!</v>
      </c>
      <c r="AR374">
        <v>0</v>
      </c>
      <c r="AS374" s="11" t="e">
        <f t="shared" si="174"/>
        <v>#VALUE!</v>
      </c>
      <c r="AT374" s="11" t="e">
        <f t="shared" si="175"/>
        <v>#VALUE!</v>
      </c>
      <c r="AU374" s="15">
        <f t="shared" si="176"/>
        <v>1.5759424160826513E-2</v>
      </c>
      <c r="AW374">
        <f t="shared" si="177"/>
        <v>78.812974192989046</v>
      </c>
      <c r="AX374">
        <f t="shared" si="178"/>
        <v>15.215219993965075</v>
      </c>
      <c r="AY374" t="e">
        <f t="shared" si="179"/>
        <v>#VALUE!</v>
      </c>
    </row>
    <row r="375" spans="1:51">
      <c r="A375" s="17"/>
      <c r="D375" s="36">
        <v>1</v>
      </c>
      <c r="E375" s="45">
        <v>44425.845081018517</v>
      </c>
      <c r="F375" s="43">
        <v>194</v>
      </c>
      <c r="H375" s="54">
        <v>22</v>
      </c>
      <c r="I375" s="5">
        <v>30</v>
      </c>
      <c r="J375" s="5">
        <v>1</v>
      </c>
      <c r="K375" s="54">
        <v>1</v>
      </c>
      <c r="L375" s="5" t="s">
        <v>88</v>
      </c>
      <c r="M375" s="6">
        <f t="shared" si="155"/>
        <v>5.137764170603314E-3</v>
      </c>
      <c r="N375" s="6">
        <f t="shared" si="184"/>
        <v>2.6612988517289275E-2</v>
      </c>
      <c r="O375" s="6" t="e">
        <f t="shared" si="156"/>
        <v>#VALUE!</v>
      </c>
      <c r="P375">
        <f t="shared" si="157"/>
        <v>8.2204226729653024E-2</v>
      </c>
      <c r="Q375">
        <f t="shared" si="158"/>
        <v>1.1709714947607281</v>
      </c>
      <c r="R375">
        <f t="shared" si="159"/>
        <v>0.14357576278864662</v>
      </c>
      <c r="S375">
        <f t="shared" si="160"/>
        <v>0.74370484895312217</v>
      </c>
      <c r="T375">
        <f t="shared" si="161"/>
        <v>0.74370484895312228</v>
      </c>
      <c r="V375" s="4">
        <f t="shared" si="180"/>
        <v>0.99228529610367611</v>
      </c>
      <c r="W375">
        <v>313.14999999999998</v>
      </c>
      <c r="X375">
        <f t="shared" si="162"/>
        <v>1.9073334166666699E-2</v>
      </c>
      <c r="Y375">
        <v>2E-3</v>
      </c>
      <c r="Z375">
        <f t="shared" si="163"/>
        <v>7.2765497523200454E-2</v>
      </c>
      <c r="AB375">
        <f t="shared" si="181"/>
        <v>9.9228529610367602E-7</v>
      </c>
      <c r="AC375">
        <f t="shared" si="164"/>
        <v>7.7232216770288527E-11</v>
      </c>
      <c r="AD375">
        <v>0</v>
      </c>
      <c r="AE375" s="11">
        <f t="shared" si="165"/>
        <v>2.0762076125155655E-11</v>
      </c>
      <c r="AF375" s="11">
        <f t="shared" si="166"/>
        <v>9.7994292895444182E-11</v>
      </c>
      <c r="AG375" s="15">
        <f t="shared" si="167"/>
        <v>1.097002469958351E-3</v>
      </c>
      <c r="AI375">
        <f t="shared" si="182"/>
        <v>9.9228529610367602E-7</v>
      </c>
      <c r="AJ375">
        <f t="shared" si="168"/>
        <v>7.7232216770288527E-11</v>
      </c>
      <c r="AK375">
        <v>0</v>
      </c>
      <c r="AL375" s="11">
        <f t="shared" si="169"/>
        <v>4.3036620639363357E-10</v>
      </c>
      <c r="AM375" s="11">
        <f t="shared" si="170"/>
        <v>5.0759842316392208E-10</v>
      </c>
      <c r="AN375" s="15">
        <f t="shared" si="171"/>
        <v>2.2739189884214046E-2</v>
      </c>
      <c r="AO375" s="15"/>
      <c r="AP375" t="e">
        <f t="shared" si="172"/>
        <v>#VALUE!</v>
      </c>
      <c r="AQ375" t="e">
        <f t="shared" si="173"/>
        <v>#VALUE!</v>
      </c>
      <c r="AR375">
        <v>0</v>
      </c>
      <c r="AS375" s="11" t="e">
        <f t="shared" si="174"/>
        <v>#VALUE!</v>
      </c>
      <c r="AT375" s="11" t="e">
        <f t="shared" si="175"/>
        <v>#VALUE!</v>
      </c>
      <c r="AU375" s="15">
        <f t="shared" si="176"/>
        <v>1.5759424160826513E-2</v>
      </c>
      <c r="AW375">
        <f t="shared" si="177"/>
        <v>78.812974192989046</v>
      </c>
      <c r="AX375">
        <f t="shared" si="178"/>
        <v>15.215219993965075</v>
      </c>
      <c r="AY375" t="e">
        <f t="shared" si="179"/>
        <v>#VALUE!</v>
      </c>
    </row>
    <row r="376" spans="1:51">
      <c r="A376" s="17"/>
      <c r="D376" s="36">
        <v>2</v>
      </c>
      <c r="E376" s="45">
        <v>44425.866342592592</v>
      </c>
      <c r="F376" s="43">
        <v>177</v>
      </c>
      <c r="H376" s="54">
        <v>22</v>
      </c>
      <c r="I376" s="5">
        <v>30</v>
      </c>
      <c r="J376" s="5">
        <v>1</v>
      </c>
      <c r="K376" s="54">
        <v>1</v>
      </c>
      <c r="L376" s="5" t="s">
        <v>88</v>
      </c>
      <c r="M376" s="6">
        <f t="shared" si="155"/>
        <v>5.137764170603314E-3</v>
      </c>
      <c r="N376" s="6">
        <f t="shared" si="184"/>
        <v>2.6612988517289275E-2</v>
      </c>
      <c r="O376" s="6" t="e">
        <f t="shared" si="156"/>
        <v>#VALUE!</v>
      </c>
      <c r="P376">
        <f t="shared" si="157"/>
        <v>8.2204226729653024E-2</v>
      </c>
      <c r="Q376">
        <f t="shared" si="158"/>
        <v>1.1709714947607281</v>
      </c>
      <c r="R376">
        <f t="shared" si="159"/>
        <v>0.14357576278864662</v>
      </c>
      <c r="S376">
        <f t="shared" si="160"/>
        <v>0.74370484895312217</v>
      </c>
      <c r="T376">
        <f t="shared" si="161"/>
        <v>0.74370484895312228</v>
      </c>
      <c r="V376" s="4">
        <f t="shared" si="180"/>
        <v>0.99228529610367611</v>
      </c>
      <c r="W376">
        <v>313.14999999999998</v>
      </c>
      <c r="X376">
        <f t="shared" si="162"/>
        <v>1.9073334166666699E-2</v>
      </c>
      <c r="Y376">
        <v>2E-3</v>
      </c>
      <c r="Z376">
        <f t="shared" si="163"/>
        <v>7.2765497523200454E-2</v>
      </c>
      <c r="AB376">
        <f t="shared" si="181"/>
        <v>9.9228529610367602E-7</v>
      </c>
      <c r="AC376">
        <f t="shared" si="164"/>
        <v>7.7232216770288527E-11</v>
      </c>
      <c r="AD376">
        <v>0</v>
      </c>
      <c r="AE376" s="11">
        <f t="shared" si="165"/>
        <v>2.0762076125155655E-11</v>
      </c>
      <c r="AF376" s="11">
        <f t="shared" si="166"/>
        <v>9.7994292895444182E-11</v>
      </c>
      <c r="AG376" s="15">
        <f t="shared" si="167"/>
        <v>1.097002469958351E-3</v>
      </c>
      <c r="AI376">
        <f t="shared" si="182"/>
        <v>9.9228529610367602E-7</v>
      </c>
      <c r="AJ376">
        <f t="shared" si="168"/>
        <v>7.7232216770288527E-11</v>
      </c>
      <c r="AK376">
        <v>0</v>
      </c>
      <c r="AL376" s="11">
        <f t="shared" si="169"/>
        <v>4.3036620639363357E-10</v>
      </c>
      <c r="AM376" s="11">
        <f t="shared" si="170"/>
        <v>5.0759842316392208E-10</v>
      </c>
      <c r="AN376" s="15">
        <f t="shared" si="171"/>
        <v>2.2739189884214046E-2</v>
      </c>
      <c r="AO376" s="15"/>
      <c r="AP376" t="e">
        <f t="shared" si="172"/>
        <v>#VALUE!</v>
      </c>
      <c r="AQ376" t="e">
        <f t="shared" si="173"/>
        <v>#VALUE!</v>
      </c>
      <c r="AR376">
        <v>0</v>
      </c>
      <c r="AS376" s="11" t="e">
        <f t="shared" si="174"/>
        <v>#VALUE!</v>
      </c>
      <c r="AT376" s="11" t="e">
        <f t="shared" si="175"/>
        <v>#VALUE!</v>
      </c>
      <c r="AU376" s="15">
        <f t="shared" si="176"/>
        <v>1.5759424160826513E-2</v>
      </c>
      <c r="AW376">
        <f t="shared" si="177"/>
        <v>78.812974192989046</v>
      </c>
      <c r="AX376">
        <f t="shared" si="178"/>
        <v>15.215219993965075</v>
      </c>
      <c r="AY376" t="e">
        <f t="shared" si="179"/>
        <v>#VALUE!</v>
      </c>
    </row>
    <row r="377" spans="1:51">
      <c r="A377" s="17"/>
      <c r="D377" s="36">
        <v>1</v>
      </c>
      <c r="E377" s="45">
        <v>44425.887569444443</v>
      </c>
      <c r="F377" s="43">
        <v>129</v>
      </c>
      <c r="H377" s="54">
        <v>22</v>
      </c>
      <c r="I377" s="5">
        <v>30</v>
      </c>
      <c r="J377" s="5">
        <v>1</v>
      </c>
      <c r="K377" s="54">
        <v>1</v>
      </c>
      <c r="L377" s="5" t="s">
        <v>88</v>
      </c>
      <c r="M377" s="6">
        <f t="shared" si="155"/>
        <v>5.137764170603314E-3</v>
      </c>
      <c r="N377" s="6">
        <f t="shared" si="184"/>
        <v>2.6612988517289275E-2</v>
      </c>
      <c r="O377" s="6" t="e">
        <f t="shared" si="156"/>
        <v>#VALUE!</v>
      </c>
      <c r="P377">
        <f t="shared" si="157"/>
        <v>8.2204226729653024E-2</v>
      </c>
      <c r="Q377">
        <f t="shared" si="158"/>
        <v>1.1709714947607281</v>
      </c>
      <c r="R377">
        <f t="shared" si="159"/>
        <v>0.14357576278864662</v>
      </c>
      <c r="S377">
        <f t="shared" si="160"/>
        <v>0.74370484895312217</v>
      </c>
      <c r="T377">
        <f t="shared" si="161"/>
        <v>0.74370484895312228</v>
      </c>
      <c r="V377" s="4">
        <f t="shared" si="180"/>
        <v>0.99228529610367611</v>
      </c>
      <c r="W377">
        <v>313.14999999999998</v>
      </c>
      <c r="X377">
        <f t="shared" si="162"/>
        <v>1.9073334166666699E-2</v>
      </c>
      <c r="Y377">
        <v>2E-3</v>
      </c>
      <c r="Z377">
        <f t="shared" si="163"/>
        <v>7.2765497523200454E-2</v>
      </c>
      <c r="AB377">
        <f t="shared" si="181"/>
        <v>9.9228529610367602E-7</v>
      </c>
      <c r="AC377">
        <f t="shared" si="164"/>
        <v>7.7232216770288527E-11</v>
      </c>
      <c r="AD377">
        <v>0</v>
      </c>
      <c r="AE377" s="11">
        <f t="shared" si="165"/>
        <v>2.0762076125155655E-11</v>
      </c>
      <c r="AF377" s="11">
        <f t="shared" si="166"/>
        <v>9.7994292895444182E-11</v>
      </c>
      <c r="AG377" s="15">
        <f t="shared" si="167"/>
        <v>1.097002469958351E-3</v>
      </c>
      <c r="AI377">
        <f t="shared" si="182"/>
        <v>9.9228529610367602E-7</v>
      </c>
      <c r="AJ377">
        <f t="shared" si="168"/>
        <v>7.7232216770288527E-11</v>
      </c>
      <c r="AK377">
        <v>0</v>
      </c>
      <c r="AL377" s="11">
        <f t="shared" si="169"/>
        <v>4.3036620639363357E-10</v>
      </c>
      <c r="AM377" s="11">
        <f t="shared" si="170"/>
        <v>5.0759842316392208E-10</v>
      </c>
      <c r="AN377" s="15">
        <f t="shared" si="171"/>
        <v>2.2739189884214046E-2</v>
      </c>
      <c r="AO377" s="15"/>
      <c r="AP377" t="e">
        <f t="shared" si="172"/>
        <v>#VALUE!</v>
      </c>
      <c r="AQ377" t="e">
        <f t="shared" si="173"/>
        <v>#VALUE!</v>
      </c>
      <c r="AR377">
        <v>0</v>
      </c>
      <c r="AS377" s="11" t="e">
        <f t="shared" si="174"/>
        <v>#VALUE!</v>
      </c>
      <c r="AT377" s="11" t="e">
        <f t="shared" si="175"/>
        <v>#VALUE!</v>
      </c>
      <c r="AU377" s="15">
        <f t="shared" si="176"/>
        <v>1.5759424160826513E-2</v>
      </c>
      <c r="AW377">
        <f t="shared" si="177"/>
        <v>78.812974192989046</v>
      </c>
      <c r="AX377">
        <f t="shared" si="178"/>
        <v>15.215219993965075</v>
      </c>
      <c r="AY377" t="e">
        <f t="shared" si="179"/>
        <v>#VALUE!</v>
      </c>
    </row>
    <row r="378" spans="1:51">
      <c r="A378" s="17"/>
      <c r="D378" s="36">
        <v>2</v>
      </c>
      <c r="E378" s="45">
        <v>44440.550520833334</v>
      </c>
      <c r="F378" s="43">
        <v>96</v>
      </c>
      <c r="H378" s="54">
        <v>22.1</v>
      </c>
      <c r="I378" s="5">
        <v>30</v>
      </c>
      <c r="J378" s="5">
        <v>1</v>
      </c>
      <c r="K378" s="54">
        <v>951</v>
      </c>
      <c r="L378" s="5" t="s">
        <v>88</v>
      </c>
      <c r="M378" s="6">
        <f t="shared" si="155"/>
        <v>5.1360240303253788E-3</v>
      </c>
      <c r="N378" s="6">
        <f t="shared" si="184"/>
        <v>25.300380038594106</v>
      </c>
      <c r="O378" s="6" t="e">
        <f t="shared" si="156"/>
        <v>#VALUE!</v>
      </c>
      <c r="P378">
        <f t="shared" si="157"/>
        <v>8.2176384485206061E-2</v>
      </c>
      <c r="Q378">
        <f t="shared" si="158"/>
        <v>1113.2167216981406</v>
      </c>
      <c r="R378">
        <f t="shared" si="159"/>
        <v>0.14357961237802552</v>
      </c>
      <c r="S378">
        <f t="shared" si="160"/>
        <v>707.2822746757945</v>
      </c>
      <c r="T378">
        <f t="shared" si="161"/>
        <v>707.28227467579461</v>
      </c>
      <c r="V378" s="4">
        <f t="shared" si="180"/>
        <v>0.99194921302286188</v>
      </c>
      <c r="W378">
        <v>313.14999999999998</v>
      </c>
      <c r="X378">
        <f t="shared" si="162"/>
        <v>1.9073334166666699E-2</v>
      </c>
      <c r="Y378">
        <v>2E-3</v>
      </c>
      <c r="Z378">
        <f t="shared" si="163"/>
        <v>7.2765497523200454E-2</v>
      </c>
      <c r="AB378">
        <f t="shared" si="181"/>
        <v>9.9194921302286173E-7</v>
      </c>
      <c r="AC378">
        <f t="shared" si="164"/>
        <v>7.7206058525827791E-11</v>
      </c>
      <c r="AD378">
        <v>0</v>
      </c>
      <c r="AE378" s="11">
        <f t="shared" si="165"/>
        <v>2.0755044092598446E-11</v>
      </c>
      <c r="AF378" s="11">
        <f t="shared" si="166"/>
        <v>9.7961102618426237E-11</v>
      </c>
      <c r="AG378" s="15">
        <f t="shared" si="167"/>
        <v>1.097002469958351E-3</v>
      </c>
      <c r="AI378">
        <f t="shared" si="182"/>
        <v>9.4334370158474172E-4</v>
      </c>
      <c r="AJ378">
        <f t="shared" si="168"/>
        <v>7.3422961658062239E-8</v>
      </c>
      <c r="AK378">
        <v>0</v>
      </c>
      <c r="AL378" s="11">
        <f t="shared" si="169"/>
        <v>4.0913964136170694E-7</v>
      </c>
      <c r="AM378" s="11">
        <f t="shared" si="170"/>
        <v>4.8256260301976913E-7</v>
      </c>
      <c r="AN378" s="15">
        <f t="shared" si="171"/>
        <v>2.2739189884214046E-2</v>
      </c>
      <c r="AO378" s="15"/>
      <c r="AP378" t="e">
        <f t="shared" si="172"/>
        <v>#VALUE!</v>
      </c>
      <c r="AQ378" t="e">
        <f t="shared" si="173"/>
        <v>#VALUE!</v>
      </c>
      <c r="AR378">
        <v>0</v>
      </c>
      <c r="AS378" s="11" t="e">
        <f t="shared" si="174"/>
        <v>#VALUE!</v>
      </c>
      <c r="AT378" s="11" t="e">
        <f t="shared" si="175"/>
        <v>#VALUE!</v>
      </c>
      <c r="AU378" s="15">
        <f t="shared" si="176"/>
        <v>1.5759424160826513E-2</v>
      </c>
      <c r="AW378">
        <f t="shared" si="177"/>
        <v>78.81297419298906</v>
      </c>
      <c r="AX378">
        <f t="shared" si="178"/>
        <v>15.21521999396507</v>
      </c>
      <c r="AY378" t="e">
        <f t="shared" si="179"/>
        <v>#VALUE!</v>
      </c>
    </row>
    <row r="379" spans="1:51">
      <c r="A379" s="17"/>
      <c r="D379" s="36">
        <v>1</v>
      </c>
      <c r="E379" s="45">
        <v>44440.571770833332</v>
      </c>
      <c r="F379" s="43">
        <v>81</v>
      </c>
      <c r="H379" s="54">
        <v>22.1</v>
      </c>
      <c r="I379" s="5">
        <v>30</v>
      </c>
      <c r="J379" s="5">
        <v>1</v>
      </c>
      <c r="K379" s="54">
        <v>1113</v>
      </c>
      <c r="L379" s="5" t="s">
        <v>88</v>
      </c>
      <c r="M379" s="6">
        <f t="shared" si="155"/>
        <v>5.1360240303253788E-3</v>
      </c>
      <c r="N379" s="6">
        <f t="shared" si="184"/>
        <v>29.610223956840429</v>
      </c>
      <c r="O379" s="6" t="e">
        <f t="shared" si="156"/>
        <v>#VALUE!</v>
      </c>
      <c r="P379">
        <f t="shared" si="157"/>
        <v>8.2176384485206061E-2</v>
      </c>
      <c r="Q379">
        <f t="shared" si="158"/>
        <v>1302.849854100979</v>
      </c>
      <c r="R379">
        <f t="shared" si="159"/>
        <v>0.14357961237802552</v>
      </c>
      <c r="S379">
        <f t="shared" si="160"/>
        <v>827.76569055116681</v>
      </c>
      <c r="T379">
        <f t="shared" si="161"/>
        <v>827.76569055116681</v>
      </c>
      <c r="V379" s="4">
        <f t="shared" si="180"/>
        <v>0.99194921302286188</v>
      </c>
      <c r="W379">
        <v>313.14999999999998</v>
      </c>
      <c r="X379">
        <f t="shared" si="162"/>
        <v>1.9073334166666699E-2</v>
      </c>
      <c r="Y379">
        <v>2E-3</v>
      </c>
      <c r="Z379">
        <f t="shared" si="163"/>
        <v>7.2765497523200454E-2</v>
      </c>
      <c r="AB379">
        <f t="shared" si="181"/>
        <v>9.9194921302286173E-7</v>
      </c>
      <c r="AC379">
        <f t="shared" si="164"/>
        <v>7.7206058525827791E-11</v>
      </c>
      <c r="AD379">
        <v>0</v>
      </c>
      <c r="AE379" s="11">
        <f t="shared" si="165"/>
        <v>2.0755044092598446E-11</v>
      </c>
      <c r="AF379" s="11">
        <f t="shared" si="166"/>
        <v>9.7961102618426237E-11</v>
      </c>
      <c r="AG379" s="15">
        <f t="shared" si="167"/>
        <v>1.097002469958351E-3</v>
      </c>
      <c r="AI379">
        <f t="shared" si="182"/>
        <v>1.1040394740944454E-3</v>
      </c>
      <c r="AJ379">
        <f t="shared" si="168"/>
        <v>8.5930343139246356E-8</v>
      </c>
      <c r="AK379">
        <v>0</v>
      </c>
      <c r="AL379" s="11">
        <f t="shared" si="169"/>
        <v>4.7883535313941103E-7</v>
      </c>
      <c r="AM379" s="11">
        <f t="shared" si="170"/>
        <v>5.6476569627865737E-7</v>
      </c>
      <c r="AN379" s="15">
        <f t="shared" si="171"/>
        <v>2.2739189884214046E-2</v>
      </c>
      <c r="AO379" s="15"/>
      <c r="AP379" t="e">
        <f t="shared" si="172"/>
        <v>#VALUE!</v>
      </c>
      <c r="AQ379" t="e">
        <f t="shared" si="173"/>
        <v>#VALUE!</v>
      </c>
      <c r="AR379">
        <v>0</v>
      </c>
      <c r="AS379" s="11" t="e">
        <f t="shared" si="174"/>
        <v>#VALUE!</v>
      </c>
      <c r="AT379" s="11" t="e">
        <f t="shared" si="175"/>
        <v>#VALUE!</v>
      </c>
      <c r="AU379" s="15">
        <f t="shared" si="176"/>
        <v>1.5759424160826513E-2</v>
      </c>
      <c r="AW379">
        <f t="shared" si="177"/>
        <v>78.81297419298906</v>
      </c>
      <c r="AX379">
        <f t="shared" si="178"/>
        <v>15.215219993965073</v>
      </c>
      <c r="AY379" t="e">
        <f t="shared" si="179"/>
        <v>#VALUE!</v>
      </c>
    </row>
    <row r="380" spans="1:51">
      <c r="A380" s="17"/>
      <c r="D380" s="36">
        <v>2</v>
      </c>
      <c r="E380" s="45">
        <v>44440.593009259261</v>
      </c>
      <c r="F380" s="43">
        <v>175</v>
      </c>
      <c r="H380" s="54">
        <v>22.1</v>
      </c>
      <c r="I380" s="5">
        <v>30</v>
      </c>
      <c r="J380" s="5">
        <v>1</v>
      </c>
      <c r="K380" s="54">
        <v>2724</v>
      </c>
      <c r="L380" s="5" t="s">
        <v>88</v>
      </c>
      <c r="M380" s="6">
        <f t="shared" si="155"/>
        <v>5.1360240303253788E-3</v>
      </c>
      <c r="N380" s="6">
        <v>0</v>
      </c>
      <c r="O380" s="6" t="e">
        <f t="shared" si="156"/>
        <v>#VALUE!</v>
      </c>
      <c r="P380">
        <f t="shared" si="157"/>
        <v>8.2176384485206061E-2</v>
      </c>
      <c r="Q380">
        <f t="shared" si="158"/>
        <v>0</v>
      </c>
      <c r="R380">
        <f t="shared" si="159"/>
        <v>0.14357961237802552</v>
      </c>
      <c r="S380">
        <f t="shared" si="160"/>
        <v>2025.9063262006987</v>
      </c>
      <c r="T380">
        <f t="shared" si="161"/>
        <v>0</v>
      </c>
      <c r="V380" s="4">
        <f t="shared" si="180"/>
        <v>0.99194921302286188</v>
      </c>
      <c r="W380">
        <v>313.14999999999998</v>
      </c>
      <c r="X380">
        <f t="shared" si="162"/>
        <v>1.9073334166666699E-2</v>
      </c>
      <c r="Y380">
        <v>2E-3</v>
      </c>
      <c r="Z380">
        <f t="shared" si="163"/>
        <v>7.2765497523200454E-2</v>
      </c>
      <c r="AB380">
        <f t="shared" si="181"/>
        <v>9.9194921302286173E-7</v>
      </c>
      <c r="AC380">
        <f t="shared" si="164"/>
        <v>7.7206058525827791E-11</v>
      </c>
      <c r="AD380">
        <v>0</v>
      </c>
      <c r="AE380" s="11">
        <f t="shared" si="165"/>
        <v>2.0755044092598446E-11</v>
      </c>
      <c r="AF380" s="11">
        <f t="shared" si="166"/>
        <v>9.7961102618426237E-11</v>
      </c>
      <c r="AG380" s="15">
        <f t="shared" si="167"/>
        <v>1.097002469958351E-3</v>
      </c>
      <c r="AI380">
        <f t="shared" si="182"/>
        <v>2.7020696562742755E-3</v>
      </c>
      <c r="AJ380">
        <f t="shared" si="168"/>
        <v>2.103093034243549E-7</v>
      </c>
      <c r="AK380">
        <v>0</v>
      </c>
      <c r="AL380" s="11">
        <f t="shared" si="169"/>
        <v>1.1719204869288008E-6</v>
      </c>
      <c r="AM380" s="11">
        <f t="shared" si="170"/>
        <v>1.3822297903531557E-6</v>
      </c>
      <c r="AN380" s="15">
        <f t="shared" si="171"/>
        <v>2.2739189884214046E-2</v>
      </c>
      <c r="AO380" s="15"/>
      <c r="AP380" t="e">
        <f t="shared" si="172"/>
        <v>#VALUE!</v>
      </c>
      <c r="AQ380" t="e">
        <f t="shared" si="173"/>
        <v>#VALUE!</v>
      </c>
      <c r="AR380">
        <v>0</v>
      </c>
      <c r="AS380" s="11" t="e">
        <f t="shared" si="174"/>
        <v>#VALUE!</v>
      </c>
      <c r="AT380" s="11" t="e">
        <f t="shared" si="175"/>
        <v>#VALUE!</v>
      </c>
      <c r="AU380" s="15">
        <f t="shared" si="176"/>
        <v>1.5759424160826513E-2</v>
      </c>
      <c r="AW380">
        <f t="shared" si="177"/>
        <v>78.81297419298906</v>
      </c>
      <c r="AX380">
        <f t="shared" si="178"/>
        <v>15.215219993965079</v>
      </c>
      <c r="AY380" t="e">
        <f t="shared" si="179"/>
        <v>#VALUE!</v>
      </c>
    </row>
    <row r="381" spans="1:51">
      <c r="A381" s="17"/>
      <c r="D381" s="36">
        <v>1</v>
      </c>
      <c r="E381" s="45">
        <v>44440.614259259259</v>
      </c>
      <c r="F381" s="43">
        <v>140</v>
      </c>
      <c r="H381" s="54">
        <v>22.1</v>
      </c>
      <c r="I381" s="5">
        <v>30</v>
      </c>
      <c r="J381" s="5">
        <v>1</v>
      </c>
      <c r="K381" s="54">
        <v>14860</v>
      </c>
      <c r="L381" s="5" t="s">
        <v>88</v>
      </c>
      <c r="M381" s="6">
        <f t="shared" si="155"/>
        <v>5.1360240303253788E-3</v>
      </c>
      <c r="N381" s="6">
        <v>0</v>
      </c>
      <c r="O381" s="6" t="e">
        <f t="shared" si="156"/>
        <v>#VALUE!</v>
      </c>
      <c r="P381">
        <f t="shared" si="157"/>
        <v>8.2176384485206061E-2</v>
      </c>
      <c r="Q381">
        <f t="shared" si="158"/>
        <v>0</v>
      </c>
      <c r="R381">
        <f t="shared" si="159"/>
        <v>0.14357961237802552</v>
      </c>
      <c r="S381">
        <f t="shared" si="160"/>
        <v>11051.750369802639</v>
      </c>
      <c r="T381">
        <f t="shared" si="161"/>
        <v>0</v>
      </c>
      <c r="V381" s="4">
        <f t="shared" si="180"/>
        <v>0.99194921302286188</v>
      </c>
      <c r="W381">
        <v>313.14999999999998</v>
      </c>
      <c r="X381">
        <f t="shared" si="162"/>
        <v>1.9073334166666699E-2</v>
      </c>
      <c r="Y381">
        <v>2E-3</v>
      </c>
      <c r="Z381">
        <f t="shared" si="163"/>
        <v>7.2765497523200454E-2</v>
      </c>
      <c r="AB381">
        <f t="shared" si="181"/>
        <v>9.9194921302286173E-7</v>
      </c>
      <c r="AC381">
        <f t="shared" si="164"/>
        <v>7.7206058525827791E-11</v>
      </c>
      <c r="AD381">
        <v>0</v>
      </c>
      <c r="AE381" s="11">
        <f t="shared" si="165"/>
        <v>2.0755044092598446E-11</v>
      </c>
      <c r="AF381" s="11">
        <f t="shared" si="166"/>
        <v>9.7961102618426237E-11</v>
      </c>
      <c r="AG381" s="15">
        <f t="shared" si="167"/>
        <v>1.097002469958351E-3</v>
      </c>
      <c r="AI381">
        <f t="shared" si="182"/>
        <v>1.4740365305519728E-2</v>
      </c>
      <c r="AJ381">
        <f t="shared" si="168"/>
        <v>1.1472820296938012E-6</v>
      </c>
      <c r="AK381">
        <v>0</v>
      </c>
      <c r="AL381" s="11">
        <f t="shared" si="169"/>
        <v>6.393075784053591E-6</v>
      </c>
      <c r="AM381" s="11">
        <f t="shared" si="170"/>
        <v>7.5403578137473922E-6</v>
      </c>
      <c r="AN381" s="15">
        <f t="shared" si="171"/>
        <v>2.2739189884214046E-2</v>
      </c>
      <c r="AO381" s="15"/>
      <c r="AP381" t="e">
        <f t="shared" si="172"/>
        <v>#VALUE!</v>
      </c>
      <c r="AQ381" t="e">
        <f t="shared" si="173"/>
        <v>#VALUE!</v>
      </c>
      <c r="AR381">
        <v>0</v>
      </c>
      <c r="AS381" s="11" t="e">
        <f t="shared" si="174"/>
        <v>#VALUE!</v>
      </c>
      <c r="AT381" s="11" t="e">
        <f t="shared" si="175"/>
        <v>#VALUE!</v>
      </c>
      <c r="AU381" s="15">
        <f t="shared" si="176"/>
        <v>1.5759424160826513E-2</v>
      </c>
      <c r="AW381">
        <f t="shared" si="177"/>
        <v>78.81297419298906</v>
      </c>
      <c r="AX381">
        <f t="shared" si="178"/>
        <v>15.215219993965079</v>
      </c>
      <c r="AY381" t="e">
        <f t="shared" si="179"/>
        <v>#VALUE!</v>
      </c>
    </row>
    <row r="382" spans="1:51">
      <c r="A382" s="17"/>
      <c r="D382" s="36">
        <v>2</v>
      </c>
      <c r="E382" s="45">
        <v>44440.635520833333</v>
      </c>
      <c r="F382" s="43">
        <v>215</v>
      </c>
      <c r="H382" s="54">
        <v>22.1</v>
      </c>
      <c r="I382" s="5">
        <v>30</v>
      </c>
      <c r="J382" s="5">
        <v>1</v>
      </c>
      <c r="K382" s="54">
        <v>29287</v>
      </c>
      <c r="L382" s="5" t="s">
        <v>88</v>
      </c>
      <c r="M382" s="6">
        <f t="shared" si="155"/>
        <v>5.1360240303253788E-3</v>
      </c>
      <c r="N382" s="6">
        <v>0</v>
      </c>
      <c r="O382" s="6" t="e">
        <f t="shared" si="156"/>
        <v>#VALUE!</v>
      </c>
      <c r="P382">
        <f t="shared" si="157"/>
        <v>8.2176384485206061E-2</v>
      </c>
      <c r="Q382">
        <f t="shared" si="158"/>
        <v>0</v>
      </c>
      <c r="R382">
        <f t="shared" si="159"/>
        <v>0.14357961237802552</v>
      </c>
      <c r="S382">
        <f t="shared" si="160"/>
        <v>21781.46790581493</v>
      </c>
      <c r="T382">
        <f t="shared" si="161"/>
        <v>0</v>
      </c>
      <c r="V382" s="4">
        <f t="shared" si="180"/>
        <v>0.99194921302286188</v>
      </c>
      <c r="W382">
        <v>313.14999999999998</v>
      </c>
      <c r="X382">
        <f t="shared" si="162"/>
        <v>1.9073334166666699E-2</v>
      </c>
      <c r="Y382">
        <v>2E-3</v>
      </c>
      <c r="Z382">
        <f t="shared" si="163"/>
        <v>7.2765497523200454E-2</v>
      </c>
      <c r="AB382">
        <f t="shared" si="181"/>
        <v>9.9194921302286173E-7</v>
      </c>
      <c r="AC382">
        <f t="shared" si="164"/>
        <v>7.7206058525827791E-11</v>
      </c>
      <c r="AD382">
        <v>0</v>
      </c>
      <c r="AE382" s="11">
        <f t="shared" si="165"/>
        <v>2.0755044092598446E-11</v>
      </c>
      <c r="AF382" s="11">
        <f t="shared" si="166"/>
        <v>9.7961102618426237E-11</v>
      </c>
      <c r="AG382" s="15">
        <f t="shared" si="167"/>
        <v>1.097002469958351E-3</v>
      </c>
      <c r="AI382">
        <f t="shared" si="182"/>
        <v>2.9051216601800555E-2</v>
      </c>
      <c r="AJ382">
        <f t="shared" si="168"/>
        <v>2.2611338360459187E-6</v>
      </c>
      <c r="AK382">
        <v>0</v>
      </c>
      <c r="AL382" s="11">
        <f t="shared" si="169"/>
        <v>1.25998661162569E-5</v>
      </c>
      <c r="AM382" s="11">
        <f t="shared" si="170"/>
        <v>1.4860999952302818E-5</v>
      </c>
      <c r="AN382" s="15">
        <f t="shared" si="171"/>
        <v>2.2739189884214046E-2</v>
      </c>
      <c r="AO382" s="15"/>
      <c r="AP382" t="e">
        <f t="shared" si="172"/>
        <v>#VALUE!</v>
      </c>
      <c r="AQ382" t="e">
        <f t="shared" si="173"/>
        <v>#VALUE!</v>
      </c>
      <c r="AR382">
        <v>0</v>
      </c>
      <c r="AS382" s="11" t="e">
        <f t="shared" si="174"/>
        <v>#VALUE!</v>
      </c>
      <c r="AT382" s="11" t="e">
        <f t="shared" si="175"/>
        <v>#VALUE!</v>
      </c>
      <c r="AU382" s="15">
        <f t="shared" si="176"/>
        <v>1.5759424160826513E-2</v>
      </c>
      <c r="AW382">
        <f t="shared" si="177"/>
        <v>78.81297419298906</v>
      </c>
      <c r="AX382">
        <f t="shared" si="178"/>
        <v>15.215219993965073</v>
      </c>
      <c r="AY382" t="e">
        <f t="shared" si="179"/>
        <v>#VALUE!</v>
      </c>
    </row>
    <row r="383" spans="1:51">
      <c r="A383" s="17"/>
      <c r="D383" s="36">
        <v>1</v>
      </c>
      <c r="E383" s="45">
        <v>44440.656770833331</v>
      </c>
      <c r="F383" s="43">
        <v>179</v>
      </c>
      <c r="H383" s="54">
        <v>22.1</v>
      </c>
      <c r="I383" s="5">
        <v>30</v>
      </c>
      <c r="J383" s="5">
        <v>1</v>
      </c>
      <c r="K383" s="54">
        <v>6125</v>
      </c>
      <c r="L383" s="5" t="s">
        <v>88</v>
      </c>
      <c r="M383" s="6">
        <f t="shared" si="155"/>
        <v>5.1360240303253788E-3</v>
      </c>
      <c r="N383" s="6">
        <v>0</v>
      </c>
      <c r="O383" s="6" t="e">
        <f t="shared" si="156"/>
        <v>#VALUE!</v>
      </c>
      <c r="P383">
        <f t="shared" si="157"/>
        <v>8.2176384485206061E-2</v>
      </c>
      <c r="Q383">
        <f t="shared" si="158"/>
        <v>0</v>
      </c>
      <c r="R383">
        <f t="shared" si="159"/>
        <v>0.14357961237802552</v>
      </c>
      <c r="S383">
        <f t="shared" si="160"/>
        <v>4555.3143347941568</v>
      </c>
      <c r="T383">
        <f t="shared" si="161"/>
        <v>0</v>
      </c>
      <c r="V383" s="4">
        <f t="shared" si="180"/>
        <v>0.99194921302286188</v>
      </c>
      <c r="W383">
        <v>313.14999999999998</v>
      </c>
      <c r="X383">
        <f t="shared" si="162"/>
        <v>1.9073334166666699E-2</v>
      </c>
      <c r="Y383">
        <v>2E-3</v>
      </c>
      <c r="Z383">
        <f t="shared" si="163"/>
        <v>7.2765497523200454E-2</v>
      </c>
      <c r="AB383">
        <f t="shared" si="181"/>
        <v>9.9194921302286173E-7</v>
      </c>
      <c r="AC383">
        <f t="shared" si="164"/>
        <v>7.7206058525827791E-11</v>
      </c>
      <c r="AD383">
        <v>0</v>
      </c>
      <c r="AE383" s="11">
        <f t="shared" si="165"/>
        <v>2.0755044092598446E-11</v>
      </c>
      <c r="AF383" s="11">
        <f t="shared" si="166"/>
        <v>9.7961102618426237E-11</v>
      </c>
      <c r="AG383" s="15">
        <f t="shared" si="167"/>
        <v>1.097002469958351E-3</v>
      </c>
      <c r="AI383">
        <f t="shared" si="182"/>
        <v>6.075688929765029E-3</v>
      </c>
      <c r="AJ383">
        <f t="shared" si="168"/>
        <v>4.7288710847069529E-7</v>
      </c>
      <c r="AK383">
        <v>0</v>
      </c>
      <c r="AL383" s="11">
        <f t="shared" si="169"/>
        <v>2.6351002138175132E-6</v>
      </c>
      <c r="AM383" s="11">
        <f t="shared" si="170"/>
        <v>3.1079873222882086E-6</v>
      </c>
      <c r="AN383" s="15">
        <f t="shared" si="171"/>
        <v>2.2739189884214046E-2</v>
      </c>
      <c r="AO383" s="15"/>
      <c r="AP383" t="e">
        <f t="shared" si="172"/>
        <v>#VALUE!</v>
      </c>
      <c r="AQ383" t="e">
        <f t="shared" si="173"/>
        <v>#VALUE!</v>
      </c>
      <c r="AR383">
        <v>0</v>
      </c>
      <c r="AS383" s="11" t="e">
        <f t="shared" si="174"/>
        <v>#VALUE!</v>
      </c>
      <c r="AT383" s="11" t="e">
        <f t="shared" si="175"/>
        <v>#VALUE!</v>
      </c>
      <c r="AU383" s="15">
        <f t="shared" si="176"/>
        <v>1.5759424160826513E-2</v>
      </c>
      <c r="AW383">
        <f t="shared" si="177"/>
        <v>78.81297419298906</v>
      </c>
      <c r="AX383">
        <f t="shared" si="178"/>
        <v>15.215219993965077</v>
      </c>
      <c r="AY383" t="e">
        <f t="shared" si="179"/>
        <v>#VALUE!</v>
      </c>
    </row>
    <row r="384" spans="1:51">
      <c r="A384" s="17"/>
      <c r="D384" s="36">
        <v>2</v>
      </c>
      <c r="E384" s="45">
        <v>44440.678020833337</v>
      </c>
      <c r="F384" s="43">
        <v>71</v>
      </c>
      <c r="H384" s="54">
        <v>22.1</v>
      </c>
      <c r="I384" s="5">
        <v>30</v>
      </c>
      <c r="J384" s="5">
        <v>1</v>
      </c>
      <c r="K384" s="54">
        <v>1408</v>
      </c>
      <c r="L384" s="5" t="s">
        <v>88</v>
      </c>
      <c r="M384" s="6">
        <f t="shared" si="155"/>
        <v>5.1360240303253788E-3</v>
      </c>
      <c r="N384" s="6">
        <f t="shared" ref="N384:N415" si="185">1000000*(AM384-AK384)/X384</f>
        <v>37.45839652401736</v>
      </c>
      <c r="O384" s="6" t="e">
        <f t="shared" si="156"/>
        <v>#VALUE!</v>
      </c>
      <c r="P384">
        <f t="shared" si="157"/>
        <v>8.2176384485206061E-2</v>
      </c>
      <c r="Q384">
        <f t="shared" si="158"/>
        <v>1648.1694470567638</v>
      </c>
      <c r="R384">
        <f t="shared" si="159"/>
        <v>0.14357961237802552</v>
      </c>
      <c r="S384">
        <f t="shared" si="160"/>
        <v>1047.1645034106402</v>
      </c>
      <c r="T384">
        <f t="shared" si="161"/>
        <v>1047.1645034106405</v>
      </c>
      <c r="V384" s="4">
        <f t="shared" si="180"/>
        <v>0.99194921302286188</v>
      </c>
      <c r="W384">
        <v>313.14999999999998</v>
      </c>
      <c r="X384">
        <f t="shared" si="162"/>
        <v>1.9073334166666699E-2</v>
      </c>
      <c r="Y384">
        <v>2E-3</v>
      </c>
      <c r="Z384">
        <f t="shared" si="163"/>
        <v>7.2765497523200454E-2</v>
      </c>
      <c r="AB384">
        <f t="shared" si="181"/>
        <v>9.9194921302286173E-7</v>
      </c>
      <c r="AC384">
        <f t="shared" si="164"/>
        <v>7.7206058525827791E-11</v>
      </c>
      <c r="AD384">
        <v>0</v>
      </c>
      <c r="AE384" s="11">
        <f t="shared" si="165"/>
        <v>2.0755044092598446E-11</v>
      </c>
      <c r="AF384" s="11">
        <f t="shared" si="166"/>
        <v>9.7961102618426237E-11</v>
      </c>
      <c r="AG384" s="15">
        <f t="shared" si="167"/>
        <v>1.097002469958351E-3</v>
      </c>
      <c r="AI384">
        <f t="shared" si="182"/>
        <v>1.3966644919361894E-3</v>
      </c>
      <c r="AJ384">
        <f t="shared" si="168"/>
        <v>1.0870613040436554E-7</v>
      </c>
      <c r="AK384">
        <v>0</v>
      </c>
      <c r="AL384" s="11">
        <f t="shared" si="169"/>
        <v>6.0575038384572385E-7</v>
      </c>
      <c r="AM384" s="11">
        <f t="shared" si="170"/>
        <v>7.1445651425008935E-7</v>
      </c>
      <c r="AN384" s="15">
        <f t="shared" si="171"/>
        <v>2.2739189884214046E-2</v>
      </c>
      <c r="AO384" s="15"/>
      <c r="AP384" t="e">
        <f t="shared" si="172"/>
        <v>#VALUE!</v>
      </c>
      <c r="AQ384" t="e">
        <f t="shared" si="173"/>
        <v>#VALUE!</v>
      </c>
      <c r="AR384">
        <v>0</v>
      </c>
      <c r="AS384" s="11" t="e">
        <f t="shared" si="174"/>
        <v>#VALUE!</v>
      </c>
      <c r="AT384" s="11" t="e">
        <f t="shared" si="175"/>
        <v>#VALUE!</v>
      </c>
      <c r="AU384" s="15">
        <f t="shared" si="176"/>
        <v>1.5759424160826513E-2</v>
      </c>
      <c r="AW384">
        <f t="shared" si="177"/>
        <v>78.81297419298906</v>
      </c>
      <c r="AX384">
        <f t="shared" si="178"/>
        <v>15.21521999396507</v>
      </c>
      <c r="AY384" t="e">
        <f t="shared" si="179"/>
        <v>#VALUE!</v>
      </c>
    </row>
    <row r="385" spans="1:51">
      <c r="A385" s="17"/>
      <c r="D385" s="36">
        <v>1</v>
      </c>
      <c r="E385" s="45">
        <v>44440.699270833335</v>
      </c>
      <c r="F385" s="43">
        <v>196</v>
      </c>
      <c r="H385" s="54">
        <v>22.1</v>
      </c>
      <c r="I385" s="5">
        <v>30</v>
      </c>
      <c r="J385" s="5">
        <v>1</v>
      </c>
      <c r="K385" s="54">
        <v>28472</v>
      </c>
      <c r="L385" s="5" t="s">
        <v>88</v>
      </c>
      <c r="M385" s="6">
        <f t="shared" si="155"/>
        <v>5.1360240303253788E-3</v>
      </c>
      <c r="N385" s="6">
        <f t="shared" si="185"/>
        <v>757.46837061919189</v>
      </c>
      <c r="O385" s="6" t="e">
        <f t="shared" si="156"/>
        <v>#VALUE!</v>
      </c>
      <c r="P385">
        <f t="shared" si="157"/>
        <v>8.2176384485206061E-2</v>
      </c>
      <c r="Q385">
        <f t="shared" si="158"/>
        <v>33328.608307244445</v>
      </c>
      <c r="R385">
        <f t="shared" si="159"/>
        <v>0.14357961237802552</v>
      </c>
      <c r="S385">
        <f t="shared" si="160"/>
        <v>21175.3322024913</v>
      </c>
      <c r="T385">
        <f t="shared" si="161"/>
        <v>21175.3322024913</v>
      </c>
      <c r="V385" s="4">
        <f t="shared" si="180"/>
        <v>0.99194921302286188</v>
      </c>
      <c r="W385">
        <v>313.14999999999998</v>
      </c>
      <c r="X385">
        <f t="shared" si="162"/>
        <v>1.9073334166666699E-2</v>
      </c>
      <c r="Y385">
        <v>2E-3</v>
      </c>
      <c r="Z385">
        <f t="shared" si="163"/>
        <v>7.2765497523200454E-2</v>
      </c>
      <c r="AB385">
        <f t="shared" si="181"/>
        <v>9.9194921302286173E-7</v>
      </c>
      <c r="AC385">
        <f t="shared" si="164"/>
        <v>7.7206058525827791E-11</v>
      </c>
      <c r="AD385">
        <v>0</v>
      </c>
      <c r="AE385" s="11">
        <f t="shared" si="165"/>
        <v>2.0755044092598446E-11</v>
      </c>
      <c r="AF385" s="11">
        <f t="shared" si="166"/>
        <v>9.7961102618426237E-11</v>
      </c>
      <c r="AG385" s="15">
        <f t="shared" si="167"/>
        <v>1.097002469958351E-3</v>
      </c>
      <c r="AI385">
        <f t="shared" si="182"/>
        <v>2.8242777993186925E-2</v>
      </c>
      <c r="AJ385">
        <f t="shared" si="168"/>
        <v>2.198210898347369E-6</v>
      </c>
      <c r="AK385">
        <v>0</v>
      </c>
      <c r="AL385" s="11">
        <f t="shared" si="169"/>
        <v>1.2249236455153018E-5</v>
      </c>
      <c r="AM385" s="11">
        <f t="shared" si="170"/>
        <v>1.4447447353500386E-5</v>
      </c>
      <c r="AN385" s="15">
        <f t="shared" si="171"/>
        <v>2.2739189884214046E-2</v>
      </c>
      <c r="AO385" s="15"/>
      <c r="AP385" t="e">
        <f t="shared" si="172"/>
        <v>#VALUE!</v>
      </c>
      <c r="AQ385" t="e">
        <f t="shared" si="173"/>
        <v>#VALUE!</v>
      </c>
      <c r="AR385">
        <v>0</v>
      </c>
      <c r="AS385" s="11" t="e">
        <f t="shared" si="174"/>
        <v>#VALUE!</v>
      </c>
      <c r="AT385" s="11" t="e">
        <f t="shared" si="175"/>
        <v>#VALUE!</v>
      </c>
      <c r="AU385" s="15">
        <f t="shared" si="176"/>
        <v>1.5759424160826513E-2</v>
      </c>
      <c r="AW385">
        <f t="shared" si="177"/>
        <v>78.81297419298906</v>
      </c>
      <c r="AX385">
        <f t="shared" si="178"/>
        <v>15.215219993965068</v>
      </c>
      <c r="AY385" t="e">
        <f t="shared" si="179"/>
        <v>#VALUE!</v>
      </c>
    </row>
    <row r="386" spans="1:51">
      <c r="A386" s="17"/>
      <c r="D386" s="36">
        <v>2</v>
      </c>
      <c r="E386" s="45">
        <v>44440.720532407409</v>
      </c>
      <c r="F386" s="43">
        <v>115</v>
      </c>
      <c r="H386" s="54">
        <v>22.1</v>
      </c>
      <c r="I386" s="5">
        <v>30</v>
      </c>
      <c r="J386" s="5">
        <v>1</v>
      </c>
      <c r="K386" s="54">
        <v>6224</v>
      </c>
      <c r="L386" s="5" t="s">
        <v>88</v>
      </c>
      <c r="M386" s="6">
        <f t="shared" si="155"/>
        <v>5.1360240303253788E-3</v>
      </c>
      <c r="N386" s="6">
        <f t="shared" si="185"/>
        <v>165.58313918003125</v>
      </c>
      <c r="O386" s="6" t="e">
        <f t="shared" si="156"/>
        <v>#VALUE!</v>
      </c>
      <c r="P386">
        <f t="shared" si="157"/>
        <v>8.2176384485206061E-2</v>
      </c>
      <c r="Q386">
        <f t="shared" si="158"/>
        <v>7285.6581239213756</v>
      </c>
      <c r="R386">
        <f t="shared" si="159"/>
        <v>0.14357961237802552</v>
      </c>
      <c r="S386">
        <f t="shared" si="160"/>
        <v>4628.9430889402165</v>
      </c>
      <c r="T386">
        <f t="shared" si="161"/>
        <v>4628.9430889402165</v>
      </c>
      <c r="V386" s="4">
        <f t="shared" si="180"/>
        <v>0.99194921302286188</v>
      </c>
      <c r="W386">
        <v>313.14999999999998</v>
      </c>
      <c r="X386">
        <f t="shared" si="162"/>
        <v>1.9073334166666699E-2</v>
      </c>
      <c r="Y386">
        <v>2E-3</v>
      </c>
      <c r="Z386">
        <f t="shared" si="163"/>
        <v>7.2765497523200454E-2</v>
      </c>
      <c r="AB386">
        <f t="shared" si="181"/>
        <v>9.9194921302286173E-7</v>
      </c>
      <c r="AC386">
        <f t="shared" si="164"/>
        <v>7.7206058525827791E-11</v>
      </c>
      <c r="AD386">
        <v>0</v>
      </c>
      <c r="AE386" s="11">
        <f t="shared" si="165"/>
        <v>2.0755044092598446E-11</v>
      </c>
      <c r="AF386" s="11">
        <f t="shared" si="166"/>
        <v>9.7961102618426237E-11</v>
      </c>
      <c r="AG386" s="15">
        <f t="shared" si="167"/>
        <v>1.097002469958351E-3</v>
      </c>
      <c r="AI386">
        <f t="shared" si="182"/>
        <v>6.1738919018542926E-3</v>
      </c>
      <c r="AJ386">
        <f t="shared" si="168"/>
        <v>4.8053050826475224E-7</v>
      </c>
      <c r="AK386">
        <v>0</v>
      </c>
      <c r="AL386" s="11">
        <f t="shared" si="169"/>
        <v>2.6776920376816655E-6</v>
      </c>
      <c r="AM386" s="11">
        <f t="shared" si="170"/>
        <v>3.1582225459464175E-6</v>
      </c>
      <c r="AN386" s="15">
        <f t="shared" si="171"/>
        <v>2.2739189884214046E-2</v>
      </c>
      <c r="AO386" s="15"/>
      <c r="AP386" t="e">
        <f t="shared" si="172"/>
        <v>#VALUE!</v>
      </c>
      <c r="AQ386" t="e">
        <f t="shared" si="173"/>
        <v>#VALUE!</v>
      </c>
      <c r="AR386">
        <v>0</v>
      </c>
      <c r="AS386" s="11" t="e">
        <f t="shared" si="174"/>
        <v>#VALUE!</v>
      </c>
      <c r="AT386" s="11" t="e">
        <f t="shared" si="175"/>
        <v>#VALUE!</v>
      </c>
      <c r="AU386" s="15">
        <f t="shared" si="176"/>
        <v>1.5759424160826513E-2</v>
      </c>
      <c r="AW386">
        <f t="shared" si="177"/>
        <v>78.81297419298906</v>
      </c>
      <c r="AX386">
        <f t="shared" si="178"/>
        <v>15.21521999396507</v>
      </c>
      <c r="AY386" t="e">
        <f t="shared" si="179"/>
        <v>#VALUE!</v>
      </c>
    </row>
    <row r="387" spans="1:51">
      <c r="A387" s="17"/>
      <c r="D387" s="36">
        <v>1</v>
      </c>
      <c r="E387" s="45">
        <v>44440.741736111115</v>
      </c>
      <c r="F387" s="43">
        <v>27</v>
      </c>
      <c r="H387" s="54">
        <v>22.1</v>
      </c>
      <c r="I387" s="5">
        <v>30</v>
      </c>
      <c r="J387" s="5">
        <v>1</v>
      </c>
      <c r="K387" s="54">
        <v>1513</v>
      </c>
      <c r="L387" s="5" t="s">
        <v>88</v>
      </c>
      <c r="M387" s="6">
        <f t="shared" si="155"/>
        <v>5.1360240303253788E-3</v>
      </c>
      <c r="N387" s="6">
        <f t="shared" si="185"/>
        <v>40.251813878436266</v>
      </c>
      <c r="O387" s="6" t="e">
        <f t="shared" si="156"/>
        <v>#VALUE!</v>
      </c>
      <c r="P387">
        <f t="shared" si="157"/>
        <v>8.2176384485206061E-2</v>
      </c>
      <c r="Q387">
        <f t="shared" si="158"/>
        <v>1771.0798106511957</v>
      </c>
      <c r="R387">
        <f t="shared" si="159"/>
        <v>0.14357961237802552</v>
      </c>
      <c r="S387">
        <f t="shared" si="160"/>
        <v>1125.2556062928261</v>
      </c>
      <c r="T387">
        <f t="shared" si="161"/>
        <v>1125.2556062928259</v>
      </c>
      <c r="V387" s="4">
        <f t="shared" si="180"/>
        <v>0.99194921302286188</v>
      </c>
      <c r="W387">
        <v>313.14999999999998</v>
      </c>
      <c r="X387">
        <f t="shared" si="162"/>
        <v>1.9073334166666699E-2</v>
      </c>
      <c r="Y387">
        <v>2E-3</v>
      </c>
      <c r="Z387">
        <f t="shared" si="163"/>
        <v>7.2765497523200454E-2</v>
      </c>
      <c r="AB387">
        <f t="shared" si="181"/>
        <v>9.9194921302286173E-7</v>
      </c>
      <c r="AC387">
        <f t="shared" si="164"/>
        <v>7.7206058525827791E-11</v>
      </c>
      <c r="AD387">
        <v>0</v>
      </c>
      <c r="AE387" s="11">
        <f t="shared" si="165"/>
        <v>2.0755044092598446E-11</v>
      </c>
      <c r="AF387" s="11">
        <f t="shared" si="166"/>
        <v>9.7961102618426237E-11</v>
      </c>
      <c r="AG387" s="15">
        <f t="shared" si="167"/>
        <v>1.097002469958351E-3</v>
      </c>
      <c r="AI387">
        <f t="shared" si="182"/>
        <v>1.5008191593035901E-3</v>
      </c>
      <c r="AJ387">
        <f t="shared" si="168"/>
        <v>1.1681276654957748E-7</v>
      </c>
      <c r="AK387">
        <v>0</v>
      </c>
      <c r="AL387" s="11">
        <f t="shared" si="169"/>
        <v>6.5092353036830983E-7</v>
      </c>
      <c r="AM387" s="11">
        <f t="shared" si="170"/>
        <v>7.6773629691788728E-7</v>
      </c>
      <c r="AN387" s="15">
        <f t="shared" si="171"/>
        <v>2.2739189884214046E-2</v>
      </c>
      <c r="AO387" s="15"/>
      <c r="AP387" t="e">
        <f t="shared" si="172"/>
        <v>#VALUE!</v>
      </c>
      <c r="AQ387" t="e">
        <f t="shared" si="173"/>
        <v>#VALUE!</v>
      </c>
      <c r="AR387">
        <v>0</v>
      </c>
      <c r="AS387" s="11" t="e">
        <f t="shared" si="174"/>
        <v>#VALUE!</v>
      </c>
      <c r="AT387" s="11" t="e">
        <f t="shared" si="175"/>
        <v>#VALUE!</v>
      </c>
      <c r="AU387" s="15">
        <f t="shared" si="176"/>
        <v>1.5759424160826513E-2</v>
      </c>
      <c r="AW387">
        <f t="shared" si="177"/>
        <v>78.81297419298906</v>
      </c>
      <c r="AX387">
        <f t="shared" si="178"/>
        <v>15.215219993965073</v>
      </c>
      <c r="AY387" t="e">
        <f t="shared" si="179"/>
        <v>#VALUE!</v>
      </c>
    </row>
    <row r="388" spans="1:51">
      <c r="A388" s="17"/>
      <c r="D388" s="36">
        <v>2</v>
      </c>
      <c r="E388" s="45">
        <v>44440.762962962966</v>
      </c>
      <c r="F388" s="43">
        <v>136</v>
      </c>
      <c r="H388" s="54">
        <v>22.1</v>
      </c>
      <c r="I388" s="5">
        <v>30</v>
      </c>
      <c r="J388" s="5">
        <v>1</v>
      </c>
      <c r="K388" s="54">
        <v>16572</v>
      </c>
      <c r="L388" s="5" t="s">
        <v>88</v>
      </c>
      <c r="M388" s="6">
        <f t="shared" si="155"/>
        <v>5.1360240303253788E-3</v>
      </c>
      <c r="N388" s="6">
        <f t="shared" si="185"/>
        <v>440.88107045171563</v>
      </c>
      <c r="O388" s="6" t="e">
        <f t="shared" si="156"/>
        <v>#VALUE!</v>
      </c>
      <c r="P388">
        <f t="shared" si="157"/>
        <v>8.2176384485206061E-2</v>
      </c>
      <c r="Q388">
        <f t="shared" si="158"/>
        <v>19398.767099875487</v>
      </c>
      <c r="R388">
        <f t="shared" si="159"/>
        <v>0.14357961237802552</v>
      </c>
      <c r="S388">
        <f t="shared" si="160"/>
        <v>12325.007209176938</v>
      </c>
      <c r="T388">
        <f t="shared" si="161"/>
        <v>12325.00720917694</v>
      </c>
      <c r="V388" s="4">
        <f t="shared" si="180"/>
        <v>0.99194921302286188</v>
      </c>
      <c r="W388">
        <v>313.14999999999998</v>
      </c>
      <c r="X388">
        <f t="shared" si="162"/>
        <v>1.9073334166666699E-2</v>
      </c>
      <c r="Y388">
        <v>2E-3</v>
      </c>
      <c r="Z388">
        <f t="shared" si="163"/>
        <v>7.2765497523200454E-2</v>
      </c>
      <c r="AB388">
        <f t="shared" si="181"/>
        <v>9.9194921302286173E-7</v>
      </c>
      <c r="AC388">
        <f t="shared" si="164"/>
        <v>7.7206058525827791E-11</v>
      </c>
      <c r="AD388">
        <v>0</v>
      </c>
      <c r="AE388" s="11">
        <f t="shared" si="165"/>
        <v>2.0755044092598446E-11</v>
      </c>
      <c r="AF388" s="11">
        <f t="shared" si="166"/>
        <v>9.7961102618426237E-11</v>
      </c>
      <c r="AG388" s="15">
        <f t="shared" si="167"/>
        <v>1.097002469958351E-3</v>
      </c>
      <c r="AI388">
        <f t="shared" si="182"/>
        <v>1.6438582358214868E-2</v>
      </c>
      <c r="AJ388">
        <f t="shared" si="168"/>
        <v>1.2794588018900183E-6</v>
      </c>
      <c r="AK388">
        <v>0</v>
      </c>
      <c r="AL388" s="11">
        <f t="shared" si="169"/>
        <v>7.129613182593278E-6</v>
      </c>
      <c r="AM388" s="11">
        <f t="shared" si="170"/>
        <v>8.4090719844832955E-6</v>
      </c>
      <c r="AN388" s="15">
        <f t="shared" si="171"/>
        <v>2.2739189884214046E-2</v>
      </c>
      <c r="AO388" s="15"/>
      <c r="AP388" t="e">
        <f t="shared" si="172"/>
        <v>#VALUE!</v>
      </c>
      <c r="AQ388" t="e">
        <f t="shared" si="173"/>
        <v>#VALUE!</v>
      </c>
      <c r="AR388">
        <v>0</v>
      </c>
      <c r="AS388" s="11" t="e">
        <f t="shared" si="174"/>
        <v>#VALUE!</v>
      </c>
      <c r="AT388" s="11" t="e">
        <f t="shared" si="175"/>
        <v>#VALUE!</v>
      </c>
      <c r="AU388" s="15">
        <f t="shared" si="176"/>
        <v>1.5759424160826513E-2</v>
      </c>
      <c r="AW388">
        <f t="shared" si="177"/>
        <v>78.81297419298906</v>
      </c>
      <c r="AX388">
        <f t="shared" si="178"/>
        <v>15.21521999396507</v>
      </c>
      <c r="AY388" t="e">
        <f t="shared" si="179"/>
        <v>#VALUE!</v>
      </c>
    </row>
    <row r="389" spans="1:51">
      <c r="A389" s="17"/>
      <c r="D389" s="36">
        <v>1</v>
      </c>
      <c r="E389" s="45">
        <v>44440.784189814818</v>
      </c>
      <c r="F389" s="43">
        <v>22</v>
      </c>
      <c r="H389" s="54">
        <v>22.1</v>
      </c>
      <c r="I389" s="5">
        <v>30</v>
      </c>
      <c r="J389" s="5">
        <v>1</v>
      </c>
      <c r="K389" s="54">
        <v>14621</v>
      </c>
      <c r="L389" s="5" t="s">
        <v>88</v>
      </c>
      <c r="M389" s="6">
        <f t="shared" si="155"/>
        <v>5.1360240303253788E-3</v>
      </c>
      <c r="N389" s="6">
        <f t="shared" si="185"/>
        <v>388.97671560913204</v>
      </c>
      <c r="O389" s="6" t="e">
        <f t="shared" si="156"/>
        <v>#VALUE!</v>
      </c>
      <c r="P389">
        <f t="shared" si="157"/>
        <v>8.2176384485206061E-2</v>
      </c>
      <c r="Q389">
        <f t="shared" si="158"/>
        <v>17114.97548680181</v>
      </c>
      <c r="R389">
        <f t="shared" si="159"/>
        <v>0.14357961237802552</v>
      </c>
      <c r="S389">
        <f t="shared" si="160"/>
        <v>10874.000145146998</v>
      </c>
      <c r="T389">
        <f t="shared" si="161"/>
        <v>10874.000145147</v>
      </c>
      <c r="V389" s="4">
        <f t="shared" si="180"/>
        <v>0.99194921302286188</v>
      </c>
      <c r="W389">
        <v>313.14999999999998</v>
      </c>
      <c r="X389">
        <f t="shared" si="162"/>
        <v>1.9073334166666699E-2</v>
      </c>
      <c r="Y389">
        <v>2E-3</v>
      </c>
      <c r="Z389">
        <f t="shared" si="163"/>
        <v>7.2765497523200454E-2</v>
      </c>
      <c r="AB389">
        <f t="shared" si="181"/>
        <v>9.9194921302286173E-7</v>
      </c>
      <c r="AC389">
        <f t="shared" si="164"/>
        <v>7.7206058525827791E-11</v>
      </c>
      <c r="AD389">
        <v>0</v>
      </c>
      <c r="AE389" s="11">
        <f t="shared" si="165"/>
        <v>2.0755044092598446E-11</v>
      </c>
      <c r="AF389" s="11">
        <f t="shared" si="166"/>
        <v>9.7961102618426237E-11</v>
      </c>
      <c r="AG389" s="15">
        <f t="shared" si="167"/>
        <v>1.097002469958351E-3</v>
      </c>
      <c r="AI389">
        <f t="shared" si="182"/>
        <v>1.4503289443607265E-2</v>
      </c>
      <c r="AJ389">
        <f t="shared" si="168"/>
        <v>1.1288297817061284E-6</v>
      </c>
      <c r="AK389">
        <v>0</v>
      </c>
      <c r="AL389" s="11">
        <f t="shared" si="169"/>
        <v>6.2902530981593248E-6</v>
      </c>
      <c r="AM389" s="11">
        <f t="shared" si="170"/>
        <v>7.4190828798654535E-6</v>
      </c>
      <c r="AN389" s="15">
        <f t="shared" si="171"/>
        <v>2.2739189884214046E-2</v>
      </c>
      <c r="AO389" s="15"/>
      <c r="AP389" t="e">
        <f t="shared" si="172"/>
        <v>#VALUE!</v>
      </c>
      <c r="AQ389" t="e">
        <f t="shared" si="173"/>
        <v>#VALUE!</v>
      </c>
      <c r="AR389">
        <v>0</v>
      </c>
      <c r="AS389" s="11" t="e">
        <f t="shared" si="174"/>
        <v>#VALUE!</v>
      </c>
      <c r="AT389" s="11" t="e">
        <f t="shared" si="175"/>
        <v>#VALUE!</v>
      </c>
      <c r="AU389" s="15">
        <f t="shared" si="176"/>
        <v>1.5759424160826513E-2</v>
      </c>
      <c r="AW389">
        <f t="shared" si="177"/>
        <v>78.81297419298906</v>
      </c>
      <c r="AX389">
        <f t="shared" si="178"/>
        <v>15.215219993965079</v>
      </c>
      <c r="AY389" t="e">
        <f t="shared" si="179"/>
        <v>#VALUE!</v>
      </c>
    </row>
    <row r="390" spans="1:51">
      <c r="A390" s="17"/>
      <c r="D390" s="36">
        <v>2</v>
      </c>
      <c r="E390" s="45">
        <v>44440.80541666667</v>
      </c>
      <c r="F390" s="43">
        <v>206</v>
      </c>
      <c r="H390" s="54">
        <v>22.1</v>
      </c>
      <c r="I390" s="5">
        <v>30</v>
      </c>
      <c r="J390" s="5">
        <v>1</v>
      </c>
      <c r="K390" s="54">
        <v>2750</v>
      </c>
      <c r="L390" s="5" t="s">
        <v>88</v>
      </c>
      <c r="M390" s="6">
        <f t="shared" si="155"/>
        <v>5.1360240303253788E-3</v>
      </c>
      <c r="N390" s="6">
        <f t="shared" si="185"/>
        <v>73.1609307109714</v>
      </c>
      <c r="O390" s="6" t="e">
        <f t="shared" si="156"/>
        <v>#VALUE!</v>
      </c>
      <c r="P390">
        <f t="shared" si="157"/>
        <v>8.2176384485206061E-2</v>
      </c>
      <c r="Q390">
        <f t="shared" si="158"/>
        <v>3219.0809512827418</v>
      </c>
      <c r="R390">
        <f t="shared" si="159"/>
        <v>0.14357961237802552</v>
      </c>
      <c r="S390">
        <f t="shared" si="160"/>
        <v>2045.2431707239066</v>
      </c>
      <c r="T390">
        <f t="shared" si="161"/>
        <v>2045.2431707239068</v>
      </c>
      <c r="V390" s="4">
        <f t="shared" si="180"/>
        <v>0.99194921302286188</v>
      </c>
      <c r="W390">
        <v>313.14999999999998</v>
      </c>
      <c r="X390">
        <f t="shared" si="162"/>
        <v>1.9073334166666699E-2</v>
      </c>
      <c r="Y390">
        <v>2E-3</v>
      </c>
      <c r="Z390">
        <f t="shared" si="163"/>
        <v>7.2765497523200454E-2</v>
      </c>
      <c r="AB390">
        <f t="shared" si="181"/>
        <v>9.9194921302286173E-7</v>
      </c>
      <c r="AC390">
        <f t="shared" si="164"/>
        <v>7.7206058525827791E-11</v>
      </c>
      <c r="AD390">
        <v>0</v>
      </c>
      <c r="AE390" s="11">
        <f t="shared" si="165"/>
        <v>2.0755044092598446E-11</v>
      </c>
      <c r="AF390" s="11">
        <f t="shared" si="166"/>
        <v>9.7961102618426237E-11</v>
      </c>
      <c r="AG390" s="15">
        <f t="shared" si="167"/>
        <v>1.097002469958351E-3</v>
      </c>
      <c r="AI390">
        <f t="shared" si="182"/>
        <v>2.7278603358128701E-3</v>
      </c>
      <c r="AJ390">
        <f t="shared" si="168"/>
        <v>2.1231666094602642E-7</v>
      </c>
      <c r="AK390">
        <v>0</v>
      </c>
      <c r="AL390" s="11">
        <f t="shared" si="169"/>
        <v>1.1831062184486791E-6</v>
      </c>
      <c r="AM390" s="11">
        <f t="shared" si="170"/>
        <v>1.3954228793947056E-6</v>
      </c>
      <c r="AN390" s="15">
        <f t="shared" si="171"/>
        <v>2.2739189884214046E-2</v>
      </c>
      <c r="AO390" s="15"/>
      <c r="AP390" t="e">
        <f t="shared" si="172"/>
        <v>#VALUE!</v>
      </c>
      <c r="AQ390" t="e">
        <f t="shared" si="173"/>
        <v>#VALUE!</v>
      </c>
      <c r="AR390">
        <v>0</v>
      </c>
      <c r="AS390" s="11" t="e">
        <f t="shared" si="174"/>
        <v>#VALUE!</v>
      </c>
      <c r="AT390" s="11" t="e">
        <f t="shared" si="175"/>
        <v>#VALUE!</v>
      </c>
      <c r="AU390" s="15">
        <f t="shared" si="176"/>
        <v>1.5759424160826513E-2</v>
      </c>
      <c r="AW390">
        <f t="shared" si="177"/>
        <v>78.81297419298906</v>
      </c>
      <c r="AX390">
        <f t="shared" si="178"/>
        <v>15.215219993965079</v>
      </c>
      <c r="AY390" t="e">
        <f t="shared" si="179"/>
        <v>#VALUE!</v>
      </c>
    </row>
    <row r="391" spans="1:51">
      <c r="A391" s="17"/>
      <c r="B391" s="43"/>
      <c r="C391" s="43"/>
      <c r="D391" s="36">
        <v>1</v>
      </c>
      <c r="E391" s="45">
        <v>44440.826666666668</v>
      </c>
      <c r="F391" s="43">
        <v>15</v>
      </c>
      <c r="G391" s="43"/>
      <c r="H391" s="54">
        <v>22.1</v>
      </c>
      <c r="I391" s="5">
        <v>30</v>
      </c>
      <c r="J391" s="5">
        <v>1</v>
      </c>
      <c r="K391" s="54">
        <v>17187</v>
      </c>
      <c r="L391" s="5" t="s">
        <v>88</v>
      </c>
      <c r="M391" s="6">
        <f t="shared" si="155"/>
        <v>5.1360240303253788E-3</v>
      </c>
      <c r="N391" s="6">
        <f t="shared" si="185"/>
        <v>457.24251495616932</v>
      </c>
      <c r="O391" s="6" t="e">
        <f t="shared" si="156"/>
        <v>#VALUE!</v>
      </c>
      <c r="P391">
        <f t="shared" si="157"/>
        <v>8.2176384485206061E-2</v>
      </c>
      <c r="Q391">
        <f t="shared" si="158"/>
        <v>20118.670658071449</v>
      </c>
      <c r="R391">
        <f t="shared" si="159"/>
        <v>0.14357961237802552</v>
      </c>
      <c r="S391">
        <f t="shared" si="160"/>
        <v>12782.397954629743</v>
      </c>
      <c r="T391">
        <f t="shared" si="161"/>
        <v>12782.397954629743</v>
      </c>
      <c r="V391" s="4">
        <f t="shared" si="180"/>
        <v>0.99194921302286188</v>
      </c>
      <c r="W391">
        <v>313.14999999999998</v>
      </c>
      <c r="X391">
        <f t="shared" si="162"/>
        <v>1.9073334166666699E-2</v>
      </c>
      <c r="Y391">
        <v>2E-3</v>
      </c>
      <c r="Z391">
        <f t="shared" si="163"/>
        <v>7.2765497523200454E-2</v>
      </c>
      <c r="AB391">
        <f t="shared" si="181"/>
        <v>9.9194921302286173E-7</v>
      </c>
      <c r="AC391">
        <f t="shared" si="164"/>
        <v>7.7206058525827791E-11</v>
      </c>
      <c r="AD391">
        <v>0</v>
      </c>
      <c r="AE391" s="11">
        <f t="shared" si="165"/>
        <v>2.0755044092598446E-11</v>
      </c>
      <c r="AF391" s="11">
        <f t="shared" si="166"/>
        <v>9.7961102618426237E-11</v>
      </c>
      <c r="AG391" s="15">
        <f t="shared" si="167"/>
        <v>1.097002469958351E-3</v>
      </c>
      <c r="AI391">
        <f t="shared" si="182"/>
        <v>1.7048631124223928E-2</v>
      </c>
      <c r="AJ391">
        <f t="shared" si="168"/>
        <v>1.3269405278834023E-6</v>
      </c>
      <c r="AK391">
        <v>0</v>
      </c>
      <c r="AL391" s="11">
        <f t="shared" si="169"/>
        <v>7.3941987550827103E-6</v>
      </c>
      <c r="AM391" s="11">
        <f t="shared" si="170"/>
        <v>8.7211392829661133E-6</v>
      </c>
      <c r="AN391" s="15">
        <f t="shared" si="171"/>
        <v>2.2739189884214046E-2</v>
      </c>
      <c r="AO391" s="15"/>
      <c r="AP391" t="e">
        <f t="shared" si="172"/>
        <v>#VALUE!</v>
      </c>
      <c r="AQ391" t="e">
        <f t="shared" si="173"/>
        <v>#VALUE!</v>
      </c>
      <c r="AR391">
        <v>0</v>
      </c>
      <c r="AS391" s="11" t="e">
        <f t="shared" si="174"/>
        <v>#VALUE!</v>
      </c>
      <c r="AT391" s="11" t="e">
        <f t="shared" si="175"/>
        <v>#VALUE!</v>
      </c>
      <c r="AU391" s="15">
        <f t="shared" si="176"/>
        <v>1.5759424160826513E-2</v>
      </c>
      <c r="AW391">
        <f t="shared" si="177"/>
        <v>78.81297419298906</v>
      </c>
      <c r="AX391">
        <f t="shared" si="178"/>
        <v>15.215219993965082</v>
      </c>
      <c r="AY391" t="e">
        <f t="shared" si="179"/>
        <v>#VALUE!</v>
      </c>
    </row>
    <row r="392" spans="1:51">
      <c r="A392" s="17"/>
      <c r="D392" s="36">
        <v>2</v>
      </c>
      <c r="E392" s="45">
        <v>44440.847881944443</v>
      </c>
      <c r="F392" s="43">
        <v>45</v>
      </c>
      <c r="H392" s="54">
        <v>22.1</v>
      </c>
      <c r="I392" s="5">
        <v>30</v>
      </c>
      <c r="J392" s="5">
        <v>1</v>
      </c>
      <c r="K392" s="54">
        <v>1438</v>
      </c>
      <c r="L392" s="5" t="s">
        <v>88</v>
      </c>
      <c r="M392" s="6">
        <f t="shared" si="155"/>
        <v>5.1360240303253788E-3</v>
      </c>
      <c r="N392" s="6">
        <f t="shared" si="185"/>
        <v>38.256515768137049</v>
      </c>
      <c r="O392" s="6" t="e">
        <f t="shared" si="156"/>
        <v>#VALUE!</v>
      </c>
      <c r="P392">
        <f t="shared" si="157"/>
        <v>8.2176384485206061E-2</v>
      </c>
      <c r="Q392">
        <f t="shared" si="158"/>
        <v>1683.2866937980302</v>
      </c>
      <c r="R392">
        <f t="shared" si="159"/>
        <v>0.14357961237802552</v>
      </c>
      <c r="S392">
        <f t="shared" si="160"/>
        <v>1069.4762470912649</v>
      </c>
      <c r="T392">
        <f t="shared" si="161"/>
        <v>1069.4762470912649</v>
      </c>
      <c r="V392" s="4">
        <f t="shared" si="180"/>
        <v>0.99194921302286188</v>
      </c>
      <c r="W392">
        <v>313.14999999999998</v>
      </c>
      <c r="X392">
        <f t="shared" si="162"/>
        <v>1.9073334166666699E-2</v>
      </c>
      <c r="Y392">
        <v>2E-3</v>
      </c>
      <c r="Z392">
        <f t="shared" si="163"/>
        <v>7.2765497523200454E-2</v>
      </c>
      <c r="AB392">
        <f t="shared" si="181"/>
        <v>9.9194921302286173E-7</v>
      </c>
      <c r="AC392">
        <f t="shared" si="164"/>
        <v>7.7206058525827791E-11</v>
      </c>
      <c r="AD392">
        <v>0</v>
      </c>
      <c r="AE392" s="11">
        <f t="shared" si="165"/>
        <v>2.0755044092598446E-11</v>
      </c>
      <c r="AF392" s="11">
        <f t="shared" si="166"/>
        <v>9.7961102618426237E-11</v>
      </c>
      <c r="AG392" s="15">
        <f t="shared" si="167"/>
        <v>1.097002469958351E-3</v>
      </c>
      <c r="AI392">
        <f t="shared" si="182"/>
        <v>1.4264229683268754E-3</v>
      </c>
      <c r="AJ392">
        <f t="shared" si="168"/>
        <v>1.1102231216014037E-7</v>
      </c>
      <c r="AK392">
        <v>0</v>
      </c>
      <c r="AL392" s="11">
        <f t="shared" si="169"/>
        <v>6.1865699713789132E-7</v>
      </c>
      <c r="AM392" s="11">
        <f t="shared" si="170"/>
        <v>7.2967930929803171E-7</v>
      </c>
      <c r="AN392" s="15">
        <f t="shared" si="171"/>
        <v>2.2739189884214046E-2</v>
      </c>
      <c r="AO392" s="15"/>
      <c r="AP392" t="e">
        <f t="shared" si="172"/>
        <v>#VALUE!</v>
      </c>
      <c r="AQ392" t="e">
        <f t="shared" si="173"/>
        <v>#VALUE!</v>
      </c>
      <c r="AR392">
        <v>0</v>
      </c>
      <c r="AS392" s="11" t="e">
        <f t="shared" si="174"/>
        <v>#VALUE!</v>
      </c>
      <c r="AT392" s="11" t="e">
        <f t="shared" si="175"/>
        <v>#VALUE!</v>
      </c>
      <c r="AU392" s="15">
        <f t="shared" si="176"/>
        <v>1.5759424160826513E-2</v>
      </c>
      <c r="AW392">
        <f t="shared" si="177"/>
        <v>78.81297419298906</v>
      </c>
      <c r="AX392">
        <f t="shared" si="178"/>
        <v>15.215219993965075</v>
      </c>
      <c r="AY392" t="e">
        <f t="shared" si="179"/>
        <v>#VALUE!</v>
      </c>
    </row>
    <row r="393" spans="1:51">
      <c r="A393" s="17"/>
      <c r="D393" s="36">
        <v>1</v>
      </c>
      <c r="E393" s="45">
        <v>44440.869097222225</v>
      </c>
      <c r="F393" s="43">
        <v>186</v>
      </c>
      <c r="H393" s="54">
        <v>22.1</v>
      </c>
      <c r="I393" s="5">
        <v>30</v>
      </c>
      <c r="J393" s="5">
        <v>1</v>
      </c>
      <c r="K393" s="54">
        <v>1350</v>
      </c>
      <c r="L393" s="5" t="s">
        <v>88</v>
      </c>
      <c r="M393" s="6">
        <f t="shared" si="155"/>
        <v>5.1360240303253788E-3</v>
      </c>
      <c r="N393" s="6">
        <f t="shared" si="185"/>
        <v>35.915365985385961</v>
      </c>
      <c r="O393" s="6" t="e">
        <f t="shared" si="156"/>
        <v>#VALUE!</v>
      </c>
      <c r="P393">
        <f t="shared" si="157"/>
        <v>8.2176384485206061E-2</v>
      </c>
      <c r="Q393">
        <f t="shared" si="158"/>
        <v>1580.2761033569823</v>
      </c>
      <c r="R393">
        <f t="shared" si="159"/>
        <v>0.14357961237802552</v>
      </c>
      <c r="S393">
        <f t="shared" si="160"/>
        <v>1004.0284656280996</v>
      </c>
      <c r="T393">
        <f t="shared" si="161"/>
        <v>1004.0284656280998</v>
      </c>
      <c r="V393" s="4">
        <f t="shared" si="180"/>
        <v>0.99194921302286188</v>
      </c>
      <c r="W393">
        <v>313.14999999999998</v>
      </c>
      <c r="X393">
        <f t="shared" si="162"/>
        <v>1.9073334166666699E-2</v>
      </c>
      <c r="Y393">
        <v>2E-3</v>
      </c>
      <c r="Z393">
        <f t="shared" si="163"/>
        <v>7.2765497523200454E-2</v>
      </c>
      <c r="AB393">
        <f t="shared" si="181"/>
        <v>9.9194921302286173E-7</v>
      </c>
      <c r="AC393">
        <f t="shared" si="164"/>
        <v>7.7206058525827791E-11</v>
      </c>
      <c r="AD393">
        <v>0</v>
      </c>
      <c r="AE393" s="11">
        <f t="shared" si="165"/>
        <v>2.0755044092598446E-11</v>
      </c>
      <c r="AF393" s="11">
        <f t="shared" si="166"/>
        <v>9.7961102618426237E-11</v>
      </c>
      <c r="AG393" s="15">
        <f t="shared" si="167"/>
        <v>1.097002469958351E-3</v>
      </c>
      <c r="AI393">
        <f t="shared" si="182"/>
        <v>1.3391314375808636E-3</v>
      </c>
      <c r="AJ393">
        <f t="shared" si="168"/>
        <v>1.0422817900986754E-7</v>
      </c>
      <c r="AK393">
        <v>0</v>
      </c>
      <c r="AL393" s="11">
        <f t="shared" si="169"/>
        <v>5.8079759814753353E-7</v>
      </c>
      <c r="AM393" s="11">
        <f t="shared" si="170"/>
        <v>6.8502577715740108E-7</v>
      </c>
      <c r="AN393" s="15">
        <f t="shared" si="171"/>
        <v>2.2739189884214046E-2</v>
      </c>
      <c r="AO393" s="15"/>
      <c r="AP393" t="e">
        <f t="shared" si="172"/>
        <v>#VALUE!</v>
      </c>
      <c r="AQ393" t="e">
        <f t="shared" si="173"/>
        <v>#VALUE!</v>
      </c>
      <c r="AR393">
        <v>0</v>
      </c>
      <c r="AS393" s="11" t="e">
        <f t="shared" si="174"/>
        <v>#VALUE!</v>
      </c>
      <c r="AT393" s="11" t="e">
        <f t="shared" si="175"/>
        <v>#VALUE!</v>
      </c>
      <c r="AU393" s="15">
        <f t="shared" si="176"/>
        <v>1.5759424160826513E-2</v>
      </c>
      <c r="AW393">
        <f t="shared" si="177"/>
        <v>78.81297419298906</v>
      </c>
      <c r="AX393">
        <f t="shared" si="178"/>
        <v>15.215219993965079</v>
      </c>
      <c r="AY393" t="e">
        <f t="shared" si="179"/>
        <v>#VALUE!</v>
      </c>
    </row>
    <row r="394" spans="1:51">
      <c r="A394" s="17"/>
      <c r="D394" s="36">
        <v>2</v>
      </c>
      <c r="E394" s="45">
        <v>44440.890335648146</v>
      </c>
      <c r="F394" s="43">
        <v>68</v>
      </c>
      <c r="H394" s="54">
        <v>22.1</v>
      </c>
      <c r="I394" s="5">
        <v>30</v>
      </c>
      <c r="J394" s="5">
        <v>1</v>
      </c>
      <c r="K394" s="54">
        <v>28366</v>
      </c>
      <c r="L394" s="5" t="s">
        <v>88</v>
      </c>
      <c r="M394" s="6">
        <f t="shared" si="155"/>
        <v>5.1360240303253788E-3</v>
      </c>
      <c r="N394" s="6">
        <f t="shared" si="185"/>
        <v>754.64834928996902</v>
      </c>
      <c r="O394" s="6" t="e">
        <f t="shared" si="156"/>
        <v>#VALUE!</v>
      </c>
      <c r="P394">
        <f t="shared" si="157"/>
        <v>8.2176384485206061E-2</v>
      </c>
      <c r="Q394">
        <f t="shared" si="158"/>
        <v>33204.527368758638</v>
      </c>
      <c r="R394">
        <f t="shared" si="159"/>
        <v>0.14357961237802552</v>
      </c>
      <c r="S394">
        <f t="shared" si="160"/>
        <v>21096.497374819755</v>
      </c>
      <c r="T394">
        <f t="shared" si="161"/>
        <v>21096.497374819763</v>
      </c>
      <c r="V394" s="4">
        <f t="shared" si="180"/>
        <v>0.99194921302286188</v>
      </c>
      <c r="W394">
        <v>313.14999999999998</v>
      </c>
      <c r="X394">
        <f t="shared" si="162"/>
        <v>1.9073334166666699E-2</v>
      </c>
      <c r="Y394">
        <v>2E-3</v>
      </c>
      <c r="Z394">
        <f t="shared" si="163"/>
        <v>7.2765497523200454E-2</v>
      </c>
      <c r="AB394">
        <f t="shared" si="181"/>
        <v>9.9194921302286173E-7</v>
      </c>
      <c r="AC394">
        <f t="shared" si="164"/>
        <v>7.7206058525827791E-11</v>
      </c>
      <c r="AD394">
        <v>0</v>
      </c>
      <c r="AE394" s="11">
        <f t="shared" si="165"/>
        <v>2.0755044092598446E-11</v>
      </c>
      <c r="AF394" s="11">
        <f t="shared" si="166"/>
        <v>9.7961102618426237E-11</v>
      </c>
      <c r="AG394" s="15">
        <f t="shared" si="167"/>
        <v>1.097002469958351E-3</v>
      </c>
      <c r="AI394">
        <f t="shared" si="182"/>
        <v>2.8137631376606499E-2</v>
      </c>
      <c r="AJ394">
        <f t="shared" si="168"/>
        <v>2.1900270561436315E-6</v>
      </c>
      <c r="AK394">
        <v>0</v>
      </c>
      <c r="AL394" s="11">
        <f t="shared" si="169"/>
        <v>1.2203633088187358E-5</v>
      </c>
      <c r="AM394" s="11">
        <f t="shared" si="170"/>
        <v>1.439366014433099E-5</v>
      </c>
      <c r="AN394" s="15">
        <f t="shared" si="171"/>
        <v>2.2739189884214046E-2</v>
      </c>
      <c r="AO394" s="15"/>
      <c r="AP394" t="e">
        <f t="shared" si="172"/>
        <v>#VALUE!</v>
      </c>
      <c r="AQ394" t="e">
        <f t="shared" si="173"/>
        <v>#VALUE!</v>
      </c>
      <c r="AR394">
        <v>0</v>
      </c>
      <c r="AS394" s="11" t="e">
        <f t="shared" si="174"/>
        <v>#VALUE!</v>
      </c>
      <c r="AT394" s="11" t="e">
        <f t="shared" si="175"/>
        <v>#VALUE!</v>
      </c>
      <c r="AU394" s="15">
        <f t="shared" si="176"/>
        <v>1.5759424160826513E-2</v>
      </c>
      <c r="AW394">
        <f t="shared" si="177"/>
        <v>78.81297419298906</v>
      </c>
      <c r="AX394">
        <f t="shared" si="178"/>
        <v>15.215219993965084</v>
      </c>
      <c r="AY394" t="e">
        <f t="shared" si="179"/>
        <v>#VALUE!</v>
      </c>
    </row>
    <row r="395" spans="1:51">
      <c r="A395" s="17"/>
      <c r="D395" s="36">
        <v>1</v>
      </c>
      <c r="E395" s="45">
        <v>44440.911574074074</v>
      </c>
      <c r="F395" s="43">
        <v>88</v>
      </c>
      <c r="H395" s="54">
        <v>22.1</v>
      </c>
      <c r="I395" s="5">
        <v>30</v>
      </c>
      <c r="J395" s="5">
        <v>1</v>
      </c>
      <c r="K395" s="54">
        <v>28486</v>
      </c>
      <c r="L395" s="5" t="s">
        <v>88</v>
      </c>
      <c r="M395" s="6">
        <f t="shared" ref="M395:M458" si="186">1000000*(AF395-AD395)/X395</f>
        <v>5.1360240303253788E-3</v>
      </c>
      <c r="N395" s="6">
        <f t="shared" si="185"/>
        <v>757.84082626644772</v>
      </c>
      <c r="O395" s="6" t="e">
        <f t="shared" ref="O395:O458" si="187">1000000*(AT395-AR395)/X395</f>
        <v>#VALUE!</v>
      </c>
      <c r="P395">
        <f t="shared" ref="P395:P458" si="188">(M395*16)</f>
        <v>8.2176384485206061E-2</v>
      </c>
      <c r="Q395">
        <f t="shared" ref="Q395:Q458" si="189">(N395*44)</f>
        <v>33344.996355723699</v>
      </c>
      <c r="R395">
        <f t="shared" ref="R395:R458" si="190">1000000*(((AF395-AD395)*0.082057*W395)/(V395-Z395))/X395</f>
        <v>0.14357961237802552</v>
      </c>
      <c r="S395">
        <f t="shared" ref="S395:S458" si="191">1000000*(((AM395-AK395)*0.082057*W395)/(V395-Z395))/X395</f>
        <v>21185.744349542259</v>
      </c>
      <c r="T395">
        <f t="shared" ref="T395:T458" si="192">N395*((1*0.082057*W395)/(V395-Z395))</f>
        <v>21185.744349542259</v>
      </c>
      <c r="V395" s="4">
        <f t="shared" si="180"/>
        <v>0.99194921302286188</v>
      </c>
      <c r="W395">
        <v>313.14999999999998</v>
      </c>
      <c r="X395">
        <f t="shared" ref="X395:X458" si="193">(21.0733341666667/1000)-Y395</f>
        <v>1.9073334166666699E-2</v>
      </c>
      <c r="Y395">
        <v>2E-3</v>
      </c>
      <c r="Z395">
        <f t="shared" ref="Z395:Z458" si="194">(0.001316*10^(8.07131-(1730.63/(233.46+(W395-273.15)))))</f>
        <v>7.2765497523200454E-2</v>
      </c>
      <c r="AB395">
        <f t="shared" si="181"/>
        <v>9.9194921302286173E-7</v>
      </c>
      <c r="AC395">
        <f t="shared" ref="AC395:AC458" si="195">(AB395*Y395)/(0.082057*W395)</f>
        <v>7.7206058525827791E-11</v>
      </c>
      <c r="AD395">
        <v>0</v>
      </c>
      <c r="AE395" s="11">
        <f t="shared" ref="AE395:AE458" si="196">AB395*AG395*X395</f>
        <v>2.0755044092598446E-11</v>
      </c>
      <c r="AF395" s="11">
        <f t="shared" ref="AF395:AF458" si="197">AC395+AE395</f>
        <v>9.7961102618426237E-11</v>
      </c>
      <c r="AG395" s="15">
        <f t="shared" ref="AG395:AG458" si="198">101.325*(0.000014*EXP(1600*((1/W395)-(1/298.15))))</f>
        <v>1.097002469958351E-3</v>
      </c>
      <c r="AI395">
        <f t="shared" si="182"/>
        <v>2.8256665282169243E-2</v>
      </c>
      <c r="AJ395">
        <f t="shared" ref="AJ395:AJ458" si="199">(AI395*Y395)/(0.082057*W395)</f>
        <v>2.1992917831667306E-6</v>
      </c>
      <c r="AK395">
        <v>0</v>
      </c>
      <c r="AL395" s="11">
        <f t="shared" ref="AL395:AL458" si="200">AI395*AN395*X395</f>
        <v>1.2255259541356028E-5</v>
      </c>
      <c r="AM395" s="11">
        <f t="shared" ref="AM395:AM458" si="201">AJ395+AL395</f>
        <v>1.4454551324522759E-5</v>
      </c>
      <c r="AN395" s="15">
        <f t="shared" ref="AN395:AN458" si="202">101.325*(0.00033*EXP(2400*((1/W395)-(1/298.15))))</f>
        <v>2.2739189884214046E-2</v>
      </c>
      <c r="AO395" s="15"/>
      <c r="AP395" t="e">
        <f t="shared" ref="AP395:AP458" si="203">V395*(L395/10^6)</f>
        <v>#VALUE!</v>
      </c>
      <c r="AQ395" t="e">
        <f t="shared" ref="AQ395:AQ458" si="204">(AP395*Y395)/(0.082057*W395)</f>
        <v>#VALUE!</v>
      </c>
      <c r="AR395">
        <v>0</v>
      </c>
      <c r="AS395" s="11" t="e">
        <f t="shared" ref="AS395:AS458" si="205">AP395*AU395*X395</f>
        <v>#VALUE!</v>
      </c>
      <c r="AT395" s="11" t="e">
        <f t="shared" ref="AT395:AT458" si="206">AQ395+AS395</f>
        <v>#VALUE!</v>
      </c>
      <c r="AU395" s="15">
        <f t="shared" ref="AU395:AU458" si="207">101.325*((2.4*10^-4)*EXP(2700*((1/W395)-(1/298.15))))</f>
        <v>1.5759424160826513E-2</v>
      </c>
      <c r="AW395">
        <f t="shared" ref="AW395:AW458" si="208">100*(AF395-AE395)/AF395</f>
        <v>78.81297419298906</v>
      </c>
      <c r="AX395">
        <f t="shared" ref="AX395:AX458" si="209">100*(AM395-AL395)/AM395</f>
        <v>15.215219993965077</v>
      </c>
      <c r="AY395" t="e">
        <f t="shared" ref="AY395:AY458" si="210">100*(AT395-AS395)/AT395</f>
        <v>#VALUE!</v>
      </c>
    </row>
    <row r="396" spans="1:51">
      <c r="A396" s="17"/>
      <c r="D396" s="36">
        <v>2</v>
      </c>
      <c r="E396" s="45">
        <v>44440.932800925926</v>
      </c>
      <c r="F396" s="43">
        <v>42</v>
      </c>
      <c r="H396" s="54">
        <v>22.1</v>
      </c>
      <c r="I396" s="5">
        <v>30</v>
      </c>
      <c r="J396" s="5">
        <v>1</v>
      </c>
      <c r="K396" s="54">
        <v>29266</v>
      </c>
      <c r="L396" s="5" t="s">
        <v>88</v>
      </c>
      <c r="M396" s="6">
        <f t="shared" si="186"/>
        <v>5.1360240303253788E-3</v>
      </c>
      <c r="N396" s="6">
        <f t="shared" si="185"/>
        <v>778.59192661355962</v>
      </c>
      <c r="O396" s="6" t="e">
        <f t="shared" si="187"/>
        <v>#VALUE!</v>
      </c>
      <c r="P396">
        <f t="shared" si="188"/>
        <v>8.2176384485206061E-2</v>
      </c>
      <c r="Q396">
        <f t="shared" si="189"/>
        <v>34258.044770996625</v>
      </c>
      <c r="R396">
        <f t="shared" si="190"/>
        <v>0.14357961237802552</v>
      </c>
      <c r="S396">
        <f t="shared" si="191"/>
        <v>21765.849685238496</v>
      </c>
      <c r="T396">
        <f t="shared" si="192"/>
        <v>21765.849685238496</v>
      </c>
      <c r="V396" s="4">
        <f t="shared" si="180"/>
        <v>0.99194921302286188</v>
      </c>
      <c r="W396">
        <v>313.14999999999998</v>
      </c>
      <c r="X396">
        <f t="shared" si="193"/>
        <v>1.9073334166666699E-2</v>
      </c>
      <c r="Y396">
        <v>2E-3</v>
      </c>
      <c r="Z396">
        <f t="shared" si="194"/>
        <v>7.2765497523200454E-2</v>
      </c>
      <c r="AB396">
        <f t="shared" si="181"/>
        <v>9.9194921302286173E-7</v>
      </c>
      <c r="AC396">
        <f t="shared" si="195"/>
        <v>7.7206058525827791E-11</v>
      </c>
      <c r="AD396">
        <v>0</v>
      </c>
      <c r="AE396" s="11">
        <f t="shared" si="196"/>
        <v>2.0755044092598446E-11</v>
      </c>
      <c r="AF396" s="11">
        <f t="shared" si="197"/>
        <v>9.7961102618426237E-11</v>
      </c>
      <c r="AG396" s="15">
        <f t="shared" si="198"/>
        <v>1.097002469958351E-3</v>
      </c>
      <c r="AI396">
        <f t="shared" si="182"/>
        <v>2.9030385668327077E-2</v>
      </c>
      <c r="AJ396">
        <f t="shared" si="199"/>
        <v>2.2595125088168762E-6</v>
      </c>
      <c r="AK396">
        <v>0</v>
      </c>
      <c r="AL396" s="11">
        <f t="shared" si="200"/>
        <v>1.2590831486952382E-5</v>
      </c>
      <c r="AM396" s="11">
        <f t="shared" si="201"/>
        <v>1.4850343995769258E-5</v>
      </c>
      <c r="AN396" s="15">
        <f t="shared" si="202"/>
        <v>2.2739189884214046E-2</v>
      </c>
      <c r="AO396" s="15"/>
      <c r="AP396" t="e">
        <f t="shared" si="203"/>
        <v>#VALUE!</v>
      </c>
      <c r="AQ396" t="e">
        <f t="shared" si="204"/>
        <v>#VALUE!</v>
      </c>
      <c r="AR396">
        <v>0</v>
      </c>
      <c r="AS396" s="11" t="e">
        <f t="shared" si="205"/>
        <v>#VALUE!</v>
      </c>
      <c r="AT396" s="11" t="e">
        <f t="shared" si="206"/>
        <v>#VALUE!</v>
      </c>
      <c r="AU396" s="15">
        <f t="shared" si="207"/>
        <v>1.5759424160826513E-2</v>
      </c>
      <c r="AW396">
        <f t="shared" si="208"/>
        <v>78.81297419298906</v>
      </c>
      <c r="AX396">
        <f t="shared" si="209"/>
        <v>15.215219993965075</v>
      </c>
      <c r="AY396" t="e">
        <f t="shared" si="210"/>
        <v>#VALUE!</v>
      </c>
    </row>
    <row r="397" spans="1:51">
      <c r="A397" s="17"/>
      <c r="D397" s="36">
        <v>1</v>
      </c>
      <c r="E397" s="45">
        <v>44440.954004629632</v>
      </c>
      <c r="F397" s="43">
        <v>145</v>
      </c>
      <c r="H397" s="54">
        <v>22.1</v>
      </c>
      <c r="I397" s="5">
        <v>30</v>
      </c>
      <c r="J397" s="5">
        <v>1</v>
      </c>
      <c r="K397" s="54">
        <v>29458</v>
      </c>
      <c r="L397" s="5" t="s">
        <v>88</v>
      </c>
      <c r="M397" s="6">
        <f t="shared" si="186"/>
        <v>5.1360240303253788E-3</v>
      </c>
      <c r="N397" s="6">
        <f t="shared" si="185"/>
        <v>783.69988977592573</v>
      </c>
      <c r="O397" s="6" t="e">
        <f t="shared" si="187"/>
        <v>#VALUE!</v>
      </c>
      <c r="P397">
        <f t="shared" si="188"/>
        <v>8.2176384485206061E-2</v>
      </c>
      <c r="Q397">
        <f t="shared" si="189"/>
        <v>34482.79515014073</v>
      </c>
      <c r="R397">
        <f t="shared" si="190"/>
        <v>0.14357961237802552</v>
      </c>
      <c r="S397">
        <f t="shared" si="191"/>
        <v>21908.644844794489</v>
      </c>
      <c r="T397">
        <f t="shared" si="192"/>
        <v>21908.644844794493</v>
      </c>
      <c r="V397" s="4">
        <f t="shared" ref="V397:V460" si="211">((0.001316*((I397*25.4)-(2.5*2053/100)))*(273.15+40))/(273.15+H397)</f>
        <v>0.99194921302286188</v>
      </c>
      <c r="W397">
        <v>313.14999999999998</v>
      </c>
      <c r="X397">
        <f t="shared" si="193"/>
        <v>1.9073334166666699E-2</v>
      </c>
      <c r="Y397">
        <v>2E-3</v>
      </c>
      <c r="Z397">
        <f t="shared" si="194"/>
        <v>7.2765497523200454E-2</v>
      </c>
      <c r="AB397">
        <f t="shared" ref="AB397:AB460" si="212">V397*(J397/10^6)</f>
        <v>9.9194921302286173E-7</v>
      </c>
      <c r="AC397">
        <f t="shared" si="195"/>
        <v>7.7206058525827791E-11</v>
      </c>
      <c r="AD397">
        <v>0</v>
      </c>
      <c r="AE397" s="11">
        <f t="shared" si="196"/>
        <v>2.0755044092598446E-11</v>
      </c>
      <c r="AF397" s="11">
        <f t="shared" si="197"/>
        <v>9.7961102618426237E-11</v>
      </c>
      <c r="AG397" s="15">
        <f t="shared" si="198"/>
        <v>1.097002469958351E-3</v>
      </c>
      <c r="AI397">
        <f t="shared" ref="AI397:AI460" si="213">V397*(K397/10^6)</f>
        <v>2.9220839917227466E-2</v>
      </c>
      <c r="AJ397">
        <f t="shared" si="199"/>
        <v>2.2743360720538353E-6</v>
      </c>
      <c r="AK397">
        <v>0</v>
      </c>
      <c r="AL397" s="11">
        <f t="shared" si="200"/>
        <v>1.2673433812022255E-5</v>
      </c>
      <c r="AM397" s="11">
        <f t="shared" si="201"/>
        <v>1.494776988407609E-5</v>
      </c>
      <c r="AN397" s="15">
        <f t="shared" si="202"/>
        <v>2.2739189884214046E-2</v>
      </c>
      <c r="AO397" s="15"/>
      <c r="AP397" t="e">
        <f t="shared" si="203"/>
        <v>#VALUE!</v>
      </c>
      <c r="AQ397" t="e">
        <f t="shared" si="204"/>
        <v>#VALUE!</v>
      </c>
      <c r="AR397">
        <v>0</v>
      </c>
      <c r="AS397" s="11" t="e">
        <f t="shared" si="205"/>
        <v>#VALUE!</v>
      </c>
      <c r="AT397" s="11" t="e">
        <f t="shared" si="206"/>
        <v>#VALUE!</v>
      </c>
      <c r="AU397" s="15">
        <f t="shared" si="207"/>
        <v>1.5759424160826513E-2</v>
      </c>
      <c r="AW397">
        <f t="shared" si="208"/>
        <v>78.81297419298906</v>
      </c>
      <c r="AX397">
        <f t="shared" si="209"/>
        <v>15.215219993965073</v>
      </c>
      <c r="AY397" t="e">
        <f t="shared" si="210"/>
        <v>#VALUE!</v>
      </c>
    </row>
    <row r="398" spans="1:51">
      <c r="A398" s="17"/>
      <c r="D398" s="36">
        <v>2</v>
      </c>
      <c r="E398" s="45">
        <v>44446.56722222222</v>
      </c>
      <c r="F398" s="43">
        <v>182</v>
      </c>
      <c r="H398" s="54">
        <v>23</v>
      </c>
      <c r="I398" s="5">
        <v>30</v>
      </c>
      <c r="J398" s="5">
        <v>1</v>
      </c>
      <c r="K398" s="54">
        <v>5817</v>
      </c>
      <c r="L398" s="5" t="s">
        <v>88</v>
      </c>
      <c r="M398" s="6">
        <f t="shared" si="186"/>
        <v>5.1204156506958242E-3</v>
      </c>
      <c r="N398" s="6">
        <f t="shared" si="185"/>
        <v>154.28501993458357</v>
      </c>
      <c r="O398" s="6" t="e">
        <f t="shared" si="187"/>
        <v>#VALUE!</v>
      </c>
      <c r="P398">
        <f t="shared" si="188"/>
        <v>8.1926650411133187E-2</v>
      </c>
      <c r="Q398">
        <f t="shared" si="189"/>
        <v>6788.5408771216771</v>
      </c>
      <c r="R398">
        <f t="shared" si="190"/>
        <v>0.14361426797413188</v>
      </c>
      <c r="S398">
        <f t="shared" si="191"/>
        <v>4327.2913194592966</v>
      </c>
      <c r="T398">
        <f t="shared" si="192"/>
        <v>4327.2913194592966</v>
      </c>
      <c r="V398" s="4">
        <f t="shared" si="211"/>
        <v>0.9889346788620631</v>
      </c>
      <c r="W398">
        <v>313.14999999999998</v>
      </c>
      <c r="X398">
        <f t="shared" si="193"/>
        <v>1.9073334166666699E-2</v>
      </c>
      <c r="Y398">
        <v>2E-3</v>
      </c>
      <c r="Z398">
        <f t="shared" si="194"/>
        <v>7.2765497523200454E-2</v>
      </c>
      <c r="AB398">
        <f t="shared" si="212"/>
        <v>9.889346788620631E-7</v>
      </c>
      <c r="AC398">
        <f t="shared" si="195"/>
        <v>7.6971429274862939E-11</v>
      </c>
      <c r="AD398">
        <v>0</v>
      </c>
      <c r="AE398" s="11">
        <f t="shared" si="196"/>
        <v>2.0691969503088613E-11</v>
      </c>
      <c r="AF398" s="11">
        <f t="shared" si="197"/>
        <v>9.7663398777951552E-11</v>
      </c>
      <c r="AG398" s="15">
        <f t="shared" si="198"/>
        <v>1.097002469958351E-3</v>
      </c>
      <c r="AI398">
        <f t="shared" si="213"/>
        <v>5.7526330269406208E-3</v>
      </c>
      <c r="AJ398">
        <f t="shared" si="199"/>
        <v>4.4774280409187768E-7</v>
      </c>
      <c r="AK398">
        <v>0</v>
      </c>
      <c r="AL398" s="11">
        <f t="shared" si="200"/>
        <v>2.4949869380312675E-6</v>
      </c>
      <c r="AM398" s="11">
        <f t="shared" si="201"/>
        <v>2.9427297421231454E-6</v>
      </c>
      <c r="AN398" s="15">
        <f t="shared" si="202"/>
        <v>2.2739189884214046E-2</v>
      </c>
      <c r="AO398" s="15"/>
      <c r="AP398" t="e">
        <f t="shared" si="203"/>
        <v>#VALUE!</v>
      </c>
      <c r="AQ398" t="e">
        <f t="shared" si="204"/>
        <v>#VALUE!</v>
      </c>
      <c r="AR398">
        <v>0</v>
      </c>
      <c r="AS398" s="11" t="e">
        <f t="shared" si="205"/>
        <v>#VALUE!</v>
      </c>
      <c r="AT398" s="11" t="e">
        <f t="shared" si="206"/>
        <v>#VALUE!</v>
      </c>
      <c r="AU398" s="15">
        <f t="shared" si="207"/>
        <v>1.5759424160826513E-2</v>
      </c>
      <c r="AW398">
        <f t="shared" si="208"/>
        <v>78.812974192989046</v>
      </c>
      <c r="AX398">
        <f t="shared" si="209"/>
        <v>15.21521999396508</v>
      </c>
      <c r="AY398" t="e">
        <f t="shared" si="210"/>
        <v>#VALUE!</v>
      </c>
    </row>
    <row r="399" spans="1:51">
      <c r="A399" s="17"/>
      <c r="D399" s="36">
        <v>1</v>
      </c>
      <c r="E399" s="45">
        <v>44446.588449074072</v>
      </c>
      <c r="F399" s="43">
        <v>129</v>
      </c>
      <c r="H399" s="54">
        <v>23</v>
      </c>
      <c r="I399" s="5">
        <v>30</v>
      </c>
      <c r="J399" s="5">
        <v>1</v>
      </c>
      <c r="K399" s="54">
        <v>1559</v>
      </c>
      <c r="L399" s="5" t="s">
        <v>88</v>
      </c>
      <c r="M399" s="6">
        <f t="shared" si="186"/>
        <v>5.1204156506958242E-3</v>
      </c>
      <c r="N399" s="6">
        <f t="shared" si="185"/>
        <v>41.349552359982077</v>
      </c>
      <c r="O399" s="6" t="e">
        <f t="shared" si="187"/>
        <v>#VALUE!</v>
      </c>
      <c r="P399">
        <f t="shared" si="188"/>
        <v>8.1926650411133187E-2</v>
      </c>
      <c r="Q399">
        <f t="shared" si="189"/>
        <v>1819.3803038392114</v>
      </c>
      <c r="R399">
        <f t="shared" si="190"/>
        <v>0.14361426797413188</v>
      </c>
      <c r="S399">
        <f t="shared" si="191"/>
        <v>1159.7468054043395</v>
      </c>
      <c r="T399">
        <f t="shared" si="192"/>
        <v>1159.7468054043395</v>
      </c>
      <c r="V399" s="4">
        <f t="shared" si="211"/>
        <v>0.9889346788620631</v>
      </c>
      <c r="W399">
        <v>313.14999999999998</v>
      </c>
      <c r="X399">
        <f t="shared" si="193"/>
        <v>1.9073334166666699E-2</v>
      </c>
      <c r="Y399">
        <v>2E-3</v>
      </c>
      <c r="Z399">
        <f t="shared" si="194"/>
        <v>7.2765497523200454E-2</v>
      </c>
      <c r="AB399">
        <f t="shared" si="212"/>
        <v>9.889346788620631E-7</v>
      </c>
      <c r="AC399">
        <f t="shared" si="195"/>
        <v>7.6971429274862939E-11</v>
      </c>
      <c r="AD399">
        <v>0</v>
      </c>
      <c r="AE399" s="11">
        <f t="shared" si="196"/>
        <v>2.0691969503088613E-11</v>
      </c>
      <c r="AF399" s="11">
        <f t="shared" si="197"/>
        <v>9.7663398777951552E-11</v>
      </c>
      <c r="AG399" s="15">
        <f t="shared" si="198"/>
        <v>1.097002469958351E-3</v>
      </c>
      <c r="AI399">
        <f t="shared" si="213"/>
        <v>1.5417491643459564E-3</v>
      </c>
      <c r="AJ399">
        <f t="shared" si="199"/>
        <v>1.1999845823951133E-7</v>
      </c>
      <c r="AK399">
        <v>0</v>
      </c>
      <c r="AL399" s="11">
        <f t="shared" si="200"/>
        <v>6.6867537156450846E-7</v>
      </c>
      <c r="AM399" s="11">
        <f t="shared" si="201"/>
        <v>7.8867382980401977E-7</v>
      </c>
      <c r="AN399" s="15">
        <f t="shared" si="202"/>
        <v>2.2739189884214046E-2</v>
      </c>
      <c r="AO399" s="15"/>
      <c r="AP399" t="e">
        <f t="shared" si="203"/>
        <v>#VALUE!</v>
      </c>
      <c r="AQ399" t="e">
        <f t="shared" si="204"/>
        <v>#VALUE!</v>
      </c>
      <c r="AR399">
        <v>0</v>
      </c>
      <c r="AS399" s="11" t="e">
        <f t="shared" si="205"/>
        <v>#VALUE!</v>
      </c>
      <c r="AT399" s="11" t="e">
        <f t="shared" si="206"/>
        <v>#VALUE!</v>
      </c>
      <c r="AU399" s="15">
        <f t="shared" si="207"/>
        <v>1.5759424160826513E-2</v>
      </c>
      <c r="AW399">
        <f t="shared" si="208"/>
        <v>78.812974192989046</v>
      </c>
      <c r="AX399">
        <f t="shared" si="209"/>
        <v>15.215219993965075</v>
      </c>
      <c r="AY399" t="e">
        <f t="shared" si="210"/>
        <v>#VALUE!</v>
      </c>
    </row>
    <row r="400" spans="1:51">
      <c r="A400" s="17"/>
      <c r="D400" s="36">
        <v>2</v>
      </c>
      <c r="E400" s="45">
        <v>44446.609652777777</v>
      </c>
      <c r="F400" s="43">
        <v>108</v>
      </c>
      <c r="H400" s="54">
        <v>23</v>
      </c>
      <c r="I400" s="5">
        <v>30</v>
      </c>
      <c r="J400" s="5">
        <v>1</v>
      </c>
      <c r="K400" s="54">
        <v>20263</v>
      </c>
      <c r="L400" s="5" t="s">
        <v>88</v>
      </c>
      <c r="M400" s="6">
        <f t="shared" si="186"/>
        <v>5.1204156506958242E-3</v>
      </c>
      <c r="N400" s="6">
        <f t="shared" si="185"/>
        <v>537.43808817852266</v>
      </c>
      <c r="O400" s="6" t="e">
        <f t="shared" si="187"/>
        <v>#VALUE!</v>
      </c>
      <c r="P400">
        <f t="shared" si="188"/>
        <v>8.1926650411133187E-2</v>
      </c>
      <c r="Q400">
        <f t="shared" si="189"/>
        <v>23647.275879854998</v>
      </c>
      <c r="R400">
        <f t="shared" si="190"/>
        <v>0.14361426797413188</v>
      </c>
      <c r="S400">
        <f t="shared" si="191"/>
        <v>15073.732853052046</v>
      </c>
      <c r="T400">
        <f t="shared" si="192"/>
        <v>15073.732853052041</v>
      </c>
      <c r="V400" s="4">
        <f t="shared" si="211"/>
        <v>0.9889346788620631</v>
      </c>
      <c r="W400">
        <v>313.14999999999998</v>
      </c>
      <c r="X400">
        <f t="shared" si="193"/>
        <v>1.9073334166666699E-2</v>
      </c>
      <c r="Y400">
        <v>2E-3</v>
      </c>
      <c r="Z400">
        <f t="shared" si="194"/>
        <v>7.2765497523200454E-2</v>
      </c>
      <c r="AB400">
        <f t="shared" si="212"/>
        <v>9.889346788620631E-7</v>
      </c>
      <c r="AC400">
        <f t="shared" si="195"/>
        <v>7.6971429274862939E-11</v>
      </c>
      <c r="AD400">
        <v>0</v>
      </c>
      <c r="AE400" s="11">
        <f t="shared" si="196"/>
        <v>2.0691969503088613E-11</v>
      </c>
      <c r="AF400" s="11">
        <f t="shared" si="197"/>
        <v>9.7663398777951552E-11</v>
      </c>
      <c r="AG400" s="15">
        <f t="shared" si="198"/>
        <v>1.097002469958351E-3</v>
      </c>
      <c r="AI400">
        <f t="shared" si="213"/>
        <v>2.0038783397781985E-2</v>
      </c>
      <c r="AJ400">
        <f t="shared" si="199"/>
        <v>1.5596720713965477E-6</v>
      </c>
      <c r="AK400">
        <v>0</v>
      </c>
      <c r="AL400" s="11">
        <f t="shared" si="200"/>
        <v>8.6910641783269005E-6</v>
      </c>
      <c r="AM400" s="11">
        <f t="shared" si="201"/>
        <v>1.0250736249723448E-5</v>
      </c>
      <c r="AN400" s="15">
        <f t="shared" si="202"/>
        <v>2.2739189884214046E-2</v>
      </c>
      <c r="AO400" s="15"/>
      <c r="AP400" t="e">
        <f t="shared" si="203"/>
        <v>#VALUE!</v>
      </c>
      <c r="AQ400" t="e">
        <f t="shared" si="204"/>
        <v>#VALUE!</v>
      </c>
      <c r="AR400">
        <v>0</v>
      </c>
      <c r="AS400" s="11" t="e">
        <f t="shared" si="205"/>
        <v>#VALUE!</v>
      </c>
      <c r="AT400" s="11" t="e">
        <f t="shared" si="206"/>
        <v>#VALUE!</v>
      </c>
      <c r="AU400" s="15">
        <f t="shared" si="207"/>
        <v>1.5759424160826513E-2</v>
      </c>
      <c r="AW400">
        <f t="shared" si="208"/>
        <v>78.812974192989046</v>
      </c>
      <c r="AX400">
        <f t="shared" si="209"/>
        <v>15.215219993965071</v>
      </c>
      <c r="AY400" t="e">
        <f t="shared" si="210"/>
        <v>#VALUE!</v>
      </c>
    </row>
    <row r="401" spans="1:51">
      <c r="A401" s="17"/>
      <c r="D401" s="36">
        <v>1</v>
      </c>
      <c r="E401" s="45">
        <v>44446.630856481483</v>
      </c>
      <c r="F401" s="43">
        <v>51</v>
      </c>
      <c r="H401" s="54">
        <v>23</v>
      </c>
      <c r="I401" s="5">
        <v>30</v>
      </c>
      <c r="J401" s="5">
        <v>1</v>
      </c>
      <c r="K401" s="54">
        <v>21084</v>
      </c>
      <c r="L401" s="5" t="s">
        <v>88</v>
      </c>
      <c r="M401" s="6">
        <f t="shared" si="186"/>
        <v>5.1204156506958242E-3</v>
      </c>
      <c r="N401" s="6">
        <f t="shared" si="185"/>
        <v>559.21357405892377</v>
      </c>
      <c r="O401" s="6" t="e">
        <f t="shared" si="187"/>
        <v>#VALUE!</v>
      </c>
      <c r="P401">
        <f t="shared" si="188"/>
        <v>8.1926650411133187E-2</v>
      </c>
      <c r="Q401">
        <f t="shared" si="189"/>
        <v>24605.397258592646</v>
      </c>
      <c r="R401">
        <f t="shared" si="190"/>
        <v>0.14361426797413188</v>
      </c>
      <c r="S401">
        <f t="shared" si="191"/>
        <v>15684.478284249584</v>
      </c>
      <c r="T401">
        <f t="shared" si="192"/>
        <v>15684.478284249579</v>
      </c>
      <c r="V401" s="4">
        <f t="shared" si="211"/>
        <v>0.9889346788620631</v>
      </c>
      <c r="W401">
        <v>313.14999999999998</v>
      </c>
      <c r="X401">
        <f t="shared" si="193"/>
        <v>1.9073334166666699E-2</v>
      </c>
      <c r="Y401">
        <v>2E-3</v>
      </c>
      <c r="Z401">
        <f t="shared" si="194"/>
        <v>7.2765497523200454E-2</v>
      </c>
      <c r="AB401">
        <f t="shared" si="212"/>
        <v>9.889346788620631E-7</v>
      </c>
      <c r="AC401">
        <f t="shared" si="195"/>
        <v>7.6971429274862939E-11</v>
      </c>
      <c r="AD401">
        <v>0</v>
      </c>
      <c r="AE401" s="11">
        <f t="shared" si="196"/>
        <v>2.0691969503088613E-11</v>
      </c>
      <c r="AF401" s="11">
        <f t="shared" si="197"/>
        <v>9.7663398777951552E-11</v>
      </c>
      <c r="AG401" s="15">
        <f t="shared" si="198"/>
        <v>1.097002469958351E-3</v>
      </c>
      <c r="AI401">
        <f t="shared" si="213"/>
        <v>2.0850698769127738E-2</v>
      </c>
      <c r="AJ401">
        <f t="shared" si="199"/>
        <v>1.6228656148312101E-6</v>
      </c>
      <c r="AK401">
        <v>0</v>
      </c>
      <c r="AL401" s="11">
        <f t="shared" si="200"/>
        <v>9.0432017537306599E-6</v>
      </c>
      <c r="AM401" s="11">
        <f t="shared" si="201"/>
        <v>1.066606736856187E-5</v>
      </c>
      <c r="AN401" s="15">
        <f t="shared" si="202"/>
        <v>2.2739189884214046E-2</v>
      </c>
      <c r="AO401" s="15"/>
      <c r="AP401" t="e">
        <f t="shared" si="203"/>
        <v>#VALUE!</v>
      </c>
      <c r="AQ401" t="e">
        <f t="shared" si="204"/>
        <v>#VALUE!</v>
      </c>
      <c r="AR401">
        <v>0</v>
      </c>
      <c r="AS401" s="11" t="e">
        <f t="shared" si="205"/>
        <v>#VALUE!</v>
      </c>
      <c r="AT401" s="11" t="e">
        <f t="shared" si="206"/>
        <v>#VALUE!</v>
      </c>
      <c r="AU401" s="15">
        <f t="shared" si="207"/>
        <v>1.5759424160826513E-2</v>
      </c>
      <c r="AW401">
        <f t="shared" si="208"/>
        <v>78.812974192989046</v>
      </c>
      <c r="AX401">
        <f t="shared" si="209"/>
        <v>15.215219993965071</v>
      </c>
      <c r="AY401" t="e">
        <f t="shared" si="210"/>
        <v>#VALUE!</v>
      </c>
    </row>
    <row r="402" spans="1:51">
      <c r="A402" s="17"/>
      <c r="D402" s="36">
        <v>2</v>
      </c>
      <c r="E402" s="45">
        <v>44446.652083333334</v>
      </c>
      <c r="F402" s="43">
        <v>134</v>
      </c>
      <c r="H402" s="54">
        <v>23</v>
      </c>
      <c r="I402" s="5">
        <v>30</v>
      </c>
      <c r="J402" s="5">
        <v>1</v>
      </c>
      <c r="K402" s="54">
        <v>16756</v>
      </c>
      <c r="L402" s="5" t="s">
        <v>88</v>
      </c>
      <c r="M402" s="6">
        <f t="shared" si="186"/>
        <v>5.1204156506958242E-3</v>
      </c>
      <c r="N402" s="6">
        <f t="shared" si="185"/>
        <v>444.42148771254631</v>
      </c>
      <c r="O402" s="6" t="e">
        <f t="shared" si="187"/>
        <v>#VALUE!</v>
      </c>
      <c r="P402">
        <f t="shared" si="188"/>
        <v>8.1926650411133187E-2</v>
      </c>
      <c r="Q402">
        <f t="shared" si="189"/>
        <v>19554.545459352037</v>
      </c>
      <c r="R402">
        <f t="shared" si="190"/>
        <v>0.14361426797413188</v>
      </c>
      <c r="S402">
        <f t="shared" si="191"/>
        <v>12464.860469118095</v>
      </c>
      <c r="T402">
        <f t="shared" si="192"/>
        <v>12464.860469118097</v>
      </c>
      <c r="V402" s="4">
        <f t="shared" si="211"/>
        <v>0.9889346788620631</v>
      </c>
      <c r="W402">
        <v>313.14999999999998</v>
      </c>
      <c r="X402">
        <f t="shared" si="193"/>
        <v>1.9073334166666699E-2</v>
      </c>
      <c r="Y402">
        <v>2E-3</v>
      </c>
      <c r="Z402">
        <f t="shared" si="194"/>
        <v>7.2765497523200454E-2</v>
      </c>
      <c r="AB402">
        <f t="shared" si="212"/>
        <v>9.889346788620631E-7</v>
      </c>
      <c r="AC402">
        <f t="shared" si="195"/>
        <v>7.6971429274862939E-11</v>
      </c>
      <c r="AD402">
        <v>0</v>
      </c>
      <c r="AE402" s="11">
        <f t="shared" si="196"/>
        <v>2.0691969503088613E-11</v>
      </c>
      <c r="AF402" s="11">
        <f t="shared" si="197"/>
        <v>9.7663398777951552E-11</v>
      </c>
      <c r="AG402" s="15">
        <f t="shared" si="198"/>
        <v>1.097002469958351E-3</v>
      </c>
      <c r="AI402">
        <f t="shared" si="213"/>
        <v>1.6570589479012729E-2</v>
      </c>
      <c r="AJ402">
        <f t="shared" si="199"/>
        <v>1.2897332689296035E-6</v>
      </c>
      <c r="AK402">
        <v>0</v>
      </c>
      <c r="AL402" s="11">
        <f t="shared" si="200"/>
        <v>7.1868662770589511E-6</v>
      </c>
      <c r="AM402" s="11">
        <f t="shared" si="201"/>
        <v>8.4765995459885542E-6</v>
      </c>
      <c r="AN402" s="15">
        <f t="shared" si="202"/>
        <v>2.2739189884214046E-2</v>
      </c>
      <c r="AO402" s="15"/>
      <c r="AP402" t="e">
        <f t="shared" si="203"/>
        <v>#VALUE!</v>
      </c>
      <c r="AQ402" t="e">
        <f t="shared" si="204"/>
        <v>#VALUE!</v>
      </c>
      <c r="AR402">
        <v>0</v>
      </c>
      <c r="AS402" s="11" t="e">
        <f t="shared" si="205"/>
        <v>#VALUE!</v>
      </c>
      <c r="AT402" s="11" t="e">
        <f t="shared" si="206"/>
        <v>#VALUE!</v>
      </c>
      <c r="AU402" s="15">
        <f t="shared" si="207"/>
        <v>1.5759424160826513E-2</v>
      </c>
      <c r="AW402">
        <f t="shared" si="208"/>
        <v>78.812974192989046</v>
      </c>
      <c r="AX402">
        <f t="shared" si="209"/>
        <v>15.215219993965075</v>
      </c>
      <c r="AY402" t="e">
        <f t="shared" si="210"/>
        <v>#VALUE!</v>
      </c>
    </row>
    <row r="403" spans="1:51">
      <c r="A403" s="17"/>
      <c r="D403" s="36">
        <v>1</v>
      </c>
      <c r="E403" s="45">
        <v>44446.67328703704</v>
      </c>
      <c r="F403" s="43">
        <v>59</v>
      </c>
      <c r="H403" s="54">
        <v>23</v>
      </c>
      <c r="I403" s="5">
        <v>30</v>
      </c>
      <c r="J403" s="5">
        <v>1</v>
      </c>
      <c r="K403" s="54">
        <v>323</v>
      </c>
      <c r="L403" s="5" t="s">
        <v>88</v>
      </c>
      <c r="M403" s="6">
        <f t="shared" si="186"/>
        <v>5.1204156506958242E-3</v>
      </c>
      <c r="N403" s="6">
        <f t="shared" si="185"/>
        <v>8.5669694754805725</v>
      </c>
      <c r="O403" s="6" t="e">
        <f t="shared" si="187"/>
        <v>#VALUE!</v>
      </c>
      <c r="P403">
        <f t="shared" si="188"/>
        <v>8.1926650411133187E-2</v>
      </c>
      <c r="Q403">
        <f t="shared" si="189"/>
        <v>376.94665692114518</v>
      </c>
      <c r="R403">
        <f t="shared" si="190"/>
        <v>0.14361426797413188</v>
      </c>
      <c r="S403">
        <f t="shared" si="191"/>
        <v>240.28108925311201</v>
      </c>
      <c r="T403">
        <f t="shared" si="192"/>
        <v>240.28108925311204</v>
      </c>
      <c r="V403" s="4">
        <f t="shared" si="211"/>
        <v>0.9889346788620631</v>
      </c>
      <c r="W403">
        <v>313.14999999999998</v>
      </c>
      <c r="X403">
        <f t="shared" si="193"/>
        <v>1.9073334166666699E-2</v>
      </c>
      <c r="Y403">
        <v>2E-3</v>
      </c>
      <c r="Z403">
        <f t="shared" si="194"/>
        <v>7.2765497523200454E-2</v>
      </c>
      <c r="AB403">
        <f t="shared" si="212"/>
        <v>9.889346788620631E-7</v>
      </c>
      <c r="AC403">
        <f t="shared" si="195"/>
        <v>7.6971429274862939E-11</v>
      </c>
      <c r="AD403">
        <v>0</v>
      </c>
      <c r="AE403" s="11">
        <f t="shared" si="196"/>
        <v>2.0691969503088613E-11</v>
      </c>
      <c r="AF403" s="11">
        <f t="shared" si="197"/>
        <v>9.7663398777951552E-11</v>
      </c>
      <c r="AG403" s="15">
        <f t="shared" si="198"/>
        <v>1.097002469958351E-3</v>
      </c>
      <c r="AI403">
        <f t="shared" si="213"/>
        <v>3.1942590127244635E-4</v>
      </c>
      <c r="AJ403">
        <f t="shared" si="199"/>
        <v>2.4861771655780727E-8</v>
      </c>
      <c r="AK403">
        <v>0</v>
      </c>
      <c r="AL403" s="11">
        <f t="shared" si="200"/>
        <v>1.3853889994569354E-7</v>
      </c>
      <c r="AM403" s="11">
        <f t="shared" si="201"/>
        <v>1.6340067160147428E-7</v>
      </c>
      <c r="AN403" s="15">
        <f t="shared" si="202"/>
        <v>2.2739189884214046E-2</v>
      </c>
      <c r="AO403" s="15"/>
      <c r="AP403" t="e">
        <f t="shared" si="203"/>
        <v>#VALUE!</v>
      </c>
      <c r="AQ403" t="e">
        <f t="shared" si="204"/>
        <v>#VALUE!</v>
      </c>
      <c r="AR403">
        <v>0</v>
      </c>
      <c r="AS403" s="11" t="e">
        <f t="shared" si="205"/>
        <v>#VALUE!</v>
      </c>
      <c r="AT403" s="11" t="e">
        <f t="shared" si="206"/>
        <v>#VALUE!</v>
      </c>
      <c r="AU403" s="15">
        <f t="shared" si="207"/>
        <v>1.5759424160826513E-2</v>
      </c>
      <c r="AW403">
        <f t="shared" si="208"/>
        <v>78.812974192989046</v>
      </c>
      <c r="AX403">
        <f t="shared" si="209"/>
        <v>15.21521999396508</v>
      </c>
      <c r="AY403" t="e">
        <f t="shared" si="210"/>
        <v>#VALUE!</v>
      </c>
    </row>
    <row r="404" spans="1:51">
      <c r="A404" s="17"/>
      <c r="D404" s="36">
        <v>2</v>
      </c>
      <c r="E404" s="45">
        <v>44446.694525462961</v>
      </c>
      <c r="F404" s="43">
        <v>73</v>
      </c>
      <c r="H404" s="54">
        <v>23</v>
      </c>
      <c r="I404" s="5">
        <v>30</v>
      </c>
      <c r="J404" s="5">
        <v>1</v>
      </c>
      <c r="K404" s="54">
        <v>19679</v>
      </c>
      <c r="L404" s="5" t="s">
        <v>88</v>
      </c>
      <c r="M404" s="6">
        <f t="shared" si="186"/>
        <v>5.1204156506958242E-3</v>
      </c>
      <c r="N404" s="6">
        <f t="shared" si="185"/>
        <v>521.94858299684881</v>
      </c>
      <c r="O404" s="6" t="e">
        <f t="shared" si="187"/>
        <v>#VALUE!</v>
      </c>
      <c r="P404">
        <f t="shared" si="188"/>
        <v>8.1926650411133187E-2</v>
      </c>
      <c r="Q404">
        <f t="shared" si="189"/>
        <v>22965.737651861349</v>
      </c>
      <c r="R404">
        <f t="shared" si="190"/>
        <v>0.14361426797413188</v>
      </c>
      <c r="S404">
        <f t="shared" si="191"/>
        <v>14639.292741213598</v>
      </c>
      <c r="T404">
        <f t="shared" si="192"/>
        <v>14639.292741213596</v>
      </c>
      <c r="V404" s="4">
        <f t="shared" si="211"/>
        <v>0.9889346788620631</v>
      </c>
      <c r="W404">
        <v>313.14999999999998</v>
      </c>
      <c r="X404">
        <f t="shared" si="193"/>
        <v>1.9073334166666699E-2</v>
      </c>
      <c r="Y404">
        <v>2E-3</v>
      </c>
      <c r="Z404">
        <f t="shared" si="194"/>
        <v>7.2765497523200454E-2</v>
      </c>
      <c r="AB404">
        <f t="shared" si="212"/>
        <v>9.889346788620631E-7</v>
      </c>
      <c r="AC404">
        <f t="shared" si="195"/>
        <v>7.6971429274862939E-11</v>
      </c>
      <c r="AD404">
        <v>0</v>
      </c>
      <c r="AE404" s="11">
        <f t="shared" si="196"/>
        <v>2.0691969503088613E-11</v>
      </c>
      <c r="AF404" s="11">
        <f t="shared" si="197"/>
        <v>9.7663398777951552E-11</v>
      </c>
      <c r="AG404" s="15">
        <f t="shared" si="198"/>
        <v>1.097002469958351E-3</v>
      </c>
      <c r="AI404">
        <f t="shared" si="213"/>
        <v>1.9461245545326539E-2</v>
      </c>
      <c r="AJ404">
        <f t="shared" si="199"/>
        <v>1.5147207567000276E-6</v>
      </c>
      <c r="AK404">
        <v>0</v>
      </c>
      <c r="AL404" s="11">
        <f t="shared" si="200"/>
        <v>8.4405789846170391E-6</v>
      </c>
      <c r="AM404" s="11">
        <f t="shared" si="201"/>
        <v>9.9552997413170673E-6</v>
      </c>
      <c r="AN404" s="15">
        <f t="shared" si="202"/>
        <v>2.2739189884214046E-2</v>
      </c>
      <c r="AO404" s="15"/>
      <c r="AP404" t="e">
        <f t="shared" si="203"/>
        <v>#VALUE!</v>
      </c>
      <c r="AQ404" t="e">
        <f t="shared" si="204"/>
        <v>#VALUE!</v>
      </c>
      <c r="AR404">
        <v>0</v>
      </c>
      <c r="AS404" s="11" t="e">
        <f t="shared" si="205"/>
        <v>#VALUE!</v>
      </c>
      <c r="AT404" s="11" t="e">
        <f t="shared" si="206"/>
        <v>#VALUE!</v>
      </c>
      <c r="AU404" s="15">
        <f t="shared" si="207"/>
        <v>1.5759424160826513E-2</v>
      </c>
      <c r="AW404">
        <f t="shared" si="208"/>
        <v>78.812974192989046</v>
      </c>
      <c r="AX404">
        <f t="shared" si="209"/>
        <v>15.21521999396508</v>
      </c>
      <c r="AY404" t="e">
        <f t="shared" si="210"/>
        <v>#VALUE!</v>
      </c>
    </row>
    <row r="405" spans="1:51">
      <c r="A405" s="17"/>
      <c r="D405" s="36">
        <v>1</v>
      </c>
      <c r="E405" s="45">
        <v>44446.715717592589</v>
      </c>
      <c r="F405" s="43">
        <v>194</v>
      </c>
      <c r="H405" s="54">
        <v>23</v>
      </c>
      <c r="I405" s="5">
        <v>30</v>
      </c>
      <c r="J405" s="5">
        <v>1</v>
      </c>
      <c r="K405" s="54">
        <v>1017</v>
      </c>
      <c r="L405" s="5" t="s">
        <v>88</v>
      </c>
      <c r="M405" s="6">
        <f t="shared" si="186"/>
        <v>5.1204156506958242E-3</v>
      </c>
      <c r="N405" s="6">
        <f t="shared" si="185"/>
        <v>26.974018441373808</v>
      </c>
      <c r="O405" s="6" t="e">
        <f t="shared" si="187"/>
        <v>#VALUE!</v>
      </c>
      <c r="P405">
        <f t="shared" si="188"/>
        <v>8.1926650411133187E-2</v>
      </c>
      <c r="Q405">
        <f t="shared" si="189"/>
        <v>1186.8568114204475</v>
      </c>
      <c r="R405">
        <f t="shared" si="190"/>
        <v>0.14361426797413188</v>
      </c>
      <c r="S405">
        <f t="shared" si="191"/>
        <v>756.5506742118107</v>
      </c>
      <c r="T405">
        <f t="shared" si="192"/>
        <v>756.55067421181081</v>
      </c>
      <c r="V405" s="4">
        <f t="shared" si="211"/>
        <v>0.9889346788620631</v>
      </c>
      <c r="W405">
        <v>313.14999999999998</v>
      </c>
      <c r="X405">
        <f t="shared" si="193"/>
        <v>1.9073334166666699E-2</v>
      </c>
      <c r="Y405">
        <v>2E-3</v>
      </c>
      <c r="Z405">
        <f t="shared" si="194"/>
        <v>7.2765497523200454E-2</v>
      </c>
      <c r="AB405">
        <f t="shared" si="212"/>
        <v>9.889346788620631E-7</v>
      </c>
      <c r="AC405">
        <f t="shared" si="195"/>
        <v>7.6971429274862939E-11</v>
      </c>
      <c r="AD405">
        <v>0</v>
      </c>
      <c r="AE405" s="11">
        <f t="shared" si="196"/>
        <v>2.0691969503088613E-11</v>
      </c>
      <c r="AF405" s="11">
        <f t="shared" si="197"/>
        <v>9.7663398777951552E-11</v>
      </c>
      <c r="AG405" s="15">
        <f t="shared" si="198"/>
        <v>1.097002469958351E-3</v>
      </c>
      <c r="AI405">
        <f t="shared" si="213"/>
        <v>1.005746568402718E-3</v>
      </c>
      <c r="AJ405">
        <f t="shared" si="199"/>
        <v>7.8279943572535591E-8</v>
      </c>
      <c r="AK405">
        <v>0</v>
      </c>
      <c r="AL405" s="11">
        <f t="shared" si="200"/>
        <v>4.3620452397761705E-7</v>
      </c>
      <c r="AM405" s="11">
        <f t="shared" si="201"/>
        <v>5.1448446755015265E-7</v>
      </c>
      <c r="AN405" s="15">
        <f t="shared" si="202"/>
        <v>2.2739189884214046E-2</v>
      </c>
      <c r="AO405" s="15"/>
      <c r="AP405" t="e">
        <f t="shared" si="203"/>
        <v>#VALUE!</v>
      </c>
      <c r="AQ405" t="e">
        <f t="shared" si="204"/>
        <v>#VALUE!</v>
      </c>
      <c r="AR405">
        <v>0</v>
      </c>
      <c r="AS405" s="11" t="e">
        <f t="shared" si="205"/>
        <v>#VALUE!</v>
      </c>
      <c r="AT405" s="11" t="e">
        <f t="shared" si="206"/>
        <v>#VALUE!</v>
      </c>
      <c r="AU405" s="15">
        <f t="shared" si="207"/>
        <v>1.5759424160826513E-2</v>
      </c>
      <c r="AW405">
        <f t="shared" si="208"/>
        <v>78.812974192989046</v>
      </c>
      <c r="AX405">
        <f t="shared" si="209"/>
        <v>15.21521999396508</v>
      </c>
      <c r="AY405" t="e">
        <f t="shared" si="210"/>
        <v>#VALUE!</v>
      </c>
    </row>
    <row r="406" spans="1:51">
      <c r="A406" s="17"/>
      <c r="D406" s="36">
        <v>2</v>
      </c>
      <c r="E406" s="45">
        <v>44446.736944444441</v>
      </c>
      <c r="F406" s="43">
        <v>78</v>
      </c>
      <c r="H406" s="54">
        <v>23</v>
      </c>
      <c r="I406" s="5">
        <v>30</v>
      </c>
      <c r="J406" s="5">
        <v>1</v>
      </c>
      <c r="K406" s="54">
        <v>9328</v>
      </c>
      <c r="L406" s="5" t="s">
        <v>88</v>
      </c>
      <c r="M406" s="6">
        <f t="shared" si="186"/>
        <v>5.1204156506958242E-3</v>
      </c>
      <c r="N406" s="6">
        <f t="shared" si="185"/>
        <v>247.40771290180419</v>
      </c>
      <c r="O406" s="6" t="e">
        <f t="shared" si="187"/>
        <v>#VALUE!</v>
      </c>
      <c r="P406">
        <f t="shared" si="188"/>
        <v>8.1926650411133187E-2</v>
      </c>
      <c r="Q406">
        <f t="shared" si="189"/>
        <v>10885.939367679384</v>
      </c>
      <c r="R406">
        <f t="shared" si="190"/>
        <v>0.14361426797413188</v>
      </c>
      <c r="S406">
        <f t="shared" si="191"/>
        <v>6939.1393205976119</v>
      </c>
      <c r="T406">
        <f t="shared" si="192"/>
        <v>6939.139320597611</v>
      </c>
      <c r="V406" s="4">
        <f t="shared" si="211"/>
        <v>0.9889346788620631</v>
      </c>
      <c r="W406">
        <v>313.14999999999998</v>
      </c>
      <c r="X406">
        <f t="shared" si="193"/>
        <v>1.9073334166666699E-2</v>
      </c>
      <c r="Y406">
        <v>2E-3</v>
      </c>
      <c r="Z406">
        <f t="shared" si="194"/>
        <v>7.2765497523200454E-2</v>
      </c>
      <c r="AB406">
        <f t="shared" si="212"/>
        <v>9.889346788620631E-7</v>
      </c>
      <c r="AC406">
        <f t="shared" si="195"/>
        <v>7.6971429274862939E-11</v>
      </c>
      <c r="AD406">
        <v>0</v>
      </c>
      <c r="AE406" s="11">
        <f t="shared" si="196"/>
        <v>2.0691969503088613E-11</v>
      </c>
      <c r="AF406" s="11">
        <f t="shared" si="197"/>
        <v>9.7663398777951552E-11</v>
      </c>
      <c r="AG406" s="15">
        <f t="shared" si="198"/>
        <v>1.097002469958351E-3</v>
      </c>
      <c r="AI406">
        <f t="shared" si="213"/>
        <v>9.2247826844253245E-3</v>
      </c>
      <c r="AJ406">
        <f t="shared" si="199"/>
        <v>7.1798949227592145E-7</v>
      </c>
      <c r="AK406">
        <v>0</v>
      </c>
      <c r="AL406" s="11">
        <f t="shared" si="200"/>
        <v>4.0009004913109266E-6</v>
      </c>
      <c r="AM406" s="11">
        <f t="shared" si="201"/>
        <v>4.7188899835868477E-6</v>
      </c>
      <c r="AN406" s="15">
        <f t="shared" si="202"/>
        <v>2.2739189884214046E-2</v>
      </c>
      <c r="AO406" s="15"/>
      <c r="AP406" t="e">
        <f t="shared" si="203"/>
        <v>#VALUE!</v>
      </c>
      <c r="AQ406" t="e">
        <f t="shared" si="204"/>
        <v>#VALUE!</v>
      </c>
      <c r="AR406">
        <v>0</v>
      </c>
      <c r="AS406" s="11" t="e">
        <f t="shared" si="205"/>
        <v>#VALUE!</v>
      </c>
      <c r="AT406" s="11" t="e">
        <f t="shared" si="206"/>
        <v>#VALUE!</v>
      </c>
      <c r="AU406" s="15">
        <f t="shared" si="207"/>
        <v>1.5759424160826513E-2</v>
      </c>
      <c r="AW406">
        <f t="shared" si="208"/>
        <v>78.812974192989046</v>
      </c>
      <c r="AX406">
        <f t="shared" si="209"/>
        <v>15.215219993965071</v>
      </c>
      <c r="AY406" t="e">
        <f t="shared" si="210"/>
        <v>#VALUE!</v>
      </c>
    </row>
    <row r="407" spans="1:51">
      <c r="A407" s="17"/>
      <c r="B407" s="43"/>
      <c r="C407" s="43"/>
      <c r="D407" s="36">
        <v>1</v>
      </c>
      <c r="E407" s="45">
        <v>44446.758171296293</v>
      </c>
      <c r="F407" s="43">
        <v>97</v>
      </c>
      <c r="H407" s="54">
        <v>23</v>
      </c>
      <c r="I407" s="5">
        <v>30</v>
      </c>
      <c r="J407" s="5">
        <v>1</v>
      </c>
      <c r="K407" s="54">
        <v>1284</v>
      </c>
      <c r="L407" s="5" t="s">
        <v>88</v>
      </c>
      <c r="M407" s="6">
        <f t="shared" si="186"/>
        <v>5.1204156506958242E-3</v>
      </c>
      <c r="N407" s="6">
        <f t="shared" si="185"/>
        <v>34.055692899433602</v>
      </c>
      <c r="O407" s="6" t="e">
        <f t="shared" si="187"/>
        <v>#VALUE!</v>
      </c>
      <c r="P407">
        <f t="shared" si="188"/>
        <v>8.1926650411133187E-2</v>
      </c>
      <c r="Q407">
        <f t="shared" si="189"/>
        <v>1498.4504875750786</v>
      </c>
      <c r="R407">
        <f t="shared" si="190"/>
        <v>0.14361426797413188</v>
      </c>
      <c r="S407">
        <f t="shared" si="191"/>
        <v>955.17312260370238</v>
      </c>
      <c r="T407">
        <f t="shared" si="192"/>
        <v>955.17312260370227</v>
      </c>
      <c r="V407" s="4">
        <f t="shared" si="211"/>
        <v>0.9889346788620631</v>
      </c>
      <c r="W407">
        <v>313.14999999999998</v>
      </c>
      <c r="X407">
        <f t="shared" si="193"/>
        <v>1.9073334166666699E-2</v>
      </c>
      <c r="Y407">
        <v>2E-3</v>
      </c>
      <c r="Z407">
        <f t="shared" si="194"/>
        <v>7.2765497523200454E-2</v>
      </c>
      <c r="AB407">
        <f t="shared" si="212"/>
        <v>9.889346788620631E-7</v>
      </c>
      <c r="AC407">
        <f t="shared" si="195"/>
        <v>7.6971429274862939E-11</v>
      </c>
      <c r="AD407">
        <v>0</v>
      </c>
      <c r="AE407" s="11">
        <f t="shared" si="196"/>
        <v>2.0691969503088613E-11</v>
      </c>
      <c r="AF407" s="11">
        <f t="shared" si="197"/>
        <v>9.7663398777951552E-11</v>
      </c>
      <c r="AG407" s="15">
        <f t="shared" si="198"/>
        <v>1.097002469958351E-3</v>
      </c>
      <c r="AI407">
        <f t="shared" si="213"/>
        <v>1.2697921276588889E-3</v>
      </c>
      <c r="AJ407">
        <f t="shared" si="199"/>
        <v>9.8831315188924013E-8</v>
      </c>
      <c r="AK407">
        <v>0</v>
      </c>
      <c r="AL407" s="11">
        <f t="shared" si="200"/>
        <v>5.5072429575935139E-7</v>
      </c>
      <c r="AM407" s="11">
        <f t="shared" si="201"/>
        <v>6.4955561094827542E-7</v>
      </c>
      <c r="AN407" s="15">
        <f t="shared" si="202"/>
        <v>2.2739189884214046E-2</v>
      </c>
      <c r="AO407" s="15"/>
      <c r="AP407" t="e">
        <f t="shared" si="203"/>
        <v>#VALUE!</v>
      </c>
      <c r="AQ407" t="e">
        <f t="shared" si="204"/>
        <v>#VALUE!</v>
      </c>
      <c r="AR407">
        <v>0</v>
      </c>
      <c r="AS407" s="11" t="e">
        <f t="shared" si="205"/>
        <v>#VALUE!</v>
      </c>
      <c r="AT407" s="11" t="e">
        <f t="shared" si="206"/>
        <v>#VALUE!</v>
      </c>
      <c r="AU407" s="15">
        <f t="shared" si="207"/>
        <v>1.5759424160826513E-2</v>
      </c>
      <c r="AW407">
        <f t="shared" si="208"/>
        <v>78.812974192989046</v>
      </c>
      <c r="AX407">
        <f t="shared" si="209"/>
        <v>15.215219993965079</v>
      </c>
      <c r="AY407" t="e">
        <f t="shared" si="210"/>
        <v>#VALUE!</v>
      </c>
    </row>
    <row r="408" spans="1:51">
      <c r="A408" s="17"/>
      <c r="D408" s="36">
        <v>2</v>
      </c>
      <c r="E408" s="45">
        <v>44446.779363425929</v>
      </c>
      <c r="F408" s="43">
        <v>135</v>
      </c>
      <c r="H408" s="54">
        <v>23</v>
      </c>
      <c r="I408" s="5">
        <v>30</v>
      </c>
      <c r="J408" s="5">
        <v>1</v>
      </c>
      <c r="K408" s="54">
        <v>23460</v>
      </c>
      <c r="L408" s="5" t="s">
        <v>88</v>
      </c>
      <c r="M408" s="6">
        <f t="shared" si="186"/>
        <v>5.1204156506958242E-3</v>
      </c>
      <c r="N408" s="6">
        <f t="shared" si="185"/>
        <v>622.23251979806275</v>
      </c>
      <c r="O408" s="6" t="e">
        <f t="shared" si="187"/>
        <v>#VALUE!</v>
      </c>
      <c r="P408">
        <f t="shared" si="188"/>
        <v>8.1926650411133187E-2</v>
      </c>
      <c r="Q408">
        <f t="shared" si="189"/>
        <v>27378.23087111476</v>
      </c>
      <c r="R408">
        <f t="shared" si="190"/>
        <v>0.14361426797413188</v>
      </c>
      <c r="S408">
        <f t="shared" si="191"/>
        <v>17451.994903647086</v>
      </c>
      <c r="T408">
        <f t="shared" si="192"/>
        <v>17451.99490364709</v>
      </c>
      <c r="V408" s="4">
        <f t="shared" si="211"/>
        <v>0.9889346788620631</v>
      </c>
      <c r="W408">
        <v>313.14999999999998</v>
      </c>
      <c r="X408">
        <f t="shared" si="193"/>
        <v>1.9073334166666699E-2</v>
      </c>
      <c r="Y408">
        <v>2E-3</v>
      </c>
      <c r="Z408">
        <f t="shared" si="194"/>
        <v>7.2765497523200454E-2</v>
      </c>
      <c r="AB408">
        <f t="shared" si="212"/>
        <v>9.889346788620631E-7</v>
      </c>
      <c r="AC408">
        <f t="shared" si="195"/>
        <v>7.6971429274862939E-11</v>
      </c>
      <c r="AD408">
        <v>0</v>
      </c>
      <c r="AE408" s="11">
        <f t="shared" si="196"/>
        <v>2.0691969503088613E-11</v>
      </c>
      <c r="AF408" s="11">
        <f t="shared" si="197"/>
        <v>9.7663398777951552E-11</v>
      </c>
      <c r="AG408" s="15">
        <f t="shared" si="198"/>
        <v>1.097002469958351E-3</v>
      </c>
      <c r="AI408">
        <f t="shared" si="213"/>
        <v>2.3200407566104003E-2</v>
      </c>
      <c r="AJ408">
        <f t="shared" si="199"/>
        <v>1.8057497307882848E-6</v>
      </c>
      <c r="AK408">
        <v>0</v>
      </c>
      <c r="AL408" s="11">
        <f t="shared" si="200"/>
        <v>1.0062299048687217E-5</v>
      </c>
      <c r="AM408" s="11">
        <f t="shared" si="201"/>
        <v>1.1868048779475502E-5</v>
      </c>
      <c r="AN408" s="15">
        <f t="shared" si="202"/>
        <v>2.2739189884214046E-2</v>
      </c>
      <c r="AO408" s="15"/>
      <c r="AP408" t="e">
        <f t="shared" si="203"/>
        <v>#VALUE!</v>
      </c>
      <c r="AQ408" t="e">
        <f t="shared" si="204"/>
        <v>#VALUE!</v>
      </c>
      <c r="AR408">
        <v>0</v>
      </c>
      <c r="AS408" s="11" t="e">
        <f t="shared" si="205"/>
        <v>#VALUE!</v>
      </c>
      <c r="AT408" s="11" t="e">
        <f t="shared" si="206"/>
        <v>#VALUE!</v>
      </c>
      <c r="AU408" s="15">
        <f t="shared" si="207"/>
        <v>1.5759424160826513E-2</v>
      </c>
      <c r="AW408">
        <f t="shared" si="208"/>
        <v>78.812974192989046</v>
      </c>
      <c r="AX408">
        <f t="shared" si="209"/>
        <v>15.215219993965073</v>
      </c>
      <c r="AY408" t="e">
        <f t="shared" si="210"/>
        <v>#VALUE!</v>
      </c>
    </row>
    <row r="409" spans="1:51">
      <c r="A409" s="41"/>
      <c r="B409" s="4"/>
      <c r="C409" s="4"/>
      <c r="D409" s="36">
        <v>1</v>
      </c>
      <c r="E409" s="45">
        <v>44446.80059027778</v>
      </c>
      <c r="F409" s="43">
        <v>111</v>
      </c>
      <c r="G409" s="4"/>
      <c r="H409" s="54">
        <v>23</v>
      </c>
      <c r="I409" s="5">
        <v>30</v>
      </c>
      <c r="J409" s="5">
        <v>1</v>
      </c>
      <c r="K409" s="54">
        <v>842</v>
      </c>
      <c r="L409" s="5" t="s">
        <v>88</v>
      </c>
      <c r="M409" s="6">
        <f t="shared" si="186"/>
        <v>5.1204156506958242E-3</v>
      </c>
      <c r="N409" s="6">
        <f t="shared" si="185"/>
        <v>22.332471511933875</v>
      </c>
      <c r="O409" s="6" t="e">
        <f t="shared" si="187"/>
        <v>#VALUE!</v>
      </c>
      <c r="P409">
        <f t="shared" si="188"/>
        <v>8.1926650411133187E-2</v>
      </c>
      <c r="Q409">
        <f t="shared" si="189"/>
        <v>982.62874652509049</v>
      </c>
      <c r="R409">
        <f t="shared" si="190"/>
        <v>0.14361426797413188</v>
      </c>
      <c r="S409">
        <f t="shared" si="191"/>
        <v>626.36742152049635</v>
      </c>
      <c r="T409">
        <f t="shared" si="192"/>
        <v>626.36742152049635</v>
      </c>
      <c r="V409" s="4">
        <f t="shared" si="211"/>
        <v>0.9889346788620631</v>
      </c>
      <c r="W409">
        <v>313.14999999999998</v>
      </c>
      <c r="X409">
        <f t="shared" si="193"/>
        <v>1.9073334166666699E-2</v>
      </c>
      <c r="Y409">
        <v>2E-3</v>
      </c>
      <c r="Z409">
        <f t="shared" si="194"/>
        <v>7.2765497523200454E-2</v>
      </c>
      <c r="AB409">
        <f t="shared" si="212"/>
        <v>9.889346788620631E-7</v>
      </c>
      <c r="AC409">
        <f t="shared" si="195"/>
        <v>7.6971429274862939E-11</v>
      </c>
      <c r="AD409">
        <v>0</v>
      </c>
      <c r="AE409" s="11">
        <f t="shared" si="196"/>
        <v>2.0691969503088613E-11</v>
      </c>
      <c r="AF409" s="11">
        <f t="shared" si="197"/>
        <v>9.7663398777951552E-11</v>
      </c>
      <c r="AG409" s="15">
        <f t="shared" si="198"/>
        <v>1.097002469958351E-3</v>
      </c>
      <c r="AI409">
        <f t="shared" si="213"/>
        <v>8.3268299960185708E-4</v>
      </c>
      <c r="AJ409">
        <f t="shared" si="199"/>
        <v>6.4809943449434584E-8</v>
      </c>
      <c r="AK409">
        <v>0</v>
      </c>
      <c r="AL409" s="11">
        <f t="shared" si="200"/>
        <v>3.6114474846524447E-7</v>
      </c>
      <c r="AM409" s="11">
        <f t="shared" si="201"/>
        <v>4.2595469191467906E-7</v>
      </c>
      <c r="AN409" s="15">
        <f t="shared" si="202"/>
        <v>2.2739189884214046E-2</v>
      </c>
      <c r="AO409" s="15"/>
      <c r="AP409" t="e">
        <f t="shared" si="203"/>
        <v>#VALUE!</v>
      </c>
      <c r="AQ409" t="e">
        <f t="shared" si="204"/>
        <v>#VALUE!</v>
      </c>
      <c r="AR409">
        <v>0</v>
      </c>
      <c r="AS409" s="11" t="e">
        <f t="shared" si="205"/>
        <v>#VALUE!</v>
      </c>
      <c r="AT409" s="11" t="e">
        <f t="shared" si="206"/>
        <v>#VALUE!</v>
      </c>
      <c r="AU409" s="15">
        <f t="shared" si="207"/>
        <v>1.5759424160826513E-2</v>
      </c>
      <c r="AW409">
        <f t="shared" si="208"/>
        <v>78.812974192989046</v>
      </c>
      <c r="AX409">
        <f t="shared" si="209"/>
        <v>15.215219993965075</v>
      </c>
      <c r="AY409" t="e">
        <f t="shared" si="210"/>
        <v>#VALUE!</v>
      </c>
    </row>
    <row r="410" spans="1:51">
      <c r="A410" s="17"/>
      <c r="D410" s="36">
        <v>2</v>
      </c>
      <c r="E410" s="45">
        <v>44446.821828703702</v>
      </c>
      <c r="F410" s="43">
        <v>99</v>
      </c>
      <c r="H410" s="54">
        <v>23</v>
      </c>
      <c r="I410" s="5">
        <v>30</v>
      </c>
      <c r="J410" s="5">
        <v>1</v>
      </c>
      <c r="K410" s="54">
        <v>31846</v>
      </c>
      <c r="L410" s="5" t="s">
        <v>88</v>
      </c>
      <c r="M410" s="6">
        <f t="shared" si="186"/>
        <v>5.1204156506958242E-3</v>
      </c>
      <c r="N410" s="6">
        <f t="shared" si="185"/>
        <v>844.65544865682443</v>
      </c>
      <c r="O410" s="6" t="e">
        <f t="shared" si="187"/>
        <v>#VALUE!</v>
      </c>
      <c r="P410">
        <f t="shared" si="188"/>
        <v>8.1926650411133187E-2</v>
      </c>
      <c r="Q410">
        <f t="shared" si="189"/>
        <v>37164.839740900272</v>
      </c>
      <c r="R410">
        <f t="shared" si="190"/>
        <v>0.14361426797413188</v>
      </c>
      <c r="S410">
        <f t="shared" si="191"/>
        <v>23690.376372614879</v>
      </c>
      <c r="T410">
        <f t="shared" si="192"/>
        <v>23690.376372614879</v>
      </c>
      <c r="V410" s="4">
        <f t="shared" si="211"/>
        <v>0.9889346788620631</v>
      </c>
      <c r="W410">
        <v>313.14999999999998</v>
      </c>
      <c r="X410">
        <f t="shared" si="193"/>
        <v>1.9073334166666699E-2</v>
      </c>
      <c r="Y410">
        <v>2E-3</v>
      </c>
      <c r="Z410">
        <f t="shared" si="194"/>
        <v>7.2765497523200454E-2</v>
      </c>
      <c r="AB410">
        <f t="shared" si="212"/>
        <v>9.889346788620631E-7</v>
      </c>
      <c r="AC410">
        <f t="shared" si="195"/>
        <v>7.6971429274862939E-11</v>
      </c>
      <c r="AD410">
        <v>0</v>
      </c>
      <c r="AE410" s="11">
        <f t="shared" si="196"/>
        <v>2.0691969503088613E-11</v>
      </c>
      <c r="AF410" s="11">
        <f t="shared" si="197"/>
        <v>9.7663398777951552E-11</v>
      </c>
      <c r="AG410" s="15">
        <f t="shared" si="198"/>
        <v>1.097002469958351E-3</v>
      </c>
      <c r="AI410">
        <f t="shared" si="213"/>
        <v>3.149361378304126E-2</v>
      </c>
      <c r="AJ410">
        <f t="shared" si="199"/>
        <v>2.4512321366872851E-6</v>
      </c>
      <c r="AK410">
        <v>0</v>
      </c>
      <c r="AL410" s="11">
        <f t="shared" si="200"/>
        <v>1.3659163491240114E-5</v>
      </c>
      <c r="AM410" s="11">
        <f t="shared" si="201"/>
        <v>1.6110395627927398E-5</v>
      </c>
      <c r="AN410" s="15">
        <f t="shared" si="202"/>
        <v>2.2739189884214046E-2</v>
      </c>
      <c r="AO410" s="15"/>
      <c r="AP410" t="e">
        <f t="shared" si="203"/>
        <v>#VALUE!</v>
      </c>
      <c r="AQ410" t="e">
        <f t="shared" si="204"/>
        <v>#VALUE!</v>
      </c>
      <c r="AR410">
        <v>0</v>
      </c>
      <c r="AS410" s="11" t="e">
        <f t="shared" si="205"/>
        <v>#VALUE!</v>
      </c>
      <c r="AT410" s="11" t="e">
        <f t="shared" si="206"/>
        <v>#VALUE!</v>
      </c>
      <c r="AU410" s="15">
        <f t="shared" si="207"/>
        <v>1.5759424160826513E-2</v>
      </c>
      <c r="AW410">
        <f t="shared" si="208"/>
        <v>78.812974192989046</v>
      </c>
      <c r="AX410">
        <f t="shared" si="209"/>
        <v>15.215219993965071</v>
      </c>
      <c r="AY410" t="e">
        <f t="shared" si="210"/>
        <v>#VALUE!</v>
      </c>
    </row>
    <row r="411" spans="1:51">
      <c r="A411" s="17"/>
      <c r="D411" s="36">
        <v>1</v>
      </c>
      <c r="E411" s="45">
        <v>44446.843043981484</v>
      </c>
      <c r="F411" s="43">
        <v>82</v>
      </c>
      <c r="H411" s="54">
        <v>23</v>
      </c>
      <c r="I411" s="5">
        <v>30</v>
      </c>
      <c r="J411" s="5">
        <v>1</v>
      </c>
      <c r="K411" s="54">
        <v>9210</v>
      </c>
      <c r="L411" s="5" t="s">
        <v>88</v>
      </c>
      <c r="M411" s="6">
        <f t="shared" si="186"/>
        <v>5.1204156506958242E-3</v>
      </c>
      <c r="N411" s="6">
        <f t="shared" si="185"/>
        <v>244.27798411509622</v>
      </c>
      <c r="O411" s="6" t="e">
        <f t="shared" si="187"/>
        <v>#VALUE!</v>
      </c>
      <c r="P411">
        <f t="shared" si="188"/>
        <v>8.1926650411133187E-2</v>
      </c>
      <c r="Q411">
        <f t="shared" si="189"/>
        <v>10748.231301064234</v>
      </c>
      <c r="R411">
        <f t="shared" si="190"/>
        <v>0.14361426797413188</v>
      </c>
      <c r="S411">
        <f t="shared" si="191"/>
        <v>6851.3586130686135</v>
      </c>
      <c r="T411">
        <f t="shared" si="192"/>
        <v>6851.3586130686135</v>
      </c>
      <c r="V411" s="4">
        <f t="shared" si="211"/>
        <v>0.9889346788620631</v>
      </c>
      <c r="W411">
        <v>313.14999999999998</v>
      </c>
      <c r="X411">
        <f t="shared" si="193"/>
        <v>1.9073334166666699E-2</v>
      </c>
      <c r="Y411">
        <v>2E-3</v>
      </c>
      <c r="Z411">
        <f t="shared" si="194"/>
        <v>7.2765497523200454E-2</v>
      </c>
      <c r="AB411">
        <f t="shared" si="212"/>
        <v>9.889346788620631E-7</v>
      </c>
      <c r="AC411">
        <f t="shared" si="195"/>
        <v>7.6971429274862939E-11</v>
      </c>
      <c r="AD411">
        <v>0</v>
      </c>
      <c r="AE411" s="11">
        <f t="shared" si="196"/>
        <v>2.0691969503088613E-11</v>
      </c>
      <c r="AF411" s="11">
        <f t="shared" si="197"/>
        <v>9.7663398777951552E-11</v>
      </c>
      <c r="AG411" s="15">
        <f t="shared" si="198"/>
        <v>1.097002469958351E-3</v>
      </c>
      <c r="AI411">
        <f t="shared" si="213"/>
        <v>9.1080883923196007E-3</v>
      </c>
      <c r="AJ411">
        <f t="shared" si="199"/>
        <v>7.0890686362148757E-7</v>
      </c>
      <c r="AK411">
        <v>0</v>
      </c>
      <c r="AL411" s="11">
        <f t="shared" si="200"/>
        <v>3.9502887569654418E-6</v>
      </c>
      <c r="AM411" s="11">
        <f t="shared" si="201"/>
        <v>4.6591956205869295E-6</v>
      </c>
      <c r="AN411" s="15">
        <f t="shared" si="202"/>
        <v>2.2739189884214046E-2</v>
      </c>
      <c r="AO411" s="15"/>
      <c r="AP411" t="e">
        <f t="shared" si="203"/>
        <v>#VALUE!</v>
      </c>
      <c r="AQ411" t="e">
        <f t="shared" si="204"/>
        <v>#VALUE!</v>
      </c>
      <c r="AR411">
        <v>0</v>
      </c>
      <c r="AS411" s="11" t="e">
        <f t="shared" si="205"/>
        <v>#VALUE!</v>
      </c>
      <c r="AT411" s="11" t="e">
        <f t="shared" si="206"/>
        <v>#VALUE!</v>
      </c>
      <c r="AU411" s="15">
        <f t="shared" si="207"/>
        <v>1.5759424160826513E-2</v>
      </c>
      <c r="AW411">
        <f t="shared" si="208"/>
        <v>78.812974192989046</v>
      </c>
      <c r="AX411">
        <f t="shared" si="209"/>
        <v>15.215219993965075</v>
      </c>
      <c r="AY411" t="e">
        <f t="shared" si="210"/>
        <v>#VALUE!</v>
      </c>
    </row>
    <row r="412" spans="1:51">
      <c r="A412" s="17"/>
      <c r="D412" s="36">
        <v>2</v>
      </c>
      <c r="E412" s="45">
        <v>44446.864270833335</v>
      </c>
      <c r="F412" s="43">
        <v>169</v>
      </c>
      <c r="H412" s="54">
        <v>23</v>
      </c>
      <c r="I412" s="5">
        <v>30</v>
      </c>
      <c r="J412" s="5">
        <v>1</v>
      </c>
      <c r="K412" s="54">
        <v>9509</v>
      </c>
      <c r="L412" s="5" t="s">
        <v>88</v>
      </c>
      <c r="M412" s="6">
        <f t="shared" si="186"/>
        <v>5.1204156506958242E-3</v>
      </c>
      <c r="N412" s="6">
        <f t="shared" si="185"/>
        <v>252.20839858311069</v>
      </c>
      <c r="O412" s="6" t="e">
        <f t="shared" si="187"/>
        <v>#VALUE!</v>
      </c>
      <c r="P412">
        <f t="shared" si="188"/>
        <v>8.1926650411133187E-2</v>
      </c>
      <c r="Q412">
        <f t="shared" si="189"/>
        <v>11097.169537656871</v>
      </c>
      <c r="R412">
        <f t="shared" si="190"/>
        <v>0.14361426797413188</v>
      </c>
      <c r="S412">
        <f t="shared" si="191"/>
        <v>7073.7859990954867</v>
      </c>
      <c r="T412">
        <f t="shared" si="192"/>
        <v>7073.7859990954867</v>
      </c>
      <c r="V412" s="4">
        <f t="shared" si="211"/>
        <v>0.9889346788620631</v>
      </c>
      <c r="W412">
        <v>313.14999999999998</v>
      </c>
      <c r="X412">
        <f t="shared" si="193"/>
        <v>1.9073334166666699E-2</v>
      </c>
      <c r="Y412">
        <v>2E-3</v>
      </c>
      <c r="Z412">
        <f t="shared" si="194"/>
        <v>7.2765497523200454E-2</v>
      </c>
      <c r="AB412">
        <f t="shared" si="212"/>
        <v>9.889346788620631E-7</v>
      </c>
      <c r="AC412">
        <f t="shared" si="195"/>
        <v>7.6971429274862939E-11</v>
      </c>
      <c r="AD412">
        <v>0</v>
      </c>
      <c r="AE412" s="11">
        <f t="shared" si="196"/>
        <v>2.0691969503088613E-11</v>
      </c>
      <c r="AF412" s="11">
        <f t="shared" si="197"/>
        <v>9.7663398777951552E-11</v>
      </c>
      <c r="AG412" s="15">
        <f t="shared" si="198"/>
        <v>1.097002469958351E-3</v>
      </c>
      <c r="AI412">
        <f t="shared" si="213"/>
        <v>9.4037798612993575E-3</v>
      </c>
      <c r="AJ412">
        <f t="shared" si="199"/>
        <v>7.3192132097467168E-7</v>
      </c>
      <c r="AK412">
        <v>0</v>
      </c>
      <c r="AL412" s="11">
        <f t="shared" si="200"/>
        <v>4.078533744840867E-6</v>
      </c>
      <c r="AM412" s="11">
        <f t="shared" si="201"/>
        <v>4.8104550658155385E-6</v>
      </c>
      <c r="AN412" s="15">
        <f t="shared" si="202"/>
        <v>2.2739189884214046E-2</v>
      </c>
      <c r="AO412" s="15"/>
      <c r="AP412" t="e">
        <f t="shared" si="203"/>
        <v>#VALUE!</v>
      </c>
      <c r="AQ412" t="e">
        <f t="shared" si="204"/>
        <v>#VALUE!</v>
      </c>
      <c r="AR412">
        <v>0</v>
      </c>
      <c r="AS412" s="11" t="e">
        <f t="shared" si="205"/>
        <v>#VALUE!</v>
      </c>
      <c r="AT412" s="11" t="e">
        <f t="shared" si="206"/>
        <v>#VALUE!</v>
      </c>
      <c r="AU412" s="15">
        <f t="shared" si="207"/>
        <v>1.5759424160826513E-2</v>
      </c>
      <c r="AW412">
        <f t="shared" si="208"/>
        <v>78.812974192989046</v>
      </c>
      <c r="AX412">
        <f t="shared" si="209"/>
        <v>15.215219993965071</v>
      </c>
      <c r="AY412" t="e">
        <f t="shared" si="210"/>
        <v>#VALUE!</v>
      </c>
    </row>
    <row r="413" spans="1:51">
      <c r="A413" s="17"/>
      <c r="D413" s="36">
        <v>1</v>
      </c>
      <c r="E413" s="45">
        <v>44446.885497685187</v>
      </c>
      <c r="F413" s="43">
        <v>170</v>
      </c>
      <c r="H413" s="54">
        <v>23</v>
      </c>
      <c r="I413" s="5">
        <v>30</v>
      </c>
      <c r="J413" s="5">
        <v>1</v>
      </c>
      <c r="K413" s="54">
        <v>18108</v>
      </c>
      <c r="L413" s="5" t="s">
        <v>88</v>
      </c>
      <c r="M413" s="6">
        <f t="shared" si="186"/>
        <v>5.1204156506958242E-3</v>
      </c>
      <c r="N413" s="6">
        <f t="shared" si="185"/>
        <v>480.28075313313371</v>
      </c>
      <c r="O413" s="6" t="e">
        <f t="shared" si="187"/>
        <v>#VALUE!</v>
      </c>
      <c r="P413">
        <f t="shared" si="188"/>
        <v>8.1926650411133187E-2</v>
      </c>
      <c r="Q413">
        <f t="shared" si="189"/>
        <v>21132.353137857885</v>
      </c>
      <c r="R413">
        <f t="shared" si="190"/>
        <v>0.14361426797413188</v>
      </c>
      <c r="S413">
        <f t="shared" si="191"/>
        <v>13470.61908419614</v>
      </c>
      <c r="T413">
        <f t="shared" si="192"/>
        <v>13470.619084196138</v>
      </c>
      <c r="V413" s="4">
        <f t="shared" si="211"/>
        <v>0.9889346788620631</v>
      </c>
      <c r="W413">
        <v>313.14999999999998</v>
      </c>
      <c r="X413">
        <f t="shared" si="193"/>
        <v>1.9073334166666699E-2</v>
      </c>
      <c r="Y413">
        <v>2E-3</v>
      </c>
      <c r="Z413">
        <f t="shared" si="194"/>
        <v>7.2765497523200454E-2</v>
      </c>
      <c r="AB413">
        <f t="shared" si="212"/>
        <v>9.889346788620631E-7</v>
      </c>
      <c r="AC413">
        <f t="shared" si="195"/>
        <v>7.6971429274862939E-11</v>
      </c>
      <c r="AD413">
        <v>0</v>
      </c>
      <c r="AE413" s="11">
        <f t="shared" si="196"/>
        <v>2.0691969503088613E-11</v>
      </c>
      <c r="AF413" s="11">
        <f t="shared" si="197"/>
        <v>9.7663398777951552E-11</v>
      </c>
      <c r="AG413" s="15">
        <f t="shared" si="198"/>
        <v>1.097002469958351E-3</v>
      </c>
      <c r="AI413">
        <f t="shared" si="213"/>
        <v>1.7907629164834238E-2</v>
      </c>
      <c r="AJ413">
        <f t="shared" si="199"/>
        <v>1.393798641309218E-6</v>
      </c>
      <c r="AK413">
        <v>0</v>
      </c>
      <c r="AL413" s="11">
        <f t="shared" si="200"/>
        <v>7.7667566570173952E-6</v>
      </c>
      <c r="AM413" s="11">
        <f t="shared" si="201"/>
        <v>9.1605552983266136E-6</v>
      </c>
      <c r="AN413" s="15">
        <f t="shared" si="202"/>
        <v>2.2739189884214046E-2</v>
      </c>
      <c r="AO413" s="15"/>
      <c r="AP413" t="e">
        <f t="shared" si="203"/>
        <v>#VALUE!</v>
      </c>
      <c r="AQ413" t="e">
        <f t="shared" si="204"/>
        <v>#VALUE!</v>
      </c>
      <c r="AR413">
        <v>0</v>
      </c>
      <c r="AS413" s="11" t="e">
        <f t="shared" si="205"/>
        <v>#VALUE!</v>
      </c>
      <c r="AT413" s="11" t="e">
        <f t="shared" si="206"/>
        <v>#VALUE!</v>
      </c>
      <c r="AU413" s="15">
        <f t="shared" si="207"/>
        <v>1.5759424160826513E-2</v>
      </c>
      <c r="AW413">
        <f t="shared" si="208"/>
        <v>78.812974192989046</v>
      </c>
      <c r="AX413">
        <f t="shared" si="209"/>
        <v>15.21521999396508</v>
      </c>
      <c r="AY413" t="e">
        <f t="shared" si="210"/>
        <v>#VALUE!</v>
      </c>
    </row>
    <row r="414" spans="1:51">
      <c r="A414" s="17"/>
      <c r="D414" s="36">
        <v>2</v>
      </c>
      <c r="E414" s="45">
        <v>44446.906724537039</v>
      </c>
      <c r="F414" s="43">
        <v>166</v>
      </c>
      <c r="H414" s="54">
        <v>23</v>
      </c>
      <c r="I414" s="5">
        <v>30</v>
      </c>
      <c r="J414" s="5">
        <v>1</v>
      </c>
      <c r="K414" s="54">
        <v>927</v>
      </c>
      <c r="L414" s="5" t="s">
        <v>88</v>
      </c>
      <c r="M414" s="6">
        <f t="shared" si="186"/>
        <v>5.1204156506958242E-3</v>
      </c>
      <c r="N414" s="6">
        <f t="shared" si="185"/>
        <v>24.586937163376135</v>
      </c>
      <c r="O414" s="6" t="e">
        <f t="shared" si="187"/>
        <v>#VALUE!</v>
      </c>
      <c r="P414">
        <f t="shared" si="188"/>
        <v>8.1926650411133187E-2</v>
      </c>
      <c r="Q414">
        <f t="shared" si="189"/>
        <v>1081.8252351885499</v>
      </c>
      <c r="R414">
        <f t="shared" si="190"/>
        <v>0.14361426797413188</v>
      </c>
      <c r="S414">
        <f t="shared" si="191"/>
        <v>689.5992871134207</v>
      </c>
      <c r="T414">
        <f t="shared" si="192"/>
        <v>689.5992871134207</v>
      </c>
      <c r="V414" s="4">
        <f t="shared" si="211"/>
        <v>0.9889346788620631</v>
      </c>
      <c r="W414">
        <v>313.14999999999998</v>
      </c>
      <c r="X414">
        <f t="shared" si="193"/>
        <v>1.9073334166666699E-2</v>
      </c>
      <c r="Y414">
        <v>2E-3</v>
      </c>
      <c r="Z414">
        <f t="shared" si="194"/>
        <v>7.2765497523200454E-2</v>
      </c>
      <c r="AB414">
        <f t="shared" si="212"/>
        <v>9.889346788620631E-7</v>
      </c>
      <c r="AC414">
        <f t="shared" si="195"/>
        <v>7.6971429274862939E-11</v>
      </c>
      <c r="AD414">
        <v>0</v>
      </c>
      <c r="AE414" s="11">
        <f t="shared" si="196"/>
        <v>2.0691969503088613E-11</v>
      </c>
      <c r="AF414" s="11">
        <f t="shared" si="197"/>
        <v>9.7663398777951552E-11</v>
      </c>
      <c r="AG414" s="15">
        <f t="shared" si="198"/>
        <v>1.097002469958351E-3</v>
      </c>
      <c r="AI414">
        <f t="shared" si="213"/>
        <v>9.1674244730513251E-4</v>
      </c>
      <c r="AJ414">
        <f t="shared" si="199"/>
        <v>7.1352514937797955E-8</v>
      </c>
      <c r="AK414">
        <v>0</v>
      </c>
      <c r="AL414" s="11">
        <f t="shared" si="200"/>
        <v>3.9760235371411127E-7</v>
      </c>
      <c r="AM414" s="11">
        <f t="shared" si="201"/>
        <v>4.6895486865190922E-7</v>
      </c>
      <c r="AN414" s="15">
        <f t="shared" si="202"/>
        <v>2.2739189884214046E-2</v>
      </c>
      <c r="AO414" s="15"/>
      <c r="AP414" t="e">
        <f t="shared" si="203"/>
        <v>#VALUE!</v>
      </c>
      <c r="AQ414" t="e">
        <f t="shared" si="204"/>
        <v>#VALUE!</v>
      </c>
      <c r="AR414">
        <v>0</v>
      </c>
      <c r="AS414" s="11" t="e">
        <f t="shared" si="205"/>
        <v>#VALUE!</v>
      </c>
      <c r="AT414" s="11" t="e">
        <f t="shared" si="206"/>
        <v>#VALUE!</v>
      </c>
      <c r="AU414" s="15">
        <f t="shared" si="207"/>
        <v>1.5759424160826513E-2</v>
      </c>
      <c r="AW414">
        <f t="shared" si="208"/>
        <v>78.812974192989046</v>
      </c>
      <c r="AX414">
        <f t="shared" si="209"/>
        <v>15.215219993965077</v>
      </c>
      <c r="AY414" t="e">
        <f t="shared" si="210"/>
        <v>#VALUE!</v>
      </c>
    </row>
    <row r="415" spans="1:51">
      <c r="A415" s="17"/>
      <c r="D415" s="36">
        <v>1</v>
      </c>
      <c r="E415" s="45">
        <v>44446.92796296296</v>
      </c>
      <c r="F415" s="43">
        <v>104</v>
      </c>
      <c r="H415" s="54">
        <v>23</v>
      </c>
      <c r="I415" s="5">
        <v>30</v>
      </c>
      <c r="J415" s="5">
        <v>1</v>
      </c>
      <c r="K415" s="54">
        <v>240</v>
      </c>
      <c r="L415" s="5" t="s">
        <v>88</v>
      </c>
      <c r="M415" s="6">
        <f t="shared" si="186"/>
        <v>5.1204156506958242E-3</v>
      </c>
      <c r="N415" s="6">
        <f t="shared" si="185"/>
        <v>6.3655500746604883</v>
      </c>
      <c r="O415" s="6" t="e">
        <f t="shared" si="187"/>
        <v>#VALUE!</v>
      </c>
      <c r="P415">
        <f t="shared" si="188"/>
        <v>8.1926650411133187E-2</v>
      </c>
      <c r="Q415">
        <f t="shared" si="189"/>
        <v>280.08420328506151</v>
      </c>
      <c r="R415">
        <f t="shared" si="190"/>
        <v>0.14361426797413188</v>
      </c>
      <c r="S415">
        <f t="shared" si="191"/>
        <v>178.53703226237431</v>
      </c>
      <c r="T415">
        <f t="shared" si="192"/>
        <v>178.53703226237431</v>
      </c>
      <c r="V415" s="4">
        <f t="shared" si="211"/>
        <v>0.9889346788620631</v>
      </c>
      <c r="W415">
        <v>313.14999999999998</v>
      </c>
      <c r="X415">
        <f t="shared" si="193"/>
        <v>1.9073334166666699E-2</v>
      </c>
      <c r="Y415">
        <v>2E-3</v>
      </c>
      <c r="Z415">
        <f t="shared" si="194"/>
        <v>7.2765497523200454E-2</v>
      </c>
      <c r="AB415">
        <f t="shared" si="212"/>
        <v>9.889346788620631E-7</v>
      </c>
      <c r="AC415">
        <f t="shared" si="195"/>
        <v>7.6971429274862939E-11</v>
      </c>
      <c r="AD415">
        <v>0</v>
      </c>
      <c r="AE415" s="11">
        <f t="shared" si="196"/>
        <v>2.0691969503088613E-11</v>
      </c>
      <c r="AF415" s="11">
        <f t="shared" si="197"/>
        <v>9.7663398777951552E-11</v>
      </c>
      <c r="AG415" s="15">
        <f t="shared" si="198"/>
        <v>1.097002469958351E-3</v>
      </c>
      <c r="AI415">
        <f t="shared" si="213"/>
        <v>2.3734432292689514E-4</v>
      </c>
      <c r="AJ415">
        <f t="shared" si="199"/>
        <v>1.8473143025967104E-8</v>
      </c>
      <c r="AK415">
        <v>0</v>
      </c>
      <c r="AL415" s="11">
        <f t="shared" si="200"/>
        <v>1.0293912070268252E-7</v>
      </c>
      <c r="AM415" s="11">
        <f t="shared" si="201"/>
        <v>1.2141226372864964E-7</v>
      </c>
      <c r="AN415" s="15">
        <f t="shared" si="202"/>
        <v>2.2739189884214046E-2</v>
      </c>
      <c r="AO415" s="15"/>
      <c r="AP415" t="e">
        <f t="shared" si="203"/>
        <v>#VALUE!</v>
      </c>
      <c r="AQ415" t="e">
        <f t="shared" si="204"/>
        <v>#VALUE!</v>
      </c>
      <c r="AR415">
        <v>0</v>
      </c>
      <c r="AS415" s="11" t="e">
        <f t="shared" si="205"/>
        <v>#VALUE!</v>
      </c>
      <c r="AT415" s="11" t="e">
        <f t="shared" si="206"/>
        <v>#VALUE!</v>
      </c>
      <c r="AU415" s="15">
        <f t="shared" si="207"/>
        <v>1.5759424160826513E-2</v>
      </c>
      <c r="AW415">
        <f t="shared" si="208"/>
        <v>78.812974192989046</v>
      </c>
      <c r="AX415">
        <f t="shared" si="209"/>
        <v>15.215219993965084</v>
      </c>
      <c r="AY415" t="e">
        <f t="shared" si="210"/>
        <v>#VALUE!</v>
      </c>
    </row>
    <row r="416" spans="1:51">
      <c r="A416" s="17"/>
      <c r="D416" s="36">
        <v>2</v>
      </c>
      <c r="E416" s="45">
        <v>44446.949189814812</v>
      </c>
      <c r="F416" s="43">
        <v>28</v>
      </c>
      <c r="H416" s="54">
        <v>23</v>
      </c>
      <c r="I416" s="5">
        <v>30</v>
      </c>
      <c r="J416" s="5">
        <v>1</v>
      </c>
      <c r="K416" s="54">
        <v>27092</v>
      </c>
      <c r="L416" s="5" t="s">
        <v>88</v>
      </c>
      <c r="M416" s="6">
        <f t="shared" si="186"/>
        <v>5.1204156506958242E-3</v>
      </c>
      <c r="N416" s="6">
        <f t="shared" ref="N416:N447" si="214">1000000*(AM416-AK416)/X416</f>
        <v>718.56451092792463</v>
      </c>
      <c r="O416" s="6" t="e">
        <f t="shared" si="187"/>
        <v>#VALUE!</v>
      </c>
      <c r="P416">
        <f t="shared" si="188"/>
        <v>8.1926650411133187E-2</v>
      </c>
      <c r="Q416">
        <f t="shared" si="189"/>
        <v>31616.838480828683</v>
      </c>
      <c r="R416">
        <f t="shared" si="190"/>
        <v>0.14361426797413188</v>
      </c>
      <c r="S416">
        <f t="shared" si="191"/>
        <v>20153.855325217686</v>
      </c>
      <c r="T416">
        <f t="shared" si="192"/>
        <v>20153.855325217683</v>
      </c>
      <c r="V416" s="4">
        <f t="shared" si="211"/>
        <v>0.9889346788620631</v>
      </c>
      <c r="W416">
        <v>313.14999999999998</v>
      </c>
      <c r="X416">
        <f t="shared" si="193"/>
        <v>1.9073334166666699E-2</v>
      </c>
      <c r="Y416">
        <v>2E-3</v>
      </c>
      <c r="Z416">
        <f t="shared" si="194"/>
        <v>7.2765497523200454E-2</v>
      </c>
      <c r="AB416">
        <f t="shared" si="212"/>
        <v>9.889346788620631E-7</v>
      </c>
      <c r="AC416">
        <f t="shared" si="195"/>
        <v>7.6971429274862939E-11</v>
      </c>
      <c r="AD416">
        <v>0</v>
      </c>
      <c r="AE416" s="11">
        <f t="shared" si="196"/>
        <v>2.0691969503088613E-11</v>
      </c>
      <c r="AF416" s="11">
        <f t="shared" si="197"/>
        <v>9.7663398777951552E-11</v>
      </c>
      <c r="AG416" s="15">
        <f t="shared" si="198"/>
        <v>1.097002469958351E-3</v>
      </c>
      <c r="AI416">
        <f t="shared" si="213"/>
        <v>2.6792218319731016E-2</v>
      </c>
      <c r="AJ416">
        <f t="shared" si="199"/>
        <v>2.085309961914587E-6</v>
      </c>
      <c r="AK416">
        <v>0</v>
      </c>
      <c r="AL416" s="11">
        <f t="shared" si="200"/>
        <v>1.1620111075321145E-5</v>
      </c>
      <c r="AM416" s="11">
        <f t="shared" si="201"/>
        <v>1.3705421037235733E-5</v>
      </c>
      <c r="AN416" s="15">
        <f t="shared" si="202"/>
        <v>2.2739189884214046E-2</v>
      </c>
      <c r="AO416" s="15"/>
      <c r="AP416" t="e">
        <f t="shared" si="203"/>
        <v>#VALUE!</v>
      </c>
      <c r="AQ416" t="e">
        <f t="shared" si="204"/>
        <v>#VALUE!</v>
      </c>
      <c r="AR416">
        <v>0</v>
      </c>
      <c r="AS416" s="11" t="e">
        <f t="shared" si="205"/>
        <v>#VALUE!</v>
      </c>
      <c r="AT416" s="11" t="e">
        <f t="shared" si="206"/>
        <v>#VALUE!</v>
      </c>
      <c r="AU416" s="15">
        <f t="shared" si="207"/>
        <v>1.5759424160826513E-2</v>
      </c>
      <c r="AW416">
        <f t="shared" si="208"/>
        <v>78.812974192989046</v>
      </c>
      <c r="AX416">
        <f t="shared" si="209"/>
        <v>15.215219993965079</v>
      </c>
      <c r="AY416" t="e">
        <f t="shared" si="210"/>
        <v>#VALUE!</v>
      </c>
    </row>
    <row r="417" spans="1:51">
      <c r="A417" s="17"/>
      <c r="D417" s="36">
        <v>1</v>
      </c>
      <c r="E417" s="45">
        <v>44446.970416666663</v>
      </c>
      <c r="F417" s="43">
        <v>147</v>
      </c>
      <c r="H417" s="54">
        <v>23</v>
      </c>
      <c r="I417" s="5">
        <v>30</v>
      </c>
      <c r="J417" s="5">
        <v>1</v>
      </c>
      <c r="K417" s="54">
        <v>8009</v>
      </c>
      <c r="L417" s="5" t="s">
        <v>88</v>
      </c>
      <c r="M417" s="6">
        <f t="shared" si="186"/>
        <v>5.1204156506958242E-3</v>
      </c>
      <c r="N417" s="6">
        <f t="shared" si="214"/>
        <v>212.42371061648268</v>
      </c>
      <c r="O417" s="6" t="e">
        <f t="shared" si="187"/>
        <v>#VALUE!</v>
      </c>
      <c r="P417">
        <f t="shared" si="188"/>
        <v>8.1926650411133187E-2</v>
      </c>
      <c r="Q417">
        <f t="shared" si="189"/>
        <v>9346.6432671252387</v>
      </c>
      <c r="R417">
        <f t="shared" si="190"/>
        <v>0.14361426797413188</v>
      </c>
      <c r="S417">
        <f t="shared" si="191"/>
        <v>5957.9295474556475</v>
      </c>
      <c r="T417">
        <f t="shared" si="192"/>
        <v>5957.9295474556484</v>
      </c>
      <c r="V417" s="4">
        <f t="shared" si="211"/>
        <v>0.9889346788620631</v>
      </c>
      <c r="W417">
        <v>313.14999999999998</v>
      </c>
      <c r="X417">
        <f t="shared" si="193"/>
        <v>1.9073334166666699E-2</v>
      </c>
      <c r="Y417">
        <v>2E-3</v>
      </c>
      <c r="Z417">
        <f t="shared" si="194"/>
        <v>7.2765497523200454E-2</v>
      </c>
      <c r="AB417">
        <f t="shared" si="212"/>
        <v>9.889346788620631E-7</v>
      </c>
      <c r="AC417">
        <f t="shared" si="195"/>
        <v>7.6971429274862939E-11</v>
      </c>
      <c r="AD417">
        <v>0</v>
      </c>
      <c r="AE417" s="11">
        <f t="shared" si="196"/>
        <v>2.0691969503088613E-11</v>
      </c>
      <c r="AF417" s="11">
        <f t="shared" si="197"/>
        <v>9.7663398777951552E-11</v>
      </c>
      <c r="AG417" s="15">
        <f t="shared" si="198"/>
        <v>1.097002469958351E-3</v>
      </c>
      <c r="AI417">
        <f t="shared" si="213"/>
        <v>7.920377843006263E-3</v>
      </c>
      <c r="AJ417">
        <f t="shared" si="199"/>
        <v>6.1646417706237721E-7</v>
      </c>
      <c r="AK417">
        <v>0</v>
      </c>
      <c r="AL417" s="11">
        <f t="shared" si="200"/>
        <v>3.4351642404491011E-6</v>
      </c>
      <c r="AM417" s="11">
        <f t="shared" si="201"/>
        <v>4.0516284175114787E-6</v>
      </c>
      <c r="AN417" s="15">
        <f t="shared" si="202"/>
        <v>2.2739189884214046E-2</v>
      </c>
      <c r="AO417" s="15"/>
      <c r="AP417" t="e">
        <f t="shared" si="203"/>
        <v>#VALUE!</v>
      </c>
      <c r="AQ417" t="e">
        <f t="shared" si="204"/>
        <v>#VALUE!</v>
      </c>
      <c r="AR417">
        <v>0</v>
      </c>
      <c r="AS417" s="11" t="e">
        <f t="shared" si="205"/>
        <v>#VALUE!</v>
      </c>
      <c r="AT417" s="11" t="e">
        <f t="shared" si="206"/>
        <v>#VALUE!</v>
      </c>
      <c r="AU417" s="15">
        <f t="shared" si="207"/>
        <v>1.5759424160826513E-2</v>
      </c>
      <c r="AW417">
        <f t="shared" si="208"/>
        <v>78.812974192989046</v>
      </c>
      <c r="AX417">
        <f t="shared" si="209"/>
        <v>15.21521999396508</v>
      </c>
      <c r="AY417" t="e">
        <f t="shared" si="210"/>
        <v>#VALUE!</v>
      </c>
    </row>
    <row r="418" spans="1:51">
      <c r="A418" s="17"/>
      <c r="D418" s="36">
        <v>2</v>
      </c>
      <c r="E418" s="45">
        <v>44446.991597222222</v>
      </c>
      <c r="F418" s="43">
        <v>164</v>
      </c>
      <c r="H418" s="54">
        <v>23</v>
      </c>
      <c r="I418" s="5">
        <v>30</v>
      </c>
      <c r="J418" s="5">
        <v>1</v>
      </c>
      <c r="K418" s="54">
        <v>8055</v>
      </c>
      <c r="L418" s="5" t="s">
        <v>88</v>
      </c>
      <c r="M418" s="6">
        <f t="shared" si="186"/>
        <v>5.1204156506958242E-3</v>
      </c>
      <c r="N418" s="6">
        <f t="shared" si="214"/>
        <v>213.64377438079259</v>
      </c>
      <c r="O418" s="6" t="e">
        <f t="shared" si="187"/>
        <v>#VALUE!</v>
      </c>
      <c r="P418">
        <f t="shared" si="188"/>
        <v>8.1926650411133187E-2</v>
      </c>
      <c r="Q418">
        <f t="shared" si="189"/>
        <v>9400.3260727548732</v>
      </c>
      <c r="R418">
        <f t="shared" si="190"/>
        <v>0.14361426797413188</v>
      </c>
      <c r="S418">
        <f t="shared" si="191"/>
        <v>5992.1491453059361</v>
      </c>
      <c r="T418">
        <f t="shared" si="192"/>
        <v>5992.1491453059361</v>
      </c>
      <c r="V418" s="4">
        <f t="shared" si="211"/>
        <v>0.9889346788620631</v>
      </c>
      <c r="W418">
        <v>313.14999999999998</v>
      </c>
      <c r="X418">
        <f t="shared" si="193"/>
        <v>1.9073334166666699E-2</v>
      </c>
      <c r="Y418">
        <v>2E-3</v>
      </c>
      <c r="Z418">
        <f t="shared" si="194"/>
        <v>7.2765497523200454E-2</v>
      </c>
      <c r="AB418">
        <f t="shared" si="212"/>
        <v>9.889346788620631E-7</v>
      </c>
      <c r="AC418">
        <f t="shared" si="195"/>
        <v>7.6971429274862939E-11</v>
      </c>
      <c r="AD418">
        <v>0</v>
      </c>
      <c r="AE418" s="11">
        <f t="shared" si="196"/>
        <v>2.0691969503088613E-11</v>
      </c>
      <c r="AF418" s="11">
        <f t="shared" si="197"/>
        <v>9.7663398777951552E-11</v>
      </c>
      <c r="AG418" s="15">
        <f t="shared" si="198"/>
        <v>1.097002469958351E-3</v>
      </c>
      <c r="AI418">
        <f t="shared" si="213"/>
        <v>7.9658688382339173E-3</v>
      </c>
      <c r="AJ418">
        <f t="shared" si="199"/>
        <v>6.2000486280902081E-7</v>
      </c>
      <c r="AK418">
        <v>0</v>
      </c>
      <c r="AL418" s="11">
        <f t="shared" si="200"/>
        <v>3.4548942385837817E-6</v>
      </c>
      <c r="AM418" s="11">
        <f t="shared" si="201"/>
        <v>4.0748991013928028E-6</v>
      </c>
      <c r="AN418" s="15">
        <f t="shared" si="202"/>
        <v>2.2739189884214046E-2</v>
      </c>
      <c r="AO418" s="15"/>
      <c r="AP418" t="e">
        <f t="shared" si="203"/>
        <v>#VALUE!</v>
      </c>
      <c r="AQ418" t="e">
        <f t="shared" si="204"/>
        <v>#VALUE!</v>
      </c>
      <c r="AR418">
        <v>0</v>
      </c>
      <c r="AS418" s="11" t="e">
        <f t="shared" si="205"/>
        <v>#VALUE!</v>
      </c>
      <c r="AT418" s="11" t="e">
        <f t="shared" si="206"/>
        <v>#VALUE!</v>
      </c>
      <c r="AU418" s="15">
        <f t="shared" si="207"/>
        <v>1.5759424160826513E-2</v>
      </c>
      <c r="AW418">
        <f t="shared" si="208"/>
        <v>78.812974192989046</v>
      </c>
      <c r="AX418">
        <f t="shared" si="209"/>
        <v>15.215219993965082</v>
      </c>
      <c r="AY418" t="e">
        <f t="shared" si="210"/>
        <v>#VALUE!</v>
      </c>
    </row>
    <row r="419" spans="1:51">
      <c r="A419" s="17"/>
      <c r="D419" s="36">
        <v>1</v>
      </c>
      <c r="E419" s="45">
        <v>44447.012824074074</v>
      </c>
      <c r="F419" s="43">
        <v>197</v>
      </c>
      <c r="H419" s="54">
        <v>23</v>
      </c>
      <c r="I419" s="5">
        <v>30</v>
      </c>
      <c r="J419" s="5">
        <v>1</v>
      </c>
      <c r="K419" s="54">
        <v>24872</v>
      </c>
      <c r="L419" s="5" t="s">
        <v>88</v>
      </c>
      <c r="M419" s="6">
        <f t="shared" si="186"/>
        <v>5.1204156506958242E-3</v>
      </c>
      <c r="N419" s="6">
        <f t="shared" si="214"/>
        <v>659.68317273731509</v>
      </c>
      <c r="O419" s="6" t="e">
        <f t="shared" si="187"/>
        <v>#VALUE!</v>
      </c>
      <c r="P419">
        <f t="shared" si="188"/>
        <v>8.1926650411133187E-2</v>
      </c>
      <c r="Q419">
        <f t="shared" si="189"/>
        <v>29026.059600441862</v>
      </c>
      <c r="R419">
        <f t="shared" si="190"/>
        <v>0.14361426797413188</v>
      </c>
      <c r="S419">
        <f t="shared" si="191"/>
        <v>18502.387776790722</v>
      </c>
      <c r="T419">
        <f t="shared" si="192"/>
        <v>18502.387776790718</v>
      </c>
      <c r="V419" s="4">
        <f t="shared" si="211"/>
        <v>0.9889346788620631</v>
      </c>
      <c r="W419">
        <v>313.14999999999998</v>
      </c>
      <c r="X419">
        <f t="shared" si="193"/>
        <v>1.9073334166666699E-2</v>
      </c>
      <c r="Y419">
        <v>2E-3</v>
      </c>
      <c r="Z419">
        <f t="shared" si="194"/>
        <v>7.2765497523200454E-2</v>
      </c>
      <c r="AB419">
        <f t="shared" si="212"/>
        <v>9.889346788620631E-7</v>
      </c>
      <c r="AC419">
        <f t="shared" si="195"/>
        <v>7.6971429274862939E-11</v>
      </c>
      <c r="AD419">
        <v>0</v>
      </c>
      <c r="AE419" s="11">
        <f t="shared" si="196"/>
        <v>2.0691969503088613E-11</v>
      </c>
      <c r="AF419" s="11">
        <f t="shared" si="197"/>
        <v>9.7663398777951552E-11</v>
      </c>
      <c r="AG419" s="15">
        <f t="shared" si="198"/>
        <v>1.097002469958351E-3</v>
      </c>
      <c r="AI419">
        <f t="shared" si="213"/>
        <v>2.4596783332657232E-2</v>
      </c>
      <c r="AJ419">
        <f t="shared" si="199"/>
        <v>1.914433388924391E-6</v>
      </c>
      <c r="AK419">
        <v>0</v>
      </c>
      <c r="AL419" s="11">
        <f t="shared" si="200"/>
        <v>1.066792420882133E-5</v>
      </c>
      <c r="AM419" s="11">
        <f t="shared" si="201"/>
        <v>1.2582357597745722E-5</v>
      </c>
      <c r="AN419" s="15">
        <f t="shared" si="202"/>
        <v>2.2739189884214046E-2</v>
      </c>
      <c r="AO419" s="15"/>
      <c r="AP419" t="e">
        <f t="shared" si="203"/>
        <v>#VALUE!</v>
      </c>
      <c r="AQ419" t="e">
        <f t="shared" si="204"/>
        <v>#VALUE!</v>
      </c>
      <c r="AR419">
        <v>0</v>
      </c>
      <c r="AS419" s="11" t="e">
        <f t="shared" si="205"/>
        <v>#VALUE!</v>
      </c>
      <c r="AT419" s="11" t="e">
        <f t="shared" si="206"/>
        <v>#VALUE!</v>
      </c>
      <c r="AU419" s="15">
        <f t="shared" si="207"/>
        <v>1.5759424160826513E-2</v>
      </c>
      <c r="AW419">
        <f t="shared" si="208"/>
        <v>78.812974192989046</v>
      </c>
      <c r="AX419">
        <f t="shared" si="209"/>
        <v>15.215219993965084</v>
      </c>
      <c r="AY419" t="e">
        <f t="shared" si="210"/>
        <v>#VALUE!</v>
      </c>
    </row>
    <row r="420" spans="1:51">
      <c r="A420" s="17"/>
      <c r="D420" s="36">
        <v>2</v>
      </c>
      <c r="E420" s="45">
        <v>44447.034050925926</v>
      </c>
      <c r="F420" s="43">
        <v>213</v>
      </c>
      <c r="H420" s="54">
        <v>23</v>
      </c>
      <c r="I420" s="5">
        <v>30</v>
      </c>
      <c r="J420" s="5">
        <v>1</v>
      </c>
      <c r="K420" s="54">
        <v>16006</v>
      </c>
      <c r="L420" s="5" t="s">
        <v>88</v>
      </c>
      <c r="M420" s="6">
        <f t="shared" si="186"/>
        <v>5.1204156506958242E-3</v>
      </c>
      <c r="N420" s="6">
        <f t="shared" si="214"/>
        <v>424.52914372923226</v>
      </c>
      <c r="O420" s="6" t="e">
        <f t="shared" si="187"/>
        <v>#VALUE!</v>
      </c>
      <c r="P420">
        <f t="shared" si="188"/>
        <v>8.1926650411133187E-2</v>
      </c>
      <c r="Q420">
        <f t="shared" si="189"/>
        <v>18679.28232408622</v>
      </c>
      <c r="R420">
        <f t="shared" si="190"/>
        <v>0.14361426797413188</v>
      </c>
      <c r="S420">
        <f t="shared" si="191"/>
        <v>11906.932243298177</v>
      </c>
      <c r="T420">
        <f t="shared" si="192"/>
        <v>11906.932243298175</v>
      </c>
      <c r="V420" s="4">
        <f t="shared" si="211"/>
        <v>0.9889346788620631</v>
      </c>
      <c r="W420">
        <v>313.14999999999998</v>
      </c>
      <c r="X420">
        <f t="shared" si="193"/>
        <v>1.9073334166666699E-2</v>
      </c>
      <c r="Y420">
        <v>2E-3</v>
      </c>
      <c r="Z420">
        <f t="shared" si="194"/>
        <v>7.2765497523200454E-2</v>
      </c>
      <c r="AB420">
        <f t="shared" si="212"/>
        <v>9.889346788620631E-7</v>
      </c>
      <c r="AC420">
        <f t="shared" si="195"/>
        <v>7.6971429274862939E-11</v>
      </c>
      <c r="AD420">
        <v>0</v>
      </c>
      <c r="AE420" s="11">
        <f t="shared" si="196"/>
        <v>2.0691969503088613E-11</v>
      </c>
      <c r="AF420" s="11">
        <f t="shared" si="197"/>
        <v>9.7663398777951552E-11</v>
      </c>
      <c r="AG420" s="15">
        <f t="shared" si="198"/>
        <v>1.097002469958351E-3</v>
      </c>
      <c r="AI420">
        <f t="shared" si="213"/>
        <v>1.582888846986618E-2</v>
      </c>
      <c r="AJ420">
        <f t="shared" si="199"/>
        <v>1.2320046969734561E-6</v>
      </c>
      <c r="AK420">
        <v>0</v>
      </c>
      <c r="AL420" s="11">
        <f t="shared" si="200"/>
        <v>6.8651815248630675E-6</v>
      </c>
      <c r="AM420" s="11">
        <f t="shared" si="201"/>
        <v>8.0971862218365239E-6</v>
      </c>
      <c r="AN420" s="15">
        <f t="shared" si="202"/>
        <v>2.2739189884214046E-2</v>
      </c>
      <c r="AO420" s="15"/>
      <c r="AP420" t="e">
        <f t="shared" si="203"/>
        <v>#VALUE!</v>
      </c>
      <c r="AQ420" t="e">
        <f t="shared" si="204"/>
        <v>#VALUE!</v>
      </c>
      <c r="AR420">
        <v>0</v>
      </c>
      <c r="AS420" s="11" t="e">
        <f t="shared" si="205"/>
        <v>#VALUE!</v>
      </c>
      <c r="AT420" s="11" t="e">
        <f t="shared" si="206"/>
        <v>#VALUE!</v>
      </c>
      <c r="AU420" s="15">
        <f t="shared" si="207"/>
        <v>1.5759424160826513E-2</v>
      </c>
      <c r="AW420">
        <f t="shared" si="208"/>
        <v>78.812974192989046</v>
      </c>
      <c r="AX420">
        <f t="shared" si="209"/>
        <v>15.21521999396508</v>
      </c>
      <c r="AY420" t="e">
        <f t="shared" si="210"/>
        <v>#VALUE!</v>
      </c>
    </row>
    <row r="421" spans="1:51">
      <c r="A421" s="17"/>
      <c r="D421" s="36">
        <v>1</v>
      </c>
      <c r="E421" s="45">
        <v>44447.055277777778</v>
      </c>
      <c r="F421" s="43">
        <v>130</v>
      </c>
      <c r="H421" s="54">
        <v>23</v>
      </c>
      <c r="I421" s="5">
        <v>30</v>
      </c>
      <c r="J421" s="5">
        <v>1</v>
      </c>
      <c r="K421" s="54">
        <v>351</v>
      </c>
      <c r="L421" s="5" t="s">
        <v>88</v>
      </c>
      <c r="M421" s="6">
        <f t="shared" si="186"/>
        <v>5.1204156506958242E-3</v>
      </c>
      <c r="N421" s="6">
        <f t="shared" si="214"/>
        <v>9.3096169841909617</v>
      </c>
      <c r="O421" s="6" t="e">
        <f t="shared" si="187"/>
        <v>#VALUE!</v>
      </c>
      <c r="P421">
        <f t="shared" si="188"/>
        <v>8.1926650411133187E-2</v>
      </c>
      <c r="Q421">
        <f t="shared" si="189"/>
        <v>409.62314730440232</v>
      </c>
      <c r="R421">
        <f t="shared" si="190"/>
        <v>0.14361426797413188</v>
      </c>
      <c r="S421">
        <f t="shared" si="191"/>
        <v>261.11040968372237</v>
      </c>
      <c r="T421">
        <f t="shared" si="192"/>
        <v>261.11040968372237</v>
      </c>
      <c r="V421" s="4">
        <f t="shared" si="211"/>
        <v>0.9889346788620631</v>
      </c>
      <c r="W421">
        <v>313.14999999999998</v>
      </c>
      <c r="X421">
        <f t="shared" si="193"/>
        <v>1.9073334166666699E-2</v>
      </c>
      <c r="Y421">
        <v>2E-3</v>
      </c>
      <c r="Z421">
        <f t="shared" si="194"/>
        <v>7.2765497523200454E-2</v>
      </c>
      <c r="AB421">
        <f t="shared" si="212"/>
        <v>9.889346788620631E-7</v>
      </c>
      <c r="AC421">
        <f t="shared" si="195"/>
        <v>7.6971429274862939E-11</v>
      </c>
      <c r="AD421">
        <v>0</v>
      </c>
      <c r="AE421" s="11">
        <f t="shared" si="196"/>
        <v>2.0691969503088613E-11</v>
      </c>
      <c r="AF421" s="11">
        <f t="shared" si="197"/>
        <v>9.7663398777951552E-11</v>
      </c>
      <c r="AG421" s="15">
        <f t="shared" si="198"/>
        <v>1.097002469958351E-3</v>
      </c>
      <c r="AI421">
        <f t="shared" si="213"/>
        <v>3.4711607228058415E-4</v>
      </c>
      <c r="AJ421">
        <f t="shared" si="199"/>
        <v>2.7016971675476893E-8</v>
      </c>
      <c r="AK421">
        <v>0</v>
      </c>
      <c r="AL421" s="11">
        <f t="shared" si="200"/>
        <v>1.5054846402767317E-7</v>
      </c>
      <c r="AM421" s="11">
        <f t="shared" si="201"/>
        <v>1.7756543570315006E-7</v>
      </c>
      <c r="AN421" s="15">
        <f t="shared" si="202"/>
        <v>2.2739189884214046E-2</v>
      </c>
      <c r="AO421" s="15"/>
      <c r="AP421" t="e">
        <f t="shared" si="203"/>
        <v>#VALUE!</v>
      </c>
      <c r="AQ421" t="e">
        <f t="shared" si="204"/>
        <v>#VALUE!</v>
      </c>
      <c r="AR421">
        <v>0</v>
      </c>
      <c r="AS421" s="11" t="e">
        <f t="shared" si="205"/>
        <v>#VALUE!</v>
      </c>
      <c r="AT421" s="11" t="e">
        <f t="shared" si="206"/>
        <v>#VALUE!</v>
      </c>
      <c r="AU421" s="15">
        <f t="shared" si="207"/>
        <v>1.5759424160826513E-2</v>
      </c>
      <c r="AW421">
        <f t="shared" si="208"/>
        <v>78.812974192989046</v>
      </c>
      <c r="AX421">
        <f t="shared" si="209"/>
        <v>15.215219993965075</v>
      </c>
      <c r="AY421" t="e">
        <f t="shared" si="210"/>
        <v>#VALUE!</v>
      </c>
    </row>
    <row r="422" spans="1:51">
      <c r="A422" s="17"/>
      <c r="D422" s="36">
        <v>2</v>
      </c>
      <c r="E422" s="45">
        <v>44447.076504629629</v>
      </c>
      <c r="F422" s="43">
        <v>181</v>
      </c>
      <c r="H422" s="54">
        <v>23</v>
      </c>
      <c r="I422" s="5">
        <v>30</v>
      </c>
      <c r="J422" s="5">
        <v>1</v>
      </c>
      <c r="K422" s="54">
        <v>27732</v>
      </c>
      <c r="L422" s="5" t="s">
        <v>88</v>
      </c>
      <c r="M422" s="6">
        <f t="shared" si="186"/>
        <v>5.1204156506958242E-3</v>
      </c>
      <c r="N422" s="6">
        <f t="shared" si="214"/>
        <v>735.53931112701946</v>
      </c>
      <c r="O422" s="6" t="e">
        <f t="shared" si="187"/>
        <v>#VALUE!</v>
      </c>
      <c r="P422">
        <f t="shared" si="188"/>
        <v>8.1926650411133187E-2</v>
      </c>
      <c r="Q422">
        <f t="shared" si="189"/>
        <v>32363.729689588858</v>
      </c>
      <c r="R422">
        <f t="shared" si="190"/>
        <v>0.14361426797413188</v>
      </c>
      <c r="S422">
        <f t="shared" si="191"/>
        <v>20629.954077917351</v>
      </c>
      <c r="T422">
        <f t="shared" si="192"/>
        <v>20629.954077917351</v>
      </c>
      <c r="V422" s="4">
        <f t="shared" si="211"/>
        <v>0.9889346788620631</v>
      </c>
      <c r="W422">
        <v>313.14999999999998</v>
      </c>
      <c r="X422">
        <f t="shared" si="193"/>
        <v>1.9073334166666699E-2</v>
      </c>
      <c r="Y422">
        <v>2E-3</v>
      </c>
      <c r="Z422">
        <f t="shared" si="194"/>
        <v>7.2765497523200454E-2</v>
      </c>
      <c r="AB422">
        <f t="shared" si="212"/>
        <v>9.889346788620631E-7</v>
      </c>
      <c r="AC422">
        <f t="shared" si="195"/>
        <v>7.6971429274862939E-11</v>
      </c>
      <c r="AD422">
        <v>0</v>
      </c>
      <c r="AE422" s="11">
        <f t="shared" si="196"/>
        <v>2.0691969503088613E-11</v>
      </c>
      <c r="AF422" s="11">
        <f t="shared" si="197"/>
        <v>9.7663398777951552E-11</v>
      </c>
      <c r="AG422" s="15">
        <f t="shared" si="198"/>
        <v>1.097002469958351E-3</v>
      </c>
      <c r="AI422">
        <f t="shared" si="213"/>
        <v>2.7425136514202735E-2</v>
      </c>
      <c r="AJ422">
        <f t="shared" si="199"/>
        <v>2.1345716766504993E-6</v>
      </c>
      <c r="AK422">
        <v>0</v>
      </c>
      <c r="AL422" s="11">
        <f t="shared" si="200"/>
        <v>1.1894615397194966E-5</v>
      </c>
      <c r="AM422" s="11">
        <f t="shared" si="201"/>
        <v>1.4029187073845466E-5</v>
      </c>
      <c r="AN422" s="15">
        <f t="shared" si="202"/>
        <v>2.2739189884214046E-2</v>
      </c>
      <c r="AO422" s="15"/>
      <c r="AP422" t="e">
        <f t="shared" si="203"/>
        <v>#VALUE!</v>
      </c>
      <c r="AQ422" t="e">
        <f t="shared" si="204"/>
        <v>#VALUE!</v>
      </c>
      <c r="AR422">
        <v>0</v>
      </c>
      <c r="AS422" s="11" t="e">
        <f t="shared" si="205"/>
        <v>#VALUE!</v>
      </c>
      <c r="AT422" s="11" t="e">
        <f t="shared" si="206"/>
        <v>#VALUE!</v>
      </c>
      <c r="AU422" s="15">
        <f t="shared" si="207"/>
        <v>1.5759424160826513E-2</v>
      </c>
      <c r="AW422">
        <f t="shared" si="208"/>
        <v>78.812974192989046</v>
      </c>
      <c r="AX422">
        <f t="shared" si="209"/>
        <v>15.215219993965082</v>
      </c>
      <c r="AY422" t="e">
        <f t="shared" si="210"/>
        <v>#VALUE!</v>
      </c>
    </row>
    <row r="423" spans="1:51">
      <c r="A423" s="17"/>
      <c r="D423" s="36">
        <v>1</v>
      </c>
      <c r="E423" s="45">
        <v>44447.097708333335</v>
      </c>
      <c r="F423" s="43">
        <v>177</v>
      </c>
      <c r="H423" s="54">
        <v>23</v>
      </c>
      <c r="I423" s="5">
        <v>30</v>
      </c>
      <c r="J423" s="5">
        <v>1</v>
      </c>
      <c r="K423" s="54">
        <v>20872</v>
      </c>
      <c r="L423" s="5" t="s">
        <v>88</v>
      </c>
      <c r="M423" s="6">
        <f t="shared" si="186"/>
        <v>5.1204156506958242E-3</v>
      </c>
      <c r="N423" s="6">
        <f t="shared" si="214"/>
        <v>553.59067149297391</v>
      </c>
      <c r="O423" s="6" t="e">
        <f t="shared" si="187"/>
        <v>#VALUE!</v>
      </c>
      <c r="P423">
        <f t="shared" si="188"/>
        <v>8.1926650411133187E-2</v>
      </c>
      <c r="Q423">
        <f t="shared" si="189"/>
        <v>24357.989545690853</v>
      </c>
      <c r="R423">
        <f t="shared" si="190"/>
        <v>0.14361426797413188</v>
      </c>
      <c r="S423">
        <f t="shared" si="191"/>
        <v>15526.770572417821</v>
      </c>
      <c r="T423">
        <f t="shared" si="192"/>
        <v>15526.770572417823</v>
      </c>
      <c r="V423" s="4">
        <f t="shared" si="211"/>
        <v>0.9889346788620631</v>
      </c>
      <c r="W423">
        <v>313.14999999999998</v>
      </c>
      <c r="X423">
        <f t="shared" si="193"/>
        <v>1.9073334166666699E-2</v>
      </c>
      <c r="Y423">
        <v>2E-3</v>
      </c>
      <c r="Z423">
        <f t="shared" si="194"/>
        <v>7.2765497523200454E-2</v>
      </c>
      <c r="AB423">
        <f t="shared" si="212"/>
        <v>9.889346788620631E-7</v>
      </c>
      <c r="AC423">
        <f t="shared" si="195"/>
        <v>7.6971429274862939E-11</v>
      </c>
      <c r="AD423">
        <v>0</v>
      </c>
      <c r="AE423" s="11">
        <f t="shared" si="196"/>
        <v>2.0691969503088613E-11</v>
      </c>
      <c r="AF423" s="11">
        <f t="shared" si="197"/>
        <v>9.7663398777951552E-11</v>
      </c>
      <c r="AG423" s="15">
        <f t="shared" si="198"/>
        <v>1.097002469958351E-3</v>
      </c>
      <c r="AI423">
        <f t="shared" si="213"/>
        <v>2.0641044617208983E-2</v>
      </c>
      <c r="AJ423">
        <f t="shared" si="199"/>
        <v>1.6065476718249394E-6</v>
      </c>
      <c r="AK423">
        <v>0</v>
      </c>
      <c r="AL423" s="11">
        <f t="shared" si="200"/>
        <v>8.9522721971099581E-6</v>
      </c>
      <c r="AM423" s="11">
        <f t="shared" si="201"/>
        <v>1.0558819868934898E-5</v>
      </c>
      <c r="AN423" s="15">
        <f t="shared" si="202"/>
        <v>2.2739189884214046E-2</v>
      </c>
      <c r="AO423" s="15"/>
      <c r="AP423" t="e">
        <f t="shared" si="203"/>
        <v>#VALUE!</v>
      </c>
      <c r="AQ423" t="e">
        <f t="shared" si="204"/>
        <v>#VALUE!</v>
      </c>
      <c r="AR423">
        <v>0</v>
      </c>
      <c r="AS423" s="11" t="e">
        <f t="shared" si="205"/>
        <v>#VALUE!</v>
      </c>
      <c r="AT423" s="11" t="e">
        <f t="shared" si="206"/>
        <v>#VALUE!</v>
      </c>
      <c r="AU423" s="15">
        <f t="shared" si="207"/>
        <v>1.5759424160826513E-2</v>
      </c>
      <c r="AW423">
        <f t="shared" si="208"/>
        <v>78.812974192989046</v>
      </c>
      <c r="AX423">
        <f t="shared" si="209"/>
        <v>15.215219993965082</v>
      </c>
      <c r="AY423" t="e">
        <f t="shared" si="210"/>
        <v>#VALUE!</v>
      </c>
    </row>
    <row r="424" spans="1:51">
      <c r="A424" s="17"/>
      <c r="D424" s="36">
        <v>2</v>
      </c>
      <c r="E424" s="45">
        <v>44447.118969907409</v>
      </c>
      <c r="F424" s="43">
        <v>173</v>
      </c>
      <c r="H424" s="54">
        <v>23</v>
      </c>
      <c r="I424" s="5">
        <v>30</v>
      </c>
      <c r="J424" s="5">
        <v>1</v>
      </c>
      <c r="K424" s="54">
        <v>30141</v>
      </c>
      <c r="L424" s="5" t="s">
        <v>88</v>
      </c>
      <c r="M424" s="6">
        <f t="shared" si="186"/>
        <v>5.1204156506958242E-3</v>
      </c>
      <c r="N424" s="6">
        <f t="shared" si="214"/>
        <v>799.43352000142397</v>
      </c>
      <c r="O424" s="6" t="e">
        <f t="shared" si="187"/>
        <v>#VALUE!</v>
      </c>
      <c r="P424">
        <f t="shared" si="188"/>
        <v>8.1926650411133187E-2</v>
      </c>
      <c r="Q424">
        <f t="shared" si="189"/>
        <v>35175.074880062653</v>
      </c>
      <c r="R424">
        <f t="shared" si="190"/>
        <v>0.14361426797413188</v>
      </c>
      <c r="S424">
        <f t="shared" si="191"/>
        <v>22422.01953925093</v>
      </c>
      <c r="T424">
        <f t="shared" si="192"/>
        <v>22422.01953925093</v>
      </c>
      <c r="V424" s="4">
        <f t="shared" si="211"/>
        <v>0.9889346788620631</v>
      </c>
      <c r="W424">
        <v>313.14999999999998</v>
      </c>
      <c r="X424">
        <f t="shared" si="193"/>
        <v>1.9073334166666699E-2</v>
      </c>
      <c r="Y424">
        <v>2E-3</v>
      </c>
      <c r="Z424">
        <f t="shared" si="194"/>
        <v>7.2765497523200454E-2</v>
      </c>
      <c r="AB424">
        <f t="shared" si="212"/>
        <v>9.889346788620631E-7</v>
      </c>
      <c r="AC424">
        <f t="shared" si="195"/>
        <v>7.6971429274862939E-11</v>
      </c>
      <c r="AD424">
        <v>0</v>
      </c>
      <c r="AE424" s="11">
        <f t="shared" si="196"/>
        <v>2.0691969503088613E-11</v>
      </c>
      <c r="AF424" s="11">
        <f t="shared" si="197"/>
        <v>9.7663398777951552E-11</v>
      </c>
      <c r="AG424" s="15">
        <f t="shared" si="198"/>
        <v>1.097002469958351E-3</v>
      </c>
      <c r="AI424">
        <f t="shared" si="213"/>
        <v>2.9807480155581444E-2</v>
      </c>
      <c r="AJ424">
        <f t="shared" si="199"/>
        <v>2.3199958497736438E-6</v>
      </c>
      <c r="AK424">
        <v>0</v>
      </c>
      <c r="AL424" s="11">
        <f t="shared" si="200"/>
        <v>1.2927866821248142E-5</v>
      </c>
      <c r="AM424" s="11">
        <f t="shared" si="201"/>
        <v>1.5247862671021786E-5</v>
      </c>
      <c r="AN424" s="15">
        <f t="shared" si="202"/>
        <v>2.2739189884214046E-2</v>
      </c>
      <c r="AO424" s="15"/>
      <c r="AP424" t="e">
        <f t="shared" si="203"/>
        <v>#VALUE!</v>
      </c>
      <c r="AQ424" t="e">
        <f t="shared" si="204"/>
        <v>#VALUE!</v>
      </c>
      <c r="AR424">
        <v>0</v>
      </c>
      <c r="AS424" s="11" t="e">
        <f t="shared" si="205"/>
        <v>#VALUE!</v>
      </c>
      <c r="AT424" s="11" t="e">
        <f t="shared" si="206"/>
        <v>#VALUE!</v>
      </c>
      <c r="AU424" s="15">
        <f t="shared" si="207"/>
        <v>1.5759424160826513E-2</v>
      </c>
      <c r="AW424">
        <f t="shared" si="208"/>
        <v>78.812974192989046</v>
      </c>
      <c r="AX424">
        <f t="shared" si="209"/>
        <v>15.215219993965075</v>
      </c>
      <c r="AY424" t="e">
        <f t="shared" si="210"/>
        <v>#VALUE!</v>
      </c>
    </row>
    <row r="425" spans="1:51">
      <c r="A425" s="41"/>
      <c r="B425" s="4"/>
      <c r="C425" s="4"/>
      <c r="D425" s="36">
        <v>1</v>
      </c>
      <c r="E425" s="45">
        <v>44447.140185185184</v>
      </c>
      <c r="F425" s="43">
        <v>208</v>
      </c>
      <c r="H425" s="54">
        <v>23</v>
      </c>
      <c r="I425" s="5">
        <v>30</v>
      </c>
      <c r="J425" s="5">
        <v>1</v>
      </c>
      <c r="K425" s="54">
        <v>30148</v>
      </c>
      <c r="L425" s="5" t="s">
        <v>88</v>
      </c>
      <c r="M425" s="6">
        <f t="shared" si="186"/>
        <v>5.1204156506958242E-3</v>
      </c>
      <c r="N425" s="6">
        <f t="shared" si="214"/>
        <v>799.61918187860147</v>
      </c>
      <c r="O425" s="6" t="e">
        <f t="shared" si="187"/>
        <v>#VALUE!</v>
      </c>
      <c r="P425">
        <f t="shared" si="188"/>
        <v>8.1926650411133187E-2</v>
      </c>
      <c r="Q425">
        <f t="shared" si="189"/>
        <v>35183.244002658466</v>
      </c>
      <c r="R425">
        <f t="shared" si="190"/>
        <v>0.14361426797413188</v>
      </c>
      <c r="S425">
        <f t="shared" si="191"/>
        <v>22427.226869358579</v>
      </c>
      <c r="T425">
        <f t="shared" si="192"/>
        <v>22427.226869358579</v>
      </c>
      <c r="V425" s="4">
        <f t="shared" si="211"/>
        <v>0.9889346788620631</v>
      </c>
      <c r="W425">
        <v>313.14999999999998</v>
      </c>
      <c r="X425">
        <f t="shared" si="193"/>
        <v>1.9073334166666699E-2</v>
      </c>
      <c r="Y425">
        <v>2E-3</v>
      </c>
      <c r="Z425">
        <f t="shared" si="194"/>
        <v>7.2765497523200454E-2</v>
      </c>
      <c r="AB425">
        <f t="shared" si="212"/>
        <v>9.889346788620631E-7</v>
      </c>
      <c r="AC425">
        <f t="shared" si="195"/>
        <v>7.6971429274862939E-11</v>
      </c>
      <c r="AD425">
        <v>0</v>
      </c>
      <c r="AE425" s="11">
        <f t="shared" si="196"/>
        <v>2.0691969503088613E-11</v>
      </c>
      <c r="AF425" s="11">
        <f t="shared" si="197"/>
        <v>9.7663398777951552E-11</v>
      </c>
      <c r="AG425" s="15">
        <f t="shared" si="198"/>
        <v>1.097002469958351E-3</v>
      </c>
      <c r="AI425">
        <f t="shared" si="213"/>
        <v>2.9814402698333478E-2</v>
      </c>
      <c r="AJ425">
        <f t="shared" si="199"/>
        <v>2.320534649778568E-6</v>
      </c>
      <c r="AK425">
        <v>0</v>
      </c>
      <c r="AL425" s="11">
        <f t="shared" si="200"/>
        <v>1.2930869212268636E-5</v>
      </c>
      <c r="AM425" s="11">
        <f t="shared" si="201"/>
        <v>1.5251403862047203E-5</v>
      </c>
      <c r="AN425" s="15">
        <f t="shared" si="202"/>
        <v>2.2739189884214046E-2</v>
      </c>
      <c r="AO425" s="15"/>
      <c r="AP425" t="e">
        <f t="shared" si="203"/>
        <v>#VALUE!</v>
      </c>
      <c r="AQ425" t="e">
        <f t="shared" si="204"/>
        <v>#VALUE!</v>
      </c>
      <c r="AR425">
        <v>0</v>
      </c>
      <c r="AS425" s="11" t="e">
        <f t="shared" si="205"/>
        <v>#VALUE!</v>
      </c>
      <c r="AT425" s="11" t="e">
        <f t="shared" si="206"/>
        <v>#VALUE!</v>
      </c>
      <c r="AU425" s="15">
        <f t="shared" si="207"/>
        <v>1.5759424160826513E-2</v>
      </c>
      <c r="AW425">
        <f t="shared" si="208"/>
        <v>78.812974192989046</v>
      </c>
      <c r="AX425">
        <f t="shared" si="209"/>
        <v>15.215219993965077</v>
      </c>
      <c r="AY425" t="e">
        <f t="shared" si="210"/>
        <v>#VALUE!</v>
      </c>
    </row>
    <row r="426" spans="1:51">
      <c r="A426" s="17"/>
      <c r="D426" s="36">
        <v>2</v>
      </c>
      <c r="E426" s="45">
        <v>44447.161400462966</v>
      </c>
      <c r="F426" s="43">
        <v>201</v>
      </c>
      <c r="H426" s="54">
        <v>23</v>
      </c>
      <c r="I426" s="5">
        <v>30</v>
      </c>
      <c r="J426" s="5">
        <v>1</v>
      </c>
      <c r="K426" s="54">
        <v>1114</v>
      </c>
      <c r="L426" s="5" t="s">
        <v>88</v>
      </c>
      <c r="M426" s="6">
        <f t="shared" si="186"/>
        <v>5.1204156506958242E-3</v>
      </c>
      <c r="N426" s="6">
        <f t="shared" si="214"/>
        <v>29.546761596549093</v>
      </c>
      <c r="O426" s="6" t="e">
        <f t="shared" si="187"/>
        <v>#VALUE!</v>
      </c>
      <c r="P426">
        <f t="shared" si="188"/>
        <v>8.1926650411133187E-2</v>
      </c>
      <c r="Q426">
        <f t="shared" si="189"/>
        <v>1300.05751024816</v>
      </c>
      <c r="R426">
        <f t="shared" si="190"/>
        <v>0.14361426797413188</v>
      </c>
      <c r="S426">
        <f t="shared" si="191"/>
        <v>828.70939141785368</v>
      </c>
      <c r="T426">
        <f t="shared" si="192"/>
        <v>828.70939141785391</v>
      </c>
      <c r="V426" s="4">
        <f t="shared" si="211"/>
        <v>0.9889346788620631</v>
      </c>
      <c r="W426">
        <v>313.14999999999998</v>
      </c>
      <c r="X426">
        <f t="shared" si="193"/>
        <v>1.9073334166666699E-2</v>
      </c>
      <c r="Y426">
        <v>2E-3</v>
      </c>
      <c r="Z426">
        <f t="shared" si="194"/>
        <v>7.2765497523200454E-2</v>
      </c>
      <c r="AB426">
        <f t="shared" si="212"/>
        <v>9.889346788620631E-7</v>
      </c>
      <c r="AC426">
        <f t="shared" si="195"/>
        <v>7.6971429274862939E-11</v>
      </c>
      <c r="AD426">
        <v>0</v>
      </c>
      <c r="AE426" s="11">
        <f t="shared" si="196"/>
        <v>2.0691969503088613E-11</v>
      </c>
      <c r="AF426" s="11">
        <f t="shared" si="197"/>
        <v>9.7663398777951552E-11</v>
      </c>
      <c r="AG426" s="15">
        <f t="shared" si="198"/>
        <v>1.097002469958351E-3</v>
      </c>
      <c r="AI426">
        <f t="shared" si="213"/>
        <v>1.1016732322523383E-3</v>
      </c>
      <c r="AJ426">
        <f t="shared" si="199"/>
        <v>8.5746172212197325E-8</v>
      </c>
      <c r="AK426">
        <v>0</v>
      </c>
      <c r="AL426" s="11">
        <f t="shared" si="200"/>
        <v>4.7780908526161802E-7</v>
      </c>
      <c r="AM426" s="11">
        <f t="shared" si="201"/>
        <v>5.635552574738153E-7</v>
      </c>
      <c r="AN426" s="15">
        <f t="shared" si="202"/>
        <v>2.2739189884214046E-2</v>
      </c>
      <c r="AO426" s="15"/>
      <c r="AP426" t="e">
        <f t="shared" si="203"/>
        <v>#VALUE!</v>
      </c>
      <c r="AQ426" t="e">
        <f t="shared" si="204"/>
        <v>#VALUE!</v>
      </c>
      <c r="AR426">
        <v>0</v>
      </c>
      <c r="AS426" s="11" t="e">
        <f t="shared" si="205"/>
        <v>#VALUE!</v>
      </c>
      <c r="AT426" s="11" t="e">
        <f t="shared" si="206"/>
        <v>#VALUE!</v>
      </c>
      <c r="AU426" s="15">
        <f t="shared" si="207"/>
        <v>1.5759424160826513E-2</v>
      </c>
      <c r="AW426">
        <f t="shared" si="208"/>
        <v>78.812974192989046</v>
      </c>
      <c r="AX426">
        <f t="shared" si="209"/>
        <v>15.21521999396507</v>
      </c>
      <c r="AY426" t="e">
        <f t="shared" si="210"/>
        <v>#VALUE!</v>
      </c>
    </row>
    <row r="427" spans="1:51">
      <c r="A427" s="17"/>
      <c r="D427" s="36">
        <v>1</v>
      </c>
      <c r="E427" s="45">
        <v>44447.182627314818</v>
      </c>
      <c r="F427" s="43">
        <v>153</v>
      </c>
      <c r="H427" s="54">
        <v>23</v>
      </c>
      <c r="I427" s="5">
        <v>30</v>
      </c>
      <c r="J427" s="5">
        <v>1</v>
      </c>
      <c r="K427" s="54">
        <v>2135</v>
      </c>
      <c r="L427" s="5" t="s">
        <v>88</v>
      </c>
      <c r="M427" s="6">
        <f t="shared" si="186"/>
        <v>5.1204156506958242E-3</v>
      </c>
      <c r="N427" s="6">
        <f t="shared" si="214"/>
        <v>56.626872539167259</v>
      </c>
      <c r="O427" s="6" t="e">
        <f t="shared" si="187"/>
        <v>#VALUE!</v>
      </c>
      <c r="P427">
        <f t="shared" si="188"/>
        <v>8.1926650411133187E-2</v>
      </c>
      <c r="Q427">
        <f t="shared" si="189"/>
        <v>2491.5823917233593</v>
      </c>
      <c r="R427">
        <f t="shared" si="190"/>
        <v>0.14361426797413188</v>
      </c>
      <c r="S427">
        <f t="shared" si="191"/>
        <v>1588.2356828340382</v>
      </c>
      <c r="T427">
        <f t="shared" si="192"/>
        <v>1588.235682834038</v>
      </c>
      <c r="V427" s="4">
        <f t="shared" si="211"/>
        <v>0.9889346788620631</v>
      </c>
      <c r="W427">
        <v>313.14999999999998</v>
      </c>
      <c r="X427">
        <f t="shared" si="193"/>
        <v>1.9073334166666699E-2</v>
      </c>
      <c r="Y427">
        <v>2E-3</v>
      </c>
      <c r="Z427">
        <f t="shared" si="194"/>
        <v>7.2765497523200454E-2</v>
      </c>
      <c r="AB427">
        <f t="shared" si="212"/>
        <v>9.889346788620631E-7</v>
      </c>
      <c r="AC427">
        <f t="shared" si="195"/>
        <v>7.6971429274862939E-11</v>
      </c>
      <c r="AD427">
        <v>0</v>
      </c>
      <c r="AE427" s="11">
        <f t="shared" si="196"/>
        <v>2.0691969503088613E-11</v>
      </c>
      <c r="AF427" s="11">
        <f t="shared" si="197"/>
        <v>9.7663398777951552E-11</v>
      </c>
      <c r="AG427" s="15">
        <f t="shared" si="198"/>
        <v>1.097002469958351E-3</v>
      </c>
      <c r="AI427">
        <f t="shared" si="213"/>
        <v>2.1113755393705048E-3</v>
      </c>
      <c r="AJ427">
        <f t="shared" si="199"/>
        <v>1.643340015018324E-7</v>
      </c>
      <c r="AK427">
        <v>0</v>
      </c>
      <c r="AL427" s="11">
        <f t="shared" si="200"/>
        <v>9.1572926125094667E-7</v>
      </c>
      <c r="AM427" s="11">
        <f t="shared" si="201"/>
        <v>1.0800632627527791E-6</v>
      </c>
      <c r="AN427" s="15">
        <f t="shared" si="202"/>
        <v>2.2739189884214046E-2</v>
      </c>
      <c r="AO427" s="15"/>
      <c r="AP427" t="e">
        <f t="shared" si="203"/>
        <v>#VALUE!</v>
      </c>
      <c r="AQ427" t="e">
        <f t="shared" si="204"/>
        <v>#VALUE!</v>
      </c>
      <c r="AR427">
        <v>0</v>
      </c>
      <c r="AS427" s="11" t="e">
        <f t="shared" si="205"/>
        <v>#VALUE!</v>
      </c>
      <c r="AT427" s="11" t="e">
        <f t="shared" si="206"/>
        <v>#VALUE!</v>
      </c>
      <c r="AU427" s="15">
        <f t="shared" si="207"/>
        <v>1.5759424160826513E-2</v>
      </c>
      <c r="AW427">
        <f t="shared" si="208"/>
        <v>78.812974192989046</v>
      </c>
      <c r="AX427">
        <f t="shared" si="209"/>
        <v>15.21521999396508</v>
      </c>
      <c r="AY427" t="e">
        <f t="shared" si="210"/>
        <v>#VALUE!</v>
      </c>
    </row>
    <row r="428" spans="1:51">
      <c r="A428" s="17"/>
      <c r="D428" s="36">
        <v>2</v>
      </c>
      <c r="E428" s="45">
        <v>44447.20385416667</v>
      </c>
      <c r="F428" s="43">
        <v>131</v>
      </c>
      <c r="H428" s="54">
        <v>23</v>
      </c>
      <c r="I428" s="5">
        <v>30</v>
      </c>
      <c r="J428" s="5">
        <v>1</v>
      </c>
      <c r="K428" s="54">
        <v>5539</v>
      </c>
      <c r="L428" s="5" t="s">
        <v>88</v>
      </c>
      <c r="M428" s="6">
        <f t="shared" si="186"/>
        <v>5.1204156506958242E-3</v>
      </c>
      <c r="N428" s="6">
        <f t="shared" si="214"/>
        <v>146.91159109810181</v>
      </c>
      <c r="O428" s="6" t="e">
        <f t="shared" si="187"/>
        <v>#VALUE!</v>
      </c>
      <c r="P428">
        <f t="shared" si="188"/>
        <v>8.1926650411133187E-2</v>
      </c>
      <c r="Q428">
        <f t="shared" si="189"/>
        <v>6464.1100083164793</v>
      </c>
      <c r="R428">
        <f t="shared" si="190"/>
        <v>0.14361426797413188</v>
      </c>
      <c r="S428">
        <f t="shared" si="191"/>
        <v>4120.4859237553792</v>
      </c>
      <c r="T428">
        <f t="shared" si="192"/>
        <v>4120.4859237553792</v>
      </c>
      <c r="V428" s="4">
        <f t="shared" si="211"/>
        <v>0.9889346788620631</v>
      </c>
      <c r="W428">
        <v>313.14999999999998</v>
      </c>
      <c r="X428">
        <f t="shared" si="193"/>
        <v>1.9073334166666699E-2</v>
      </c>
      <c r="Y428">
        <v>2E-3</v>
      </c>
      <c r="Z428">
        <f t="shared" si="194"/>
        <v>7.2765497523200454E-2</v>
      </c>
      <c r="AB428">
        <f t="shared" si="212"/>
        <v>9.889346788620631E-7</v>
      </c>
      <c r="AC428">
        <f t="shared" si="195"/>
        <v>7.6971429274862939E-11</v>
      </c>
      <c r="AD428">
        <v>0</v>
      </c>
      <c r="AE428" s="11">
        <f t="shared" si="196"/>
        <v>2.0691969503088613E-11</v>
      </c>
      <c r="AF428" s="11">
        <f t="shared" si="197"/>
        <v>9.7663398777951552E-11</v>
      </c>
      <c r="AG428" s="15">
        <f t="shared" si="198"/>
        <v>1.097002469958351E-3</v>
      </c>
      <c r="AI428">
        <f t="shared" si="213"/>
        <v>5.4777091862169671E-3</v>
      </c>
      <c r="AJ428">
        <f t="shared" si="199"/>
        <v>4.2634474675346577E-7</v>
      </c>
      <c r="AK428">
        <v>0</v>
      </c>
      <c r="AL428" s="11">
        <f t="shared" si="200"/>
        <v>2.3757491232173266E-6</v>
      </c>
      <c r="AM428" s="11">
        <f t="shared" si="201"/>
        <v>2.8020938699707924E-6</v>
      </c>
      <c r="AN428" s="15">
        <f t="shared" si="202"/>
        <v>2.2739189884214046E-2</v>
      </c>
      <c r="AO428" s="15"/>
      <c r="AP428" t="e">
        <f t="shared" si="203"/>
        <v>#VALUE!</v>
      </c>
      <c r="AQ428" t="e">
        <f t="shared" si="204"/>
        <v>#VALUE!</v>
      </c>
      <c r="AR428">
        <v>0</v>
      </c>
      <c r="AS428" s="11" t="e">
        <f t="shared" si="205"/>
        <v>#VALUE!</v>
      </c>
      <c r="AT428" s="11" t="e">
        <f t="shared" si="206"/>
        <v>#VALUE!</v>
      </c>
      <c r="AU428" s="15">
        <f t="shared" si="207"/>
        <v>1.5759424160826513E-2</v>
      </c>
      <c r="AW428">
        <f t="shared" si="208"/>
        <v>78.812974192989046</v>
      </c>
      <c r="AX428">
        <f t="shared" si="209"/>
        <v>15.215219993965077</v>
      </c>
      <c r="AY428" t="e">
        <f t="shared" si="210"/>
        <v>#VALUE!</v>
      </c>
    </row>
    <row r="429" spans="1:51">
      <c r="A429" s="17"/>
      <c r="D429" s="36">
        <v>1</v>
      </c>
      <c r="E429" s="45">
        <v>44447.225092592591</v>
      </c>
      <c r="F429" s="43">
        <v>77</v>
      </c>
      <c r="H429" s="54">
        <v>23</v>
      </c>
      <c r="I429" s="5">
        <v>30</v>
      </c>
      <c r="J429" s="5">
        <v>1</v>
      </c>
      <c r="K429" s="54">
        <v>499</v>
      </c>
      <c r="L429" s="5" t="s">
        <v>88</v>
      </c>
      <c r="M429" s="6">
        <f t="shared" si="186"/>
        <v>5.1204156506958242E-3</v>
      </c>
      <c r="N429" s="6">
        <f t="shared" si="214"/>
        <v>13.235039530231598</v>
      </c>
      <c r="O429" s="6" t="e">
        <f t="shared" si="187"/>
        <v>#VALUE!</v>
      </c>
      <c r="P429">
        <f t="shared" si="188"/>
        <v>8.1926650411133187E-2</v>
      </c>
      <c r="Q429">
        <f t="shared" si="189"/>
        <v>582.34173933019031</v>
      </c>
      <c r="R429">
        <f t="shared" si="190"/>
        <v>0.14361426797413188</v>
      </c>
      <c r="S429">
        <f t="shared" si="191"/>
        <v>371.20824624551983</v>
      </c>
      <c r="T429">
        <f t="shared" si="192"/>
        <v>371.20824624551989</v>
      </c>
      <c r="V429" s="4">
        <f t="shared" si="211"/>
        <v>0.9889346788620631</v>
      </c>
      <c r="W429">
        <v>313.14999999999998</v>
      </c>
      <c r="X429">
        <f t="shared" si="193"/>
        <v>1.9073334166666699E-2</v>
      </c>
      <c r="Y429">
        <v>2E-3</v>
      </c>
      <c r="Z429">
        <f t="shared" si="194"/>
        <v>7.2765497523200454E-2</v>
      </c>
      <c r="AB429">
        <f t="shared" si="212"/>
        <v>9.889346788620631E-7</v>
      </c>
      <c r="AC429">
        <f t="shared" si="195"/>
        <v>7.6971429274862939E-11</v>
      </c>
      <c r="AD429">
        <v>0</v>
      </c>
      <c r="AE429" s="11">
        <f t="shared" si="196"/>
        <v>2.0691969503088613E-11</v>
      </c>
      <c r="AF429" s="11">
        <f t="shared" si="197"/>
        <v>9.7663398777951552E-11</v>
      </c>
      <c r="AG429" s="15">
        <f t="shared" si="198"/>
        <v>1.097002469958351E-3</v>
      </c>
      <c r="AI429">
        <f t="shared" si="213"/>
        <v>4.9347840475216949E-4</v>
      </c>
      <c r="AJ429">
        <f t="shared" si="199"/>
        <v>3.8408743208156611E-8</v>
      </c>
      <c r="AK429">
        <v>0</v>
      </c>
      <c r="AL429" s="11">
        <f t="shared" si="200"/>
        <v>2.1402758846099409E-7</v>
      </c>
      <c r="AM429" s="11">
        <f t="shared" si="201"/>
        <v>2.5243633166915072E-7</v>
      </c>
      <c r="AN429" s="15">
        <f t="shared" si="202"/>
        <v>2.2739189884214046E-2</v>
      </c>
      <c r="AO429" s="15"/>
      <c r="AP429" t="e">
        <f t="shared" si="203"/>
        <v>#VALUE!</v>
      </c>
      <c r="AQ429" t="e">
        <f t="shared" si="204"/>
        <v>#VALUE!</v>
      </c>
      <c r="AR429">
        <v>0</v>
      </c>
      <c r="AS429" s="11" t="e">
        <f t="shared" si="205"/>
        <v>#VALUE!</v>
      </c>
      <c r="AT429" s="11" t="e">
        <f t="shared" si="206"/>
        <v>#VALUE!</v>
      </c>
      <c r="AU429" s="15">
        <f t="shared" si="207"/>
        <v>1.5759424160826513E-2</v>
      </c>
      <c r="AW429">
        <f t="shared" si="208"/>
        <v>78.812974192989046</v>
      </c>
      <c r="AX429">
        <f t="shared" si="209"/>
        <v>15.215219993965084</v>
      </c>
      <c r="AY429" t="e">
        <f t="shared" si="210"/>
        <v>#VALUE!</v>
      </c>
    </row>
    <row r="430" spans="1:51">
      <c r="A430" s="17"/>
      <c r="D430" s="36">
        <v>2</v>
      </c>
      <c r="E430" s="45">
        <v>44447.246296296296</v>
      </c>
      <c r="F430" s="43">
        <v>10</v>
      </c>
      <c r="H430" s="54">
        <v>23</v>
      </c>
      <c r="I430" s="5">
        <v>30</v>
      </c>
      <c r="J430" s="5">
        <v>1</v>
      </c>
      <c r="K430" s="54">
        <v>7893</v>
      </c>
      <c r="L430" s="5" t="s">
        <v>88</v>
      </c>
      <c r="M430" s="6">
        <f t="shared" si="186"/>
        <v>5.1204156506958242E-3</v>
      </c>
      <c r="N430" s="6">
        <f t="shared" si="214"/>
        <v>209.3470280803968</v>
      </c>
      <c r="O430" s="6" t="e">
        <f t="shared" si="187"/>
        <v>#VALUE!</v>
      </c>
      <c r="P430">
        <f t="shared" si="188"/>
        <v>8.1926650411133187E-2</v>
      </c>
      <c r="Q430">
        <f t="shared" si="189"/>
        <v>9211.2692355374584</v>
      </c>
      <c r="R430">
        <f t="shared" si="190"/>
        <v>0.14361426797413188</v>
      </c>
      <c r="S430">
        <f t="shared" si="191"/>
        <v>5871.6366485288345</v>
      </c>
      <c r="T430">
        <f t="shared" si="192"/>
        <v>5871.6366485288345</v>
      </c>
      <c r="V430" s="4">
        <f t="shared" si="211"/>
        <v>0.9889346788620631</v>
      </c>
      <c r="W430">
        <v>313.14999999999998</v>
      </c>
      <c r="X430">
        <f t="shared" si="193"/>
        <v>1.9073334166666699E-2</v>
      </c>
      <c r="Y430">
        <v>2E-3</v>
      </c>
      <c r="Z430">
        <f t="shared" si="194"/>
        <v>7.2765497523200454E-2</v>
      </c>
      <c r="AB430">
        <f t="shared" si="212"/>
        <v>9.889346788620631E-7</v>
      </c>
      <c r="AC430">
        <f t="shared" si="195"/>
        <v>7.6971429274862939E-11</v>
      </c>
      <c r="AD430">
        <v>0</v>
      </c>
      <c r="AE430" s="11">
        <f t="shared" si="196"/>
        <v>2.0691969503088613E-11</v>
      </c>
      <c r="AF430" s="11">
        <f t="shared" si="197"/>
        <v>9.7663398777951552E-11</v>
      </c>
      <c r="AG430" s="15">
        <f t="shared" si="198"/>
        <v>1.097002469958351E-3</v>
      </c>
      <c r="AI430">
        <f t="shared" si="213"/>
        <v>7.805661420258265E-3</v>
      </c>
      <c r="AJ430">
        <f t="shared" si="199"/>
        <v>6.075354912664933E-7</v>
      </c>
      <c r="AK430">
        <v>0</v>
      </c>
      <c r="AL430" s="11">
        <f t="shared" si="200"/>
        <v>3.3854103321094718E-6</v>
      </c>
      <c r="AM430" s="11">
        <f t="shared" si="201"/>
        <v>3.9929458233759651E-6</v>
      </c>
      <c r="AN430" s="15">
        <f t="shared" si="202"/>
        <v>2.2739189884214046E-2</v>
      </c>
      <c r="AO430" s="15"/>
      <c r="AP430" t="e">
        <f t="shared" si="203"/>
        <v>#VALUE!</v>
      </c>
      <c r="AQ430" t="e">
        <f t="shared" si="204"/>
        <v>#VALUE!</v>
      </c>
      <c r="AR430">
        <v>0</v>
      </c>
      <c r="AS430" s="11" t="e">
        <f t="shared" si="205"/>
        <v>#VALUE!</v>
      </c>
      <c r="AT430" s="11" t="e">
        <f t="shared" si="206"/>
        <v>#VALUE!</v>
      </c>
      <c r="AU430" s="15">
        <f t="shared" si="207"/>
        <v>1.5759424160826513E-2</v>
      </c>
      <c r="AW430">
        <f t="shared" si="208"/>
        <v>78.812974192989046</v>
      </c>
      <c r="AX430">
        <f t="shared" si="209"/>
        <v>15.215219993965077</v>
      </c>
      <c r="AY430" t="e">
        <f t="shared" si="210"/>
        <v>#VALUE!</v>
      </c>
    </row>
    <row r="431" spans="1:51">
      <c r="A431" s="17"/>
      <c r="D431" s="36">
        <v>1</v>
      </c>
      <c r="E431" s="45">
        <v>44447.267546296294</v>
      </c>
      <c r="F431" s="43">
        <v>122</v>
      </c>
      <c r="H431" s="54">
        <v>23</v>
      </c>
      <c r="I431" s="5">
        <v>30</v>
      </c>
      <c r="J431" s="5">
        <v>1</v>
      </c>
      <c r="K431" s="54">
        <v>1930</v>
      </c>
      <c r="L431" s="5" t="s">
        <v>88</v>
      </c>
      <c r="M431" s="6">
        <f t="shared" si="186"/>
        <v>5.1204156506958242E-3</v>
      </c>
      <c r="N431" s="6">
        <f t="shared" si="214"/>
        <v>51.189631850394747</v>
      </c>
      <c r="O431" s="6" t="e">
        <f t="shared" si="187"/>
        <v>#VALUE!</v>
      </c>
      <c r="P431">
        <f t="shared" si="188"/>
        <v>8.1926650411133187E-2</v>
      </c>
      <c r="Q431">
        <f t="shared" si="189"/>
        <v>2252.3438014173689</v>
      </c>
      <c r="R431">
        <f t="shared" si="190"/>
        <v>0.14361426797413188</v>
      </c>
      <c r="S431">
        <f t="shared" si="191"/>
        <v>1435.7353011099265</v>
      </c>
      <c r="T431">
        <f t="shared" si="192"/>
        <v>1435.7353011099265</v>
      </c>
      <c r="V431" s="4">
        <f t="shared" si="211"/>
        <v>0.9889346788620631</v>
      </c>
      <c r="W431">
        <v>313.14999999999998</v>
      </c>
      <c r="X431">
        <f t="shared" si="193"/>
        <v>1.9073334166666699E-2</v>
      </c>
      <c r="Y431">
        <v>2E-3</v>
      </c>
      <c r="Z431">
        <f t="shared" si="194"/>
        <v>7.2765497523200454E-2</v>
      </c>
      <c r="AB431">
        <f t="shared" si="212"/>
        <v>9.889346788620631E-7</v>
      </c>
      <c r="AC431">
        <f t="shared" si="195"/>
        <v>7.6971429274862939E-11</v>
      </c>
      <c r="AD431">
        <v>0</v>
      </c>
      <c r="AE431" s="11">
        <f t="shared" si="196"/>
        <v>2.0691969503088613E-11</v>
      </c>
      <c r="AF431" s="11">
        <f t="shared" si="197"/>
        <v>9.7663398777951552E-11</v>
      </c>
      <c r="AG431" s="15">
        <f t="shared" si="198"/>
        <v>1.097002469958351E-3</v>
      </c>
      <c r="AI431">
        <f t="shared" si="213"/>
        <v>1.9086439302037819E-3</v>
      </c>
      <c r="AJ431">
        <f t="shared" si="199"/>
        <v>1.4855485850048547E-7</v>
      </c>
      <c r="AK431">
        <v>0</v>
      </c>
      <c r="AL431" s="11">
        <f t="shared" si="200"/>
        <v>8.2780209565073858E-7</v>
      </c>
      <c r="AM431" s="11">
        <f t="shared" si="201"/>
        <v>9.7635695415122397E-7</v>
      </c>
      <c r="AN431" s="15">
        <f t="shared" si="202"/>
        <v>2.2739189884214046E-2</v>
      </c>
      <c r="AO431" s="15"/>
      <c r="AP431" t="e">
        <f t="shared" si="203"/>
        <v>#VALUE!</v>
      </c>
      <c r="AQ431" t="e">
        <f t="shared" si="204"/>
        <v>#VALUE!</v>
      </c>
      <c r="AR431">
        <v>0</v>
      </c>
      <c r="AS431" s="11" t="e">
        <f t="shared" si="205"/>
        <v>#VALUE!</v>
      </c>
      <c r="AT431" s="11" t="e">
        <f t="shared" si="206"/>
        <v>#VALUE!</v>
      </c>
      <c r="AU431" s="15">
        <f t="shared" si="207"/>
        <v>1.5759424160826513E-2</v>
      </c>
      <c r="AW431">
        <f t="shared" si="208"/>
        <v>78.812974192989046</v>
      </c>
      <c r="AX431">
        <f t="shared" si="209"/>
        <v>15.21521999396507</v>
      </c>
      <c r="AY431" t="e">
        <f t="shared" si="210"/>
        <v>#VALUE!</v>
      </c>
    </row>
    <row r="432" spans="1:51">
      <c r="A432" s="17"/>
      <c r="D432" s="36">
        <v>2</v>
      </c>
      <c r="E432" s="45">
        <v>44454.464606481481</v>
      </c>
      <c r="F432" s="43">
        <v>71</v>
      </c>
      <c r="H432" s="54">
        <v>20.6</v>
      </c>
      <c r="I432" s="5">
        <v>30</v>
      </c>
      <c r="J432" s="5">
        <v>1</v>
      </c>
      <c r="K432" s="54">
        <v>1207</v>
      </c>
      <c r="L432" s="5" t="s">
        <v>88</v>
      </c>
      <c r="M432" s="6">
        <f t="shared" si="186"/>
        <v>5.1622505360121472E-3</v>
      </c>
      <c r="N432" s="6">
        <f t="shared" si="214"/>
        <v>32.274968639930762</v>
      </c>
      <c r="O432" s="6" t="e">
        <f t="shared" si="187"/>
        <v>#VALUE!</v>
      </c>
      <c r="P432">
        <f t="shared" si="188"/>
        <v>8.2596008576194355E-2</v>
      </c>
      <c r="Q432">
        <f t="shared" si="189"/>
        <v>1420.0986201569535</v>
      </c>
      <c r="R432">
        <f t="shared" si="190"/>
        <v>0.14352189020402081</v>
      </c>
      <c r="S432">
        <f t="shared" si="191"/>
        <v>897.31493525239068</v>
      </c>
      <c r="T432">
        <f t="shared" si="192"/>
        <v>897.3149352523908</v>
      </c>
      <c r="V432" s="4">
        <f t="shared" si="211"/>
        <v>0.99701448559999994</v>
      </c>
      <c r="W432">
        <v>313.14999999999998</v>
      </c>
      <c r="X432">
        <f t="shared" si="193"/>
        <v>1.9073334166666699E-2</v>
      </c>
      <c r="Y432">
        <v>2E-3</v>
      </c>
      <c r="Z432">
        <f t="shared" si="194"/>
        <v>7.2765497523200454E-2</v>
      </c>
      <c r="AB432">
        <f t="shared" si="212"/>
        <v>9.9701448559999989E-7</v>
      </c>
      <c r="AC432">
        <f t="shared" si="195"/>
        <v>7.7600302228938405E-11</v>
      </c>
      <c r="AD432">
        <v>0</v>
      </c>
      <c r="AE432" s="11">
        <f t="shared" si="196"/>
        <v>2.0861027296475549E-11</v>
      </c>
      <c r="AF432" s="11">
        <f t="shared" si="197"/>
        <v>9.8461329525413958E-11</v>
      </c>
      <c r="AG432" s="15">
        <f t="shared" si="198"/>
        <v>1.097002469958351E-3</v>
      </c>
      <c r="AI432">
        <f t="shared" si="213"/>
        <v>1.2033964841191998E-3</v>
      </c>
      <c r="AJ432">
        <f t="shared" si="199"/>
        <v>9.3663564790328662E-8</v>
      </c>
      <c r="AK432">
        <v>0</v>
      </c>
      <c r="AL432" s="11">
        <f t="shared" si="200"/>
        <v>5.21927697297759E-7</v>
      </c>
      <c r="AM432" s="11">
        <f t="shared" si="201"/>
        <v>6.1559126208808766E-7</v>
      </c>
      <c r="AN432" s="15">
        <f t="shared" si="202"/>
        <v>2.2739189884214046E-2</v>
      </c>
      <c r="AO432" s="15"/>
      <c r="AP432" t="e">
        <f t="shared" si="203"/>
        <v>#VALUE!</v>
      </c>
      <c r="AQ432" t="e">
        <f t="shared" si="204"/>
        <v>#VALUE!</v>
      </c>
      <c r="AR432">
        <v>0</v>
      </c>
      <c r="AS432" s="11" t="e">
        <f t="shared" si="205"/>
        <v>#VALUE!</v>
      </c>
      <c r="AT432" s="11" t="e">
        <f t="shared" si="206"/>
        <v>#VALUE!</v>
      </c>
      <c r="AU432" s="15">
        <f t="shared" si="207"/>
        <v>1.5759424160826513E-2</v>
      </c>
      <c r="AW432">
        <f t="shared" si="208"/>
        <v>78.812974192989046</v>
      </c>
      <c r="AX432">
        <f t="shared" si="209"/>
        <v>15.215219993965077</v>
      </c>
      <c r="AY432" t="e">
        <f t="shared" si="210"/>
        <v>#VALUE!</v>
      </c>
    </row>
    <row r="433" spans="1:51">
      <c r="A433" s="17"/>
      <c r="D433" s="36">
        <v>1</v>
      </c>
      <c r="E433" s="45">
        <v>44454.485844907409</v>
      </c>
      <c r="F433" s="43">
        <v>25</v>
      </c>
      <c r="H433" s="54">
        <v>20.6</v>
      </c>
      <c r="I433" s="5">
        <v>30</v>
      </c>
      <c r="J433" s="5">
        <v>1</v>
      </c>
      <c r="K433" s="54">
        <v>19258</v>
      </c>
      <c r="L433" s="5" t="s">
        <v>88</v>
      </c>
      <c r="M433" s="6">
        <f t="shared" si="186"/>
        <v>5.1622505360121472E-3</v>
      </c>
      <c r="N433" s="6">
        <f t="shared" si="214"/>
        <v>514.95554769493503</v>
      </c>
      <c r="O433" s="6" t="e">
        <f t="shared" si="187"/>
        <v>#VALUE!</v>
      </c>
      <c r="P433">
        <f t="shared" si="188"/>
        <v>8.2596008576194355E-2</v>
      </c>
      <c r="Q433">
        <f t="shared" si="189"/>
        <v>22658.044098577142</v>
      </c>
      <c r="R433">
        <f t="shared" si="190"/>
        <v>0.14352189020402081</v>
      </c>
      <c r="S433">
        <f t="shared" si="191"/>
        <v>14316.893971077499</v>
      </c>
      <c r="T433">
        <f t="shared" si="192"/>
        <v>14316.893971077499</v>
      </c>
      <c r="V433" s="4">
        <f t="shared" si="211"/>
        <v>0.99701448559999994</v>
      </c>
      <c r="W433">
        <v>313.14999999999998</v>
      </c>
      <c r="X433">
        <f t="shared" si="193"/>
        <v>1.9073334166666699E-2</v>
      </c>
      <c r="Y433">
        <v>2E-3</v>
      </c>
      <c r="Z433">
        <f t="shared" si="194"/>
        <v>7.2765497523200454E-2</v>
      </c>
      <c r="AB433">
        <f t="shared" si="212"/>
        <v>9.9701448559999989E-7</v>
      </c>
      <c r="AC433">
        <f t="shared" si="195"/>
        <v>7.7600302228938405E-11</v>
      </c>
      <c r="AD433">
        <v>0</v>
      </c>
      <c r="AE433" s="11">
        <f t="shared" si="196"/>
        <v>2.0861027296475549E-11</v>
      </c>
      <c r="AF433" s="11">
        <f t="shared" si="197"/>
        <v>9.8461329525413958E-11</v>
      </c>
      <c r="AG433" s="15">
        <f t="shared" si="198"/>
        <v>1.097002469958351E-3</v>
      </c>
      <c r="AI433">
        <f t="shared" si="213"/>
        <v>1.9200504963684799E-2</v>
      </c>
      <c r="AJ433">
        <f t="shared" si="199"/>
        <v>1.4944266203248958E-6</v>
      </c>
      <c r="AK433">
        <v>0</v>
      </c>
      <c r="AL433" s="11">
        <f t="shared" si="200"/>
        <v>8.3274926218394712E-6</v>
      </c>
      <c r="AM433" s="11">
        <f t="shared" si="201"/>
        <v>9.8219192421643668E-6</v>
      </c>
      <c r="AN433" s="15">
        <f t="shared" si="202"/>
        <v>2.2739189884214046E-2</v>
      </c>
      <c r="AO433" s="15"/>
      <c r="AP433" t="e">
        <f t="shared" si="203"/>
        <v>#VALUE!</v>
      </c>
      <c r="AQ433" t="e">
        <f t="shared" si="204"/>
        <v>#VALUE!</v>
      </c>
      <c r="AR433">
        <v>0</v>
      </c>
      <c r="AS433" s="11" t="e">
        <f t="shared" si="205"/>
        <v>#VALUE!</v>
      </c>
      <c r="AT433" s="11" t="e">
        <f t="shared" si="206"/>
        <v>#VALUE!</v>
      </c>
      <c r="AU433" s="15">
        <f t="shared" si="207"/>
        <v>1.5759424160826513E-2</v>
      </c>
      <c r="AW433">
        <f t="shared" si="208"/>
        <v>78.812974192989046</v>
      </c>
      <c r="AX433">
        <f t="shared" si="209"/>
        <v>15.215219993965073</v>
      </c>
      <c r="AY433" t="e">
        <f t="shared" si="210"/>
        <v>#VALUE!</v>
      </c>
    </row>
    <row r="434" spans="1:51">
      <c r="A434" s="17"/>
      <c r="D434" s="36">
        <v>2</v>
      </c>
      <c r="E434" s="45">
        <v>44454.507060185184</v>
      </c>
      <c r="F434" s="43">
        <v>125</v>
      </c>
      <c r="H434" s="54">
        <v>20.6</v>
      </c>
      <c r="I434" s="5">
        <v>30</v>
      </c>
      <c r="J434" s="5">
        <v>1</v>
      </c>
      <c r="K434" s="54">
        <v>15640</v>
      </c>
      <c r="L434" s="5" t="s">
        <v>88</v>
      </c>
      <c r="M434" s="6">
        <f t="shared" si="186"/>
        <v>5.1622505360121472E-3</v>
      </c>
      <c r="N434" s="6">
        <f t="shared" si="214"/>
        <v>418.21086124980712</v>
      </c>
      <c r="O434" s="6" t="e">
        <f t="shared" si="187"/>
        <v>#VALUE!</v>
      </c>
      <c r="P434">
        <f t="shared" si="188"/>
        <v>8.2596008576194355E-2</v>
      </c>
      <c r="Q434">
        <f t="shared" si="189"/>
        <v>18401.277894991512</v>
      </c>
      <c r="R434">
        <f t="shared" si="190"/>
        <v>0.14352189020402081</v>
      </c>
      <c r="S434">
        <f t="shared" si="191"/>
        <v>11627.179442707038</v>
      </c>
      <c r="T434">
        <f t="shared" si="192"/>
        <v>11627.179442707038</v>
      </c>
      <c r="V434" s="4">
        <f t="shared" si="211"/>
        <v>0.99701448559999994</v>
      </c>
      <c r="W434">
        <v>313.14999999999998</v>
      </c>
      <c r="X434">
        <f t="shared" si="193"/>
        <v>1.9073334166666699E-2</v>
      </c>
      <c r="Y434">
        <v>2E-3</v>
      </c>
      <c r="Z434">
        <f t="shared" si="194"/>
        <v>7.2765497523200454E-2</v>
      </c>
      <c r="AB434">
        <f t="shared" si="212"/>
        <v>9.9701448559999989E-7</v>
      </c>
      <c r="AC434">
        <f t="shared" si="195"/>
        <v>7.7600302228938405E-11</v>
      </c>
      <c r="AD434">
        <v>0</v>
      </c>
      <c r="AE434" s="11">
        <f t="shared" si="196"/>
        <v>2.0861027296475549E-11</v>
      </c>
      <c r="AF434" s="11">
        <f t="shared" si="197"/>
        <v>9.8461329525413958E-11</v>
      </c>
      <c r="AG434" s="15">
        <f t="shared" si="198"/>
        <v>1.097002469958351E-3</v>
      </c>
      <c r="AI434">
        <f t="shared" si="213"/>
        <v>1.5593306554783999E-2</v>
      </c>
      <c r="AJ434">
        <f t="shared" si="199"/>
        <v>1.2136687268605969E-6</v>
      </c>
      <c r="AK434">
        <v>0</v>
      </c>
      <c r="AL434" s="11">
        <f t="shared" si="200"/>
        <v>6.7630067818864549E-6</v>
      </c>
      <c r="AM434" s="11">
        <f t="shared" si="201"/>
        <v>7.9766755087470525E-6</v>
      </c>
      <c r="AN434" s="15">
        <f t="shared" si="202"/>
        <v>2.2739189884214046E-2</v>
      </c>
      <c r="AO434" s="15"/>
      <c r="AP434" t="e">
        <f t="shared" si="203"/>
        <v>#VALUE!</v>
      </c>
      <c r="AQ434" t="e">
        <f t="shared" si="204"/>
        <v>#VALUE!</v>
      </c>
      <c r="AR434">
        <v>0</v>
      </c>
      <c r="AS434" s="11" t="e">
        <f t="shared" si="205"/>
        <v>#VALUE!</v>
      </c>
      <c r="AT434" s="11" t="e">
        <f t="shared" si="206"/>
        <v>#VALUE!</v>
      </c>
      <c r="AU434" s="15">
        <f t="shared" si="207"/>
        <v>1.5759424160826513E-2</v>
      </c>
      <c r="AW434">
        <f t="shared" si="208"/>
        <v>78.812974192989046</v>
      </c>
      <c r="AX434">
        <f t="shared" si="209"/>
        <v>15.215219993965084</v>
      </c>
      <c r="AY434" t="e">
        <f t="shared" si="210"/>
        <v>#VALUE!</v>
      </c>
    </row>
    <row r="435" spans="1:51">
      <c r="A435" s="17"/>
      <c r="D435" s="36">
        <v>1</v>
      </c>
      <c r="E435" s="45">
        <v>44454.528240740743</v>
      </c>
      <c r="F435" s="43">
        <v>7</v>
      </c>
      <c r="H435" s="54">
        <v>20.6</v>
      </c>
      <c r="I435" s="5">
        <v>30</v>
      </c>
      <c r="J435" s="5">
        <v>1</v>
      </c>
      <c r="K435" s="54">
        <v>1299</v>
      </c>
      <c r="L435" s="5" t="s">
        <v>88</v>
      </c>
      <c r="M435" s="6">
        <f t="shared" si="186"/>
        <v>5.1622505360121472E-3</v>
      </c>
      <c r="N435" s="6">
        <f t="shared" si="214"/>
        <v>34.735032529635511</v>
      </c>
      <c r="O435" s="6" t="e">
        <f t="shared" si="187"/>
        <v>#VALUE!</v>
      </c>
      <c r="P435">
        <f t="shared" si="188"/>
        <v>8.2596008576194355E-2</v>
      </c>
      <c r="Q435">
        <f t="shared" si="189"/>
        <v>1528.3414313039625</v>
      </c>
      <c r="R435">
        <f t="shared" si="190"/>
        <v>0.14352189020402081</v>
      </c>
      <c r="S435">
        <f t="shared" si="191"/>
        <v>965.71010844478496</v>
      </c>
      <c r="T435">
        <f t="shared" si="192"/>
        <v>965.71010844478519</v>
      </c>
      <c r="V435" s="4">
        <f t="shared" si="211"/>
        <v>0.99701448559999994</v>
      </c>
      <c r="W435">
        <v>313.14999999999998</v>
      </c>
      <c r="X435">
        <f t="shared" si="193"/>
        <v>1.9073334166666699E-2</v>
      </c>
      <c r="Y435">
        <v>2E-3</v>
      </c>
      <c r="Z435">
        <f t="shared" si="194"/>
        <v>7.2765497523200454E-2</v>
      </c>
      <c r="AB435">
        <f t="shared" si="212"/>
        <v>9.9701448559999989E-7</v>
      </c>
      <c r="AC435">
        <f t="shared" si="195"/>
        <v>7.7600302228938405E-11</v>
      </c>
      <c r="AD435">
        <v>0</v>
      </c>
      <c r="AE435" s="11">
        <f t="shared" si="196"/>
        <v>2.0861027296475549E-11</v>
      </c>
      <c r="AF435" s="11">
        <f t="shared" si="197"/>
        <v>9.8461329525413958E-11</v>
      </c>
      <c r="AG435" s="15">
        <f t="shared" si="198"/>
        <v>1.097002469958351E-3</v>
      </c>
      <c r="AI435">
        <f t="shared" si="213"/>
        <v>1.2951218167943999E-3</v>
      </c>
      <c r="AJ435">
        <f t="shared" si="199"/>
        <v>1.0080279259539099E-7</v>
      </c>
      <c r="AK435">
        <v>0</v>
      </c>
      <c r="AL435" s="11">
        <f t="shared" si="200"/>
        <v>5.6171009013238514E-7</v>
      </c>
      <c r="AM435" s="11">
        <f t="shared" si="201"/>
        <v>6.6251288272777615E-7</v>
      </c>
      <c r="AN435" s="15">
        <f t="shared" si="202"/>
        <v>2.2739189884214046E-2</v>
      </c>
      <c r="AO435" s="15"/>
      <c r="AP435" t="e">
        <f t="shared" si="203"/>
        <v>#VALUE!</v>
      </c>
      <c r="AQ435" t="e">
        <f t="shared" si="204"/>
        <v>#VALUE!</v>
      </c>
      <c r="AR435">
        <v>0</v>
      </c>
      <c r="AS435" s="11" t="e">
        <f t="shared" si="205"/>
        <v>#VALUE!</v>
      </c>
      <c r="AT435" s="11" t="e">
        <f t="shared" si="206"/>
        <v>#VALUE!</v>
      </c>
      <c r="AU435" s="15">
        <f t="shared" si="207"/>
        <v>1.5759424160826513E-2</v>
      </c>
      <c r="AW435">
        <f t="shared" si="208"/>
        <v>78.812974192989046</v>
      </c>
      <c r="AX435">
        <f t="shared" si="209"/>
        <v>15.21521999396508</v>
      </c>
      <c r="AY435" t="e">
        <f t="shared" si="210"/>
        <v>#VALUE!</v>
      </c>
    </row>
    <row r="436" spans="1:51">
      <c r="A436" s="17"/>
      <c r="D436" s="36">
        <v>2</v>
      </c>
      <c r="E436" s="45">
        <v>44454.549432870372</v>
      </c>
      <c r="F436" s="43">
        <v>160</v>
      </c>
      <c r="H436" s="54">
        <v>20.6</v>
      </c>
      <c r="I436" s="5">
        <v>30</v>
      </c>
      <c r="J436" s="5">
        <v>1</v>
      </c>
      <c r="K436" s="54">
        <v>25231</v>
      </c>
      <c r="L436" s="5" t="s">
        <v>88</v>
      </c>
      <c r="M436" s="6">
        <f t="shared" si="186"/>
        <v>5.1622505360121472E-3</v>
      </c>
      <c r="N436" s="6">
        <f t="shared" si="214"/>
        <v>674.67252175152703</v>
      </c>
      <c r="O436" s="6" t="e">
        <f t="shared" si="187"/>
        <v>#VALUE!</v>
      </c>
      <c r="P436">
        <f t="shared" si="188"/>
        <v>8.2596008576194355E-2</v>
      </c>
      <c r="Q436">
        <f t="shared" si="189"/>
        <v>29685.59095706719</v>
      </c>
      <c r="R436">
        <f t="shared" si="190"/>
        <v>0.14352189020402081</v>
      </c>
      <c r="S436">
        <f t="shared" si="191"/>
        <v>18757.376248014145</v>
      </c>
      <c r="T436">
        <f t="shared" si="192"/>
        <v>18757.376248014145</v>
      </c>
      <c r="V436" s="4">
        <f t="shared" si="211"/>
        <v>0.99701448559999994</v>
      </c>
      <c r="W436">
        <v>313.14999999999998</v>
      </c>
      <c r="X436">
        <f t="shared" si="193"/>
        <v>1.9073334166666699E-2</v>
      </c>
      <c r="Y436">
        <v>2E-3</v>
      </c>
      <c r="Z436">
        <f t="shared" si="194"/>
        <v>7.2765497523200454E-2</v>
      </c>
      <c r="AB436">
        <f t="shared" si="212"/>
        <v>9.9701448559999989E-7</v>
      </c>
      <c r="AC436">
        <f t="shared" si="195"/>
        <v>7.7600302228938405E-11</v>
      </c>
      <c r="AD436">
        <v>0</v>
      </c>
      <c r="AE436" s="11">
        <f t="shared" si="196"/>
        <v>2.0861027296475549E-11</v>
      </c>
      <c r="AF436" s="11">
        <f t="shared" si="197"/>
        <v>9.8461329525413958E-11</v>
      </c>
      <c r="AG436" s="15">
        <f t="shared" si="198"/>
        <v>1.097002469958351E-3</v>
      </c>
      <c r="AI436">
        <f t="shared" si="213"/>
        <v>2.5155672486173598E-2</v>
      </c>
      <c r="AJ436">
        <f t="shared" si="199"/>
        <v>1.957933225538345E-6</v>
      </c>
      <c r="AK436">
        <v>0</v>
      </c>
      <c r="AL436" s="11">
        <f t="shared" si="200"/>
        <v>1.0910321234896236E-5</v>
      </c>
      <c r="AM436" s="11">
        <f t="shared" si="201"/>
        <v>1.2868254460434582E-5</v>
      </c>
      <c r="AN436" s="15">
        <f t="shared" si="202"/>
        <v>2.2739189884214046E-2</v>
      </c>
      <c r="AO436" s="15"/>
      <c r="AP436" t="e">
        <f t="shared" si="203"/>
        <v>#VALUE!</v>
      </c>
      <c r="AQ436" t="e">
        <f t="shared" si="204"/>
        <v>#VALUE!</v>
      </c>
      <c r="AR436">
        <v>0</v>
      </c>
      <c r="AS436" s="11" t="e">
        <f t="shared" si="205"/>
        <v>#VALUE!</v>
      </c>
      <c r="AT436" s="11" t="e">
        <f t="shared" si="206"/>
        <v>#VALUE!</v>
      </c>
      <c r="AU436" s="15">
        <f t="shared" si="207"/>
        <v>1.5759424160826513E-2</v>
      </c>
      <c r="AW436">
        <f t="shared" si="208"/>
        <v>78.812974192989046</v>
      </c>
      <c r="AX436">
        <f t="shared" si="209"/>
        <v>15.215219993965077</v>
      </c>
      <c r="AY436" t="e">
        <f t="shared" si="210"/>
        <v>#VALUE!</v>
      </c>
    </row>
    <row r="437" spans="1:51">
      <c r="A437" s="17"/>
      <c r="D437" s="36">
        <v>1</v>
      </c>
      <c r="E437" s="45">
        <v>44454.570636574077</v>
      </c>
      <c r="F437" s="43">
        <v>85</v>
      </c>
      <c r="H437" s="54">
        <v>20.6</v>
      </c>
      <c r="I437" s="5">
        <v>30</v>
      </c>
      <c r="J437" s="5">
        <v>1</v>
      </c>
      <c r="K437" s="54">
        <v>35161</v>
      </c>
      <c r="L437" s="5" t="s">
        <v>88</v>
      </c>
      <c r="M437" s="6">
        <f t="shared" si="186"/>
        <v>5.1622505360121472E-3</v>
      </c>
      <c r="N437" s="6">
        <f t="shared" si="214"/>
        <v>940.19898289031107</v>
      </c>
      <c r="O437" s="6" t="e">
        <f t="shared" si="187"/>
        <v>#VALUE!</v>
      </c>
      <c r="P437">
        <f t="shared" si="188"/>
        <v>8.2596008576194355E-2</v>
      </c>
      <c r="Q437">
        <f t="shared" si="189"/>
        <v>41368.755247173685</v>
      </c>
      <c r="R437">
        <f t="shared" si="190"/>
        <v>0.14352189020402081</v>
      </c>
      <c r="S437">
        <f t="shared" si="191"/>
        <v>26139.594398019311</v>
      </c>
      <c r="T437">
        <f t="shared" si="192"/>
        <v>26139.594398019315</v>
      </c>
      <c r="V437" s="4">
        <f t="shared" si="211"/>
        <v>0.99701448559999994</v>
      </c>
      <c r="W437">
        <v>313.14999999999998</v>
      </c>
      <c r="X437">
        <f t="shared" si="193"/>
        <v>1.9073334166666699E-2</v>
      </c>
      <c r="Y437">
        <v>2E-3</v>
      </c>
      <c r="Z437">
        <f t="shared" si="194"/>
        <v>7.2765497523200454E-2</v>
      </c>
      <c r="AB437">
        <f t="shared" si="212"/>
        <v>9.9701448559999989E-7</v>
      </c>
      <c r="AC437">
        <f t="shared" si="195"/>
        <v>7.7600302228938405E-11</v>
      </c>
      <c r="AD437">
        <v>0</v>
      </c>
      <c r="AE437" s="11">
        <f t="shared" si="196"/>
        <v>2.0861027296475549E-11</v>
      </c>
      <c r="AF437" s="11">
        <f t="shared" si="197"/>
        <v>9.8461329525413958E-11</v>
      </c>
      <c r="AG437" s="15">
        <f t="shared" si="198"/>
        <v>1.097002469958351E-3</v>
      </c>
      <c r="AI437">
        <f t="shared" si="213"/>
        <v>3.5056026328181597E-2</v>
      </c>
      <c r="AJ437">
        <f t="shared" si="199"/>
        <v>2.7285042266717036E-6</v>
      </c>
      <c r="AK437">
        <v>0</v>
      </c>
      <c r="AL437" s="11">
        <f t="shared" si="200"/>
        <v>1.5204225157155346E-5</v>
      </c>
      <c r="AM437" s="11">
        <f t="shared" si="201"/>
        <v>1.7932729383827049E-5</v>
      </c>
      <c r="AN437" s="15">
        <f t="shared" si="202"/>
        <v>2.2739189884214046E-2</v>
      </c>
      <c r="AO437" s="15"/>
      <c r="AP437" t="e">
        <f t="shared" si="203"/>
        <v>#VALUE!</v>
      </c>
      <c r="AQ437" t="e">
        <f t="shared" si="204"/>
        <v>#VALUE!</v>
      </c>
      <c r="AR437">
        <v>0</v>
      </c>
      <c r="AS437" s="11" t="e">
        <f t="shared" si="205"/>
        <v>#VALUE!</v>
      </c>
      <c r="AT437" s="11" t="e">
        <f t="shared" si="206"/>
        <v>#VALUE!</v>
      </c>
      <c r="AU437" s="15">
        <f t="shared" si="207"/>
        <v>1.5759424160826513E-2</v>
      </c>
      <c r="AW437">
        <f t="shared" si="208"/>
        <v>78.812974192989046</v>
      </c>
      <c r="AX437">
        <f t="shared" si="209"/>
        <v>15.215219993965071</v>
      </c>
      <c r="AY437" t="e">
        <f t="shared" si="210"/>
        <v>#VALUE!</v>
      </c>
    </row>
    <row r="438" spans="1:51">
      <c r="A438" s="17"/>
      <c r="D438" s="36">
        <v>2</v>
      </c>
      <c r="E438" s="45">
        <v>44454.591851851852</v>
      </c>
      <c r="F438" s="43">
        <v>121</v>
      </c>
      <c r="H438" s="54">
        <v>20.6</v>
      </c>
      <c r="I438" s="5">
        <v>30</v>
      </c>
      <c r="J438" s="5">
        <v>1</v>
      </c>
      <c r="K438" s="54">
        <v>793</v>
      </c>
      <c r="L438" s="5" t="s">
        <v>88</v>
      </c>
      <c r="M438" s="6">
        <f t="shared" si="186"/>
        <v>5.1622505360121472E-3</v>
      </c>
      <c r="N438" s="6">
        <f t="shared" si="214"/>
        <v>21.204681136259396</v>
      </c>
      <c r="O438" s="6" t="e">
        <f t="shared" si="187"/>
        <v>#VALUE!</v>
      </c>
      <c r="P438">
        <f t="shared" si="188"/>
        <v>8.2596008576194355E-2</v>
      </c>
      <c r="Q438">
        <f t="shared" si="189"/>
        <v>933.00596999541335</v>
      </c>
      <c r="R438">
        <f t="shared" si="190"/>
        <v>0.14352189020402081</v>
      </c>
      <c r="S438">
        <f t="shared" si="191"/>
        <v>589.53665588661636</v>
      </c>
      <c r="T438">
        <f t="shared" si="192"/>
        <v>589.53665588661624</v>
      </c>
      <c r="V438" s="4">
        <f t="shared" si="211"/>
        <v>0.99701448559999994</v>
      </c>
      <c r="W438">
        <v>313.14999999999998</v>
      </c>
      <c r="X438">
        <f t="shared" si="193"/>
        <v>1.9073334166666699E-2</v>
      </c>
      <c r="Y438">
        <v>2E-3</v>
      </c>
      <c r="Z438">
        <f t="shared" si="194"/>
        <v>7.2765497523200454E-2</v>
      </c>
      <c r="AB438">
        <f t="shared" si="212"/>
        <v>9.9701448559999989E-7</v>
      </c>
      <c r="AC438">
        <f t="shared" si="195"/>
        <v>7.7600302228938405E-11</v>
      </c>
      <c r="AD438">
        <v>0</v>
      </c>
      <c r="AE438" s="11">
        <f t="shared" si="196"/>
        <v>2.0861027296475549E-11</v>
      </c>
      <c r="AF438" s="11">
        <f t="shared" si="197"/>
        <v>9.8461329525413958E-11</v>
      </c>
      <c r="AG438" s="15">
        <f t="shared" si="198"/>
        <v>1.097002469958351E-3</v>
      </c>
      <c r="AI438">
        <f t="shared" si="213"/>
        <v>7.9063248708079994E-4</v>
      </c>
      <c r="AJ438">
        <f t="shared" si="199"/>
        <v>6.1537039667548161E-8</v>
      </c>
      <c r="AK438">
        <v>0</v>
      </c>
      <c r="AL438" s="11">
        <f t="shared" si="200"/>
        <v>3.4290692954194102E-7</v>
      </c>
      <c r="AM438" s="11">
        <f t="shared" si="201"/>
        <v>4.0444396920948918E-7</v>
      </c>
      <c r="AN438" s="15">
        <f t="shared" si="202"/>
        <v>2.2739189884214046E-2</v>
      </c>
      <c r="AO438" s="15"/>
      <c r="AP438" t="e">
        <f t="shared" si="203"/>
        <v>#VALUE!</v>
      </c>
      <c r="AQ438" t="e">
        <f t="shared" si="204"/>
        <v>#VALUE!</v>
      </c>
      <c r="AR438">
        <v>0</v>
      </c>
      <c r="AS438" s="11" t="e">
        <f t="shared" si="205"/>
        <v>#VALUE!</v>
      </c>
      <c r="AT438" s="11" t="e">
        <f t="shared" si="206"/>
        <v>#VALUE!</v>
      </c>
      <c r="AU438" s="15">
        <f t="shared" si="207"/>
        <v>1.5759424160826513E-2</v>
      </c>
      <c r="AW438">
        <f t="shared" si="208"/>
        <v>78.812974192989046</v>
      </c>
      <c r="AX438">
        <f t="shared" si="209"/>
        <v>15.215219993965077</v>
      </c>
      <c r="AY438" t="e">
        <f t="shared" si="210"/>
        <v>#VALUE!</v>
      </c>
    </row>
    <row r="439" spans="1:51">
      <c r="A439" s="17"/>
      <c r="D439" s="36">
        <v>1</v>
      </c>
      <c r="E439" s="45">
        <v>44454.613055555557</v>
      </c>
      <c r="F439" s="43">
        <v>16</v>
      </c>
      <c r="H439" s="54">
        <v>20.6</v>
      </c>
      <c r="I439" s="5">
        <v>30</v>
      </c>
      <c r="J439" s="5">
        <v>1</v>
      </c>
      <c r="K439" s="54">
        <v>33862</v>
      </c>
      <c r="L439" s="5" t="s">
        <v>88</v>
      </c>
      <c r="M439" s="6">
        <f t="shared" si="186"/>
        <v>5.1622505360121472E-3</v>
      </c>
      <c r="N439" s="6">
        <f t="shared" si="214"/>
        <v>905.46395036067577</v>
      </c>
      <c r="O439" s="6" t="e">
        <f t="shared" si="187"/>
        <v>#VALUE!</v>
      </c>
      <c r="P439">
        <f t="shared" si="188"/>
        <v>8.2596008576194355E-2</v>
      </c>
      <c r="Q439">
        <f t="shared" si="189"/>
        <v>39840.413815869731</v>
      </c>
      <c r="R439">
        <f t="shared" si="190"/>
        <v>0.14352189020402081</v>
      </c>
      <c r="S439">
        <f t="shared" si="191"/>
        <v>25173.884289574529</v>
      </c>
      <c r="T439">
        <f t="shared" si="192"/>
        <v>25173.884289574537</v>
      </c>
      <c r="V439" s="4">
        <f t="shared" si="211"/>
        <v>0.99701448559999994</v>
      </c>
      <c r="W439">
        <v>313.14999999999998</v>
      </c>
      <c r="X439">
        <f t="shared" si="193"/>
        <v>1.9073334166666699E-2</v>
      </c>
      <c r="Y439">
        <v>2E-3</v>
      </c>
      <c r="Z439">
        <f t="shared" si="194"/>
        <v>7.2765497523200454E-2</v>
      </c>
      <c r="AB439">
        <f t="shared" si="212"/>
        <v>9.9701448559999989E-7</v>
      </c>
      <c r="AC439">
        <f t="shared" si="195"/>
        <v>7.7600302228938405E-11</v>
      </c>
      <c r="AD439">
        <v>0</v>
      </c>
      <c r="AE439" s="11">
        <f t="shared" si="196"/>
        <v>2.0861027296475549E-11</v>
      </c>
      <c r="AF439" s="11">
        <f t="shared" si="197"/>
        <v>9.8461329525413958E-11</v>
      </c>
      <c r="AG439" s="15">
        <f t="shared" si="198"/>
        <v>1.097002469958351E-3</v>
      </c>
      <c r="AI439">
        <f t="shared" si="213"/>
        <v>3.3760904511387205E-2</v>
      </c>
      <c r="AJ439">
        <f t="shared" si="199"/>
        <v>2.6277014340763132E-6</v>
      </c>
      <c r="AK439">
        <v>0</v>
      </c>
      <c r="AL439" s="11">
        <f t="shared" si="200"/>
        <v>1.4642515067022964E-5</v>
      </c>
      <c r="AM439" s="11">
        <f t="shared" si="201"/>
        <v>1.7270216501099277E-5</v>
      </c>
      <c r="AN439" s="15">
        <f t="shared" si="202"/>
        <v>2.2739189884214046E-2</v>
      </c>
      <c r="AO439" s="15"/>
      <c r="AP439" t="e">
        <f t="shared" si="203"/>
        <v>#VALUE!</v>
      </c>
      <c r="AQ439" t="e">
        <f t="shared" si="204"/>
        <v>#VALUE!</v>
      </c>
      <c r="AR439">
        <v>0</v>
      </c>
      <c r="AS439" s="11" t="e">
        <f t="shared" si="205"/>
        <v>#VALUE!</v>
      </c>
      <c r="AT439" s="11" t="e">
        <f t="shared" si="206"/>
        <v>#VALUE!</v>
      </c>
      <c r="AU439" s="15">
        <f t="shared" si="207"/>
        <v>1.5759424160826513E-2</v>
      </c>
      <c r="AW439">
        <f t="shared" si="208"/>
        <v>78.812974192989046</v>
      </c>
      <c r="AX439">
        <f t="shared" si="209"/>
        <v>15.215219993965073</v>
      </c>
      <c r="AY439" t="e">
        <f t="shared" si="210"/>
        <v>#VALUE!</v>
      </c>
    </row>
    <row r="440" spans="1:51">
      <c r="A440" s="17"/>
      <c r="D440" s="36">
        <v>2</v>
      </c>
      <c r="E440" s="45">
        <v>44454.63422453704</v>
      </c>
      <c r="F440" s="43">
        <v>187</v>
      </c>
      <c r="H440" s="54">
        <v>20.6</v>
      </c>
      <c r="I440" s="5">
        <v>30</v>
      </c>
      <c r="J440" s="5">
        <v>1</v>
      </c>
      <c r="K440" s="54">
        <v>941</v>
      </c>
      <c r="L440" s="5" t="s">
        <v>88</v>
      </c>
      <c r="M440" s="6">
        <f t="shared" si="186"/>
        <v>5.1622505360121472E-3</v>
      </c>
      <c r="N440" s="6">
        <f t="shared" si="214"/>
        <v>25.16217521969747</v>
      </c>
      <c r="O440" s="6" t="e">
        <f t="shared" si="187"/>
        <v>#VALUE!</v>
      </c>
      <c r="P440">
        <f t="shared" si="188"/>
        <v>8.2596008576194355E-2</v>
      </c>
      <c r="Q440">
        <f t="shared" si="189"/>
        <v>1107.1357096666886</v>
      </c>
      <c r="R440">
        <f t="shared" si="190"/>
        <v>0.14352189020402081</v>
      </c>
      <c r="S440">
        <f t="shared" si="191"/>
        <v>699.56367363090283</v>
      </c>
      <c r="T440">
        <f t="shared" si="192"/>
        <v>699.56367363090283</v>
      </c>
      <c r="V440" s="4">
        <f t="shared" si="211"/>
        <v>0.99701448559999994</v>
      </c>
      <c r="W440">
        <v>313.14999999999998</v>
      </c>
      <c r="X440">
        <f t="shared" si="193"/>
        <v>1.9073334166666699E-2</v>
      </c>
      <c r="Y440">
        <v>2E-3</v>
      </c>
      <c r="Z440">
        <f t="shared" si="194"/>
        <v>7.2765497523200454E-2</v>
      </c>
      <c r="AB440">
        <f t="shared" si="212"/>
        <v>9.9701448559999989E-7</v>
      </c>
      <c r="AC440">
        <f t="shared" si="195"/>
        <v>7.7600302228938405E-11</v>
      </c>
      <c r="AD440">
        <v>0</v>
      </c>
      <c r="AE440" s="11">
        <f t="shared" si="196"/>
        <v>2.0861027296475549E-11</v>
      </c>
      <c r="AF440" s="11">
        <f t="shared" si="197"/>
        <v>9.8461329525413958E-11</v>
      </c>
      <c r="AG440" s="15">
        <f t="shared" si="198"/>
        <v>1.097002469958351E-3</v>
      </c>
      <c r="AI440">
        <f t="shared" si="213"/>
        <v>9.3819063094959995E-4</v>
      </c>
      <c r="AJ440">
        <f t="shared" si="199"/>
        <v>7.3021884397431042E-8</v>
      </c>
      <c r="AK440">
        <v>0</v>
      </c>
      <c r="AL440" s="11">
        <f t="shared" si="200"/>
        <v>4.0690469192807885E-7</v>
      </c>
      <c r="AM440" s="11">
        <f t="shared" si="201"/>
        <v>4.799265763255099E-7</v>
      </c>
      <c r="AN440" s="15">
        <f t="shared" si="202"/>
        <v>2.2739189884214046E-2</v>
      </c>
      <c r="AO440" s="15"/>
      <c r="AP440" t="e">
        <f t="shared" si="203"/>
        <v>#VALUE!</v>
      </c>
      <c r="AQ440" t="e">
        <f t="shared" si="204"/>
        <v>#VALUE!</v>
      </c>
      <c r="AR440">
        <v>0</v>
      </c>
      <c r="AS440" s="11" t="e">
        <f t="shared" si="205"/>
        <v>#VALUE!</v>
      </c>
      <c r="AT440" s="11" t="e">
        <f t="shared" si="206"/>
        <v>#VALUE!</v>
      </c>
      <c r="AU440" s="15">
        <f t="shared" si="207"/>
        <v>1.5759424160826513E-2</v>
      </c>
      <c r="AW440">
        <f t="shared" si="208"/>
        <v>78.812974192989046</v>
      </c>
      <c r="AX440">
        <f t="shared" si="209"/>
        <v>15.215219993965075</v>
      </c>
      <c r="AY440" t="e">
        <f t="shared" si="210"/>
        <v>#VALUE!</v>
      </c>
    </row>
    <row r="441" spans="1:51">
      <c r="A441" s="17"/>
      <c r="D441" s="36">
        <v>1</v>
      </c>
      <c r="E441" s="45">
        <v>44454.655451388891</v>
      </c>
      <c r="F441" s="43">
        <v>44</v>
      </c>
      <c r="H441" s="54">
        <v>20.6</v>
      </c>
      <c r="I441" s="5">
        <v>30</v>
      </c>
      <c r="J441" s="5">
        <v>1</v>
      </c>
      <c r="K441" s="54">
        <v>36007</v>
      </c>
      <c r="L441" s="5" t="s">
        <v>88</v>
      </c>
      <c r="M441" s="6">
        <f t="shared" si="186"/>
        <v>5.1622505360121472E-3</v>
      </c>
      <c r="N441" s="6">
        <f t="shared" si="214"/>
        <v>962.82087474563946</v>
      </c>
      <c r="O441" s="6" t="e">
        <f t="shared" si="187"/>
        <v>#VALUE!</v>
      </c>
      <c r="P441">
        <f t="shared" si="188"/>
        <v>8.2596008576194355E-2</v>
      </c>
      <c r="Q441">
        <f t="shared" si="189"/>
        <v>42364.118488808133</v>
      </c>
      <c r="R441">
        <f t="shared" si="190"/>
        <v>0.14352189020402081</v>
      </c>
      <c r="S441">
        <f t="shared" si="191"/>
        <v>26768.53262107111</v>
      </c>
      <c r="T441">
        <f t="shared" si="192"/>
        <v>26768.532621071114</v>
      </c>
      <c r="V441" s="4">
        <f t="shared" si="211"/>
        <v>0.99701448559999994</v>
      </c>
      <c r="W441">
        <v>313.14999999999998</v>
      </c>
      <c r="X441">
        <f t="shared" si="193"/>
        <v>1.9073334166666699E-2</v>
      </c>
      <c r="Y441">
        <v>2E-3</v>
      </c>
      <c r="Z441">
        <f t="shared" si="194"/>
        <v>7.2765497523200454E-2</v>
      </c>
      <c r="AB441">
        <f t="shared" si="212"/>
        <v>9.9701448559999989E-7</v>
      </c>
      <c r="AC441">
        <f t="shared" si="195"/>
        <v>7.7600302228938405E-11</v>
      </c>
      <c r="AD441">
        <v>0</v>
      </c>
      <c r="AE441" s="11">
        <f t="shared" si="196"/>
        <v>2.0861027296475549E-11</v>
      </c>
      <c r="AF441" s="11">
        <f t="shared" si="197"/>
        <v>9.8461329525413958E-11</v>
      </c>
      <c r="AG441" s="15">
        <f t="shared" si="198"/>
        <v>1.097002469958351E-3</v>
      </c>
      <c r="AI441">
        <f t="shared" si="213"/>
        <v>3.5899500582999198E-2</v>
      </c>
      <c r="AJ441">
        <f t="shared" si="199"/>
        <v>2.7941540823573856E-6</v>
      </c>
      <c r="AK441">
        <v>0</v>
      </c>
      <c r="AL441" s="11">
        <f t="shared" si="200"/>
        <v>1.557005020430854E-5</v>
      </c>
      <c r="AM441" s="11">
        <f t="shared" si="201"/>
        <v>1.8364204286665925E-5</v>
      </c>
      <c r="AN441" s="15">
        <f t="shared" si="202"/>
        <v>2.2739189884214046E-2</v>
      </c>
      <c r="AO441" s="15"/>
      <c r="AP441" t="e">
        <f t="shared" si="203"/>
        <v>#VALUE!</v>
      </c>
      <c r="AQ441" t="e">
        <f t="shared" si="204"/>
        <v>#VALUE!</v>
      </c>
      <c r="AR441">
        <v>0</v>
      </c>
      <c r="AS441" s="11" t="e">
        <f t="shared" si="205"/>
        <v>#VALUE!</v>
      </c>
      <c r="AT441" s="11" t="e">
        <f t="shared" si="206"/>
        <v>#VALUE!</v>
      </c>
      <c r="AU441" s="15">
        <f t="shared" si="207"/>
        <v>1.5759424160826513E-2</v>
      </c>
      <c r="AW441">
        <f t="shared" si="208"/>
        <v>78.812974192989046</v>
      </c>
      <c r="AX441">
        <f t="shared" si="209"/>
        <v>15.215219993965073</v>
      </c>
      <c r="AY441" t="e">
        <f t="shared" si="210"/>
        <v>#VALUE!</v>
      </c>
    </row>
    <row r="442" spans="1:51">
      <c r="A442" s="17"/>
      <c r="D442" s="36">
        <v>2</v>
      </c>
      <c r="E442" s="45">
        <v>44454.676655092589</v>
      </c>
      <c r="F442" s="43">
        <v>107</v>
      </c>
      <c r="H442" s="54">
        <v>20.6</v>
      </c>
      <c r="I442" s="5">
        <v>30</v>
      </c>
      <c r="J442" s="5">
        <v>1</v>
      </c>
      <c r="K442" s="54">
        <v>34345</v>
      </c>
      <c r="L442" s="5" t="s">
        <v>88</v>
      </c>
      <c r="M442" s="6">
        <f t="shared" si="186"/>
        <v>5.1622505360121472E-3</v>
      </c>
      <c r="N442" s="6">
        <f t="shared" si="214"/>
        <v>918.37928578162564</v>
      </c>
      <c r="O442" s="6" t="e">
        <f t="shared" si="187"/>
        <v>#VALUE!</v>
      </c>
      <c r="P442">
        <f t="shared" si="188"/>
        <v>8.2596008576194355E-2</v>
      </c>
      <c r="Q442">
        <f t="shared" si="189"/>
        <v>40408.688574391526</v>
      </c>
      <c r="R442">
        <f t="shared" si="190"/>
        <v>0.14352189020402081</v>
      </c>
      <c r="S442">
        <f t="shared" si="191"/>
        <v>25532.958948834599</v>
      </c>
      <c r="T442">
        <f t="shared" si="192"/>
        <v>25532.958948834603</v>
      </c>
      <c r="V442" s="4">
        <f t="shared" si="211"/>
        <v>0.99701448559999994</v>
      </c>
      <c r="W442">
        <v>313.14999999999998</v>
      </c>
      <c r="X442">
        <f t="shared" si="193"/>
        <v>1.9073334166666699E-2</v>
      </c>
      <c r="Y442">
        <v>2E-3</v>
      </c>
      <c r="Z442">
        <f t="shared" si="194"/>
        <v>7.2765497523200454E-2</v>
      </c>
      <c r="AB442">
        <f t="shared" si="212"/>
        <v>9.9701448559999989E-7</v>
      </c>
      <c r="AC442">
        <f t="shared" si="195"/>
        <v>7.7600302228938405E-11</v>
      </c>
      <c r="AD442">
        <v>0</v>
      </c>
      <c r="AE442" s="11">
        <f t="shared" si="196"/>
        <v>2.0861027296475549E-11</v>
      </c>
      <c r="AF442" s="11">
        <f t="shared" si="197"/>
        <v>9.8461329525413958E-11</v>
      </c>
      <c r="AG442" s="15">
        <f t="shared" si="198"/>
        <v>1.097002469958351E-3</v>
      </c>
      <c r="AI442">
        <f t="shared" si="213"/>
        <v>3.4242462507931996E-2</v>
      </c>
      <c r="AJ442">
        <f t="shared" si="199"/>
        <v>2.66518238005289E-6</v>
      </c>
      <c r="AK442">
        <v>0</v>
      </c>
      <c r="AL442" s="11">
        <f t="shared" si="200"/>
        <v>1.485137262940475E-5</v>
      </c>
      <c r="AM442" s="11">
        <f t="shared" si="201"/>
        <v>1.7516555009457639E-5</v>
      </c>
      <c r="AN442" s="15">
        <f t="shared" si="202"/>
        <v>2.2739189884214046E-2</v>
      </c>
      <c r="AO442" s="15"/>
      <c r="AP442" t="e">
        <f t="shared" si="203"/>
        <v>#VALUE!</v>
      </c>
      <c r="AQ442" t="e">
        <f t="shared" si="204"/>
        <v>#VALUE!</v>
      </c>
      <c r="AR442">
        <v>0</v>
      </c>
      <c r="AS442" s="11" t="e">
        <f t="shared" si="205"/>
        <v>#VALUE!</v>
      </c>
      <c r="AT442" s="11" t="e">
        <f t="shared" si="206"/>
        <v>#VALUE!</v>
      </c>
      <c r="AU442" s="15">
        <f t="shared" si="207"/>
        <v>1.5759424160826513E-2</v>
      </c>
      <c r="AW442">
        <f t="shared" si="208"/>
        <v>78.812974192989046</v>
      </c>
      <c r="AX442">
        <f t="shared" si="209"/>
        <v>15.215219993965071</v>
      </c>
      <c r="AY442" t="e">
        <f t="shared" si="210"/>
        <v>#VALUE!</v>
      </c>
    </row>
    <row r="443" spans="1:51">
      <c r="A443" s="17"/>
      <c r="D443" s="36">
        <v>1</v>
      </c>
      <c r="E443" s="45">
        <v>44454.697881944441</v>
      </c>
      <c r="F443" s="43">
        <v>87</v>
      </c>
      <c r="H443" s="54">
        <v>20.6</v>
      </c>
      <c r="I443" s="5">
        <v>30</v>
      </c>
      <c r="J443" s="5">
        <v>1</v>
      </c>
      <c r="K443" s="54">
        <v>5231</v>
      </c>
      <c r="L443" s="5" t="s">
        <v>88</v>
      </c>
      <c r="M443" s="6">
        <f t="shared" si="186"/>
        <v>5.1622505360121472E-3</v>
      </c>
      <c r="N443" s="6">
        <f t="shared" si="214"/>
        <v>139.87602398962539</v>
      </c>
      <c r="O443" s="6" t="e">
        <f t="shared" si="187"/>
        <v>#VALUE!</v>
      </c>
      <c r="P443">
        <f t="shared" si="188"/>
        <v>8.2596008576194355E-2</v>
      </c>
      <c r="Q443">
        <f t="shared" si="189"/>
        <v>6154.5450555435173</v>
      </c>
      <c r="R443">
        <f t="shared" si="190"/>
        <v>0.14352189020402081</v>
      </c>
      <c r="S443">
        <f t="shared" si="191"/>
        <v>3888.8603366240741</v>
      </c>
      <c r="T443">
        <f t="shared" si="192"/>
        <v>3888.8603366240741</v>
      </c>
      <c r="V443" s="4">
        <f t="shared" si="211"/>
        <v>0.99701448559999994</v>
      </c>
      <c r="W443">
        <v>313.14999999999998</v>
      </c>
      <c r="X443">
        <f t="shared" si="193"/>
        <v>1.9073334166666699E-2</v>
      </c>
      <c r="Y443">
        <v>2E-3</v>
      </c>
      <c r="Z443">
        <f t="shared" si="194"/>
        <v>7.2765497523200454E-2</v>
      </c>
      <c r="AB443">
        <f t="shared" si="212"/>
        <v>9.9701448559999989E-7</v>
      </c>
      <c r="AC443">
        <f t="shared" si="195"/>
        <v>7.7600302228938405E-11</v>
      </c>
      <c r="AD443">
        <v>0</v>
      </c>
      <c r="AE443" s="11">
        <f t="shared" si="196"/>
        <v>2.0861027296475549E-11</v>
      </c>
      <c r="AF443" s="11">
        <f t="shared" si="197"/>
        <v>9.8461329525413958E-11</v>
      </c>
      <c r="AG443" s="15">
        <f t="shared" si="198"/>
        <v>1.097002469958351E-3</v>
      </c>
      <c r="AI443">
        <f t="shared" si="213"/>
        <v>5.2153827741736004E-3</v>
      </c>
      <c r="AJ443">
        <f t="shared" si="199"/>
        <v>4.0592718095957691E-7</v>
      </c>
      <c r="AK443">
        <v>0</v>
      </c>
      <c r="AL443" s="11">
        <f t="shared" si="200"/>
        <v>2.2619749664992359E-6</v>
      </c>
      <c r="AM443" s="11">
        <f t="shared" si="201"/>
        <v>2.6679021474588129E-6</v>
      </c>
      <c r="AN443" s="15">
        <f t="shared" si="202"/>
        <v>2.2739189884214046E-2</v>
      </c>
      <c r="AO443" s="15"/>
      <c r="AP443" t="e">
        <f t="shared" si="203"/>
        <v>#VALUE!</v>
      </c>
      <c r="AQ443" t="e">
        <f t="shared" si="204"/>
        <v>#VALUE!</v>
      </c>
      <c r="AR443">
        <v>0</v>
      </c>
      <c r="AS443" s="11" t="e">
        <f t="shared" si="205"/>
        <v>#VALUE!</v>
      </c>
      <c r="AT443" s="11" t="e">
        <f t="shared" si="206"/>
        <v>#VALUE!</v>
      </c>
      <c r="AU443" s="15">
        <f t="shared" si="207"/>
        <v>1.5759424160826513E-2</v>
      </c>
      <c r="AW443">
        <f t="shared" si="208"/>
        <v>78.812974192989046</v>
      </c>
      <c r="AX443">
        <f t="shared" si="209"/>
        <v>15.21521999396508</v>
      </c>
      <c r="AY443" t="e">
        <f t="shared" si="210"/>
        <v>#VALUE!</v>
      </c>
    </row>
    <row r="444" spans="1:51">
      <c r="A444" s="17"/>
      <c r="D444" s="36">
        <v>2</v>
      </c>
      <c r="E444" s="45">
        <v>44454.719085648147</v>
      </c>
      <c r="F444" s="43">
        <v>57</v>
      </c>
      <c r="H444" s="54">
        <v>20.6</v>
      </c>
      <c r="I444" s="5">
        <v>30</v>
      </c>
      <c r="J444" s="5">
        <v>1</v>
      </c>
      <c r="K444" s="54">
        <v>25259</v>
      </c>
      <c r="L444" s="5" t="s">
        <v>88</v>
      </c>
      <c r="M444" s="6">
        <f t="shared" si="186"/>
        <v>5.1622505360121472E-3</v>
      </c>
      <c r="N444" s="6">
        <f t="shared" si="214"/>
        <v>675.42123684839373</v>
      </c>
      <c r="O444" s="6" t="e">
        <f t="shared" si="187"/>
        <v>#VALUE!</v>
      </c>
      <c r="P444">
        <f t="shared" si="188"/>
        <v>8.2596008576194355E-2</v>
      </c>
      <c r="Q444">
        <f t="shared" si="189"/>
        <v>29718.534421329325</v>
      </c>
      <c r="R444">
        <f t="shared" si="190"/>
        <v>0.14352189020402081</v>
      </c>
      <c r="S444">
        <f t="shared" si="191"/>
        <v>18778.192170290091</v>
      </c>
      <c r="T444">
        <f t="shared" si="192"/>
        <v>18778.192170290095</v>
      </c>
      <c r="V444" s="4">
        <f t="shared" si="211"/>
        <v>0.99701448559999994</v>
      </c>
      <c r="W444">
        <v>313.14999999999998</v>
      </c>
      <c r="X444">
        <f t="shared" si="193"/>
        <v>1.9073334166666699E-2</v>
      </c>
      <c r="Y444">
        <v>2E-3</v>
      </c>
      <c r="Z444">
        <f t="shared" si="194"/>
        <v>7.2765497523200454E-2</v>
      </c>
      <c r="AB444">
        <f t="shared" si="212"/>
        <v>9.9701448559999989E-7</v>
      </c>
      <c r="AC444">
        <f t="shared" si="195"/>
        <v>7.7600302228938405E-11</v>
      </c>
      <c r="AD444">
        <v>0</v>
      </c>
      <c r="AE444" s="11">
        <f t="shared" si="196"/>
        <v>2.0861027296475549E-11</v>
      </c>
      <c r="AF444" s="11">
        <f t="shared" si="197"/>
        <v>9.8461329525413958E-11</v>
      </c>
      <c r="AG444" s="15">
        <f t="shared" si="198"/>
        <v>1.097002469958351E-3</v>
      </c>
      <c r="AI444">
        <f t="shared" si="213"/>
        <v>2.51835888917704E-2</v>
      </c>
      <c r="AJ444">
        <f t="shared" si="199"/>
        <v>1.9601060340007553E-6</v>
      </c>
      <c r="AK444">
        <v>0</v>
      </c>
      <c r="AL444" s="11">
        <f t="shared" si="200"/>
        <v>1.0922428919671993E-5</v>
      </c>
      <c r="AM444" s="11">
        <f t="shared" si="201"/>
        <v>1.2882534953672749E-5</v>
      </c>
      <c r="AN444" s="15">
        <f t="shared" si="202"/>
        <v>2.2739189884214046E-2</v>
      </c>
      <c r="AO444" s="15"/>
      <c r="AP444" t="e">
        <f t="shared" si="203"/>
        <v>#VALUE!</v>
      </c>
      <c r="AQ444" t="e">
        <f t="shared" si="204"/>
        <v>#VALUE!</v>
      </c>
      <c r="AR444">
        <v>0</v>
      </c>
      <c r="AS444" s="11" t="e">
        <f t="shared" si="205"/>
        <v>#VALUE!</v>
      </c>
      <c r="AT444" s="11" t="e">
        <f t="shared" si="206"/>
        <v>#VALUE!</v>
      </c>
      <c r="AU444" s="15">
        <f t="shared" si="207"/>
        <v>1.5759424160826513E-2</v>
      </c>
      <c r="AW444">
        <f t="shared" si="208"/>
        <v>78.812974192989046</v>
      </c>
      <c r="AX444">
        <f t="shared" si="209"/>
        <v>15.215219993965079</v>
      </c>
      <c r="AY444" t="e">
        <f t="shared" si="210"/>
        <v>#VALUE!</v>
      </c>
    </row>
    <row r="445" spans="1:51">
      <c r="A445" s="17"/>
      <c r="D445" s="36">
        <v>1</v>
      </c>
      <c r="E445" s="45">
        <v>44454.740335648145</v>
      </c>
      <c r="F445" s="43">
        <v>133</v>
      </c>
      <c r="H445" s="54">
        <v>20.6</v>
      </c>
      <c r="I445" s="5">
        <v>30</v>
      </c>
      <c r="J445" s="5">
        <v>1</v>
      </c>
      <c r="K445" s="54">
        <v>35552</v>
      </c>
      <c r="L445" s="5" t="s">
        <v>88</v>
      </c>
      <c r="M445" s="6">
        <f t="shared" si="186"/>
        <v>5.1622505360121472E-3</v>
      </c>
      <c r="N445" s="6">
        <f t="shared" si="214"/>
        <v>950.65425442155629</v>
      </c>
      <c r="O445" s="6" t="e">
        <f t="shared" si="187"/>
        <v>#VALUE!</v>
      </c>
      <c r="P445">
        <f t="shared" si="188"/>
        <v>8.2596008576194355E-2</v>
      </c>
      <c r="Q445">
        <f t="shared" si="189"/>
        <v>41828.78719454848</v>
      </c>
      <c r="R445">
        <f t="shared" si="190"/>
        <v>0.14352189020402081</v>
      </c>
      <c r="S445">
        <f t="shared" si="191"/>
        <v>26430.273884086986</v>
      </c>
      <c r="T445">
        <f t="shared" si="192"/>
        <v>26430.27388408699</v>
      </c>
      <c r="V445" s="4">
        <f t="shared" si="211"/>
        <v>0.99701448559999994</v>
      </c>
      <c r="W445">
        <v>313.14999999999998</v>
      </c>
      <c r="X445">
        <f t="shared" si="193"/>
        <v>1.9073334166666699E-2</v>
      </c>
      <c r="Y445">
        <v>2E-3</v>
      </c>
      <c r="Z445">
        <f t="shared" si="194"/>
        <v>7.2765497523200454E-2</v>
      </c>
      <c r="AB445">
        <f t="shared" si="212"/>
        <v>9.9701448559999989E-7</v>
      </c>
      <c r="AC445">
        <f t="shared" si="195"/>
        <v>7.7600302228938405E-11</v>
      </c>
      <c r="AD445">
        <v>0</v>
      </c>
      <c r="AE445" s="11">
        <f t="shared" si="196"/>
        <v>2.0861027296475549E-11</v>
      </c>
      <c r="AF445" s="11">
        <f t="shared" si="197"/>
        <v>9.8461329525413958E-11</v>
      </c>
      <c r="AG445" s="15">
        <f t="shared" si="198"/>
        <v>1.097002469958351E-3</v>
      </c>
      <c r="AI445">
        <f t="shared" si="213"/>
        <v>3.5445858992051195E-2</v>
      </c>
      <c r="AJ445">
        <f t="shared" si="199"/>
        <v>2.7588459448432187E-6</v>
      </c>
      <c r="AK445">
        <v>0</v>
      </c>
      <c r="AL445" s="11">
        <f t="shared" si="200"/>
        <v>1.5373300326702509E-5</v>
      </c>
      <c r="AM445" s="11">
        <f t="shared" si="201"/>
        <v>1.8132146271545727E-5</v>
      </c>
      <c r="AN445" s="15">
        <f t="shared" si="202"/>
        <v>2.2739189884214046E-2</v>
      </c>
      <c r="AO445" s="15"/>
      <c r="AP445" t="e">
        <f t="shared" si="203"/>
        <v>#VALUE!</v>
      </c>
      <c r="AQ445" t="e">
        <f t="shared" si="204"/>
        <v>#VALUE!</v>
      </c>
      <c r="AR445">
        <v>0</v>
      </c>
      <c r="AS445" s="11" t="e">
        <f t="shared" si="205"/>
        <v>#VALUE!</v>
      </c>
      <c r="AT445" s="11" t="e">
        <f t="shared" si="206"/>
        <v>#VALUE!</v>
      </c>
      <c r="AU445" s="15">
        <f t="shared" si="207"/>
        <v>1.5759424160826513E-2</v>
      </c>
      <c r="AW445">
        <f t="shared" si="208"/>
        <v>78.812974192989046</v>
      </c>
      <c r="AX445">
        <f t="shared" si="209"/>
        <v>15.21521999396507</v>
      </c>
      <c r="AY445" t="e">
        <f t="shared" si="210"/>
        <v>#VALUE!</v>
      </c>
    </row>
    <row r="446" spans="1:51">
      <c r="A446" s="17"/>
      <c r="D446" s="36">
        <v>2</v>
      </c>
      <c r="E446" s="45">
        <v>44454.761504629627</v>
      </c>
      <c r="F446" s="43">
        <v>159</v>
      </c>
      <c r="H446" s="54">
        <v>20.6</v>
      </c>
      <c r="I446" s="5">
        <v>30</v>
      </c>
      <c r="J446" s="5">
        <v>1</v>
      </c>
      <c r="K446" s="54">
        <v>931</v>
      </c>
      <c r="L446" s="5" t="s">
        <v>88</v>
      </c>
      <c r="M446" s="6">
        <f t="shared" si="186"/>
        <v>5.1622505360121472E-3</v>
      </c>
      <c r="N446" s="6">
        <f t="shared" si="214"/>
        <v>24.894776970816519</v>
      </c>
      <c r="O446" s="6" t="e">
        <f t="shared" si="187"/>
        <v>#VALUE!</v>
      </c>
      <c r="P446">
        <f t="shared" si="188"/>
        <v>8.2596008576194355E-2</v>
      </c>
      <c r="Q446">
        <f t="shared" si="189"/>
        <v>1095.3701867159268</v>
      </c>
      <c r="R446">
        <f t="shared" si="190"/>
        <v>0.14352189020402081</v>
      </c>
      <c r="S446">
        <f t="shared" si="191"/>
        <v>692.12941567520772</v>
      </c>
      <c r="T446">
        <f t="shared" si="192"/>
        <v>692.12941567520784</v>
      </c>
      <c r="V446" s="4">
        <f t="shared" si="211"/>
        <v>0.99701448559999994</v>
      </c>
      <c r="W446">
        <v>313.14999999999998</v>
      </c>
      <c r="X446">
        <f t="shared" si="193"/>
        <v>1.9073334166666699E-2</v>
      </c>
      <c r="Y446">
        <v>2E-3</v>
      </c>
      <c r="Z446">
        <f t="shared" si="194"/>
        <v>7.2765497523200454E-2</v>
      </c>
      <c r="AB446">
        <f t="shared" si="212"/>
        <v>9.9701448559999989E-7</v>
      </c>
      <c r="AC446">
        <f t="shared" si="195"/>
        <v>7.7600302228938405E-11</v>
      </c>
      <c r="AD446">
        <v>0</v>
      </c>
      <c r="AE446" s="11">
        <f t="shared" si="196"/>
        <v>2.0861027296475549E-11</v>
      </c>
      <c r="AF446" s="11">
        <f t="shared" si="197"/>
        <v>9.8461329525413958E-11</v>
      </c>
      <c r="AG446" s="15">
        <f t="shared" si="198"/>
        <v>1.097002469958351E-3</v>
      </c>
      <c r="AI446">
        <f t="shared" si="213"/>
        <v>9.2822048609359994E-4</v>
      </c>
      <c r="AJ446">
        <f t="shared" si="199"/>
        <v>7.2245881375141657E-8</v>
      </c>
      <c r="AK446">
        <v>0</v>
      </c>
      <c r="AL446" s="11">
        <f t="shared" si="200"/>
        <v>4.0258051879388038E-7</v>
      </c>
      <c r="AM446" s="11">
        <f t="shared" si="201"/>
        <v>4.7482640016902202E-7</v>
      </c>
      <c r="AN446" s="15">
        <f t="shared" si="202"/>
        <v>2.2739189884214046E-2</v>
      </c>
      <c r="AO446" s="15"/>
      <c r="AP446" t="e">
        <f t="shared" si="203"/>
        <v>#VALUE!</v>
      </c>
      <c r="AQ446" t="e">
        <f t="shared" si="204"/>
        <v>#VALUE!</v>
      </c>
      <c r="AR446">
        <v>0</v>
      </c>
      <c r="AS446" s="11" t="e">
        <f t="shared" si="205"/>
        <v>#VALUE!</v>
      </c>
      <c r="AT446" s="11" t="e">
        <f t="shared" si="206"/>
        <v>#VALUE!</v>
      </c>
      <c r="AU446" s="15">
        <f t="shared" si="207"/>
        <v>1.5759424160826513E-2</v>
      </c>
      <c r="AW446">
        <f t="shared" si="208"/>
        <v>78.812974192989046</v>
      </c>
      <c r="AX446">
        <f t="shared" si="209"/>
        <v>15.215219993965071</v>
      </c>
      <c r="AY446" t="e">
        <f t="shared" si="210"/>
        <v>#VALUE!</v>
      </c>
    </row>
    <row r="447" spans="1:51">
      <c r="A447" s="17"/>
      <c r="D447" s="36">
        <v>1</v>
      </c>
      <c r="E447" s="45">
        <v>44454.782719907409</v>
      </c>
      <c r="F447" s="43">
        <v>74</v>
      </c>
      <c r="H447" s="54">
        <v>20.6</v>
      </c>
      <c r="I447" s="5">
        <v>30</v>
      </c>
      <c r="J447" s="5">
        <v>1</v>
      </c>
      <c r="K447" s="54">
        <v>5737</v>
      </c>
      <c r="L447" s="5" t="s">
        <v>88</v>
      </c>
      <c r="M447" s="6">
        <f t="shared" si="186"/>
        <v>5.1622505360121472E-3</v>
      </c>
      <c r="N447" s="6">
        <f t="shared" si="214"/>
        <v>153.40637538300146</v>
      </c>
      <c r="O447" s="6" t="e">
        <f t="shared" si="187"/>
        <v>#VALUE!</v>
      </c>
      <c r="P447">
        <f t="shared" si="188"/>
        <v>8.2596008576194355E-2</v>
      </c>
      <c r="Q447">
        <f t="shared" si="189"/>
        <v>6749.8805168520639</v>
      </c>
      <c r="R447">
        <f t="shared" si="190"/>
        <v>0.14352189020402081</v>
      </c>
      <c r="S447">
        <f t="shared" si="191"/>
        <v>4265.033789182241</v>
      </c>
      <c r="T447">
        <f t="shared" si="192"/>
        <v>4265.0337891822419</v>
      </c>
      <c r="V447" s="4">
        <f t="shared" si="211"/>
        <v>0.99701448559999994</v>
      </c>
      <c r="W447">
        <v>313.14999999999998</v>
      </c>
      <c r="X447">
        <f t="shared" si="193"/>
        <v>1.9073334166666699E-2</v>
      </c>
      <c r="Y447">
        <v>2E-3</v>
      </c>
      <c r="Z447">
        <f t="shared" si="194"/>
        <v>7.2765497523200454E-2</v>
      </c>
      <c r="AB447">
        <f t="shared" si="212"/>
        <v>9.9701448559999989E-7</v>
      </c>
      <c r="AC447">
        <f t="shared" si="195"/>
        <v>7.7600302228938405E-11</v>
      </c>
      <c r="AD447">
        <v>0</v>
      </c>
      <c r="AE447" s="11">
        <f t="shared" si="196"/>
        <v>2.0861027296475549E-11</v>
      </c>
      <c r="AF447" s="11">
        <f t="shared" si="197"/>
        <v>9.8461329525413958E-11</v>
      </c>
      <c r="AG447" s="15">
        <f t="shared" si="198"/>
        <v>1.097002469958351E-3</v>
      </c>
      <c r="AI447">
        <f t="shared" si="213"/>
        <v>5.7198721038871992E-3</v>
      </c>
      <c r="AJ447">
        <f t="shared" si="199"/>
        <v>4.4519293388741967E-7</v>
      </c>
      <c r="AK447">
        <v>0</v>
      </c>
      <c r="AL447" s="11">
        <f t="shared" si="200"/>
        <v>2.4807781270896796E-6</v>
      </c>
      <c r="AM447" s="11">
        <f t="shared" si="201"/>
        <v>2.9259710609770992E-6</v>
      </c>
      <c r="AN447" s="15">
        <f t="shared" si="202"/>
        <v>2.2739189884214046E-2</v>
      </c>
      <c r="AO447" s="15"/>
      <c r="AP447" t="e">
        <f t="shared" si="203"/>
        <v>#VALUE!</v>
      </c>
      <c r="AQ447" t="e">
        <f t="shared" si="204"/>
        <v>#VALUE!</v>
      </c>
      <c r="AR447">
        <v>0</v>
      </c>
      <c r="AS447" s="11" t="e">
        <f t="shared" si="205"/>
        <v>#VALUE!</v>
      </c>
      <c r="AT447" s="11" t="e">
        <f t="shared" si="206"/>
        <v>#VALUE!</v>
      </c>
      <c r="AU447" s="15">
        <f t="shared" si="207"/>
        <v>1.5759424160826513E-2</v>
      </c>
      <c r="AW447">
        <f t="shared" si="208"/>
        <v>78.812974192989046</v>
      </c>
      <c r="AX447">
        <f t="shared" si="209"/>
        <v>15.215219993965073</v>
      </c>
      <c r="AY447" t="e">
        <f t="shared" si="210"/>
        <v>#VALUE!</v>
      </c>
    </row>
    <row r="448" spans="1:51">
      <c r="A448" s="17"/>
      <c r="D448" s="36">
        <v>2</v>
      </c>
      <c r="E448" s="45">
        <v>44454.803923611114</v>
      </c>
      <c r="F448" s="43">
        <v>168</v>
      </c>
      <c r="H448" s="54">
        <v>20.6</v>
      </c>
      <c r="I448" s="5">
        <v>30</v>
      </c>
      <c r="J448" s="5">
        <v>1</v>
      </c>
      <c r="K448" s="54">
        <v>32157</v>
      </c>
      <c r="L448" s="5" t="s">
        <v>88</v>
      </c>
      <c r="M448" s="6">
        <f t="shared" si="186"/>
        <v>5.1622505360121472E-3</v>
      </c>
      <c r="N448" s="6">
        <f t="shared" ref="N448:N479" si="215">1000000*(AM448-AK448)/X448</f>
        <v>859.87254892647343</v>
      </c>
      <c r="O448" s="6" t="e">
        <f t="shared" si="187"/>
        <v>#VALUE!</v>
      </c>
      <c r="P448">
        <f t="shared" si="188"/>
        <v>8.2596008576194355E-2</v>
      </c>
      <c r="Q448">
        <f t="shared" si="189"/>
        <v>37834.392152764834</v>
      </c>
      <c r="R448">
        <f t="shared" si="190"/>
        <v>0.14352189020402081</v>
      </c>
      <c r="S448">
        <f t="shared" si="191"/>
        <v>23906.343308128518</v>
      </c>
      <c r="T448">
        <f t="shared" si="192"/>
        <v>23906.343308128526</v>
      </c>
      <c r="V448" s="4">
        <f t="shared" si="211"/>
        <v>0.99701448559999994</v>
      </c>
      <c r="W448">
        <v>313.14999999999998</v>
      </c>
      <c r="X448">
        <f t="shared" si="193"/>
        <v>1.9073334166666699E-2</v>
      </c>
      <c r="Y448">
        <v>2E-3</v>
      </c>
      <c r="Z448">
        <f t="shared" si="194"/>
        <v>7.2765497523200454E-2</v>
      </c>
      <c r="AB448">
        <f t="shared" si="212"/>
        <v>9.9701448559999989E-7</v>
      </c>
      <c r="AC448">
        <f t="shared" si="195"/>
        <v>7.7600302228938405E-11</v>
      </c>
      <c r="AD448">
        <v>0</v>
      </c>
      <c r="AE448" s="11">
        <f t="shared" si="196"/>
        <v>2.0861027296475549E-11</v>
      </c>
      <c r="AF448" s="11">
        <f t="shared" si="197"/>
        <v>9.8461329525413958E-11</v>
      </c>
      <c r="AG448" s="15">
        <f t="shared" si="198"/>
        <v>1.097002469958351E-3</v>
      </c>
      <c r="AI448">
        <f t="shared" si="213"/>
        <v>3.2060994813439193E-2</v>
      </c>
      <c r="AJ448">
        <f t="shared" si="199"/>
        <v>2.4953929187759722E-6</v>
      </c>
      <c r="AK448">
        <v>0</v>
      </c>
      <c r="AL448" s="11">
        <f t="shared" si="200"/>
        <v>1.3905243547642114E-5</v>
      </c>
      <c r="AM448" s="11">
        <f t="shared" si="201"/>
        <v>1.6400636466418088E-5</v>
      </c>
      <c r="AN448" s="15">
        <f t="shared" si="202"/>
        <v>2.2739189884214046E-2</v>
      </c>
      <c r="AO448" s="15"/>
      <c r="AP448" t="e">
        <f t="shared" si="203"/>
        <v>#VALUE!</v>
      </c>
      <c r="AQ448" t="e">
        <f t="shared" si="204"/>
        <v>#VALUE!</v>
      </c>
      <c r="AR448">
        <v>0</v>
      </c>
      <c r="AS448" s="11" t="e">
        <f t="shared" si="205"/>
        <v>#VALUE!</v>
      </c>
      <c r="AT448" s="11" t="e">
        <f t="shared" si="206"/>
        <v>#VALUE!</v>
      </c>
      <c r="AU448" s="15">
        <f t="shared" si="207"/>
        <v>1.5759424160826513E-2</v>
      </c>
      <c r="AW448">
        <f t="shared" si="208"/>
        <v>78.812974192989046</v>
      </c>
      <c r="AX448">
        <f t="shared" si="209"/>
        <v>15.215219993965084</v>
      </c>
      <c r="AY448" t="e">
        <f t="shared" si="210"/>
        <v>#VALUE!</v>
      </c>
    </row>
    <row r="449" spans="1:51">
      <c r="A449" s="17"/>
      <c r="D449" s="36">
        <v>1</v>
      </c>
      <c r="E449" s="45">
        <v>44454.825138888889</v>
      </c>
      <c r="F449" s="43">
        <v>193</v>
      </c>
      <c r="H449" s="54">
        <v>20.6</v>
      </c>
      <c r="I449" s="5">
        <v>30</v>
      </c>
      <c r="J449" s="5">
        <v>1</v>
      </c>
      <c r="K449" s="54">
        <v>911</v>
      </c>
      <c r="L449" s="5" t="s">
        <v>88</v>
      </c>
      <c r="M449" s="6">
        <f t="shared" si="186"/>
        <v>5.1622505360121472E-3</v>
      </c>
      <c r="N449" s="6">
        <f t="shared" si="215"/>
        <v>24.359980473054623</v>
      </c>
      <c r="O449" s="6" t="e">
        <f t="shared" si="187"/>
        <v>#VALUE!</v>
      </c>
      <c r="P449">
        <f t="shared" si="188"/>
        <v>8.2596008576194355E-2</v>
      </c>
      <c r="Q449">
        <f t="shared" si="189"/>
        <v>1071.8391408144034</v>
      </c>
      <c r="R449">
        <f t="shared" si="190"/>
        <v>0.14352189020402081</v>
      </c>
      <c r="S449">
        <f t="shared" si="191"/>
        <v>677.26089976381775</v>
      </c>
      <c r="T449">
        <f t="shared" si="192"/>
        <v>677.26089976381786</v>
      </c>
      <c r="V449" s="4">
        <f t="shared" si="211"/>
        <v>0.99701448559999994</v>
      </c>
      <c r="W449">
        <v>313.14999999999998</v>
      </c>
      <c r="X449">
        <f t="shared" si="193"/>
        <v>1.9073334166666699E-2</v>
      </c>
      <c r="Y449">
        <v>2E-3</v>
      </c>
      <c r="Z449">
        <f t="shared" si="194"/>
        <v>7.2765497523200454E-2</v>
      </c>
      <c r="AB449">
        <f t="shared" si="212"/>
        <v>9.9701448559999989E-7</v>
      </c>
      <c r="AC449">
        <f t="shared" si="195"/>
        <v>7.7600302228938405E-11</v>
      </c>
      <c r="AD449">
        <v>0</v>
      </c>
      <c r="AE449" s="11">
        <f t="shared" si="196"/>
        <v>2.0861027296475549E-11</v>
      </c>
      <c r="AF449" s="11">
        <f t="shared" si="197"/>
        <v>9.8461329525413958E-11</v>
      </c>
      <c r="AG449" s="15">
        <f t="shared" si="198"/>
        <v>1.097002469958351E-3</v>
      </c>
      <c r="AI449">
        <f t="shared" si="213"/>
        <v>9.0828019638160003E-4</v>
      </c>
      <c r="AJ449">
        <f t="shared" si="199"/>
        <v>7.06938753305629E-8</v>
      </c>
      <c r="AK449">
        <v>0</v>
      </c>
      <c r="AL449" s="11">
        <f t="shared" si="200"/>
        <v>3.9393217252548344E-7</v>
      </c>
      <c r="AM449" s="11">
        <f t="shared" si="201"/>
        <v>4.6462604785604634E-7</v>
      </c>
      <c r="AN449" s="15">
        <f t="shared" si="202"/>
        <v>2.2739189884214046E-2</v>
      </c>
      <c r="AO449" s="15"/>
      <c r="AP449" t="e">
        <f t="shared" si="203"/>
        <v>#VALUE!</v>
      </c>
      <c r="AQ449" t="e">
        <f t="shared" si="204"/>
        <v>#VALUE!</v>
      </c>
      <c r="AR449">
        <v>0</v>
      </c>
      <c r="AS449" s="11" t="e">
        <f t="shared" si="205"/>
        <v>#VALUE!</v>
      </c>
      <c r="AT449" s="11" t="e">
        <f t="shared" si="206"/>
        <v>#VALUE!</v>
      </c>
      <c r="AU449" s="15">
        <f t="shared" si="207"/>
        <v>1.5759424160826513E-2</v>
      </c>
      <c r="AW449">
        <f t="shared" si="208"/>
        <v>78.812974192989046</v>
      </c>
      <c r="AX449">
        <f t="shared" si="209"/>
        <v>15.215219993965077</v>
      </c>
      <c r="AY449" t="e">
        <f t="shared" si="210"/>
        <v>#VALUE!</v>
      </c>
    </row>
    <row r="450" spans="1:51">
      <c r="A450" s="17"/>
      <c r="D450" s="36">
        <v>2</v>
      </c>
      <c r="E450" s="45">
        <v>44461.484247685185</v>
      </c>
      <c r="F450" s="43">
        <v>18</v>
      </c>
      <c r="H450" s="54">
        <v>20.9</v>
      </c>
      <c r="I450" s="5">
        <v>30</v>
      </c>
      <c r="J450" s="5">
        <v>1</v>
      </c>
      <c r="K450" s="54">
        <v>27875</v>
      </c>
      <c r="L450" s="5" t="s">
        <v>88</v>
      </c>
      <c r="M450" s="6">
        <f t="shared" si="186"/>
        <v>5.1569838291228307E-3</v>
      </c>
      <c r="N450" s="6">
        <f t="shared" si="215"/>
        <v>744.61216377987535</v>
      </c>
      <c r="O450" s="6" t="e">
        <f t="shared" si="187"/>
        <v>#VALUE!</v>
      </c>
      <c r="P450">
        <f t="shared" si="188"/>
        <v>8.2511741265965291E-2</v>
      </c>
      <c r="Q450">
        <f t="shared" si="189"/>
        <v>32762.935206314516</v>
      </c>
      <c r="R450">
        <f t="shared" si="190"/>
        <v>0.14353343092562909</v>
      </c>
      <c r="S450">
        <f t="shared" si="191"/>
        <v>20724.660405704824</v>
      </c>
      <c r="T450">
        <f t="shared" si="192"/>
        <v>20724.660405704821</v>
      </c>
      <c r="V450" s="4">
        <f t="shared" si="211"/>
        <v>0.99599729687128047</v>
      </c>
      <c r="W450">
        <v>313.14999999999998</v>
      </c>
      <c r="X450">
        <f t="shared" si="193"/>
        <v>1.9073334166666699E-2</v>
      </c>
      <c r="Y450">
        <v>2E-3</v>
      </c>
      <c r="Z450">
        <f t="shared" si="194"/>
        <v>7.2765497523200454E-2</v>
      </c>
      <c r="AB450">
        <f t="shared" si="212"/>
        <v>9.9599729687128033E-7</v>
      </c>
      <c r="AC450">
        <f t="shared" si="195"/>
        <v>7.7521131711445877E-11</v>
      </c>
      <c r="AD450">
        <v>0</v>
      </c>
      <c r="AE450" s="11">
        <f t="shared" si="196"/>
        <v>2.0839744153510262E-11</v>
      </c>
      <c r="AF450" s="11">
        <f t="shared" si="197"/>
        <v>9.8360875864956146E-11</v>
      </c>
      <c r="AG450" s="15">
        <f t="shared" si="198"/>
        <v>1.097002469958351E-3</v>
      </c>
      <c r="AI450">
        <f t="shared" si="213"/>
        <v>2.7763424650286944E-2</v>
      </c>
      <c r="AJ450">
        <f t="shared" si="199"/>
        <v>2.160901546456554E-6</v>
      </c>
      <c r="AK450">
        <v>0</v>
      </c>
      <c r="AL450" s="11">
        <f t="shared" si="200"/>
        <v>1.2041335077881761E-5</v>
      </c>
      <c r="AM450" s="11">
        <f t="shared" si="201"/>
        <v>1.4202236624338315E-5</v>
      </c>
      <c r="AN450" s="15">
        <f t="shared" si="202"/>
        <v>2.2739189884214046E-2</v>
      </c>
      <c r="AO450" s="15"/>
      <c r="AP450" t="e">
        <f t="shared" si="203"/>
        <v>#VALUE!</v>
      </c>
      <c r="AQ450" t="e">
        <f t="shared" si="204"/>
        <v>#VALUE!</v>
      </c>
      <c r="AR450">
        <v>0</v>
      </c>
      <c r="AS450" s="11" t="e">
        <f t="shared" si="205"/>
        <v>#VALUE!</v>
      </c>
      <c r="AT450" s="11" t="e">
        <f t="shared" si="206"/>
        <v>#VALUE!</v>
      </c>
      <c r="AU450" s="15">
        <f t="shared" si="207"/>
        <v>1.5759424160826513E-2</v>
      </c>
      <c r="AW450">
        <f t="shared" si="208"/>
        <v>78.81297419298906</v>
      </c>
      <c r="AX450">
        <f t="shared" si="209"/>
        <v>15.215219993965079</v>
      </c>
      <c r="AY450" t="e">
        <f t="shared" si="210"/>
        <v>#VALUE!</v>
      </c>
    </row>
    <row r="451" spans="1:51">
      <c r="A451" s="17"/>
      <c r="D451" s="36">
        <v>1</v>
      </c>
      <c r="E451" s="45">
        <v>44461.50545138889</v>
      </c>
      <c r="F451" s="43">
        <v>26</v>
      </c>
      <c r="H451" s="54">
        <v>20.9</v>
      </c>
      <c r="I451" s="5">
        <v>30</v>
      </c>
      <c r="J451" s="5">
        <v>1</v>
      </c>
      <c r="K451" s="54">
        <v>18131</v>
      </c>
      <c r="L451" s="5" t="s">
        <v>88</v>
      </c>
      <c r="M451" s="6">
        <f t="shared" si="186"/>
        <v>5.1569838291228307E-3</v>
      </c>
      <c r="N451" s="6">
        <f t="shared" si="215"/>
        <v>484.32513512082221</v>
      </c>
      <c r="O451" s="6" t="e">
        <f t="shared" si="187"/>
        <v>#VALUE!</v>
      </c>
      <c r="P451">
        <f t="shared" si="188"/>
        <v>8.2511741265965291E-2</v>
      </c>
      <c r="Q451">
        <f t="shared" si="189"/>
        <v>21310.305945316177</v>
      </c>
      <c r="R451">
        <f t="shared" si="190"/>
        <v>0.14353343092562909</v>
      </c>
      <c r="S451">
        <f t="shared" si="191"/>
        <v>13480.136962003016</v>
      </c>
      <c r="T451">
        <f t="shared" si="192"/>
        <v>13480.136962003018</v>
      </c>
      <c r="V451" s="4">
        <f t="shared" si="211"/>
        <v>0.99599729687128047</v>
      </c>
      <c r="W451">
        <v>313.14999999999998</v>
      </c>
      <c r="X451">
        <f t="shared" si="193"/>
        <v>1.9073334166666699E-2</v>
      </c>
      <c r="Y451">
        <v>2E-3</v>
      </c>
      <c r="Z451">
        <f t="shared" si="194"/>
        <v>7.2765497523200454E-2</v>
      </c>
      <c r="AB451">
        <f t="shared" si="212"/>
        <v>9.9599729687128033E-7</v>
      </c>
      <c r="AC451">
        <f t="shared" si="195"/>
        <v>7.7521131711445877E-11</v>
      </c>
      <c r="AD451">
        <v>0</v>
      </c>
      <c r="AE451" s="11">
        <f t="shared" si="196"/>
        <v>2.0839744153510262E-11</v>
      </c>
      <c r="AF451" s="11">
        <f t="shared" si="197"/>
        <v>9.8360875864956146E-11</v>
      </c>
      <c r="AG451" s="15">
        <f t="shared" si="198"/>
        <v>1.097002469958351E-3</v>
      </c>
      <c r="AI451">
        <f t="shared" si="213"/>
        <v>1.8058426989573186E-2</v>
      </c>
      <c r="AJ451">
        <f t="shared" si="199"/>
        <v>1.4055356390602255E-6</v>
      </c>
      <c r="AK451">
        <v>0</v>
      </c>
      <c r="AL451" s="11">
        <f t="shared" si="200"/>
        <v>7.8321595084152183E-6</v>
      </c>
      <c r="AM451" s="11">
        <f t="shared" si="201"/>
        <v>9.2376951474754438E-6</v>
      </c>
      <c r="AN451" s="15">
        <f t="shared" si="202"/>
        <v>2.2739189884214046E-2</v>
      </c>
      <c r="AO451" s="15"/>
      <c r="AP451" t="e">
        <f t="shared" si="203"/>
        <v>#VALUE!</v>
      </c>
      <c r="AQ451" t="e">
        <f t="shared" si="204"/>
        <v>#VALUE!</v>
      </c>
      <c r="AR451">
        <v>0</v>
      </c>
      <c r="AS451" s="11" t="e">
        <f t="shared" si="205"/>
        <v>#VALUE!</v>
      </c>
      <c r="AT451" s="11" t="e">
        <f t="shared" si="206"/>
        <v>#VALUE!</v>
      </c>
      <c r="AU451" s="15">
        <f t="shared" si="207"/>
        <v>1.5759424160826513E-2</v>
      </c>
      <c r="AW451">
        <f t="shared" si="208"/>
        <v>78.81297419298906</v>
      </c>
      <c r="AX451">
        <f t="shared" si="209"/>
        <v>15.215219993965077</v>
      </c>
      <c r="AY451" t="e">
        <f t="shared" si="210"/>
        <v>#VALUE!</v>
      </c>
    </row>
    <row r="452" spans="1:51">
      <c r="A452" s="17"/>
      <c r="D452" s="36">
        <v>2</v>
      </c>
      <c r="E452" s="45">
        <v>44461.526666666665</v>
      </c>
      <c r="F452" s="43">
        <v>110</v>
      </c>
      <c r="H452" s="54">
        <v>20.9</v>
      </c>
      <c r="I452" s="5">
        <v>30</v>
      </c>
      <c r="J452" s="5">
        <v>1</v>
      </c>
      <c r="K452" s="54">
        <v>20043</v>
      </c>
      <c r="L452" s="5" t="s">
        <v>88</v>
      </c>
      <c r="M452" s="6">
        <f t="shared" si="186"/>
        <v>5.1569838291228307E-3</v>
      </c>
      <c r="N452" s="6">
        <f t="shared" si="215"/>
        <v>535.39951923372337</v>
      </c>
      <c r="O452" s="6" t="e">
        <f t="shared" si="187"/>
        <v>#VALUE!</v>
      </c>
      <c r="P452">
        <f t="shared" si="188"/>
        <v>8.2511741265965291E-2</v>
      </c>
      <c r="Q452">
        <f t="shared" si="189"/>
        <v>23557.578846283828</v>
      </c>
      <c r="R452">
        <f t="shared" si="190"/>
        <v>0.14353343092562909</v>
      </c>
      <c r="S452">
        <f t="shared" si="191"/>
        <v>14901.681381579969</v>
      </c>
      <c r="T452">
        <f t="shared" si="192"/>
        <v>14901.681381579971</v>
      </c>
      <c r="V452" s="4">
        <f t="shared" si="211"/>
        <v>0.99599729687128047</v>
      </c>
      <c r="W452">
        <v>313.14999999999998</v>
      </c>
      <c r="X452">
        <f t="shared" si="193"/>
        <v>1.9073334166666699E-2</v>
      </c>
      <c r="Y452">
        <v>2E-3</v>
      </c>
      <c r="Z452">
        <f t="shared" si="194"/>
        <v>7.2765497523200454E-2</v>
      </c>
      <c r="AB452">
        <f t="shared" si="212"/>
        <v>9.9599729687128033E-7</v>
      </c>
      <c r="AC452">
        <f t="shared" si="195"/>
        <v>7.7521131711445877E-11</v>
      </c>
      <c r="AD452">
        <v>0</v>
      </c>
      <c r="AE452" s="11">
        <f t="shared" si="196"/>
        <v>2.0839744153510262E-11</v>
      </c>
      <c r="AF452" s="11">
        <f t="shared" si="197"/>
        <v>9.8360875864956146E-11</v>
      </c>
      <c r="AG452" s="15">
        <f t="shared" si="198"/>
        <v>1.097002469958351E-3</v>
      </c>
      <c r="AI452">
        <f t="shared" si="213"/>
        <v>1.9962773821191073E-2</v>
      </c>
      <c r="AJ452">
        <f t="shared" si="199"/>
        <v>1.5537560428925098E-6</v>
      </c>
      <c r="AK452">
        <v>0</v>
      </c>
      <c r="AL452" s="11">
        <f t="shared" si="200"/>
        <v>8.6580979001249905E-6</v>
      </c>
      <c r="AM452" s="11">
        <f t="shared" si="201"/>
        <v>1.02118539430175E-5</v>
      </c>
      <c r="AN452" s="15">
        <f t="shared" si="202"/>
        <v>2.2739189884214046E-2</v>
      </c>
      <c r="AO452" s="15"/>
      <c r="AP452" t="e">
        <f t="shared" si="203"/>
        <v>#VALUE!</v>
      </c>
      <c r="AQ452" t="e">
        <f t="shared" si="204"/>
        <v>#VALUE!</v>
      </c>
      <c r="AR452">
        <v>0</v>
      </c>
      <c r="AS452" s="11" t="e">
        <f t="shared" si="205"/>
        <v>#VALUE!</v>
      </c>
      <c r="AT452" s="11" t="e">
        <f t="shared" si="206"/>
        <v>#VALUE!</v>
      </c>
      <c r="AU452" s="15">
        <f t="shared" si="207"/>
        <v>1.5759424160826513E-2</v>
      </c>
      <c r="AW452">
        <f t="shared" si="208"/>
        <v>78.81297419298906</v>
      </c>
      <c r="AX452">
        <f t="shared" si="209"/>
        <v>15.215219993965077</v>
      </c>
      <c r="AY452" t="e">
        <f t="shared" si="210"/>
        <v>#VALUE!</v>
      </c>
    </row>
    <row r="453" spans="1:51">
      <c r="A453" s="17"/>
      <c r="D453" s="36">
        <v>1</v>
      </c>
      <c r="E453" s="45">
        <v>44461.54787037037</v>
      </c>
      <c r="F453" s="43">
        <v>148</v>
      </c>
      <c r="H453" s="54">
        <v>20.9</v>
      </c>
      <c r="I453" s="5">
        <v>30</v>
      </c>
      <c r="J453" s="5">
        <v>1</v>
      </c>
      <c r="K453" s="54">
        <v>884</v>
      </c>
      <c r="L453" s="5" t="s">
        <v>88</v>
      </c>
      <c r="M453" s="6">
        <f t="shared" si="186"/>
        <v>5.1569838291228307E-3</v>
      </c>
      <c r="N453" s="6">
        <f t="shared" si="215"/>
        <v>23.613888889019186</v>
      </c>
      <c r="O453" s="6" t="e">
        <f t="shared" si="187"/>
        <v>#VALUE!</v>
      </c>
      <c r="P453">
        <f t="shared" si="188"/>
        <v>8.2511741265965291E-2</v>
      </c>
      <c r="Q453">
        <f t="shared" si="189"/>
        <v>1039.0111111168442</v>
      </c>
      <c r="R453">
        <f t="shared" si="190"/>
        <v>0.14353343092562909</v>
      </c>
      <c r="S453">
        <f t="shared" si="191"/>
        <v>657.24124838181388</v>
      </c>
      <c r="T453">
        <f t="shared" si="192"/>
        <v>657.24124838181388</v>
      </c>
      <c r="V453" s="4">
        <f t="shared" si="211"/>
        <v>0.99599729687128047</v>
      </c>
      <c r="W453">
        <v>313.14999999999998</v>
      </c>
      <c r="X453">
        <f t="shared" si="193"/>
        <v>1.9073334166666699E-2</v>
      </c>
      <c r="Y453">
        <v>2E-3</v>
      </c>
      <c r="Z453">
        <f t="shared" si="194"/>
        <v>7.2765497523200454E-2</v>
      </c>
      <c r="AB453">
        <f t="shared" si="212"/>
        <v>9.9599729687128033E-7</v>
      </c>
      <c r="AC453">
        <f t="shared" si="195"/>
        <v>7.7521131711445877E-11</v>
      </c>
      <c r="AD453">
        <v>0</v>
      </c>
      <c r="AE453" s="11">
        <f t="shared" si="196"/>
        <v>2.0839744153510262E-11</v>
      </c>
      <c r="AF453" s="11">
        <f t="shared" si="197"/>
        <v>9.8360875864956146E-11</v>
      </c>
      <c r="AG453" s="15">
        <f t="shared" si="198"/>
        <v>1.097002469958351E-3</v>
      </c>
      <c r="AI453">
        <f t="shared" si="213"/>
        <v>8.8046161043421199E-4</v>
      </c>
      <c r="AJ453">
        <f t="shared" si="199"/>
        <v>6.8528680432918164E-8</v>
      </c>
      <c r="AK453">
        <v>0</v>
      </c>
      <c r="AL453" s="11">
        <f t="shared" si="200"/>
        <v>3.8186691332188257E-7</v>
      </c>
      <c r="AM453" s="11">
        <f t="shared" si="201"/>
        <v>4.5039559375480076E-7</v>
      </c>
      <c r="AN453" s="15">
        <f t="shared" si="202"/>
        <v>2.2739189884214046E-2</v>
      </c>
      <c r="AO453" s="15"/>
      <c r="AP453" t="e">
        <f t="shared" si="203"/>
        <v>#VALUE!</v>
      </c>
      <c r="AQ453" t="e">
        <f t="shared" si="204"/>
        <v>#VALUE!</v>
      </c>
      <c r="AR453">
        <v>0</v>
      </c>
      <c r="AS453" s="11" t="e">
        <f t="shared" si="205"/>
        <v>#VALUE!</v>
      </c>
      <c r="AT453" s="11" t="e">
        <f t="shared" si="206"/>
        <v>#VALUE!</v>
      </c>
      <c r="AU453" s="15">
        <f t="shared" si="207"/>
        <v>1.5759424160826513E-2</v>
      </c>
      <c r="AW453">
        <f t="shared" si="208"/>
        <v>78.81297419298906</v>
      </c>
      <c r="AX453">
        <f t="shared" si="209"/>
        <v>15.215219993965082</v>
      </c>
      <c r="AY453" t="e">
        <f t="shared" si="210"/>
        <v>#VALUE!</v>
      </c>
    </row>
    <row r="454" spans="1:51">
      <c r="A454" s="17"/>
      <c r="D454" s="36">
        <v>2</v>
      </c>
      <c r="E454" s="45">
        <v>44461.569097222222</v>
      </c>
      <c r="F454" s="43">
        <v>12</v>
      </c>
      <c r="H454" s="54">
        <v>20.9</v>
      </c>
      <c r="I454" s="5">
        <v>30</v>
      </c>
      <c r="J454" s="5">
        <v>1</v>
      </c>
      <c r="K454" s="54">
        <v>35220</v>
      </c>
      <c r="L454" s="5" t="s">
        <v>88</v>
      </c>
      <c r="M454" s="6">
        <f t="shared" si="186"/>
        <v>5.1569838291228307E-3</v>
      </c>
      <c r="N454" s="6">
        <f t="shared" si="215"/>
        <v>940.81579940187294</v>
      </c>
      <c r="O454" s="6" t="e">
        <f t="shared" si="187"/>
        <v>#VALUE!</v>
      </c>
      <c r="P454">
        <f t="shared" si="188"/>
        <v>8.2511741265965291E-2</v>
      </c>
      <c r="Q454">
        <f t="shared" si="189"/>
        <v>41395.895173682409</v>
      </c>
      <c r="R454">
        <f t="shared" si="190"/>
        <v>0.14353343092562909</v>
      </c>
      <c r="S454">
        <f t="shared" si="191"/>
        <v>26185.561954759592</v>
      </c>
      <c r="T454">
        <f t="shared" si="192"/>
        <v>26185.5619547596</v>
      </c>
      <c r="V454" s="4">
        <f t="shared" si="211"/>
        <v>0.99599729687128047</v>
      </c>
      <c r="W454">
        <v>313.14999999999998</v>
      </c>
      <c r="X454">
        <f t="shared" si="193"/>
        <v>1.9073334166666699E-2</v>
      </c>
      <c r="Y454">
        <v>2E-3</v>
      </c>
      <c r="Z454">
        <f t="shared" si="194"/>
        <v>7.2765497523200454E-2</v>
      </c>
      <c r="AB454">
        <f t="shared" si="212"/>
        <v>9.9599729687128033E-7</v>
      </c>
      <c r="AC454">
        <f t="shared" si="195"/>
        <v>7.7521131711445877E-11</v>
      </c>
      <c r="AD454">
        <v>0</v>
      </c>
      <c r="AE454" s="11">
        <f t="shared" si="196"/>
        <v>2.0839744153510262E-11</v>
      </c>
      <c r="AF454" s="11">
        <f t="shared" si="197"/>
        <v>9.8360875864956146E-11</v>
      </c>
      <c r="AG454" s="15">
        <f t="shared" si="198"/>
        <v>1.097002469958351E-3</v>
      </c>
      <c r="AI454">
        <f t="shared" si="213"/>
        <v>3.5079024795806497E-2</v>
      </c>
      <c r="AJ454">
        <f t="shared" si="199"/>
        <v>2.7302942588771239E-6</v>
      </c>
      <c r="AK454">
        <v>0</v>
      </c>
      <c r="AL454" s="11">
        <f t="shared" si="200"/>
        <v>1.5214199872394462E-5</v>
      </c>
      <c r="AM454" s="11">
        <f t="shared" si="201"/>
        <v>1.7944494131271585E-5</v>
      </c>
      <c r="AN454" s="15">
        <f t="shared" si="202"/>
        <v>2.2739189884214046E-2</v>
      </c>
      <c r="AO454" s="15"/>
      <c r="AP454" t="e">
        <f t="shared" si="203"/>
        <v>#VALUE!</v>
      </c>
      <c r="AQ454" t="e">
        <f t="shared" si="204"/>
        <v>#VALUE!</v>
      </c>
      <c r="AR454">
        <v>0</v>
      </c>
      <c r="AS454" s="11" t="e">
        <f t="shared" si="205"/>
        <v>#VALUE!</v>
      </c>
      <c r="AT454" s="11" t="e">
        <f t="shared" si="206"/>
        <v>#VALUE!</v>
      </c>
      <c r="AU454" s="15">
        <f t="shared" si="207"/>
        <v>1.5759424160826513E-2</v>
      </c>
      <c r="AW454">
        <f t="shared" si="208"/>
        <v>78.81297419298906</v>
      </c>
      <c r="AX454">
        <f t="shared" si="209"/>
        <v>15.215219993965071</v>
      </c>
      <c r="AY454" t="e">
        <f t="shared" si="210"/>
        <v>#VALUE!</v>
      </c>
    </row>
    <row r="455" spans="1:51">
      <c r="A455" s="17"/>
      <c r="D455" s="36">
        <v>1</v>
      </c>
      <c r="E455" s="45">
        <v>44461.59033564815</v>
      </c>
      <c r="F455" s="43">
        <v>98</v>
      </c>
      <c r="H455" s="54">
        <v>20.9</v>
      </c>
      <c r="I455" s="5">
        <v>30</v>
      </c>
      <c r="J455" s="5">
        <v>1</v>
      </c>
      <c r="K455" s="54">
        <v>19571</v>
      </c>
      <c r="L455" s="5" t="s">
        <v>88</v>
      </c>
      <c r="M455" s="6">
        <f t="shared" si="186"/>
        <v>5.1569838291228307E-3</v>
      </c>
      <c r="N455" s="6">
        <f t="shared" si="215"/>
        <v>522.79119846945082</v>
      </c>
      <c r="O455" s="6" t="e">
        <f t="shared" si="187"/>
        <v>#VALUE!</v>
      </c>
      <c r="P455">
        <f t="shared" si="188"/>
        <v>8.2511741265965291E-2</v>
      </c>
      <c r="Q455">
        <f t="shared" si="189"/>
        <v>23002.812732655835</v>
      </c>
      <c r="R455">
        <f t="shared" si="190"/>
        <v>0.14353343092562909</v>
      </c>
      <c r="S455">
        <f t="shared" si="191"/>
        <v>14550.756190136288</v>
      </c>
      <c r="T455">
        <f t="shared" si="192"/>
        <v>14550.756190136291</v>
      </c>
      <c r="V455" s="4">
        <f t="shared" si="211"/>
        <v>0.99599729687128047</v>
      </c>
      <c r="W455">
        <v>313.14999999999998</v>
      </c>
      <c r="X455">
        <f t="shared" si="193"/>
        <v>1.9073334166666699E-2</v>
      </c>
      <c r="Y455">
        <v>2E-3</v>
      </c>
      <c r="Z455">
        <f t="shared" si="194"/>
        <v>7.2765497523200454E-2</v>
      </c>
      <c r="AB455">
        <f t="shared" si="212"/>
        <v>9.9599729687128033E-7</v>
      </c>
      <c r="AC455">
        <f t="shared" si="195"/>
        <v>7.7521131711445877E-11</v>
      </c>
      <c r="AD455">
        <v>0</v>
      </c>
      <c r="AE455" s="11">
        <f t="shared" si="196"/>
        <v>2.0839744153510262E-11</v>
      </c>
      <c r="AF455" s="11">
        <f t="shared" si="197"/>
        <v>9.8360875864956146E-11</v>
      </c>
      <c r="AG455" s="15">
        <f t="shared" si="198"/>
        <v>1.097002469958351E-3</v>
      </c>
      <c r="AI455">
        <f t="shared" si="213"/>
        <v>1.9492663097067833E-2</v>
      </c>
      <c r="AJ455">
        <f t="shared" si="199"/>
        <v>1.5171660687247076E-6</v>
      </c>
      <c r="AK455">
        <v>0</v>
      </c>
      <c r="AL455" s="11">
        <f t="shared" si="200"/>
        <v>8.4542051590752996E-6</v>
      </c>
      <c r="AM455" s="11">
        <f t="shared" si="201"/>
        <v>9.9713712278000072E-6</v>
      </c>
      <c r="AN455" s="15">
        <f t="shared" si="202"/>
        <v>2.2739189884214046E-2</v>
      </c>
      <c r="AO455" s="15"/>
      <c r="AP455" t="e">
        <f t="shared" si="203"/>
        <v>#VALUE!</v>
      </c>
      <c r="AQ455" t="e">
        <f t="shared" si="204"/>
        <v>#VALUE!</v>
      </c>
      <c r="AR455">
        <v>0</v>
      </c>
      <c r="AS455" s="11" t="e">
        <f t="shared" si="205"/>
        <v>#VALUE!</v>
      </c>
      <c r="AT455" s="11" t="e">
        <f t="shared" si="206"/>
        <v>#VALUE!</v>
      </c>
      <c r="AU455" s="15">
        <f t="shared" si="207"/>
        <v>1.5759424160826513E-2</v>
      </c>
      <c r="AW455">
        <f t="shared" si="208"/>
        <v>78.81297419298906</v>
      </c>
      <c r="AX455">
        <f t="shared" si="209"/>
        <v>15.215219993965077</v>
      </c>
      <c r="AY455" t="e">
        <f t="shared" si="210"/>
        <v>#VALUE!</v>
      </c>
    </row>
    <row r="456" spans="1:51">
      <c r="A456" s="17"/>
      <c r="D456" s="36">
        <v>2</v>
      </c>
      <c r="E456" s="45">
        <v>44461.611562500002</v>
      </c>
      <c r="F456" s="43">
        <v>41</v>
      </c>
      <c r="H456" s="54">
        <v>20.9</v>
      </c>
      <c r="I456" s="5">
        <v>30</v>
      </c>
      <c r="J456" s="5">
        <v>1</v>
      </c>
      <c r="K456" s="54">
        <v>29727</v>
      </c>
      <c r="L456" s="5" t="s">
        <v>88</v>
      </c>
      <c r="M456" s="6">
        <f t="shared" si="186"/>
        <v>5.1569838291228307E-3</v>
      </c>
      <c r="N456" s="6">
        <f t="shared" si="215"/>
        <v>794.08379525325029</v>
      </c>
      <c r="O456" s="6" t="e">
        <f t="shared" si="187"/>
        <v>#VALUE!</v>
      </c>
      <c r="P456">
        <f t="shared" si="188"/>
        <v>8.2511741265965291E-2</v>
      </c>
      <c r="Q456">
        <f t="shared" si="189"/>
        <v>34939.686991143011</v>
      </c>
      <c r="R456">
        <f t="shared" si="190"/>
        <v>0.14353343092562909</v>
      </c>
      <c r="S456">
        <f t="shared" si="191"/>
        <v>22101.595690776223</v>
      </c>
      <c r="T456">
        <f t="shared" si="192"/>
        <v>22101.595690776223</v>
      </c>
      <c r="V456" s="4">
        <f t="shared" si="211"/>
        <v>0.99599729687128047</v>
      </c>
      <c r="W456">
        <v>313.14999999999998</v>
      </c>
      <c r="X456">
        <f t="shared" si="193"/>
        <v>1.9073334166666699E-2</v>
      </c>
      <c r="Y456">
        <v>2E-3</v>
      </c>
      <c r="Z456">
        <f t="shared" si="194"/>
        <v>7.2765497523200454E-2</v>
      </c>
      <c r="AB456">
        <f t="shared" si="212"/>
        <v>9.9599729687128033E-7</v>
      </c>
      <c r="AC456">
        <f t="shared" si="195"/>
        <v>7.7521131711445877E-11</v>
      </c>
      <c r="AD456">
        <v>0</v>
      </c>
      <c r="AE456" s="11">
        <f t="shared" si="196"/>
        <v>2.0839744153510262E-11</v>
      </c>
      <c r="AF456" s="11">
        <f t="shared" si="197"/>
        <v>9.8360875864956146E-11</v>
      </c>
      <c r="AG456" s="15">
        <f t="shared" si="198"/>
        <v>1.097002469958351E-3</v>
      </c>
      <c r="AI456">
        <f t="shared" si="213"/>
        <v>2.9608011644092554E-2</v>
      </c>
      <c r="AJ456">
        <f t="shared" si="199"/>
        <v>2.304470682386152E-6</v>
      </c>
      <c r="AK456">
        <v>0</v>
      </c>
      <c r="AL456" s="11">
        <f t="shared" si="200"/>
        <v>1.284135490081403E-5</v>
      </c>
      <c r="AM456" s="11">
        <f t="shared" si="201"/>
        <v>1.5145825583200182E-5</v>
      </c>
      <c r="AN456" s="15">
        <f t="shared" si="202"/>
        <v>2.2739189884214046E-2</v>
      </c>
      <c r="AO456" s="15"/>
      <c r="AP456" t="e">
        <f t="shared" si="203"/>
        <v>#VALUE!</v>
      </c>
      <c r="AQ456" t="e">
        <f t="shared" si="204"/>
        <v>#VALUE!</v>
      </c>
      <c r="AR456">
        <v>0</v>
      </c>
      <c r="AS456" s="11" t="e">
        <f t="shared" si="205"/>
        <v>#VALUE!</v>
      </c>
      <c r="AT456" s="11" t="e">
        <f t="shared" si="206"/>
        <v>#VALUE!</v>
      </c>
      <c r="AU456" s="15">
        <f t="shared" si="207"/>
        <v>1.5759424160826513E-2</v>
      </c>
      <c r="AW456">
        <f t="shared" si="208"/>
        <v>78.81297419298906</v>
      </c>
      <c r="AX456">
        <f t="shared" si="209"/>
        <v>15.215219993965079</v>
      </c>
      <c r="AY456" t="e">
        <f t="shared" si="210"/>
        <v>#VALUE!</v>
      </c>
    </row>
    <row r="457" spans="1:51">
      <c r="A457" s="17"/>
      <c r="D457" s="36">
        <v>1</v>
      </c>
      <c r="E457" s="45">
        <v>44461.632777777777</v>
      </c>
      <c r="F457" s="43">
        <v>69</v>
      </c>
      <c r="H457" s="54">
        <v>20.9</v>
      </c>
      <c r="I457" s="5">
        <v>30</v>
      </c>
      <c r="J457" s="5">
        <v>1</v>
      </c>
      <c r="K457" s="54">
        <v>990</v>
      </c>
      <c r="L457" s="5" t="s">
        <v>88</v>
      </c>
      <c r="M457" s="6">
        <f t="shared" si="186"/>
        <v>5.1569838291228307E-3</v>
      </c>
      <c r="N457" s="6">
        <f t="shared" si="215"/>
        <v>26.445418552182119</v>
      </c>
      <c r="O457" s="6" t="e">
        <f t="shared" si="187"/>
        <v>#VALUE!</v>
      </c>
      <c r="P457">
        <f t="shared" si="188"/>
        <v>8.2511741265965291E-2</v>
      </c>
      <c r="Q457">
        <f t="shared" si="189"/>
        <v>1163.5984162960133</v>
      </c>
      <c r="R457">
        <f t="shared" si="190"/>
        <v>0.14353343092562909</v>
      </c>
      <c r="S457">
        <f t="shared" si="191"/>
        <v>736.0507193416239</v>
      </c>
      <c r="T457">
        <f t="shared" si="192"/>
        <v>736.05071934162413</v>
      </c>
      <c r="V457" s="4">
        <f t="shared" si="211"/>
        <v>0.99599729687128047</v>
      </c>
      <c r="W457">
        <v>313.14999999999998</v>
      </c>
      <c r="X457">
        <f t="shared" si="193"/>
        <v>1.9073334166666699E-2</v>
      </c>
      <c r="Y457">
        <v>2E-3</v>
      </c>
      <c r="Z457">
        <f t="shared" si="194"/>
        <v>7.2765497523200454E-2</v>
      </c>
      <c r="AB457">
        <f t="shared" si="212"/>
        <v>9.9599729687128033E-7</v>
      </c>
      <c r="AC457">
        <f t="shared" si="195"/>
        <v>7.7521131711445877E-11</v>
      </c>
      <c r="AD457">
        <v>0</v>
      </c>
      <c r="AE457" s="11">
        <f t="shared" si="196"/>
        <v>2.0839744153510262E-11</v>
      </c>
      <c r="AF457" s="11">
        <f t="shared" si="197"/>
        <v>9.8360875864956146E-11</v>
      </c>
      <c r="AG457" s="15">
        <f t="shared" si="198"/>
        <v>1.097002469958351E-3</v>
      </c>
      <c r="AI457">
        <f t="shared" si="213"/>
        <v>9.8603732390256768E-4</v>
      </c>
      <c r="AJ457">
        <f t="shared" si="199"/>
        <v>7.6745920394331429E-8</v>
      </c>
      <c r="AK457">
        <v>0</v>
      </c>
      <c r="AL457" s="11">
        <f t="shared" si="200"/>
        <v>4.2765638482880513E-7</v>
      </c>
      <c r="AM457" s="11">
        <f t="shared" si="201"/>
        <v>5.0440230522313652E-7</v>
      </c>
      <c r="AN457" s="15">
        <f t="shared" si="202"/>
        <v>2.2739189884214046E-2</v>
      </c>
      <c r="AO457" s="15"/>
      <c r="AP457" t="e">
        <f t="shared" si="203"/>
        <v>#VALUE!</v>
      </c>
      <c r="AQ457" t="e">
        <f t="shared" si="204"/>
        <v>#VALUE!</v>
      </c>
      <c r="AR457">
        <v>0</v>
      </c>
      <c r="AS457" s="11" t="e">
        <f t="shared" si="205"/>
        <v>#VALUE!</v>
      </c>
      <c r="AT457" s="11" t="e">
        <f t="shared" si="206"/>
        <v>#VALUE!</v>
      </c>
      <c r="AU457" s="15">
        <f t="shared" si="207"/>
        <v>1.5759424160826513E-2</v>
      </c>
      <c r="AW457">
        <f t="shared" si="208"/>
        <v>78.81297419298906</v>
      </c>
      <c r="AX457">
        <f t="shared" si="209"/>
        <v>15.21521999396507</v>
      </c>
      <c r="AY457" t="e">
        <f t="shared" si="210"/>
        <v>#VALUE!</v>
      </c>
    </row>
    <row r="458" spans="1:51">
      <c r="A458" s="17"/>
      <c r="D458" s="36">
        <v>2</v>
      </c>
      <c r="E458" s="45">
        <v>44461.654004629629</v>
      </c>
      <c r="F458" s="43">
        <v>62</v>
      </c>
      <c r="H458" s="54">
        <v>20.9</v>
      </c>
      <c r="I458" s="5">
        <v>30</v>
      </c>
      <c r="J458" s="5">
        <v>1</v>
      </c>
      <c r="K458" s="54">
        <v>33470</v>
      </c>
      <c r="L458" s="5" t="s">
        <v>88</v>
      </c>
      <c r="M458" s="6">
        <f t="shared" si="186"/>
        <v>5.1569838291228307E-3</v>
      </c>
      <c r="N458" s="6">
        <f t="shared" si="215"/>
        <v>894.0688474156924</v>
      </c>
      <c r="O458" s="6" t="e">
        <f t="shared" si="187"/>
        <v>#VALUE!</v>
      </c>
      <c r="P458">
        <f t="shared" si="188"/>
        <v>8.2511741265965291E-2</v>
      </c>
      <c r="Q458">
        <f t="shared" si="189"/>
        <v>39339.029286290468</v>
      </c>
      <c r="R458">
        <f t="shared" si="190"/>
        <v>0.14353343092562909</v>
      </c>
      <c r="S458">
        <f t="shared" si="191"/>
        <v>24884.462198347639</v>
      </c>
      <c r="T458">
        <f t="shared" si="192"/>
        <v>24884.462198347635</v>
      </c>
      <c r="V458" s="4">
        <f t="shared" si="211"/>
        <v>0.99599729687128047</v>
      </c>
      <c r="W458">
        <v>313.14999999999998</v>
      </c>
      <c r="X458">
        <f t="shared" si="193"/>
        <v>1.9073334166666699E-2</v>
      </c>
      <c r="Y458">
        <v>2E-3</v>
      </c>
      <c r="Z458">
        <f t="shared" si="194"/>
        <v>7.2765497523200454E-2</v>
      </c>
      <c r="AB458">
        <f t="shared" si="212"/>
        <v>9.9599729687128033E-7</v>
      </c>
      <c r="AC458">
        <f t="shared" si="195"/>
        <v>7.7521131711445877E-11</v>
      </c>
      <c r="AD458">
        <v>0</v>
      </c>
      <c r="AE458" s="11">
        <f t="shared" si="196"/>
        <v>2.0839744153510262E-11</v>
      </c>
      <c r="AF458" s="11">
        <f t="shared" si="197"/>
        <v>9.8360875864956146E-11</v>
      </c>
      <c r="AG458" s="15">
        <f t="shared" si="198"/>
        <v>1.097002469958351E-3</v>
      </c>
      <c r="AI458">
        <f t="shared" si="213"/>
        <v>3.3336029526281757E-2</v>
      </c>
      <c r="AJ458">
        <f t="shared" si="199"/>
        <v>2.5946322783820937E-6</v>
      </c>
      <c r="AK458">
        <v>0</v>
      </c>
      <c r="AL458" s="11">
        <f t="shared" si="200"/>
        <v>1.4458241616383948E-5</v>
      </c>
      <c r="AM458" s="11">
        <f t="shared" si="201"/>
        <v>1.7052873894766042E-5</v>
      </c>
      <c r="AN458" s="15">
        <f t="shared" si="202"/>
        <v>2.2739189884214046E-2</v>
      </c>
      <c r="AO458" s="15"/>
      <c r="AP458" t="e">
        <f t="shared" si="203"/>
        <v>#VALUE!</v>
      </c>
      <c r="AQ458" t="e">
        <f t="shared" si="204"/>
        <v>#VALUE!</v>
      </c>
      <c r="AR458">
        <v>0</v>
      </c>
      <c r="AS458" s="11" t="e">
        <f t="shared" si="205"/>
        <v>#VALUE!</v>
      </c>
      <c r="AT458" s="11" t="e">
        <f t="shared" si="206"/>
        <v>#VALUE!</v>
      </c>
      <c r="AU458" s="15">
        <f t="shared" si="207"/>
        <v>1.5759424160826513E-2</v>
      </c>
      <c r="AW458">
        <f t="shared" si="208"/>
        <v>78.81297419298906</v>
      </c>
      <c r="AX458">
        <f t="shared" si="209"/>
        <v>15.215219993965079</v>
      </c>
      <c r="AY458" t="e">
        <f t="shared" si="210"/>
        <v>#VALUE!</v>
      </c>
    </row>
    <row r="459" spans="1:51">
      <c r="A459" s="17"/>
      <c r="D459" s="36">
        <v>1</v>
      </c>
      <c r="E459" s="45">
        <v>44461.675243055557</v>
      </c>
      <c r="F459" s="43">
        <v>37</v>
      </c>
      <c r="H459" s="54">
        <v>20.9</v>
      </c>
      <c r="I459" s="5">
        <v>30</v>
      </c>
      <c r="J459" s="5">
        <v>1</v>
      </c>
      <c r="K459" s="54">
        <v>1947</v>
      </c>
      <c r="L459" s="5" t="s">
        <v>88</v>
      </c>
      <c r="M459" s="6">
        <f t="shared" ref="M459:M522" si="216">1000000*(AF459-AD459)/X459</f>
        <v>5.1569838291228307E-3</v>
      </c>
      <c r="N459" s="6">
        <f t="shared" si="215"/>
        <v>52.009323152624837</v>
      </c>
      <c r="O459" s="6" t="e">
        <f t="shared" ref="O459:O522" si="217">1000000*(AT459-AR459)/X459</f>
        <v>#VALUE!</v>
      </c>
      <c r="P459">
        <f t="shared" ref="P459:P522" si="218">(M459*16)</f>
        <v>8.2511741265965291E-2</v>
      </c>
      <c r="Q459">
        <f t="shared" ref="Q459:Q522" si="219">(N459*44)</f>
        <v>2288.4102187154926</v>
      </c>
      <c r="R459">
        <f t="shared" ref="R459:R522" si="220">1000000*(((AF459-AD459)*0.082057*W459)/(V459-Z459))/X459</f>
        <v>0.14353343092562909</v>
      </c>
      <c r="S459">
        <f t="shared" ref="S459:S522" si="221">1000000*(((AM459-AK459)*0.082057*W459)/(V459-Z459))/X459</f>
        <v>1447.5664147051941</v>
      </c>
      <c r="T459">
        <f t="shared" ref="T459:T522" si="222">N459*((1*0.082057*W459)/(V459-Z459))</f>
        <v>1447.5664147051943</v>
      </c>
      <c r="V459" s="4">
        <f t="shared" si="211"/>
        <v>0.99599729687128047</v>
      </c>
      <c r="W459">
        <v>313.14999999999998</v>
      </c>
      <c r="X459">
        <f t="shared" ref="X459:X522" si="223">(21.0733341666667/1000)-Y459</f>
        <v>1.9073334166666699E-2</v>
      </c>
      <c r="Y459">
        <v>2E-3</v>
      </c>
      <c r="Z459">
        <f t="shared" ref="Z459:Z522" si="224">(0.001316*10^(8.07131-(1730.63/(233.46+(W459-273.15)))))</f>
        <v>7.2765497523200454E-2</v>
      </c>
      <c r="AB459">
        <f t="shared" si="212"/>
        <v>9.9599729687128033E-7</v>
      </c>
      <c r="AC459">
        <f t="shared" ref="AC459:AC522" si="225">(AB459*Y459)/(0.082057*W459)</f>
        <v>7.7521131711445877E-11</v>
      </c>
      <c r="AD459">
        <v>0</v>
      </c>
      <c r="AE459" s="11">
        <f t="shared" ref="AE459:AE522" si="226">AB459*AG459*X459</f>
        <v>2.0839744153510262E-11</v>
      </c>
      <c r="AF459" s="11">
        <f t="shared" ref="AF459:AF522" si="227">AC459+AE459</f>
        <v>9.8360875864956146E-11</v>
      </c>
      <c r="AG459" s="15">
        <f t="shared" ref="AG459:AG522" si="228">101.325*(0.000014*EXP(1600*((1/W459)-(1/298.15))))</f>
        <v>1.097002469958351E-3</v>
      </c>
      <c r="AI459">
        <f t="shared" si="213"/>
        <v>1.9392067370083831E-3</v>
      </c>
      <c r="AJ459">
        <f t="shared" ref="AJ459:AJ522" si="229">(AI459*Y459)/(0.082057*W459)</f>
        <v>1.5093364344218515E-7</v>
      </c>
      <c r="AK459">
        <v>0</v>
      </c>
      <c r="AL459" s="11">
        <f t="shared" ref="AL459:AL522" si="230">AI459*AN459*X459</f>
        <v>8.4105755682998351E-7</v>
      </c>
      <c r="AM459" s="11">
        <f t="shared" ref="AM459:AM522" si="231">AJ459+AL459</f>
        <v>9.9199120027216867E-7</v>
      </c>
      <c r="AN459" s="15">
        <f t="shared" ref="AN459:AN522" si="232">101.325*(0.00033*EXP(2400*((1/W459)-(1/298.15))))</f>
        <v>2.2739189884214046E-2</v>
      </c>
      <c r="AO459" s="15"/>
      <c r="AP459" t="e">
        <f t="shared" ref="AP459:AP522" si="233">V459*(L459/10^6)</f>
        <v>#VALUE!</v>
      </c>
      <c r="AQ459" t="e">
        <f t="shared" ref="AQ459:AQ522" si="234">(AP459*Y459)/(0.082057*W459)</f>
        <v>#VALUE!</v>
      </c>
      <c r="AR459">
        <v>0</v>
      </c>
      <c r="AS459" s="11" t="e">
        <f t="shared" ref="AS459:AS522" si="235">AP459*AU459*X459</f>
        <v>#VALUE!</v>
      </c>
      <c r="AT459" s="11" t="e">
        <f t="shared" ref="AT459:AT522" si="236">AQ459+AS459</f>
        <v>#VALUE!</v>
      </c>
      <c r="AU459" s="15">
        <f t="shared" ref="AU459:AU522" si="237">101.325*((2.4*10^-4)*EXP(2700*((1/W459)-(1/298.15))))</f>
        <v>1.5759424160826513E-2</v>
      </c>
      <c r="AW459">
        <f t="shared" ref="AW459:AW522" si="238">100*(AF459-AE459)/AF459</f>
        <v>78.81297419298906</v>
      </c>
      <c r="AX459">
        <f t="shared" ref="AX459:AX522" si="239">100*(AM459-AL459)/AM459</f>
        <v>15.215219993965077</v>
      </c>
      <c r="AY459" t="e">
        <f t="shared" ref="AY459:AY522" si="240">100*(AT459-AS459)/AT459</f>
        <v>#VALUE!</v>
      </c>
    </row>
    <row r="460" spans="1:51">
      <c r="A460" s="17"/>
      <c r="D460" s="36">
        <v>2</v>
      </c>
      <c r="E460" s="45">
        <v>44461.696469907409</v>
      </c>
      <c r="F460" s="43">
        <v>91</v>
      </c>
      <c r="H460" s="54">
        <v>20.9</v>
      </c>
      <c r="I460" s="5">
        <v>30</v>
      </c>
      <c r="J460" s="5">
        <v>1</v>
      </c>
      <c r="K460" s="54">
        <v>32449</v>
      </c>
      <c r="L460" s="5" t="s">
        <v>88</v>
      </c>
      <c r="M460" s="6">
        <f t="shared" si="216"/>
        <v>5.1569838291228307E-3</v>
      </c>
      <c r="N460" s="6">
        <f t="shared" si="215"/>
        <v>866.79533999975513</v>
      </c>
      <c r="O460" s="6" t="e">
        <f t="shared" si="217"/>
        <v>#VALUE!</v>
      </c>
      <c r="P460">
        <f t="shared" si="218"/>
        <v>8.2511741265965291E-2</v>
      </c>
      <c r="Q460">
        <f t="shared" si="219"/>
        <v>38138.994959989228</v>
      </c>
      <c r="R460">
        <f t="shared" si="220"/>
        <v>0.14353343092562909</v>
      </c>
      <c r="S460">
        <f t="shared" si="221"/>
        <v>24125.363426178141</v>
      </c>
      <c r="T460">
        <f t="shared" si="222"/>
        <v>24125.363426178144</v>
      </c>
      <c r="V460" s="4">
        <f t="shared" si="211"/>
        <v>0.99599729687128047</v>
      </c>
      <c r="W460">
        <v>313.14999999999998</v>
      </c>
      <c r="X460">
        <f t="shared" si="223"/>
        <v>1.9073334166666699E-2</v>
      </c>
      <c r="Y460">
        <v>2E-3</v>
      </c>
      <c r="Z460">
        <f t="shared" si="224"/>
        <v>7.2765497523200454E-2</v>
      </c>
      <c r="AB460">
        <f t="shared" si="212"/>
        <v>9.9599729687128033E-7</v>
      </c>
      <c r="AC460">
        <f t="shared" si="225"/>
        <v>7.7521131711445877E-11</v>
      </c>
      <c r="AD460">
        <v>0</v>
      </c>
      <c r="AE460" s="11">
        <f t="shared" si="226"/>
        <v>2.0839744153510262E-11</v>
      </c>
      <c r="AF460" s="11">
        <f t="shared" si="227"/>
        <v>9.8360875864956146E-11</v>
      </c>
      <c r="AG460" s="15">
        <f t="shared" si="228"/>
        <v>1.097002469958351E-3</v>
      </c>
      <c r="AI460">
        <f t="shared" si="213"/>
        <v>3.2319116286176182E-2</v>
      </c>
      <c r="AJ460">
        <f t="shared" si="229"/>
        <v>2.5154832029047076E-6</v>
      </c>
      <c r="AK460">
        <v>0</v>
      </c>
      <c r="AL460" s="11">
        <f t="shared" si="230"/>
        <v>1.40171939710201E-5</v>
      </c>
      <c r="AM460" s="11">
        <f t="shared" si="231"/>
        <v>1.6532677173924808E-5</v>
      </c>
      <c r="AN460" s="15">
        <f t="shared" si="232"/>
        <v>2.2739189884214046E-2</v>
      </c>
      <c r="AO460" s="15"/>
      <c r="AP460" t="e">
        <f t="shared" si="233"/>
        <v>#VALUE!</v>
      </c>
      <c r="AQ460" t="e">
        <f t="shared" si="234"/>
        <v>#VALUE!</v>
      </c>
      <c r="AR460">
        <v>0</v>
      </c>
      <c r="AS460" s="11" t="e">
        <f t="shared" si="235"/>
        <v>#VALUE!</v>
      </c>
      <c r="AT460" s="11" t="e">
        <f t="shared" si="236"/>
        <v>#VALUE!</v>
      </c>
      <c r="AU460" s="15">
        <f t="shared" si="237"/>
        <v>1.5759424160826513E-2</v>
      </c>
      <c r="AW460">
        <f t="shared" si="238"/>
        <v>78.81297419298906</v>
      </c>
      <c r="AX460">
        <f t="shared" si="239"/>
        <v>15.215219993965077</v>
      </c>
      <c r="AY460" t="e">
        <f t="shared" si="240"/>
        <v>#VALUE!</v>
      </c>
    </row>
    <row r="461" spans="1:51">
      <c r="A461" s="17"/>
      <c r="D461" s="36">
        <v>1</v>
      </c>
      <c r="E461" s="45">
        <v>44461.717662037037</v>
      </c>
      <c r="F461" s="43">
        <v>188</v>
      </c>
      <c r="H461" s="54">
        <v>20.9</v>
      </c>
      <c r="I461" s="5">
        <v>30</v>
      </c>
      <c r="J461" s="5">
        <v>1</v>
      </c>
      <c r="K461" s="54">
        <v>23479</v>
      </c>
      <c r="L461" s="5" t="s">
        <v>88</v>
      </c>
      <c r="M461" s="6">
        <f t="shared" si="216"/>
        <v>5.1569838291228307E-3</v>
      </c>
      <c r="N461" s="6">
        <f t="shared" si="215"/>
        <v>627.18382039058986</v>
      </c>
      <c r="O461" s="6" t="e">
        <f t="shared" si="217"/>
        <v>#VALUE!</v>
      </c>
      <c r="P461">
        <f t="shared" si="218"/>
        <v>8.2511741265965291E-2</v>
      </c>
      <c r="Q461">
        <f t="shared" si="219"/>
        <v>27596.088097185955</v>
      </c>
      <c r="R461">
        <f t="shared" si="220"/>
        <v>0.14353343092562909</v>
      </c>
      <c r="S461">
        <f t="shared" si="221"/>
        <v>17456.29781759797</v>
      </c>
      <c r="T461">
        <f t="shared" si="222"/>
        <v>17456.297817597973</v>
      </c>
      <c r="V461" s="4">
        <f t="shared" ref="V461:V524" si="241">((0.001316*((I461*25.4)-(2.5*2053/100)))*(273.15+40))/(273.15+H461)</f>
        <v>0.99599729687128047</v>
      </c>
      <c r="W461">
        <v>313.14999999999998</v>
      </c>
      <c r="X461">
        <f t="shared" si="223"/>
        <v>1.9073334166666699E-2</v>
      </c>
      <c r="Y461">
        <v>2E-3</v>
      </c>
      <c r="Z461">
        <f t="shared" si="224"/>
        <v>7.2765497523200454E-2</v>
      </c>
      <c r="AB461">
        <f t="shared" ref="AB461:AB524" si="242">V461*(J461/10^6)</f>
        <v>9.9599729687128033E-7</v>
      </c>
      <c r="AC461">
        <f t="shared" si="225"/>
        <v>7.7521131711445877E-11</v>
      </c>
      <c r="AD461">
        <v>0</v>
      </c>
      <c r="AE461" s="11">
        <f t="shared" si="226"/>
        <v>2.0839744153510262E-11</v>
      </c>
      <c r="AF461" s="11">
        <f t="shared" si="227"/>
        <v>9.8360875864956146E-11</v>
      </c>
      <c r="AG461" s="15">
        <f t="shared" si="228"/>
        <v>1.097002469958351E-3</v>
      </c>
      <c r="AI461">
        <f t="shared" ref="AI461:AI524" si="243">V461*(K461/10^6)</f>
        <v>2.3385020533240795E-2</v>
      </c>
      <c r="AJ461">
        <f t="shared" si="229"/>
        <v>1.8201186514530378E-6</v>
      </c>
      <c r="AK461">
        <v>0</v>
      </c>
      <c r="AL461" s="11">
        <f t="shared" si="230"/>
        <v>1.0142367938783349E-5</v>
      </c>
      <c r="AM461" s="11">
        <f t="shared" si="231"/>
        <v>1.1962486590236388E-5</v>
      </c>
      <c r="AN461" s="15">
        <f t="shared" si="232"/>
        <v>2.2739189884214046E-2</v>
      </c>
      <c r="AO461" s="15"/>
      <c r="AP461" t="e">
        <f t="shared" si="233"/>
        <v>#VALUE!</v>
      </c>
      <c r="AQ461" t="e">
        <f t="shared" si="234"/>
        <v>#VALUE!</v>
      </c>
      <c r="AR461">
        <v>0</v>
      </c>
      <c r="AS461" s="11" t="e">
        <f t="shared" si="235"/>
        <v>#VALUE!</v>
      </c>
      <c r="AT461" s="11" t="e">
        <f t="shared" si="236"/>
        <v>#VALUE!</v>
      </c>
      <c r="AU461" s="15">
        <f t="shared" si="237"/>
        <v>1.5759424160826513E-2</v>
      </c>
      <c r="AW461">
        <f t="shared" si="238"/>
        <v>78.81297419298906</v>
      </c>
      <c r="AX461">
        <f t="shared" si="239"/>
        <v>15.215219993965082</v>
      </c>
      <c r="AY461" t="e">
        <f t="shared" si="240"/>
        <v>#VALUE!</v>
      </c>
    </row>
    <row r="462" spans="1:51">
      <c r="A462" s="17"/>
      <c r="D462" s="36">
        <v>2</v>
      </c>
      <c r="E462" s="45">
        <v>44461.738865740743</v>
      </c>
      <c r="F462" s="43">
        <v>174</v>
      </c>
      <c r="H462" s="54">
        <v>20.9</v>
      </c>
      <c r="I462" s="5">
        <v>30</v>
      </c>
      <c r="J462" s="5">
        <v>1</v>
      </c>
      <c r="K462" s="54">
        <v>1265</v>
      </c>
      <c r="L462" s="5" t="s">
        <v>88</v>
      </c>
      <c r="M462" s="6">
        <f t="shared" si="216"/>
        <v>5.1569838291228307E-3</v>
      </c>
      <c r="N462" s="6">
        <f t="shared" si="215"/>
        <v>33.791368150010491</v>
      </c>
      <c r="O462" s="6" t="e">
        <f t="shared" si="217"/>
        <v>#VALUE!</v>
      </c>
      <c r="P462">
        <f t="shared" si="218"/>
        <v>8.2511741265965291E-2</v>
      </c>
      <c r="Q462">
        <f t="shared" si="219"/>
        <v>1486.8201986004617</v>
      </c>
      <c r="R462">
        <f t="shared" si="220"/>
        <v>0.14353343092562909</v>
      </c>
      <c r="S462">
        <f t="shared" si="221"/>
        <v>940.50925249207523</v>
      </c>
      <c r="T462">
        <f t="shared" si="222"/>
        <v>940.50925249207546</v>
      </c>
      <c r="V462" s="4">
        <f t="shared" si="241"/>
        <v>0.99599729687128047</v>
      </c>
      <c r="W462">
        <v>313.14999999999998</v>
      </c>
      <c r="X462">
        <f t="shared" si="223"/>
        <v>1.9073334166666699E-2</v>
      </c>
      <c r="Y462">
        <v>2E-3</v>
      </c>
      <c r="Z462">
        <f t="shared" si="224"/>
        <v>7.2765497523200454E-2</v>
      </c>
      <c r="AB462">
        <f t="shared" si="242"/>
        <v>9.9599729687128033E-7</v>
      </c>
      <c r="AC462">
        <f t="shared" si="225"/>
        <v>7.7521131711445877E-11</v>
      </c>
      <c r="AD462">
        <v>0</v>
      </c>
      <c r="AE462" s="11">
        <f t="shared" si="226"/>
        <v>2.0839744153510262E-11</v>
      </c>
      <c r="AF462" s="11">
        <f t="shared" si="227"/>
        <v>9.8360875864956146E-11</v>
      </c>
      <c r="AG462" s="15">
        <f t="shared" si="228"/>
        <v>1.097002469958351E-3</v>
      </c>
      <c r="AI462">
        <f t="shared" si="243"/>
        <v>1.2599365805421698E-3</v>
      </c>
      <c r="AJ462">
        <f t="shared" si="229"/>
        <v>9.8064231614979048E-8</v>
      </c>
      <c r="AK462">
        <v>0</v>
      </c>
      <c r="AL462" s="11">
        <f t="shared" si="230"/>
        <v>5.4644982505902885E-7</v>
      </c>
      <c r="AM462" s="11">
        <f t="shared" si="231"/>
        <v>6.4451405667400793E-7</v>
      </c>
      <c r="AN462" s="15">
        <f t="shared" si="232"/>
        <v>2.2739189884214046E-2</v>
      </c>
      <c r="AO462" s="15"/>
      <c r="AP462" t="e">
        <f t="shared" si="233"/>
        <v>#VALUE!</v>
      </c>
      <c r="AQ462" t="e">
        <f t="shared" si="234"/>
        <v>#VALUE!</v>
      </c>
      <c r="AR462">
        <v>0</v>
      </c>
      <c r="AS462" s="11" t="e">
        <f t="shared" si="235"/>
        <v>#VALUE!</v>
      </c>
      <c r="AT462" s="11" t="e">
        <f t="shared" si="236"/>
        <v>#VALUE!</v>
      </c>
      <c r="AU462" s="15">
        <f t="shared" si="237"/>
        <v>1.5759424160826513E-2</v>
      </c>
      <c r="AW462">
        <f t="shared" si="238"/>
        <v>78.81297419298906</v>
      </c>
      <c r="AX462">
        <f t="shared" si="239"/>
        <v>15.21521999396508</v>
      </c>
      <c r="AY462" t="e">
        <f t="shared" si="240"/>
        <v>#VALUE!</v>
      </c>
    </row>
    <row r="463" spans="1:51">
      <c r="A463" s="17"/>
      <c r="D463" s="36">
        <v>1</v>
      </c>
      <c r="E463" s="45">
        <v>44461.760057870371</v>
      </c>
      <c r="F463" s="43">
        <v>192</v>
      </c>
      <c r="H463" s="54">
        <v>20.9</v>
      </c>
      <c r="I463" s="5">
        <v>30</v>
      </c>
      <c r="J463" s="5">
        <v>1</v>
      </c>
      <c r="K463" s="54">
        <v>17066</v>
      </c>
      <c r="L463" s="5" t="s">
        <v>88</v>
      </c>
      <c r="M463" s="6">
        <f t="shared" si="216"/>
        <v>5.1569838291228307E-3</v>
      </c>
      <c r="N463" s="6">
        <f t="shared" si="215"/>
        <v>455.87627576923245</v>
      </c>
      <c r="O463" s="6" t="e">
        <f t="shared" si="217"/>
        <v>#VALUE!</v>
      </c>
      <c r="P463">
        <f t="shared" si="218"/>
        <v>8.2511741265965291E-2</v>
      </c>
      <c r="Q463">
        <f t="shared" si="219"/>
        <v>20058.556133846228</v>
      </c>
      <c r="R463">
        <f t="shared" si="220"/>
        <v>0.14353343092562909</v>
      </c>
      <c r="S463">
        <f t="shared" si="221"/>
        <v>12688.324824529453</v>
      </c>
      <c r="T463">
        <f t="shared" si="222"/>
        <v>12688.324824529454</v>
      </c>
      <c r="V463" s="4">
        <f t="shared" si="241"/>
        <v>0.99599729687128047</v>
      </c>
      <c r="W463">
        <v>313.14999999999998</v>
      </c>
      <c r="X463">
        <f t="shared" si="223"/>
        <v>1.9073334166666699E-2</v>
      </c>
      <c r="Y463">
        <v>2E-3</v>
      </c>
      <c r="Z463">
        <f t="shared" si="224"/>
        <v>7.2765497523200454E-2</v>
      </c>
      <c r="AB463">
        <f t="shared" si="242"/>
        <v>9.9599729687128033E-7</v>
      </c>
      <c r="AC463">
        <f t="shared" si="225"/>
        <v>7.7521131711445877E-11</v>
      </c>
      <c r="AD463">
        <v>0</v>
      </c>
      <c r="AE463" s="11">
        <f t="shared" si="226"/>
        <v>2.0839744153510262E-11</v>
      </c>
      <c r="AF463" s="11">
        <f t="shared" si="227"/>
        <v>9.8360875864956146E-11</v>
      </c>
      <c r="AG463" s="15">
        <f t="shared" si="228"/>
        <v>1.097002469958351E-3</v>
      </c>
      <c r="AI463">
        <f t="shared" si="243"/>
        <v>1.6997689868405275E-2</v>
      </c>
      <c r="AJ463">
        <f t="shared" si="229"/>
        <v>1.3229756337875355E-6</v>
      </c>
      <c r="AK463">
        <v>0</v>
      </c>
      <c r="AL463" s="11">
        <f t="shared" si="230"/>
        <v>7.3721049126145352E-6</v>
      </c>
      <c r="AM463" s="11">
        <f t="shared" si="231"/>
        <v>8.6950805464020716E-6</v>
      </c>
      <c r="AN463" s="15">
        <f t="shared" si="232"/>
        <v>2.2739189884214046E-2</v>
      </c>
      <c r="AO463" s="15"/>
      <c r="AP463" t="e">
        <f t="shared" si="233"/>
        <v>#VALUE!</v>
      </c>
      <c r="AQ463" t="e">
        <f t="shared" si="234"/>
        <v>#VALUE!</v>
      </c>
      <c r="AR463">
        <v>0</v>
      </c>
      <c r="AS463" s="11" t="e">
        <f t="shared" si="235"/>
        <v>#VALUE!</v>
      </c>
      <c r="AT463" s="11" t="e">
        <f t="shared" si="236"/>
        <v>#VALUE!</v>
      </c>
      <c r="AU463" s="15">
        <f t="shared" si="237"/>
        <v>1.5759424160826513E-2</v>
      </c>
      <c r="AW463">
        <f t="shared" si="238"/>
        <v>78.81297419298906</v>
      </c>
      <c r="AX463">
        <f t="shared" si="239"/>
        <v>15.215219993965084</v>
      </c>
      <c r="AY463" t="e">
        <f t="shared" si="240"/>
        <v>#VALUE!</v>
      </c>
    </row>
    <row r="464" spans="1:51">
      <c r="A464" s="17"/>
      <c r="D464" s="36">
        <v>2</v>
      </c>
      <c r="E464" s="45">
        <v>44461.781307870369</v>
      </c>
      <c r="F464" s="43">
        <v>128</v>
      </c>
      <c r="H464" s="54">
        <v>20.9</v>
      </c>
      <c r="I464" s="5">
        <v>30</v>
      </c>
      <c r="J464" s="5">
        <v>1</v>
      </c>
      <c r="K464" s="54">
        <v>28529</v>
      </c>
      <c r="L464" s="5" t="s">
        <v>88</v>
      </c>
      <c r="M464" s="6">
        <f t="shared" si="216"/>
        <v>5.1569838291228307E-3</v>
      </c>
      <c r="N464" s="6">
        <f t="shared" si="215"/>
        <v>762.08216755071078</v>
      </c>
      <c r="O464" s="6" t="e">
        <f t="shared" si="217"/>
        <v>#VALUE!</v>
      </c>
      <c r="P464">
        <f t="shared" si="218"/>
        <v>8.2511741265965291E-2</v>
      </c>
      <c r="Q464">
        <f t="shared" si="219"/>
        <v>33531.615372231274</v>
      </c>
      <c r="R464">
        <f t="shared" si="220"/>
        <v>0.14353343092562909</v>
      </c>
      <c r="S464">
        <f t="shared" si="221"/>
        <v>21210.899971815346</v>
      </c>
      <c r="T464">
        <f t="shared" si="222"/>
        <v>21210.89997181535</v>
      </c>
      <c r="V464" s="4">
        <f t="shared" si="241"/>
        <v>0.99599729687128047</v>
      </c>
      <c r="W464">
        <v>313.14999999999998</v>
      </c>
      <c r="X464">
        <f t="shared" si="223"/>
        <v>1.9073334166666699E-2</v>
      </c>
      <c r="Y464">
        <v>2E-3</v>
      </c>
      <c r="Z464">
        <f t="shared" si="224"/>
        <v>7.2765497523200454E-2</v>
      </c>
      <c r="AB464">
        <f t="shared" si="242"/>
        <v>9.9599729687128033E-7</v>
      </c>
      <c r="AC464">
        <f t="shared" si="225"/>
        <v>7.7521131711445877E-11</v>
      </c>
      <c r="AD464">
        <v>0</v>
      </c>
      <c r="AE464" s="11">
        <f t="shared" si="226"/>
        <v>2.0839744153510262E-11</v>
      </c>
      <c r="AF464" s="11">
        <f t="shared" si="227"/>
        <v>9.8360875864956146E-11</v>
      </c>
      <c r="AG464" s="15">
        <f t="shared" si="228"/>
        <v>1.097002469958351E-3</v>
      </c>
      <c r="AI464">
        <f t="shared" si="243"/>
        <v>2.841480688244076E-2</v>
      </c>
      <c r="AJ464">
        <f t="shared" si="229"/>
        <v>2.2116003665958398E-6</v>
      </c>
      <c r="AK464">
        <v>0</v>
      </c>
      <c r="AL464" s="11">
        <f t="shared" si="230"/>
        <v>1.2323847477556548E-5</v>
      </c>
      <c r="AM464" s="11">
        <f t="shared" si="231"/>
        <v>1.4535447844152388E-5</v>
      </c>
      <c r="AN464" s="15">
        <f t="shared" si="232"/>
        <v>2.2739189884214046E-2</v>
      </c>
      <c r="AO464" s="15"/>
      <c r="AP464" t="e">
        <f t="shared" si="233"/>
        <v>#VALUE!</v>
      </c>
      <c r="AQ464" t="e">
        <f t="shared" si="234"/>
        <v>#VALUE!</v>
      </c>
      <c r="AR464">
        <v>0</v>
      </c>
      <c r="AS464" s="11" t="e">
        <f t="shared" si="235"/>
        <v>#VALUE!</v>
      </c>
      <c r="AT464" s="11" t="e">
        <f t="shared" si="236"/>
        <v>#VALUE!</v>
      </c>
      <c r="AU464" s="15">
        <f t="shared" si="237"/>
        <v>1.5759424160826513E-2</v>
      </c>
      <c r="AW464">
        <f t="shared" si="238"/>
        <v>78.81297419298906</v>
      </c>
      <c r="AX464">
        <f t="shared" si="239"/>
        <v>15.21521999396508</v>
      </c>
      <c r="AY464" t="e">
        <f t="shared" si="240"/>
        <v>#VALUE!</v>
      </c>
    </row>
    <row r="465" spans="1:51">
      <c r="A465" s="17"/>
      <c r="D465" s="36">
        <v>1</v>
      </c>
      <c r="E465" s="45">
        <v>44461.802523148152</v>
      </c>
      <c r="F465" s="43">
        <v>96</v>
      </c>
      <c r="H465" s="54">
        <v>20.9</v>
      </c>
      <c r="I465" s="5">
        <v>30</v>
      </c>
      <c r="J465" s="5">
        <v>1</v>
      </c>
      <c r="K465" s="54">
        <v>1790</v>
      </c>
      <c r="L465" s="5" t="s">
        <v>88</v>
      </c>
      <c r="M465" s="6">
        <f t="shared" si="216"/>
        <v>5.1569838291228307E-3</v>
      </c>
      <c r="N465" s="6">
        <f t="shared" si="215"/>
        <v>47.81545374586463</v>
      </c>
      <c r="O465" s="6" t="e">
        <f t="shared" si="217"/>
        <v>#VALUE!</v>
      </c>
      <c r="P465">
        <f t="shared" si="218"/>
        <v>8.2511741265965291E-2</v>
      </c>
      <c r="Q465">
        <f t="shared" si="219"/>
        <v>2103.8799648180438</v>
      </c>
      <c r="R465">
        <f t="shared" si="220"/>
        <v>0.14353343092562909</v>
      </c>
      <c r="S465">
        <f t="shared" si="221"/>
        <v>1330.8391794156637</v>
      </c>
      <c r="T465">
        <f t="shared" si="222"/>
        <v>1330.8391794156637</v>
      </c>
      <c r="V465" s="4">
        <f t="shared" si="241"/>
        <v>0.99599729687128047</v>
      </c>
      <c r="W465">
        <v>313.14999999999998</v>
      </c>
      <c r="X465">
        <f t="shared" si="223"/>
        <v>1.9073334166666699E-2</v>
      </c>
      <c r="Y465">
        <v>2E-3</v>
      </c>
      <c r="Z465">
        <f t="shared" si="224"/>
        <v>7.2765497523200454E-2</v>
      </c>
      <c r="AB465">
        <f t="shared" si="242"/>
        <v>9.9599729687128033E-7</v>
      </c>
      <c r="AC465">
        <f t="shared" si="225"/>
        <v>7.7521131711445877E-11</v>
      </c>
      <c r="AD465">
        <v>0</v>
      </c>
      <c r="AE465" s="11">
        <f t="shared" si="226"/>
        <v>2.0839744153510262E-11</v>
      </c>
      <c r="AF465" s="11">
        <f t="shared" si="227"/>
        <v>9.8360875864956146E-11</v>
      </c>
      <c r="AG465" s="15">
        <f t="shared" si="228"/>
        <v>1.097002469958351E-3</v>
      </c>
      <c r="AI465">
        <f t="shared" si="243"/>
        <v>1.782835161399592E-3</v>
      </c>
      <c r="AJ465">
        <f t="shared" si="229"/>
        <v>1.3876282576348814E-7</v>
      </c>
      <c r="AK465">
        <v>0</v>
      </c>
      <c r="AL465" s="11">
        <f t="shared" si="230"/>
        <v>7.7323730186218294E-7</v>
      </c>
      <c r="AM465" s="11">
        <f t="shared" si="231"/>
        <v>9.120001276256711E-7</v>
      </c>
      <c r="AN465" s="15">
        <f t="shared" si="232"/>
        <v>2.2739189884214046E-2</v>
      </c>
      <c r="AO465" s="15"/>
      <c r="AP465" t="e">
        <f t="shared" si="233"/>
        <v>#VALUE!</v>
      </c>
      <c r="AQ465" t="e">
        <f t="shared" si="234"/>
        <v>#VALUE!</v>
      </c>
      <c r="AR465">
        <v>0</v>
      </c>
      <c r="AS465" s="11" t="e">
        <f t="shared" si="235"/>
        <v>#VALUE!</v>
      </c>
      <c r="AT465" s="11" t="e">
        <f t="shared" si="236"/>
        <v>#VALUE!</v>
      </c>
      <c r="AU465" s="15">
        <f t="shared" si="237"/>
        <v>1.5759424160826513E-2</v>
      </c>
      <c r="AW465">
        <f t="shared" si="238"/>
        <v>78.81297419298906</v>
      </c>
      <c r="AX465">
        <f t="shared" si="239"/>
        <v>15.21521999396508</v>
      </c>
      <c r="AY465" t="e">
        <f t="shared" si="240"/>
        <v>#VALUE!</v>
      </c>
    </row>
    <row r="466" spans="1:51">
      <c r="A466" s="17"/>
      <c r="D466" s="36">
        <v>2</v>
      </c>
      <c r="E466" s="45">
        <v>44461.823750000003</v>
      </c>
      <c r="F466" s="43">
        <v>132</v>
      </c>
      <c r="H466" s="54">
        <v>20.9</v>
      </c>
      <c r="I466" s="5">
        <v>30</v>
      </c>
      <c r="J466" s="5">
        <v>1</v>
      </c>
      <c r="K466" s="54">
        <v>34904</v>
      </c>
      <c r="L466" s="5" t="s">
        <v>88</v>
      </c>
      <c r="M466" s="6">
        <f t="shared" si="216"/>
        <v>5.1569838291228307E-3</v>
      </c>
      <c r="N466" s="6">
        <f t="shared" si="215"/>
        <v>932.3746355003683</v>
      </c>
      <c r="O466" s="6" t="e">
        <f t="shared" si="217"/>
        <v>#VALUE!</v>
      </c>
      <c r="P466">
        <f t="shared" si="218"/>
        <v>8.2511741265965291E-2</v>
      </c>
      <c r="Q466">
        <f t="shared" si="219"/>
        <v>41024.483962016202</v>
      </c>
      <c r="R466">
        <f t="shared" si="220"/>
        <v>0.14353343092562909</v>
      </c>
      <c r="S466">
        <f t="shared" si="221"/>
        <v>25950.620513030342</v>
      </c>
      <c r="T466">
        <f t="shared" si="222"/>
        <v>25950.62051303035</v>
      </c>
      <c r="V466" s="4">
        <f t="shared" si="241"/>
        <v>0.99599729687128047</v>
      </c>
      <c r="W466">
        <v>313.14999999999998</v>
      </c>
      <c r="X466">
        <f t="shared" si="223"/>
        <v>1.9073334166666699E-2</v>
      </c>
      <c r="Y466">
        <v>2E-3</v>
      </c>
      <c r="Z466">
        <f t="shared" si="224"/>
        <v>7.2765497523200454E-2</v>
      </c>
      <c r="AB466">
        <f t="shared" si="242"/>
        <v>9.9599729687128033E-7</v>
      </c>
      <c r="AC466">
        <f t="shared" si="225"/>
        <v>7.7521131711445877E-11</v>
      </c>
      <c r="AD466">
        <v>0</v>
      </c>
      <c r="AE466" s="11">
        <f t="shared" si="226"/>
        <v>2.0839744153510262E-11</v>
      </c>
      <c r="AF466" s="11">
        <f t="shared" si="227"/>
        <v>9.8360875864956146E-11</v>
      </c>
      <c r="AG466" s="15">
        <f t="shared" si="228"/>
        <v>1.097002469958351E-3</v>
      </c>
      <c r="AI466">
        <f t="shared" si="243"/>
        <v>3.4764289649995173E-2</v>
      </c>
      <c r="AJ466">
        <f t="shared" si="229"/>
        <v>2.7057975812563071E-6</v>
      </c>
      <c r="AK466">
        <v>0</v>
      </c>
      <c r="AL466" s="11">
        <f t="shared" si="230"/>
        <v>1.5077695410166277E-5</v>
      </c>
      <c r="AM466" s="11">
        <f t="shared" si="231"/>
        <v>1.7783492991422583E-5</v>
      </c>
      <c r="AN466" s="15">
        <f t="shared" si="232"/>
        <v>2.2739189884214046E-2</v>
      </c>
      <c r="AO466" s="15"/>
      <c r="AP466" t="e">
        <f t="shared" si="233"/>
        <v>#VALUE!</v>
      </c>
      <c r="AQ466" t="e">
        <f t="shared" si="234"/>
        <v>#VALUE!</v>
      </c>
      <c r="AR466">
        <v>0</v>
      </c>
      <c r="AS466" s="11" t="e">
        <f t="shared" si="235"/>
        <v>#VALUE!</v>
      </c>
      <c r="AT466" s="11" t="e">
        <f t="shared" si="236"/>
        <v>#VALUE!</v>
      </c>
      <c r="AU466" s="15">
        <f t="shared" si="237"/>
        <v>1.5759424160826513E-2</v>
      </c>
      <c r="AW466">
        <f t="shared" si="238"/>
        <v>78.81297419298906</v>
      </c>
      <c r="AX466">
        <f t="shared" si="239"/>
        <v>15.215219993965073</v>
      </c>
      <c r="AY466" t="e">
        <f t="shared" si="240"/>
        <v>#VALUE!</v>
      </c>
    </row>
    <row r="467" spans="1:51">
      <c r="A467" s="17"/>
      <c r="D467" s="36">
        <v>1</v>
      </c>
      <c r="E467" s="45">
        <v>44461.844965277778</v>
      </c>
      <c r="F467" s="43">
        <v>216</v>
      </c>
      <c r="H467" s="54">
        <v>20.9</v>
      </c>
      <c r="I467" s="5">
        <v>30</v>
      </c>
      <c r="J467" s="5">
        <v>1</v>
      </c>
      <c r="K467" s="54">
        <v>10015</v>
      </c>
      <c r="L467" s="5" t="s">
        <v>88</v>
      </c>
      <c r="M467" s="6">
        <f t="shared" si="216"/>
        <v>5.1569838291228307E-3</v>
      </c>
      <c r="N467" s="6">
        <f t="shared" si="215"/>
        <v>267.526128080913</v>
      </c>
      <c r="O467" s="6" t="e">
        <f t="shared" si="217"/>
        <v>#VALUE!</v>
      </c>
      <c r="P467">
        <f t="shared" si="218"/>
        <v>8.2511741265965291E-2</v>
      </c>
      <c r="Q467">
        <f t="shared" si="219"/>
        <v>11771.149635560172</v>
      </c>
      <c r="R467">
        <f t="shared" si="220"/>
        <v>0.14353343092562909</v>
      </c>
      <c r="S467">
        <f t="shared" si="221"/>
        <v>7446.0080345518827</v>
      </c>
      <c r="T467">
        <f t="shared" si="222"/>
        <v>7446.0080345518836</v>
      </c>
      <c r="V467" s="4">
        <f t="shared" si="241"/>
        <v>0.99599729687128047</v>
      </c>
      <c r="W467">
        <v>313.14999999999998</v>
      </c>
      <c r="X467">
        <f t="shared" si="223"/>
        <v>1.9073334166666699E-2</v>
      </c>
      <c r="Y467">
        <v>2E-3</v>
      </c>
      <c r="Z467">
        <f t="shared" si="224"/>
        <v>7.2765497523200454E-2</v>
      </c>
      <c r="AB467">
        <f t="shared" si="242"/>
        <v>9.9599729687128033E-7</v>
      </c>
      <c r="AC467">
        <f t="shared" si="225"/>
        <v>7.7521131711445877E-11</v>
      </c>
      <c r="AD467">
        <v>0</v>
      </c>
      <c r="AE467" s="11">
        <f t="shared" si="226"/>
        <v>2.0839744153510262E-11</v>
      </c>
      <c r="AF467" s="11">
        <f t="shared" si="227"/>
        <v>9.8360875864956146E-11</v>
      </c>
      <c r="AG467" s="15">
        <f t="shared" si="228"/>
        <v>1.097002469958351E-3</v>
      </c>
      <c r="AI467">
        <f t="shared" si="243"/>
        <v>9.974912928165873E-3</v>
      </c>
      <c r="AJ467">
        <f t="shared" si="229"/>
        <v>7.7637413409013052E-7</v>
      </c>
      <c r="AK467">
        <v>0</v>
      </c>
      <c r="AL467" s="11">
        <f t="shared" si="230"/>
        <v>4.3262411051115988E-6</v>
      </c>
      <c r="AM467" s="11">
        <f t="shared" si="231"/>
        <v>5.1026152392017293E-6</v>
      </c>
      <c r="AN467" s="15">
        <f t="shared" si="232"/>
        <v>2.2739189884214046E-2</v>
      </c>
      <c r="AO467" s="15"/>
      <c r="AP467" t="e">
        <f t="shared" si="233"/>
        <v>#VALUE!</v>
      </c>
      <c r="AQ467" t="e">
        <f t="shared" si="234"/>
        <v>#VALUE!</v>
      </c>
      <c r="AR467">
        <v>0</v>
      </c>
      <c r="AS467" s="11" t="e">
        <f t="shared" si="235"/>
        <v>#VALUE!</v>
      </c>
      <c r="AT467" s="11" t="e">
        <f t="shared" si="236"/>
        <v>#VALUE!</v>
      </c>
      <c r="AU467" s="15">
        <f t="shared" si="237"/>
        <v>1.5759424160826513E-2</v>
      </c>
      <c r="AW467">
        <f t="shared" si="238"/>
        <v>78.81297419298906</v>
      </c>
      <c r="AX467">
        <f t="shared" si="239"/>
        <v>15.215219993965079</v>
      </c>
      <c r="AY467" t="e">
        <f t="shared" si="240"/>
        <v>#VALUE!</v>
      </c>
    </row>
    <row r="468" spans="1:51">
      <c r="A468" s="17"/>
      <c r="D468" s="36">
        <v>2</v>
      </c>
      <c r="E468" s="45">
        <v>44461.866168981483</v>
      </c>
      <c r="F468" s="43">
        <v>199</v>
      </c>
      <c r="H468" s="54">
        <v>20.9</v>
      </c>
      <c r="I468" s="5">
        <v>30</v>
      </c>
      <c r="J468" s="5">
        <v>1</v>
      </c>
      <c r="K468" s="54">
        <v>30260</v>
      </c>
      <c r="L468" s="5" t="s">
        <v>88</v>
      </c>
      <c r="M468" s="6">
        <f t="shared" si="216"/>
        <v>5.1569838291228307E-3</v>
      </c>
      <c r="N468" s="6">
        <f t="shared" si="215"/>
        <v>808.32158120104134</v>
      </c>
      <c r="O468" s="6" t="e">
        <f t="shared" si="217"/>
        <v>#VALUE!</v>
      </c>
      <c r="P468">
        <f t="shared" si="218"/>
        <v>8.2511741265965291E-2</v>
      </c>
      <c r="Q468">
        <f t="shared" si="219"/>
        <v>35566.149572845818</v>
      </c>
      <c r="R468">
        <f t="shared" si="220"/>
        <v>0.14353343092562909</v>
      </c>
      <c r="S468">
        <f t="shared" si="221"/>
        <v>22497.87350230055</v>
      </c>
      <c r="T468">
        <f t="shared" si="222"/>
        <v>22497.873502300554</v>
      </c>
      <c r="V468" s="4">
        <f t="shared" si="241"/>
        <v>0.99599729687128047</v>
      </c>
      <c r="W468">
        <v>313.14999999999998</v>
      </c>
      <c r="X468">
        <f t="shared" si="223"/>
        <v>1.9073334166666699E-2</v>
      </c>
      <c r="Y468">
        <v>2E-3</v>
      </c>
      <c r="Z468">
        <f t="shared" si="224"/>
        <v>7.2765497523200454E-2</v>
      </c>
      <c r="AB468">
        <f t="shared" si="242"/>
        <v>9.9599729687128033E-7</v>
      </c>
      <c r="AC468">
        <f t="shared" si="225"/>
        <v>7.7521131711445877E-11</v>
      </c>
      <c r="AD468">
        <v>0</v>
      </c>
      <c r="AE468" s="11">
        <f t="shared" si="226"/>
        <v>2.0839744153510262E-11</v>
      </c>
      <c r="AF468" s="11">
        <f t="shared" si="227"/>
        <v>9.8360875864956146E-11</v>
      </c>
      <c r="AG468" s="15">
        <f t="shared" si="228"/>
        <v>1.097002469958351E-3</v>
      </c>
      <c r="AI468">
        <f t="shared" si="243"/>
        <v>3.0138878203324945E-2</v>
      </c>
      <c r="AJ468">
        <f t="shared" si="229"/>
        <v>2.3457894455883523E-6</v>
      </c>
      <c r="AK468">
        <v>0</v>
      </c>
      <c r="AL468" s="11">
        <f t="shared" si="230"/>
        <v>1.3071598186787519E-5</v>
      </c>
      <c r="AM468" s="11">
        <f t="shared" si="231"/>
        <v>1.5417387632375873E-5</v>
      </c>
      <c r="AN468" s="15">
        <f t="shared" si="232"/>
        <v>2.2739189884214046E-2</v>
      </c>
      <c r="AO468" s="15"/>
      <c r="AP468" t="e">
        <f t="shared" si="233"/>
        <v>#VALUE!</v>
      </c>
      <c r="AQ468" t="e">
        <f t="shared" si="234"/>
        <v>#VALUE!</v>
      </c>
      <c r="AR468">
        <v>0</v>
      </c>
      <c r="AS468" s="11" t="e">
        <f t="shared" si="235"/>
        <v>#VALUE!</v>
      </c>
      <c r="AT468" s="11" t="e">
        <f t="shared" si="236"/>
        <v>#VALUE!</v>
      </c>
      <c r="AU468" s="15">
        <f t="shared" si="237"/>
        <v>1.5759424160826513E-2</v>
      </c>
      <c r="AW468">
        <f t="shared" si="238"/>
        <v>78.81297419298906</v>
      </c>
      <c r="AX468">
        <f t="shared" si="239"/>
        <v>15.215219993965082</v>
      </c>
      <c r="AY468" t="e">
        <f t="shared" si="240"/>
        <v>#VALUE!</v>
      </c>
    </row>
    <row r="469" spans="1:51">
      <c r="A469" s="17"/>
      <c r="D469" s="36">
        <v>1</v>
      </c>
      <c r="E469" s="45">
        <v>44461.887384259258</v>
      </c>
      <c r="F469" s="43">
        <v>33</v>
      </c>
      <c r="H469" s="54">
        <v>20.9</v>
      </c>
      <c r="I469" s="5">
        <v>30</v>
      </c>
      <c r="J469" s="5">
        <v>1</v>
      </c>
      <c r="K469" s="54">
        <v>1134</v>
      </c>
      <c r="L469" s="5" t="s">
        <v>88</v>
      </c>
      <c r="M469" s="6">
        <f t="shared" si="216"/>
        <v>5.1569838291228307E-3</v>
      </c>
      <c r="N469" s="6">
        <f t="shared" si="215"/>
        <v>30.29202488704497</v>
      </c>
      <c r="O469" s="6" t="e">
        <f t="shared" si="217"/>
        <v>#VALUE!</v>
      </c>
      <c r="P469">
        <f t="shared" si="218"/>
        <v>8.2511741265965291E-2</v>
      </c>
      <c r="Q469">
        <f t="shared" si="219"/>
        <v>1332.8490950299788</v>
      </c>
      <c r="R469">
        <f t="shared" si="220"/>
        <v>0.14353343092562909</v>
      </c>
      <c r="S469">
        <f t="shared" si="221"/>
        <v>843.11264215495135</v>
      </c>
      <c r="T469">
        <f t="shared" si="222"/>
        <v>843.11264215495123</v>
      </c>
      <c r="V469" s="4">
        <f t="shared" si="241"/>
        <v>0.99599729687128047</v>
      </c>
      <c r="W469">
        <v>313.14999999999998</v>
      </c>
      <c r="X469">
        <f t="shared" si="223"/>
        <v>1.9073334166666699E-2</v>
      </c>
      <c r="Y469">
        <v>2E-3</v>
      </c>
      <c r="Z469">
        <f t="shared" si="224"/>
        <v>7.2765497523200454E-2</v>
      </c>
      <c r="AB469">
        <f t="shared" si="242"/>
        <v>9.9599729687128033E-7</v>
      </c>
      <c r="AC469">
        <f t="shared" si="225"/>
        <v>7.7521131711445877E-11</v>
      </c>
      <c r="AD469">
        <v>0</v>
      </c>
      <c r="AE469" s="11">
        <f t="shared" si="226"/>
        <v>2.0839744153510262E-11</v>
      </c>
      <c r="AF469" s="11">
        <f t="shared" si="227"/>
        <v>9.8360875864956146E-11</v>
      </c>
      <c r="AG469" s="15">
        <f t="shared" si="228"/>
        <v>1.097002469958351E-3</v>
      </c>
      <c r="AI469">
        <f t="shared" si="243"/>
        <v>1.1294609346520321E-3</v>
      </c>
      <c r="AJ469">
        <f t="shared" si="229"/>
        <v>8.7908963360779636E-8</v>
      </c>
      <c r="AK469">
        <v>0</v>
      </c>
      <c r="AL469" s="11">
        <f t="shared" si="230"/>
        <v>4.898609498948132E-7</v>
      </c>
      <c r="AM469" s="11">
        <f t="shared" si="231"/>
        <v>5.7776991325559285E-7</v>
      </c>
      <c r="AN469" s="15">
        <f t="shared" si="232"/>
        <v>2.2739189884214046E-2</v>
      </c>
      <c r="AO469" s="15"/>
      <c r="AP469" t="e">
        <f t="shared" si="233"/>
        <v>#VALUE!</v>
      </c>
      <c r="AQ469" t="e">
        <f t="shared" si="234"/>
        <v>#VALUE!</v>
      </c>
      <c r="AR469">
        <v>0</v>
      </c>
      <c r="AS469" s="11" t="e">
        <f t="shared" si="235"/>
        <v>#VALUE!</v>
      </c>
      <c r="AT469" s="11" t="e">
        <f t="shared" si="236"/>
        <v>#VALUE!</v>
      </c>
      <c r="AU469" s="15">
        <f t="shared" si="237"/>
        <v>1.5759424160826513E-2</v>
      </c>
      <c r="AW469">
        <f t="shared" si="238"/>
        <v>78.81297419298906</v>
      </c>
      <c r="AX469">
        <f t="shared" si="239"/>
        <v>15.215219993965079</v>
      </c>
      <c r="AY469" t="e">
        <f t="shared" si="240"/>
        <v>#VALUE!</v>
      </c>
    </row>
    <row r="470" spans="1:51">
      <c r="A470" s="17"/>
      <c r="D470" s="36">
        <v>2</v>
      </c>
      <c r="E470" s="45">
        <v>44461.908587962964</v>
      </c>
      <c r="F470" s="43">
        <v>190</v>
      </c>
      <c r="H470" s="54">
        <v>20.9</v>
      </c>
      <c r="I470" s="5">
        <v>30</v>
      </c>
      <c r="J470" s="5">
        <v>1</v>
      </c>
      <c r="K470" s="54">
        <v>26916</v>
      </c>
      <c r="L470" s="5" t="s">
        <v>88</v>
      </c>
      <c r="M470" s="6">
        <f t="shared" si="216"/>
        <v>5.1569838291228307E-3</v>
      </c>
      <c r="N470" s="6">
        <f t="shared" si="215"/>
        <v>718.9948340914483</v>
      </c>
      <c r="O470" s="6" t="e">
        <f t="shared" si="217"/>
        <v>#VALUE!</v>
      </c>
      <c r="P470">
        <f t="shared" si="218"/>
        <v>8.2511741265965291E-2</v>
      </c>
      <c r="Q470">
        <f t="shared" si="219"/>
        <v>31635.772700023725</v>
      </c>
      <c r="R470">
        <f t="shared" si="220"/>
        <v>0.14353343092562909</v>
      </c>
      <c r="S470">
        <f t="shared" si="221"/>
        <v>20011.657739191065</v>
      </c>
      <c r="T470">
        <f t="shared" si="222"/>
        <v>20011.657739191065</v>
      </c>
      <c r="V470" s="4">
        <f t="shared" si="241"/>
        <v>0.99599729687128047</v>
      </c>
      <c r="W470">
        <v>313.14999999999998</v>
      </c>
      <c r="X470">
        <f t="shared" si="223"/>
        <v>1.9073334166666699E-2</v>
      </c>
      <c r="Y470">
        <v>2E-3</v>
      </c>
      <c r="Z470">
        <f t="shared" si="224"/>
        <v>7.2765497523200454E-2</v>
      </c>
      <c r="AB470">
        <f t="shared" si="242"/>
        <v>9.9599729687128033E-7</v>
      </c>
      <c r="AC470">
        <f t="shared" si="225"/>
        <v>7.7521131711445877E-11</v>
      </c>
      <c r="AD470">
        <v>0</v>
      </c>
      <c r="AE470" s="11">
        <f t="shared" si="226"/>
        <v>2.0839744153510262E-11</v>
      </c>
      <c r="AF470" s="11">
        <f t="shared" si="227"/>
        <v>9.8360875864956146E-11</v>
      </c>
      <c r="AG470" s="15">
        <f t="shared" si="228"/>
        <v>1.097002469958351E-3</v>
      </c>
      <c r="AI470">
        <f t="shared" si="243"/>
        <v>2.6808263242587383E-2</v>
      </c>
      <c r="AJ470">
        <f t="shared" si="229"/>
        <v>2.0865587811452771E-6</v>
      </c>
      <c r="AK470">
        <v>0</v>
      </c>
      <c r="AL470" s="11">
        <f t="shared" si="230"/>
        <v>1.1627069953587997E-5</v>
      </c>
      <c r="AM470" s="11">
        <f t="shared" si="231"/>
        <v>1.3713628734733275E-5</v>
      </c>
      <c r="AN470" s="15">
        <f t="shared" si="232"/>
        <v>2.2739189884214046E-2</v>
      </c>
      <c r="AO470" s="15"/>
      <c r="AP470" t="e">
        <f t="shared" si="233"/>
        <v>#VALUE!</v>
      </c>
      <c r="AQ470" t="e">
        <f t="shared" si="234"/>
        <v>#VALUE!</v>
      </c>
      <c r="AR470">
        <v>0</v>
      </c>
      <c r="AS470" s="11" t="e">
        <f t="shared" si="235"/>
        <v>#VALUE!</v>
      </c>
      <c r="AT470" s="11" t="e">
        <f t="shared" si="236"/>
        <v>#VALUE!</v>
      </c>
      <c r="AU470" s="15">
        <f t="shared" si="237"/>
        <v>1.5759424160826513E-2</v>
      </c>
      <c r="AW470">
        <f t="shared" si="238"/>
        <v>78.81297419298906</v>
      </c>
      <c r="AX470">
        <f t="shared" si="239"/>
        <v>15.21521999396508</v>
      </c>
      <c r="AY470" t="e">
        <f t="shared" si="240"/>
        <v>#VALUE!</v>
      </c>
    </row>
    <row r="471" spans="1:51">
      <c r="A471" s="17"/>
      <c r="D471" s="36">
        <v>1</v>
      </c>
      <c r="E471" s="45">
        <v>44461.929826388892</v>
      </c>
      <c r="F471" s="43">
        <v>112</v>
      </c>
      <c r="H471" s="54">
        <v>20.9</v>
      </c>
      <c r="I471" s="5">
        <v>30</v>
      </c>
      <c r="J471" s="5">
        <v>1</v>
      </c>
      <c r="K471" s="54">
        <v>2382</v>
      </c>
      <c r="L471" s="5" t="s">
        <v>88</v>
      </c>
      <c r="M471" s="6">
        <f t="shared" si="216"/>
        <v>5.1569838291228307E-3</v>
      </c>
      <c r="N471" s="6">
        <f t="shared" si="215"/>
        <v>63.629279789189702</v>
      </c>
      <c r="O471" s="6" t="e">
        <f t="shared" si="217"/>
        <v>#VALUE!</v>
      </c>
      <c r="P471">
        <f t="shared" si="218"/>
        <v>8.2511741265965291E-2</v>
      </c>
      <c r="Q471">
        <f t="shared" si="219"/>
        <v>2799.688310724347</v>
      </c>
      <c r="R471">
        <f t="shared" si="220"/>
        <v>0.14353343092562909</v>
      </c>
      <c r="S471">
        <f t="shared" si="221"/>
        <v>1770.9826398704529</v>
      </c>
      <c r="T471">
        <f t="shared" si="222"/>
        <v>1770.9826398704531</v>
      </c>
      <c r="V471" s="4">
        <f t="shared" si="241"/>
        <v>0.99599729687128047</v>
      </c>
      <c r="W471">
        <v>313.14999999999998</v>
      </c>
      <c r="X471">
        <f t="shared" si="223"/>
        <v>1.9073334166666699E-2</v>
      </c>
      <c r="Y471">
        <v>2E-3</v>
      </c>
      <c r="Z471">
        <f t="shared" si="224"/>
        <v>7.2765497523200454E-2</v>
      </c>
      <c r="AB471">
        <f t="shared" si="242"/>
        <v>9.9599729687128033E-7</v>
      </c>
      <c r="AC471">
        <f t="shared" si="225"/>
        <v>7.7521131711445877E-11</v>
      </c>
      <c r="AD471">
        <v>0</v>
      </c>
      <c r="AE471" s="11">
        <f t="shared" si="226"/>
        <v>2.0839744153510262E-11</v>
      </c>
      <c r="AF471" s="11">
        <f t="shared" si="227"/>
        <v>9.8360875864956146E-11</v>
      </c>
      <c r="AG471" s="15">
        <f t="shared" si="228"/>
        <v>1.097002469958351E-3</v>
      </c>
      <c r="AI471">
        <f t="shared" si="243"/>
        <v>2.3724655611473901E-3</v>
      </c>
      <c r="AJ471">
        <f t="shared" si="229"/>
        <v>1.8465533573666411E-7</v>
      </c>
      <c r="AK471">
        <v>0</v>
      </c>
      <c r="AL471" s="11">
        <f t="shared" si="230"/>
        <v>1.0289671804668826E-6</v>
      </c>
      <c r="AM471" s="11">
        <f t="shared" si="231"/>
        <v>1.2136225162035467E-6</v>
      </c>
      <c r="AN471" s="15">
        <f t="shared" si="232"/>
        <v>2.2739189884214046E-2</v>
      </c>
      <c r="AO471" s="15"/>
      <c r="AP471" t="e">
        <f t="shared" si="233"/>
        <v>#VALUE!</v>
      </c>
      <c r="AQ471" t="e">
        <f t="shared" si="234"/>
        <v>#VALUE!</v>
      </c>
      <c r="AR471">
        <v>0</v>
      </c>
      <c r="AS471" s="11" t="e">
        <f t="shared" si="235"/>
        <v>#VALUE!</v>
      </c>
      <c r="AT471" s="11" t="e">
        <f t="shared" si="236"/>
        <v>#VALUE!</v>
      </c>
      <c r="AU471" s="15">
        <f t="shared" si="237"/>
        <v>1.5759424160826513E-2</v>
      </c>
      <c r="AW471">
        <f t="shared" si="238"/>
        <v>78.81297419298906</v>
      </c>
      <c r="AX471">
        <f t="shared" si="239"/>
        <v>15.215219993965079</v>
      </c>
      <c r="AY471" t="e">
        <f t="shared" si="240"/>
        <v>#VALUE!</v>
      </c>
    </row>
    <row r="472" spans="1:51">
      <c r="A472" s="17"/>
      <c r="D472" s="36">
        <v>2</v>
      </c>
      <c r="E472" s="45">
        <v>44461.951053240744</v>
      </c>
      <c r="F472" s="43">
        <v>151</v>
      </c>
      <c r="H472" s="54">
        <v>20.9</v>
      </c>
      <c r="I472" s="5">
        <v>30</v>
      </c>
      <c r="J472" s="5">
        <v>1</v>
      </c>
      <c r="K472" s="54">
        <v>1786</v>
      </c>
      <c r="L472" s="5" t="s">
        <v>88</v>
      </c>
      <c r="M472" s="6">
        <f t="shared" si="216"/>
        <v>5.1569838291228307E-3</v>
      </c>
      <c r="N472" s="6">
        <f t="shared" si="215"/>
        <v>47.708603569896233</v>
      </c>
      <c r="O472" s="6" t="e">
        <f t="shared" si="217"/>
        <v>#VALUE!</v>
      </c>
      <c r="P472">
        <f t="shared" si="218"/>
        <v>8.2511741265965291E-2</v>
      </c>
      <c r="Q472">
        <f t="shared" si="219"/>
        <v>2099.1785570754341</v>
      </c>
      <c r="R472">
        <f t="shared" si="220"/>
        <v>0.14353343092562909</v>
      </c>
      <c r="S472">
        <f t="shared" si="221"/>
        <v>1327.8652371152937</v>
      </c>
      <c r="T472">
        <f t="shared" si="222"/>
        <v>1327.8652371152939</v>
      </c>
      <c r="V472" s="4">
        <f t="shared" si="241"/>
        <v>0.99599729687128047</v>
      </c>
      <c r="W472">
        <v>313.14999999999998</v>
      </c>
      <c r="X472">
        <f t="shared" si="223"/>
        <v>1.9073334166666699E-2</v>
      </c>
      <c r="Y472">
        <v>2E-3</v>
      </c>
      <c r="Z472">
        <f t="shared" si="224"/>
        <v>7.2765497523200454E-2</v>
      </c>
      <c r="AB472">
        <f t="shared" si="242"/>
        <v>9.9599729687128033E-7</v>
      </c>
      <c r="AC472">
        <f t="shared" si="225"/>
        <v>7.7521131711445877E-11</v>
      </c>
      <c r="AD472">
        <v>0</v>
      </c>
      <c r="AE472" s="11">
        <f t="shared" si="226"/>
        <v>2.0839744153510262E-11</v>
      </c>
      <c r="AF472" s="11">
        <f t="shared" si="227"/>
        <v>9.8360875864956146E-11</v>
      </c>
      <c r="AG472" s="15">
        <f t="shared" si="228"/>
        <v>1.097002469958351E-3</v>
      </c>
      <c r="AI472">
        <f t="shared" si="243"/>
        <v>1.7788511722121069E-3</v>
      </c>
      <c r="AJ472">
        <f t="shared" si="229"/>
        <v>1.3845274123664236E-7</v>
      </c>
      <c r="AK472">
        <v>0</v>
      </c>
      <c r="AL472" s="11">
        <f t="shared" si="230"/>
        <v>7.7150939727701624E-7</v>
      </c>
      <c r="AM472" s="11">
        <f t="shared" si="231"/>
        <v>9.0996213851365862E-7</v>
      </c>
      <c r="AN472" s="15">
        <f t="shared" si="232"/>
        <v>2.2739189884214046E-2</v>
      </c>
      <c r="AO472" s="15"/>
      <c r="AP472" t="e">
        <f t="shared" si="233"/>
        <v>#VALUE!</v>
      </c>
      <c r="AQ472" t="e">
        <f t="shared" si="234"/>
        <v>#VALUE!</v>
      </c>
      <c r="AR472">
        <v>0</v>
      </c>
      <c r="AS472" s="11" t="e">
        <f t="shared" si="235"/>
        <v>#VALUE!</v>
      </c>
      <c r="AT472" s="11" t="e">
        <f t="shared" si="236"/>
        <v>#VALUE!</v>
      </c>
      <c r="AU472" s="15">
        <f t="shared" si="237"/>
        <v>1.5759424160826513E-2</v>
      </c>
      <c r="AW472">
        <f t="shared" si="238"/>
        <v>78.81297419298906</v>
      </c>
      <c r="AX472">
        <f t="shared" si="239"/>
        <v>15.215219993965079</v>
      </c>
      <c r="AY472" t="e">
        <f t="shared" si="240"/>
        <v>#VALUE!</v>
      </c>
    </row>
    <row r="473" spans="1:51">
      <c r="A473" s="17"/>
      <c r="D473" s="36">
        <v>1</v>
      </c>
      <c r="E473" s="45">
        <v>44461.972268518519</v>
      </c>
      <c r="F473" s="43">
        <v>138</v>
      </c>
      <c r="H473" s="54">
        <v>20.9</v>
      </c>
      <c r="I473" s="5">
        <v>30</v>
      </c>
      <c r="J473" s="5">
        <v>1</v>
      </c>
      <c r="K473" s="54">
        <v>11360</v>
      </c>
      <c r="L473" s="5" t="s">
        <v>88</v>
      </c>
      <c r="M473" s="6">
        <f t="shared" si="216"/>
        <v>5.1569838291228307E-3</v>
      </c>
      <c r="N473" s="6">
        <f t="shared" si="215"/>
        <v>303.4544997502918</v>
      </c>
      <c r="O473" s="6" t="e">
        <f t="shared" si="217"/>
        <v>#VALUE!</v>
      </c>
      <c r="P473">
        <f t="shared" si="218"/>
        <v>8.2511741265965291E-2</v>
      </c>
      <c r="Q473">
        <f t="shared" si="219"/>
        <v>13351.99798901284</v>
      </c>
      <c r="R473">
        <f t="shared" si="220"/>
        <v>0.14353343092562909</v>
      </c>
      <c r="S473">
        <f t="shared" si="221"/>
        <v>8445.9961330513634</v>
      </c>
      <c r="T473">
        <f t="shared" si="222"/>
        <v>8445.9961330513652</v>
      </c>
      <c r="V473" s="4">
        <f t="shared" si="241"/>
        <v>0.99599729687128047</v>
      </c>
      <c r="W473">
        <v>313.14999999999998</v>
      </c>
      <c r="X473">
        <f t="shared" si="223"/>
        <v>1.9073334166666699E-2</v>
      </c>
      <c r="Y473">
        <v>2E-3</v>
      </c>
      <c r="Z473">
        <f t="shared" si="224"/>
        <v>7.2765497523200454E-2</v>
      </c>
      <c r="AB473">
        <f t="shared" si="242"/>
        <v>9.9599729687128033E-7</v>
      </c>
      <c r="AC473">
        <f t="shared" si="225"/>
        <v>7.7521131711445877E-11</v>
      </c>
      <c r="AD473">
        <v>0</v>
      </c>
      <c r="AE473" s="11">
        <f t="shared" si="226"/>
        <v>2.0839744153510262E-11</v>
      </c>
      <c r="AF473" s="11">
        <f t="shared" si="227"/>
        <v>9.8360875864956146E-11</v>
      </c>
      <c r="AG473" s="15">
        <f t="shared" si="228"/>
        <v>1.097002469958351E-3</v>
      </c>
      <c r="AI473">
        <f t="shared" si="243"/>
        <v>1.1314529292457746E-2</v>
      </c>
      <c r="AJ473">
        <f t="shared" si="229"/>
        <v>8.8064005624202529E-7</v>
      </c>
      <c r="AK473">
        <v>0</v>
      </c>
      <c r="AL473" s="11">
        <f t="shared" si="230"/>
        <v>4.9072490218739661E-6</v>
      </c>
      <c r="AM473" s="11">
        <f t="shared" si="231"/>
        <v>5.7878890781159915E-6</v>
      </c>
      <c r="AN473" s="15">
        <f t="shared" si="232"/>
        <v>2.2739189884214046E-2</v>
      </c>
      <c r="AO473" s="15"/>
      <c r="AP473" t="e">
        <f t="shared" si="233"/>
        <v>#VALUE!</v>
      </c>
      <c r="AQ473" t="e">
        <f t="shared" si="234"/>
        <v>#VALUE!</v>
      </c>
      <c r="AR473">
        <v>0</v>
      </c>
      <c r="AS473" s="11" t="e">
        <f t="shared" si="235"/>
        <v>#VALUE!</v>
      </c>
      <c r="AT473" s="11" t="e">
        <f t="shared" si="236"/>
        <v>#VALUE!</v>
      </c>
      <c r="AU473" s="15">
        <f t="shared" si="237"/>
        <v>1.5759424160826513E-2</v>
      </c>
      <c r="AW473">
        <f t="shared" si="238"/>
        <v>78.81297419298906</v>
      </c>
      <c r="AX473">
        <f t="shared" si="239"/>
        <v>15.215219993965079</v>
      </c>
      <c r="AY473" t="e">
        <f t="shared" si="240"/>
        <v>#VALUE!</v>
      </c>
    </row>
    <row r="474" spans="1:51">
      <c r="A474" s="17"/>
      <c r="D474" s="36">
        <v>2</v>
      </c>
      <c r="E474" s="45">
        <v>44467.654328703706</v>
      </c>
      <c r="F474" s="43">
        <v>215</v>
      </c>
      <c r="H474" s="54">
        <v>20.399999999999999</v>
      </c>
      <c r="I474" s="5">
        <v>30</v>
      </c>
      <c r="J474" s="5">
        <v>1</v>
      </c>
      <c r="K474" s="54">
        <v>29127</v>
      </c>
      <c r="L474" s="5" t="s">
        <v>88</v>
      </c>
      <c r="M474" s="6">
        <f t="shared" si="216"/>
        <v>5.1657676544151539E-3</v>
      </c>
      <c r="N474" s="6">
        <f t="shared" si="215"/>
        <v>779.38152225410147</v>
      </c>
      <c r="O474" s="6" t="e">
        <f t="shared" si="217"/>
        <v>#VALUE!</v>
      </c>
      <c r="P474">
        <f t="shared" si="218"/>
        <v>8.2652282470642463E-2</v>
      </c>
      <c r="Q474">
        <f t="shared" si="219"/>
        <v>34292.786979180462</v>
      </c>
      <c r="R474">
        <f t="shared" si="220"/>
        <v>0.14351419742058785</v>
      </c>
      <c r="S474">
        <f t="shared" si="221"/>
        <v>21652.602504321661</v>
      </c>
      <c r="T474">
        <f t="shared" si="222"/>
        <v>21652.602504321665</v>
      </c>
      <c r="V474" s="4">
        <f t="shared" si="241"/>
        <v>0.99769376646227226</v>
      </c>
      <c r="W474">
        <v>313.14999999999998</v>
      </c>
      <c r="X474">
        <f t="shared" si="223"/>
        <v>1.9073334166666699E-2</v>
      </c>
      <c r="Y474">
        <v>2E-3</v>
      </c>
      <c r="Z474">
        <f t="shared" si="224"/>
        <v>7.2765497523200454E-2</v>
      </c>
      <c r="AB474">
        <f t="shared" si="242"/>
        <v>9.9769376646227229E-7</v>
      </c>
      <c r="AC474">
        <f t="shared" si="225"/>
        <v>7.7653172474027127E-11</v>
      </c>
      <c r="AD474">
        <v>0</v>
      </c>
      <c r="AE474" s="11">
        <f t="shared" si="226"/>
        <v>2.0875240225991122E-11</v>
      </c>
      <c r="AF474" s="11">
        <f t="shared" si="227"/>
        <v>9.8528412700018249E-11</v>
      </c>
      <c r="AG474" s="15">
        <f t="shared" si="228"/>
        <v>1.097002469958351E-3</v>
      </c>
      <c r="AI474">
        <f t="shared" si="243"/>
        <v>2.9059826335746605E-2</v>
      </c>
      <c r="AJ474">
        <f t="shared" si="229"/>
        <v>2.2618039546509878E-6</v>
      </c>
      <c r="AK474">
        <v>0</v>
      </c>
      <c r="AL474" s="11">
        <f t="shared" si="230"/>
        <v>1.2603600262626869E-5</v>
      </c>
      <c r="AM474" s="11">
        <f t="shared" si="231"/>
        <v>1.4865404217277857E-5</v>
      </c>
      <c r="AN474" s="15">
        <f t="shared" si="232"/>
        <v>2.2739189884214046E-2</v>
      </c>
      <c r="AO474" s="15"/>
      <c r="AP474" t="e">
        <f t="shared" si="233"/>
        <v>#VALUE!</v>
      </c>
      <c r="AQ474" t="e">
        <f t="shared" si="234"/>
        <v>#VALUE!</v>
      </c>
      <c r="AR474">
        <v>0</v>
      </c>
      <c r="AS474" s="11" t="e">
        <f t="shared" si="235"/>
        <v>#VALUE!</v>
      </c>
      <c r="AT474" s="11" t="e">
        <f t="shared" si="236"/>
        <v>#VALUE!</v>
      </c>
      <c r="AU474" s="15">
        <f t="shared" si="237"/>
        <v>1.5759424160826513E-2</v>
      </c>
      <c r="AW474">
        <f t="shared" si="238"/>
        <v>78.812974192989046</v>
      </c>
      <c r="AX474">
        <f t="shared" si="239"/>
        <v>15.215219993965075</v>
      </c>
      <c r="AY474" t="e">
        <f t="shared" si="240"/>
        <v>#VALUE!</v>
      </c>
    </row>
    <row r="475" spans="1:51">
      <c r="A475" s="17"/>
      <c r="D475" s="36">
        <v>1</v>
      </c>
      <c r="E475" s="45">
        <v>44467.675543981481</v>
      </c>
      <c r="F475" s="43">
        <v>201</v>
      </c>
      <c r="H475" s="54">
        <v>20.399999999999999</v>
      </c>
      <c r="I475" s="5">
        <v>30</v>
      </c>
      <c r="J475" s="5">
        <v>1</v>
      </c>
      <c r="K475" s="54">
        <v>37843</v>
      </c>
      <c r="L475" s="5" t="s">
        <v>88</v>
      </c>
      <c r="M475" s="6">
        <f t="shared" si="216"/>
        <v>5.1657676544151539E-3</v>
      </c>
      <c r="N475" s="6">
        <f t="shared" si="215"/>
        <v>1012.6046261771542</v>
      </c>
      <c r="O475" s="6" t="e">
        <f t="shared" si="217"/>
        <v>#VALUE!</v>
      </c>
      <c r="P475">
        <f t="shared" si="218"/>
        <v>8.2652282470642463E-2</v>
      </c>
      <c r="Q475">
        <f t="shared" si="219"/>
        <v>44554.603551794782</v>
      </c>
      <c r="R475">
        <f t="shared" si="220"/>
        <v>0.14351419742058785</v>
      </c>
      <c r="S475">
        <f t="shared" si="221"/>
        <v>28131.954426169694</v>
      </c>
      <c r="T475">
        <f t="shared" si="222"/>
        <v>28131.954426169701</v>
      </c>
      <c r="V475" s="4">
        <f t="shared" si="241"/>
        <v>0.99769376646227226</v>
      </c>
      <c r="W475">
        <v>313.14999999999998</v>
      </c>
      <c r="X475">
        <f t="shared" si="223"/>
        <v>1.9073334166666699E-2</v>
      </c>
      <c r="Y475">
        <v>2E-3</v>
      </c>
      <c r="Z475">
        <f t="shared" si="224"/>
        <v>7.2765497523200454E-2</v>
      </c>
      <c r="AB475">
        <f t="shared" si="242"/>
        <v>9.9769376646227229E-7</v>
      </c>
      <c r="AC475">
        <f t="shared" si="225"/>
        <v>7.7653172474027127E-11</v>
      </c>
      <c r="AD475">
        <v>0</v>
      </c>
      <c r="AE475" s="11">
        <f t="shared" si="226"/>
        <v>2.0875240225991122E-11</v>
      </c>
      <c r="AF475" s="11">
        <f t="shared" si="227"/>
        <v>9.8528412700018249E-11</v>
      </c>
      <c r="AG475" s="15">
        <f t="shared" si="228"/>
        <v>1.097002469958351E-3</v>
      </c>
      <c r="AI475">
        <f t="shared" si="243"/>
        <v>3.7755725204231767E-2</v>
      </c>
      <c r="AJ475">
        <f t="shared" si="229"/>
        <v>2.9386290059346083E-6</v>
      </c>
      <c r="AK475">
        <v>0</v>
      </c>
      <c r="AL475" s="11">
        <f t="shared" si="230"/>
        <v>1.6375117407854863E-5</v>
      </c>
      <c r="AM475" s="11">
        <f t="shared" si="231"/>
        <v>1.9313746413789473E-5</v>
      </c>
      <c r="AN475" s="15">
        <f t="shared" si="232"/>
        <v>2.2739189884214046E-2</v>
      </c>
      <c r="AO475" s="15"/>
      <c r="AP475" t="e">
        <f t="shared" si="233"/>
        <v>#VALUE!</v>
      </c>
      <c r="AQ475" t="e">
        <f t="shared" si="234"/>
        <v>#VALUE!</v>
      </c>
      <c r="AR475">
        <v>0</v>
      </c>
      <c r="AS475" s="11" t="e">
        <f t="shared" si="235"/>
        <v>#VALUE!</v>
      </c>
      <c r="AT475" s="11" t="e">
        <f t="shared" si="236"/>
        <v>#VALUE!</v>
      </c>
      <c r="AU475" s="15">
        <f t="shared" si="237"/>
        <v>1.5759424160826513E-2</v>
      </c>
      <c r="AW475">
        <f t="shared" si="238"/>
        <v>78.812974192989046</v>
      </c>
      <c r="AX475">
        <f t="shared" si="239"/>
        <v>15.21521999396508</v>
      </c>
      <c r="AY475" t="e">
        <f t="shared" si="240"/>
        <v>#VALUE!</v>
      </c>
    </row>
    <row r="476" spans="1:51">
      <c r="A476" s="17"/>
      <c r="D476" s="36">
        <v>2</v>
      </c>
      <c r="E476" s="45">
        <v>44467.696759259263</v>
      </c>
      <c r="F476" s="43">
        <v>87</v>
      </c>
      <c r="H476" s="54">
        <v>20.399999999999999</v>
      </c>
      <c r="I476" s="5">
        <v>30</v>
      </c>
      <c r="J476" s="5">
        <v>1</v>
      </c>
      <c r="K476" s="54">
        <v>2345</v>
      </c>
      <c r="L476" s="5" t="s">
        <v>88</v>
      </c>
      <c r="M476" s="6">
        <f t="shared" si="216"/>
        <v>5.1657676544151539E-3</v>
      </c>
      <c r="N476" s="6">
        <f t="shared" si="215"/>
        <v>62.747611140380663</v>
      </c>
      <c r="O476" s="6" t="e">
        <f t="shared" si="217"/>
        <v>#VALUE!</v>
      </c>
      <c r="P476">
        <f t="shared" si="218"/>
        <v>8.2652282470642463E-2</v>
      </c>
      <c r="Q476">
        <f t="shared" si="219"/>
        <v>2760.894890176749</v>
      </c>
      <c r="R476">
        <f t="shared" si="220"/>
        <v>0.14351419742058785</v>
      </c>
      <c r="S476">
        <f t="shared" si="221"/>
        <v>1743.2400478124864</v>
      </c>
      <c r="T476">
        <f t="shared" si="222"/>
        <v>1743.2400478124864</v>
      </c>
      <c r="V476" s="4">
        <f t="shared" si="241"/>
        <v>0.99769376646227226</v>
      </c>
      <c r="W476">
        <v>313.14999999999998</v>
      </c>
      <c r="X476">
        <f t="shared" si="223"/>
        <v>1.9073334166666699E-2</v>
      </c>
      <c r="Y476">
        <v>2E-3</v>
      </c>
      <c r="Z476">
        <f t="shared" si="224"/>
        <v>7.2765497523200454E-2</v>
      </c>
      <c r="AB476">
        <f t="shared" si="242"/>
        <v>9.9769376646227229E-7</v>
      </c>
      <c r="AC476">
        <f t="shared" si="225"/>
        <v>7.7653172474027127E-11</v>
      </c>
      <c r="AD476">
        <v>0</v>
      </c>
      <c r="AE476" s="11">
        <f t="shared" si="226"/>
        <v>2.0875240225991122E-11</v>
      </c>
      <c r="AF476" s="11">
        <f t="shared" si="227"/>
        <v>9.8528412700018249E-11</v>
      </c>
      <c r="AG476" s="15">
        <f t="shared" si="228"/>
        <v>1.097002469958351E-3</v>
      </c>
      <c r="AI476">
        <f t="shared" si="243"/>
        <v>2.3395918823540282E-3</v>
      </c>
      <c r="AJ476">
        <f t="shared" si="229"/>
        <v>1.8209668945159361E-7</v>
      </c>
      <c r="AK476">
        <v>0</v>
      </c>
      <c r="AL476" s="11">
        <f t="shared" si="230"/>
        <v>1.014709465988945E-6</v>
      </c>
      <c r="AM476" s="11">
        <f t="shared" si="231"/>
        <v>1.1968061554405386E-6</v>
      </c>
      <c r="AN476" s="15">
        <f t="shared" si="232"/>
        <v>2.2739189884214046E-2</v>
      </c>
      <c r="AO476" s="15"/>
      <c r="AP476" t="e">
        <f t="shared" si="233"/>
        <v>#VALUE!</v>
      </c>
      <c r="AQ476" t="e">
        <f t="shared" si="234"/>
        <v>#VALUE!</v>
      </c>
      <c r="AR476">
        <v>0</v>
      </c>
      <c r="AS476" s="11" t="e">
        <f t="shared" si="235"/>
        <v>#VALUE!</v>
      </c>
      <c r="AT476" s="11" t="e">
        <f t="shared" si="236"/>
        <v>#VALUE!</v>
      </c>
      <c r="AU476" s="15">
        <f t="shared" si="237"/>
        <v>1.5759424160826513E-2</v>
      </c>
      <c r="AW476">
        <f t="shared" si="238"/>
        <v>78.812974192989046</v>
      </c>
      <c r="AX476">
        <f t="shared" si="239"/>
        <v>15.215219993965077</v>
      </c>
      <c r="AY476" t="e">
        <f t="shared" si="240"/>
        <v>#VALUE!</v>
      </c>
    </row>
    <row r="477" spans="1:51">
      <c r="A477" s="17"/>
      <c r="D477" s="36">
        <v>1</v>
      </c>
      <c r="E477" s="45">
        <v>44467.717951388891</v>
      </c>
      <c r="F477" s="43">
        <v>121</v>
      </c>
      <c r="H477" s="54">
        <v>20.399999999999999</v>
      </c>
      <c r="I477" s="5">
        <v>30</v>
      </c>
      <c r="J477" s="5">
        <v>1</v>
      </c>
      <c r="K477" s="54">
        <v>37027</v>
      </c>
      <c r="L477" s="5" t="s">
        <v>88</v>
      </c>
      <c r="M477" s="6">
        <f t="shared" si="216"/>
        <v>5.1657676544151539E-3</v>
      </c>
      <c r="N477" s="6">
        <f t="shared" si="215"/>
        <v>990.77006298288927</v>
      </c>
      <c r="O477" s="6" t="e">
        <f t="shared" si="217"/>
        <v>#VALUE!</v>
      </c>
      <c r="P477">
        <f t="shared" si="218"/>
        <v>8.2652282470642463E-2</v>
      </c>
      <c r="Q477">
        <f t="shared" si="219"/>
        <v>43593.882771247125</v>
      </c>
      <c r="R477">
        <f t="shared" si="220"/>
        <v>0.14351419742058785</v>
      </c>
      <c r="S477">
        <f t="shared" si="221"/>
        <v>27525.35149268782</v>
      </c>
      <c r="T477">
        <f t="shared" si="222"/>
        <v>27525.351492687823</v>
      </c>
      <c r="V477" s="4">
        <f t="shared" si="241"/>
        <v>0.99769376646227226</v>
      </c>
      <c r="W477">
        <v>313.14999999999998</v>
      </c>
      <c r="X477">
        <f t="shared" si="223"/>
        <v>1.9073334166666699E-2</v>
      </c>
      <c r="Y477">
        <v>2E-3</v>
      </c>
      <c r="Z477">
        <f t="shared" si="224"/>
        <v>7.2765497523200454E-2</v>
      </c>
      <c r="AB477">
        <f t="shared" si="242"/>
        <v>9.9769376646227229E-7</v>
      </c>
      <c r="AC477">
        <f t="shared" si="225"/>
        <v>7.7653172474027127E-11</v>
      </c>
      <c r="AD477">
        <v>0</v>
      </c>
      <c r="AE477" s="11">
        <f t="shared" si="226"/>
        <v>2.0875240225991122E-11</v>
      </c>
      <c r="AF477" s="11">
        <f t="shared" si="227"/>
        <v>9.8528412700018249E-11</v>
      </c>
      <c r="AG477" s="15">
        <f t="shared" si="228"/>
        <v>1.097002469958351E-3</v>
      </c>
      <c r="AI477">
        <f t="shared" si="243"/>
        <v>3.6941607090798551E-2</v>
      </c>
      <c r="AJ477">
        <f t="shared" si="229"/>
        <v>2.8752640171958019E-6</v>
      </c>
      <c r="AK477">
        <v>0</v>
      </c>
      <c r="AL477" s="11">
        <f t="shared" si="230"/>
        <v>1.6022024476406257E-5</v>
      </c>
      <c r="AM477" s="11">
        <f t="shared" si="231"/>
        <v>1.889728849360206E-5</v>
      </c>
      <c r="AN477" s="15">
        <f t="shared" si="232"/>
        <v>2.2739189884214046E-2</v>
      </c>
      <c r="AO477" s="15"/>
      <c r="AP477" t="e">
        <f t="shared" si="233"/>
        <v>#VALUE!</v>
      </c>
      <c r="AQ477" t="e">
        <f t="shared" si="234"/>
        <v>#VALUE!</v>
      </c>
      <c r="AR477">
        <v>0</v>
      </c>
      <c r="AS477" s="11" t="e">
        <f t="shared" si="235"/>
        <v>#VALUE!</v>
      </c>
      <c r="AT477" s="11" t="e">
        <f t="shared" si="236"/>
        <v>#VALUE!</v>
      </c>
      <c r="AU477" s="15">
        <f t="shared" si="237"/>
        <v>1.5759424160826513E-2</v>
      </c>
      <c r="AW477">
        <f t="shared" si="238"/>
        <v>78.812974192989046</v>
      </c>
      <c r="AX477">
        <f t="shared" si="239"/>
        <v>15.21521999396508</v>
      </c>
      <c r="AY477" t="e">
        <f t="shared" si="240"/>
        <v>#VALUE!</v>
      </c>
    </row>
    <row r="478" spans="1:51">
      <c r="A478" s="17"/>
      <c r="D478" s="36">
        <v>2</v>
      </c>
      <c r="E478" s="45">
        <v>44467.739178240743</v>
      </c>
      <c r="F478" s="43">
        <v>175</v>
      </c>
      <c r="H478" s="54">
        <v>20.399999999999999</v>
      </c>
      <c r="I478" s="5">
        <v>30</v>
      </c>
      <c r="J478" s="5">
        <v>1</v>
      </c>
      <c r="K478" s="54">
        <v>26107</v>
      </c>
      <c r="L478" s="5" t="s">
        <v>88</v>
      </c>
      <c r="M478" s="6">
        <f t="shared" si="216"/>
        <v>5.1657676544151539E-3</v>
      </c>
      <c r="N478" s="6">
        <f t="shared" si="215"/>
        <v>698.57223200081808</v>
      </c>
      <c r="O478" s="6" t="e">
        <f t="shared" si="217"/>
        <v>#VALUE!</v>
      </c>
      <c r="P478">
        <f t="shared" si="218"/>
        <v>8.2652282470642463E-2</v>
      </c>
      <c r="Q478">
        <f t="shared" si="219"/>
        <v>30737.178208035995</v>
      </c>
      <c r="R478">
        <f t="shared" si="220"/>
        <v>0.14351419742058785</v>
      </c>
      <c r="S478">
        <f t="shared" si="221"/>
        <v>19407.576941680425</v>
      </c>
      <c r="T478">
        <f t="shared" si="222"/>
        <v>19407.576941680425</v>
      </c>
      <c r="V478" s="4">
        <f t="shared" si="241"/>
        <v>0.99769376646227226</v>
      </c>
      <c r="W478">
        <v>313.14999999999998</v>
      </c>
      <c r="X478">
        <f t="shared" si="223"/>
        <v>1.9073334166666699E-2</v>
      </c>
      <c r="Y478">
        <v>2E-3</v>
      </c>
      <c r="Z478">
        <f t="shared" si="224"/>
        <v>7.2765497523200454E-2</v>
      </c>
      <c r="AB478">
        <f t="shared" si="242"/>
        <v>9.9769376646227229E-7</v>
      </c>
      <c r="AC478">
        <f t="shared" si="225"/>
        <v>7.7653172474027127E-11</v>
      </c>
      <c r="AD478">
        <v>0</v>
      </c>
      <c r="AE478" s="11">
        <f t="shared" si="226"/>
        <v>2.0875240225991122E-11</v>
      </c>
      <c r="AF478" s="11">
        <f t="shared" si="227"/>
        <v>9.8528412700018249E-11</v>
      </c>
      <c r="AG478" s="15">
        <f t="shared" si="228"/>
        <v>1.097002469958351E-3</v>
      </c>
      <c r="AI478">
        <f t="shared" si="243"/>
        <v>2.6046791161030543E-2</v>
      </c>
      <c r="AJ478">
        <f t="shared" si="229"/>
        <v>2.0272913737794262E-6</v>
      </c>
      <c r="AK478">
        <v>0</v>
      </c>
      <c r="AL478" s="11">
        <f t="shared" si="230"/>
        <v>1.1296810246726394E-5</v>
      </c>
      <c r="AM478" s="11">
        <f t="shared" si="231"/>
        <v>1.332410162050582E-5</v>
      </c>
      <c r="AN478" s="15">
        <f t="shared" si="232"/>
        <v>2.2739189884214046E-2</v>
      </c>
      <c r="AO478" s="15"/>
      <c r="AP478" t="e">
        <f t="shared" si="233"/>
        <v>#VALUE!</v>
      </c>
      <c r="AQ478" t="e">
        <f t="shared" si="234"/>
        <v>#VALUE!</v>
      </c>
      <c r="AR478">
        <v>0</v>
      </c>
      <c r="AS478" s="11" t="e">
        <f t="shared" si="235"/>
        <v>#VALUE!</v>
      </c>
      <c r="AT478" s="11" t="e">
        <f t="shared" si="236"/>
        <v>#VALUE!</v>
      </c>
      <c r="AU478" s="15">
        <f t="shared" si="237"/>
        <v>1.5759424160826513E-2</v>
      </c>
      <c r="AW478">
        <f t="shared" si="238"/>
        <v>78.812974192989046</v>
      </c>
      <c r="AX478">
        <f t="shared" si="239"/>
        <v>15.215219993965077</v>
      </c>
      <c r="AY478" t="e">
        <f t="shared" si="240"/>
        <v>#VALUE!</v>
      </c>
    </row>
    <row r="479" spans="1:51">
      <c r="A479" s="17"/>
      <c r="D479" s="36">
        <v>1</v>
      </c>
      <c r="E479" s="45">
        <v>44467.760405092595</v>
      </c>
      <c r="F479" s="43">
        <v>173</v>
      </c>
      <c r="H479" s="54">
        <v>20.399999999999999</v>
      </c>
      <c r="I479" s="5">
        <v>30</v>
      </c>
      <c r="J479" s="5">
        <v>1</v>
      </c>
      <c r="K479" s="54">
        <v>35264</v>
      </c>
      <c r="L479" s="5" t="s">
        <v>88</v>
      </c>
      <c r="M479" s="6">
        <f t="shared" si="216"/>
        <v>5.1657676544151539E-3</v>
      </c>
      <c r="N479" s="6">
        <f t="shared" si="215"/>
        <v>943.59563294430018</v>
      </c>
      <c r="O479" s="6" t="e">
        <f t="shared" si="217"/>
        <v>#VALUE!</v>
      </c>
      <c r="P479">
        <f t="shared" si="218"/>
        <v>8.2652282470642463E-2</v>
      </c>
      <c r="Q479">
        <f t="shared" si="219"/>
        <v>41518.20784954921</v>
      </c>
      <c r="R479">
        <f t="shared" si="220"/>
        <v>0.14351419742058785</v>
      </c>
      <c r="S479">
        <f t="shared" si="221"/>
        <v>26214.762066549898</v>
      </c>
      <c r="T479">
        <f t="shared" si="222"/>
        <v>26214.762066549905</v>
      </c>
      <c r="V479" s="4">
        <f t="shared" si="241"/>
        <v>0.99769376646227226</v>
      </c>
      <c r="W479">
        <v>313.14999999999998</v>
      </c>
      <c r="X479">
        <f t="shared" si="223"/>
        <v>1.9073334166666699E-2</v>
      </c>
      <c r="Y479">
        <v>2E-3</v>
      </c>
      <c r="Z479">
        <f t="shared" si="224"/>
        <v>7.2765497523200454E-2</v>
      </c>
      <c r="AB479">
        <f t="shared" si="242"/>
        <v>9.9769376646227229E-7</v>
      </c>
      <c r="AC479">
        <f t="shared" si="225"/>
        <v>7.7653172474027127E-11</v>
      </c>
      <c r="AD479">
        <v>0</v>
      </c>
      <c r="AE479" s="11">
        <f t="shared" si="226"/>
        <v>2.0875240225991122E-11</v>
      </c>
      <c r="AF479" s="11">
        <f t="shared" si="227"/>
        <v>9.8528412700018249E-11</v>
      </c>
      <c r="AG479" s="15">
        <f t="shared" si="228"/>
        <v>1.097002469958351E-3</v>
      </c>
      <c r="AI479">
        <f t="shared" si="243"/>
        <v>3.5182672980525569E-2</v>
      </c>
      <c r="AJ479">
        <f t="shared" si="229"/>
        <v>2.7383614741240926E-6</v>
      </c>
      <c r="AK479">
        <v>0</v>
      </c>
      <c r="AL479" s="11">
        <f t="shared" si="230"/>
        <v>1.5259153351229919E-5</v>
      </c>
      <c r="AM479" s="11">
        <f t="shared" si="231"/>
        <v>1.799751482535401E-5</v>
      </c>
      <c r="AN479" s="15">
        <f t="shared" si="232"/>
        <v>2.2739189884214046E-2</v>
      </c>
      <c r="AO479" s="15"/>
      <c r="AP479" t="e">
        <f t="shared" si="233"/>
        <v>#VALUE!</v>
      </c>
      <c r="AQ479" t="e">
        <f t="shared" si="234"/>
        <v>#VALUE!</v>
      </c>
      <c r="AR479">
        <v>0</v>
      </c>
      <c r="AS479" s="11" t="e">
        <f t="shared" si="235"/>
        <v>#VALUE!</v>
      </c>
      <c r="AT479" s="11" t="e">
        <f t="shared" si="236"/>
        <v>#VALUE!</v>
      </c>
      <c r="AU479" s="15">
        <f t="shared" si="237"/>
        <v>1.5759424160826513E-2</v>
      </c>
      <c r="AW479">
        <f t="shared" si="238"/>
        <v>78.812974192989046</v>
      </c>
      <c r="AX479">
        <f t="shared" si="239"/>
        <v>15.215219993965068</v>
      </c>
      <c r="AY479" t="e">
        <f t="shared" si="240"/>
        <v>#VALUE!</v>
      </c>
    </row>
    <row r="480" spans="1:51">
      <c r="A480" s="17"/>
      <c r="D480" s="36">
        <v>2</v>
      </c>
      <c r="E480" s="45">
        <v>44467.781597222223</v>
      </c>
      <c r="F480" s="43">
        <v>15</v>
      </c>
      <c r="H480" s="54">
        <v>20.399999999999999</v>
      </c>
      <c r="I480" s="5">
        <v>30</v>
      </c>
      <c r="J480" s="5">
        <v>1</v>
      </c>
      <c r="K480" s="54">
        <v>1008</v>
      </c>
      <c r="L480" s="5" t="s">
        <v>88</v>
      </c>
      <c r="M480" s="6">
        <f t="shared" si="216"/>
        <v>5.1657676544151539E-3</v>
      </c>
      <c r="N480" s="6">
        <f t="shared" ref="N480:N511" si="244">1000000*(AM480-AK480)/X480</f>
        <v>26.972107475268114</v>
      </c>
      <c r="O480" s="6" t="e">
        <f t="shared" si="217"/>
        <v>#VALUE!</v>
      </c>
      <c r="P480">
        <f t="shared" si="218"/>
        <v>8.2652282470642463E-2</v>
      </c>
      <c r="Q480">
        <f t="shared" si="219"/>
        <v>1186.772728911797</v>
      </c>
      <c r="R480">
        <f t="shared" si="220"/>
        <v>0.14351419742058785</v>
      </c>
      <c r="S480">
        <f t="shared" si="221"/>
        <v>749.33303547760624</v>
      </c>
      <c r="T480">
        <f t="shared" si="222"/>
        <v>749.33303547760636</v>
      </c>
      <c r="V480" s="4">
        <f t="shared" si="241"/>
        <v>0.99769376646227226</v>
      </c>
      <c r="W480">
        <v>313.14999999999998</v>
      </c>
      <c r="X480">
        <f t="shared" si="223"/>
        <v>1.9073334166666699E-2</v>
      </c>
      <c r="Y480">
        <v>2E-3</v>
      </c>
      <c r="Z480">
        <f t="shared" si="224"/>
        <v>7.2765497523200454E-2</v>
      </c>
      <c r="AB480">
        <f t="shared" si="242"/>
        <v>9.9769376646227229E-7</v>
      </c>
      <c r="AC480">
        <f t="shared" si="225"/>
        <v>7.7653172474027127E-11</v>
      </c>
      <c r="AD480">
        <v>0</v>
      </c>
      <c r="AE480" s="11">
        <f t="shared" si="226"/>
        <v>2.0875240225991122E-11</v>
      </c>
      <c r="AF480" s="11">
        <f t="shared" si="227"/>
        <v>9.8528412700018249E-11</v>
      </c>
      <c r="AG480" s="15">
        <f t="shared" si="228"/>
        <v>1.097002469958351E-3</v>
      </c>
      <c r="AI480">
        <f t="shared" si="243"/>
        <v>1.0056753165939704E-3</v>
      </c>
      <c r="AJ480">
        <f t="shared" si="229"/>
        <v>7.8274397853819336E-8</v>
      </c>
      <c r="AK480">
        <v>0</v>
      </c>
      <c r="AL480" s="11">
        <f t="shared" si="230"/>
        <v>4.3617362120121821E-7</v>
      </c>
      <c r="AM480" s="11">
        <f t="shared" si="231"/>
        <v>5.1444801905503757E-7</v>
      </c>
      <c r="AN480" s="15">
        <f t="shared" si="232"/>
        <v>2.2739189884214046E-2</v>
      </c>
      <c r="AO480" s="15"/>
      <c r="AP480" t="e">
        <f t="shared" si="233"/>
        <v>#VALUE!</v>
      </c>
      <c r="AQ480" t="e">
        <f t="shared" si="234"/>
        <v>#VALUE!</v>
      </c>
      <c r="AR480">
        <v>0</v>
      </c>
      <c r="AS480" s="11" t="e">
        <f t="shared" si="235"/>
        <v>#VALUE!</v>
      </c>
      <c r="AT480" s="11" t="e">
        <f t="shared" si="236"/>
        <v>#VALUE!</v>
      </c>
      <c r="AU480" s="15">
        <f t="shared" si="237"/>
        <v>1.5759424160826513E-2</v>
      </c>
      <c r="AW480">
        <f t="shared" si="238"/>
        <v>78.812974192989046</v>
      </c>
      <c r="AX480">
        <f t="shared" si="239"/>
        <v>15.21521999396508</v>
      </c>
      <c r="AY480" t="e">
        <f t="shared" si="240"/>
        <v>#VALUE!</v>
      </c>
    </row>
    <row r="481" spans="1:51">
      <c r="A481" s="17"/>
      <c r="D481" s="36">
        <v>1</v>
      </c>
      <c r="E481" s="45">
        <v>44467.802835648145</v>
      </c>
      <c r="F481" s="43">
        <v>115</v>
      </c>
      <c r="H481" s="54">
        <v>20.399999999999999</v>
      </c>
      <c r="I481" s="5">
        <v>30</v>
      </c>
      <c r="J481" s="5">
        <v>1</v>
      </c>
      <c r="K481" s="54">
        <v>1079</v>
      </c>
      <c r="L481" s="5" t="s">
        <v>88</v>
      </c>
      <c r="M481" s="6">
        <f t="shared" si="216"/>
        <v>5.1657676544151539E-3</v>
      </c>
      <c r="N481" s="6">
        <f t="shared" si="244"/>
        <v>28.871928537514187</v>
      </c>
      <c r="O481" s="6" t="e">
        <f t="shared" si="217"/>
        <v>#VALUE!</v>
      </c>
      <c r="P481">
        <f t="shared" si="218"/>
        <v>8.2652282470642463E-2</v>
      </c>
      <c r="Q481">
        <f t="shared" si="219"/>
        <v>1270.3648556506241</v>
      </c>
      <c r="R481">
        <f t="shared" si="220"/>
        <v>0.14351419742058785</v>
      </c>
      <c r="S481">
        <f t="shared" si="221"/>
        <v>802.11343777811237</v>
      </c>
      <c r="T481">
        <f t="shared" si="222"/>
        <v>802.11343777811248</v>
      </c>
      <c r="V481" s="4">
        <f t="shared" si="241"/>
        <v>0.99769376646227226</v>
      </c>
      <c r="W481">
        <v>313.14999999999998</v>
      </c>
      <c r="X481">
        <f t="shared" si="223"/>
        <v>1.9073334166666699E-2</v>
      </c>
      <c r="Y481">
        <v>2E-3</v>
      </c>
      <c r="Z481">
        <f t="shared" si="224"/>
        <v>7.2765497523200454E-2</v>
      </c>
      <c r="AB481">
        <f t="shared" si="242"/>
        <v>9.9769376646227229E-7</v>
      </c>
      <c r="AC481">
        <f t="shared" si="225"/>
        <v>7.7653172474027127E-11</v>
      </c>
      <c r="AD481">
        <v>0</v>
      </c>
      <c r="AE481" s="11">
        <f t="shared" si="226"/>
        <v>2.0875240225991122E-11</v>
      </c>
      <c r="AF481" s="11">
        <f t="shared" si="227"/>
        <v>9.8528412700018249E-11</v>
      </c>
      <c r="AG481" s="15">
        <f t="shared" si="228"/>
        <v>1.097002469958351E-3</v>
      </c>
      <c r="AI481">
        <f t="shared" si="243"/>
        <v>1.0765115740127918E-3</v>
      </c>
      <c r="AJ481">
        <f t="shared" si="229"/>
        <v>8.3787773099475264E-8</v>
      </c>
      <c r="AK481">
        <v>0</v>
      </c>
      <c r="AL481" s="11">
        <f t="shared" si="230"/>
        <v>4.6689616793265326E-7</v>
      </c>
      <c r="AM481" s="11">
        <f t="shared" si="231"/>
        <v>5.5068394103212855E-7</v>
      </c>
      <c r="AN481" s="15">
        <f t="shared" si="232"/>
        <v>2.2739189884214046E-2</v>
      </c>
      <c r="AO481" s="15"/>
      <c r="AP481" t="e">
        <f t="shared" si="233"/>
        <v>#VALUE!</v>
      </c>
      <c r="AQ481" t="e">
        <f t="shared" si="234"/>
        <v>#VALUE!</v>
      </c>
      <c r="AR481">
        <v>0</v>
      </c>
      <c r="AS481" s="11" t="e">
        <f t="shared" si="235"/>
        <v>#VALUE!</v>
      </c>
      <c r="AT481" s="11" t="e">
        <f t="shared" si="236"/>
        <v>#VALUE!</v>
      </c>
      <c r="AU481" s="15">
        <f t="shared" si="237"/>
        <v>1.5759424160826513E-2</v>
      </c>
      <c r="AW481">
        <f t="shared" si="238"/>
        <v>78.812974192989046</v>
      </c>
      <c r="AX481">
        <f t="shared" si="239"/>
        <v>15.215219993965079</v>
      </c>
      <c r="AY481" t="e">
        <f t="shared" si="240"/>
        <v>#VALUE!</v>
      </c>
    </row>
    <row r="482" spans="1:51">
      <c r="A482" s="17"/>
      <c r="D482" s="36">
        <v>2</v>
      </c>
      <c r="E482" s="45">
        <v>44467.82403935185</v>
      </c>
      <c r="F482" s="43">
        <v>88</v>
      </c>
      <c r="H482" s="54">
        <v>20.399999999999999</v>
      </c>
      <c r="I482" s="5">
        <v>30</v>
      </c>
      <c r="J482" s="5">
        <v>1</v>
      </c>
      <c r="K482" s="54">
        <v>2028</v>
      </c>
      <c r="L482" s="5" t="s">
        <v>88</v>
      </c>
      <c r="M482" s="6">
        <f t="shared" si="216"/>
        <v>5.1657676544151539E-3</v>
      </c>
      <c r="N482" s="6">
        <f t="shared" si="244"/>
        <v>54.265311468098943</v>
      </c>
      <c r="O482" s="6" t="e">
        <f t="shared" si="217"/>
        <v>#VALUE!</v>
      </c>
      <c r="P482">
        <f t="shared" si="218"/>
        <v>8.2652282470642463E-2</v>
      </c>
      <c r="Q482">
        <f t="shared" si="219"/>
        <v>2387.6737045963537</v>
      </c>
      <c r="R482">
        <f t="shared" si="220"/>
        <v>0.14351419742058785</v>
      </c>
      <c r="S482">
        <f t="shared" si="221"/>
        <v>1507.5867023299456</v>
      </c>
      <c r="T482">
        <f t="shared" si="222"/>
        <v>1507.5867023299461</v>
      </c>
      <c r="V482" s="4">
        <f t="shared" si="241"/>
        <v>0.99769376646227226</v>
      </c>
      <c r="W482">
        <v>313.14999999999998</v>
      </c>
      <c r="X482">
        <f t="shared" si="223"/>
        <v>1.9073334166666699E-2</v>
      </c>
      <c r="Y482">
        <v>2E-3</v>
      </c>
      <c r="Z482">
        <f t="shared" si="224"/>
        <v>7.2765497523200454E-2</v>
      </c>
      <c r="AB482">
        <f t="shared" si="242"/>
        <v>9.9769376646227229E-7</v>
      </c>
      <c r="AC482">
        <f t="shared" si="225"/>
        <v>7.7653172474027127E-11</v>
      </c>
      <c r="AD482">
        <v>0</v>
      </c>
      <c r="AE482" s="11">
        <f t="shared" si="226"/>
        <v>2.0875240225991122E-11</v>
      </c>
      <c r="AF482" s="11">
        <f t="shared" si="227"/>
        <v>9.8528412700018249E-11</v>
      </c>
      <c r="AG482" s="15">
        <f t="shared" si="228"/>
        <v>1.097002469958351E-3</v>
      </c>
      <c r="AI482">
        <f t="shared" si="243"/>
        <v>2.0233229583854879E-3</v>
      </c>
      <c r="AJ482">
        <f t="shared" si="229"/>
        <v>1.5748063377732698E-7</v>
      </c>
      <c r="AK482">
        <v>0</v>
      </c>
      <c r="AL482" s="11">
        <f t="shared" si="230"/>
        <v>8.7753978551197463E-7</v>
      </c>
      <c r="AM482" s="11">
        <f t="shared" si="231"/>
        <v>1.0350204192893017E-6</v>
      </c>
      <c r="AN482" s="15">
        <f t="shared" si="232"/>
        <v>2.2739189884214046E-2</v>
      </c>
      <c r="AO482" s="15"/>
      <c r="AP482" t="e">
        <f t="shared" si="233"/>
        <v>#VALUE!</v>
      </c>
      <c r="AQ482" t="e">
        <f t="shared" si="234"/>
        <v>#VALUE!</v>
      </c>
      <c r="AR482">
        <v>0</v>
      </c>
      <c r="AS482" s="11" t="e">
        <f t="shared" si="235"/>
        <v>#VALUE!</v>
      </c>
      <c r="AT482" s="11" t="e">
        <f t="shared" si="236"/>
        <v>#VALUE!</v>
      </c>
      <c r="AU482" s="15">
        <f t="shared" si="237"/>
        <v>1.5759424160826513E-2</v>
      </c>
      <c r="AW482">
        <f t="shared" si="238"/>
        <v>78.812974192989046</v>
      </c>
      <c r="AX482">
        <f t="shared" si="239"/>
        <v>15.215219993965082</v>
      </c>
      <c r="AY482" t="e">
        <f t="shared" si="240"/>
        <v>#VALUE!</v>
      </c>
    </row>
    <row r="483" spans="1:51">
      <c r="A483" s="17"/>
      <c r="D483" s="36">
        <v>1</v>
      </c>
      <c r="E483" s="45">
        <v>44467.845231481479</v>
      </c>
      <c r="F483" s="43">
        <v>59</v>
      </c>
      <c r="H483" s="54">
        <v>20.399999999999999</v>
      </c>
      <c r="I483" s="5">
        <v>30</v>
      </c>
      <c r="J483" s="5">
        <v>1</v>
      </c>
      <c r="K483" s="54">
        <v>6394</v>
      </c>
      <c r="L483" s="5" t="s">
        <v>88</v>
      </c>
      <c r="M483" s="6">
        <f t="shared" si="216"/>
        <v>5.1657676544151539E-3</v>
      </c>
      <c r="N483" s="6">
        <f t="shared" si="244"/>
        <v>171.09092777466699</v>
      </c>
      <c r="O483" s="6" t="e">
        <f t="shared" si="217"/>
        <v>#VALUE!</v>
      </c>
      <c r="P483">
        <f t="shared" si="218"/>
        <v>8.2652282470642463E-2</v>
      </c>
      <c r="Q483">
        <f t="shared" si="219"/>
        <v>7528.0008220853479</v>
      </c>
      <c r="R483">
        <f t="shared" si="220"/>
        <v>0.14351419742058785</v>
      </c>
      <c r="S483">
        <f t="shared" si="221"/>
        <v>4753.2097508371171</v>
      </c>
      <c r="T483">
        <f t="shared" si="222"/>
        <v>4753.209750837118</v>
      </c>
      <c r="V483" s="4">
        <f t="shared" si="241"/>
        <v>0.99769376646227226</v>
      </c>
      <c r="W483">
        <v>313.14999999999998</v>
      </c>
      <c r="X483">
        <f t="shared" si="223"/>
        <v>1.9073334166666699E-2</v>
      </c>
      <c r="Y483">
        <v>2E-3</v>
      </c>
      <c r="Z483">
        <f t="shared" si="224"/>
        <v>7.2765497523200454E-2</v>
      </c>
      <c r="AB483">
        <f t="shared" si="242"/>
        <v>9.9769376646227229E-7</v>
      </c>
      <c r="AC483">
        <f t="shared" si="225"/>
        <v>7.7653172474027127E-11</v>
      </c>
      <c r="AD483">
        <v>0</v>
      </c>
      <c r="AE483" s="11">
        <f t="shared" si="226"/>
        <v>2.0875240225991122E-11</v>
      </c>
      <c r="AF483" s="11">
        <f t="shared" si="227"/>
        <v>9.8528412700018249E-11</v>
      </c>
      <c r="AG483" s="15">
        <f t="shared" si="228"/>
        <v>1.097002469958351E-3</v>
      </c>
      <c r="AI483">
        <f t="shared" si="243"/>
        <v>6.3792539427597692E-3</v>
      </c>
      <c r="AJ483">
        <f t="shared" si="229"/>
        <v>4.9651438479892943E-7</v>
      </c>
      <c r="AK483">
        <v>0</v>
      </c>
      <c r="AL483" s="11">
        <f t="shared" si="230"/>
        <v>2.7667600535323307E-6</v>
      </c>
      <c r="AM483" s="11">
        <f t="shared" si="231"/>
        <v>3.2632744383312602E-6</v>
      </c>
      <c r="AN483" s="15">
        <f t="shared" si="232"/>
        <v>2.2739189884214046E-2</v>
      </c>
      <c r="AO483" s="15"/>
      <c r="AP483" t="e">
        <f t="shared" si="233"/>
        <v>#VALUE!</v>
      </c>
      <c r="AQ483" t="e">
        <f t="shared" si="234"/>
        <v>#VALUE!</v>
      </c>
      <c r="AR483">
        <v>0</v>
      </c>
      <c r="AS483" s="11" t="e">
        <f t="shared" si="235"/>
        <v>#VALUE!</v>
      </c>
      <c r="AT483" s="11" t="e">
        <f t="shared" si="236"/>
        <v>#VALUE!</v>
      </c>
      <c r="AU483" s="15">
        <f t="shared" si="237"/>
        <v>1.5759424160826513E-2</v>
      </c>
      <c r="AW483">
        <f t="shared" si="238"/>
        <v>78.812974192989046</v>
      </c>
      <c r="AX483">
        <f t="shared" si="239"/>
        <v>15.215219993965075</v>
      </c>
      <c r="AY483" t="e">
        <f t="shared" si="240"/>
        <v>#VALUE!</v>
      </c>
    </row>
    <row r="484" spans="1:51">
      <c r="A484" s="17"/>
      <c r="D484" s="36">
        <v>2</v>
      </c>
      <c r="E484" s="45">
        <v>44467.86645833333</v>
      </c>
      <c r="F484" s="43">
        <v>81</v>
      </c>
      <c r="H484" s="54">
        <v>20.399999999999999</v>
      </c>
      <c r="I484" s="5">
        <v>30</v>
      </c>
      <c r="J484" s="5">
        <v>1</v>
      </c>
      <c r="K484" s="54">
        <v>1847</v>
      </c>
      <c r="L484" s="5" t="s">
        <v>88</v>
      </c>
      <c r="M484" s="6">
        <f t="shared" si="216"/>
        <v>5.1657676544151539E-3</v>
      </c>
      <c r="N484" s="6">
        <f t="shared" si="244"/>
        <v>49.422105661527979</v>
      </c>
      <c r="O484" s="6" t="e">
        <f t="shared" si="217"/>
        <v>#VALUE!</v>
      </c>
      <c r="P484">
        <f t="shared" si="218"/>
        <v>8.2652282470642463E-2</v>
      </c>
      <c r="Q484">
        <f t="shared" si="219"/>
        <v>2174.572649107231</v>
      </c>
      <c r="R484">
        <f t="shared" si="220"/>
        <v>0.14351419742058785</v>
      </c>
      <c r="S484">
        <f t="shared" si="221"/>
        <v>1373.0338457610503</v>
      </c>
      <c r="T484">
        <f t="shared" si="222"/>
        <v>1373.0338457610503</v>
      </c>
      <c r="V484" s="4">
        <f t="shared" si="241"/>
        <v>0.99769376646227226</v>
      </c>
      <c r="W484">
        <v>313.14999999999998</v>
      </c>
      <c r="X484">
        <f t="shared" si="223"/>
        <v>1.9073334166666699E-2</v>
      </c>
      <c r="Y484">
        <v>2E-3</v>
      </c>
      <c r="Z484">
        <f t="shared" si="224"/>
        <v>7.2765497523200454E-2</v>
      </c>
      <c r="AB484">
        <f t="shared" si="242"/>
        <v>9.9769376646227229E-7</v>
      </c>
      <c r="AC484">
        <f t="shared" si="225"/>
        <v>7.7653172474027127E-11</v>
      </c>
      <c r="AD484">
        <v>0</v>
      </c>
      <c r="AE484" s="11">
        <f t="shared" si="226"/>
        <v>2.0875240225991122E-11</v>
      </c>
      <c r="AF484" s="11">
        <f t="shared" si="227"/>
        <v>9.8528412700018249E-11</v>
      </c>
      <c r="AG484" s="15">
        <f t="shared" si="228"/>
        <v>1.097002469958351E-3</v>
      </c>
      <c r="AI484">
        <f t="shared" si="243"/>
        <v>1.8427403866558168E-3</v>
      </c>
      <c r="AJ484">
        <f t="shared" si="229"/>
        <v>1.434254095595281E-7</v>
      </c>
      <c r="AK484">
        <v>0</v>
      </c>
      <c r="AL484" s="11">
        <f t="shared" si="230"/>
        <v>7.9921892694310517E-7</v>
      </c>
      <c r="AM484" s="11">
        <f t="shared" si="231"/>
        <v>9.4264433650263325E-7</v>
      </c>
      <c r="AN484" s="15">
        <f t="shared" si="232"/>
        <v>2.2739189884214046E-2</v>
      </c>
      <c r="AO484" s="15"/>
      <c r="AP484" t="e">
        <f t="shared" si="233"/>
        <v>#VALUE!</v>
      </c>
      <c r="AQ484" t="e">
        <f t="shared" si="234"/>
        <v>#VALUE!</v>
      </c>
      <c r="AR484">
        <v>0</v>
      </c>
      <c r="AS484" s="11" t="e">
        <f t="shared" si="235"/>
        <v>#VALUE!</v>
      </c>
      <c r="AT484" s="11" t="e">
        <f t="shared" si="236"/>
        <v>#VALUE!</v>
      </c>
      <c r="AU484" s="15">
        <f t="shared" si="237"/>
        <v>1.5759424160826513E-2</v>
      </c>
      <c r="AW484">
        <f t="shared" si="238"/>
        <v>78.812974192989046</v>
      </c>
      <c r="AX484">
        <f t="shared" si="239"/>
        <v>15.215219993965077</v>
      </c>
      <c r="AY484" t="e">
        <f t="shared" si="240"/>
        <v>#VALUE!</v>
      </c>
    </row>
    <row r="485" spans="1:51">
      <c r="A485" s="17"/>
      <c r="D485" s="36">
        <v>1</v>
      </c>
      <c r="E485" s="45">
        <v>44467.887650462966</v>
      </c>
      <c r="F485" s="43">
        <v>68</v>
      </c>
      <c r="H485" s="54">
        <v>20.399999999999999</v>
      </c>
      <c r="I485" s="5">
        <v>30</v>
      </c>
      <c r="J485" s="5">
        <v>1</v>
      </c>
      <c r="K485" s="54">
        <v>12721</v>
      </c>
      <c r="L485" s="5" t="s">
        <v>88</v>
      </c>
      <c r="M485" s="6">
        <f t="shared" si="216"/>
        <v>5.1657676544151539E-3</v>
      </c>
      <c r="N485" s="6">
        <f t="shared" si="244"/>
        <v>340.38906665960883</v>
      </c>
      <c r="O485" s="6" t="e">
        <f t="shared" si="217"/>
        <v>#VALUE!</v>
      </c>
      <c r="P485">
        <f t="shared" si="218"/>
        <v>8.2652282470642463E-2</v>
      </c>
      <c r="Q485">
        <f t="shared" si="219"/>
        <v>14977.118933022788</v>
      </c>
      <c r="R485">
        <f t="shared" si="220"/>
        <v>0.14351419742058785</v>
      </c>
      <c r="S485">
        <f t="shared" si="221"/>
        <v>9456.6126431653065</v>
      </c>
      <c r="T485">
        <f t="shared" si="222"/>
        <v>9456.6126431653083</v>
      </c>
      <c r="V485" s="4">
        <f t="shared" si="241"/>
        <v>0.99769376646227226</v>
      </c>
      <c r="W485">
        <v>313.14999999999998</v>
      </c>
      <c r="X485">
        <f t="shared" si="223"/>
        <v>1.9073334166666699E-2</v>
      </c>
      <c r="Y485">
        <v>2E-3</v>
      </c>
      <c r="Z485">
        <f t="shared" si="224"/>
        <v>7.2765497523200454E-2</v>
      </c>
      <c r="AB485">
        <f t="shared" si="242"/>
        <v>9.9769376646227229E-7</v>
      </c>
      <c r="AC485">
        <f t="shared" si="225"/>
        <v>7.7653172474027127E-11</v>
      </c>
      <c r="AD485">
        <v>0</v>
      </c>
      <c r="AE485" s="11">
        <f t="shared" si="226"/>
        <v>2.0875240225991122E-11</v>
      </c>
      <c r="AF485" s="11">
        <f t="shared" si="227"/>
        <v>9.8528412700018249E-11</v>
      </c>
      <c r="AG485" s="15">
        <f t="shared" si="228"/>
        <v>1.097002469958351E-3</v>
      </c>
      <c r="AI485">
        <f t="shared" si="243"/>
        <v>1.2691662403166565E-2</v>
      </c>
      <c r="AJ485">
        <f t="shared" si="229"/>
        <v>9.8782600704209912E-7</v>
      </c>
      <c r="AK485">
        <v>0</v>
      </c>
      <c r="AL485" s="11">
        <f t="shared" si="230"/>
        <v>5.5045284080364064E-6</v>
      </c>
      <c r="AM485" s="11">
        <f t="shared" si="231"/>
        <v>6.4923544150785058E-6</v>
      </c>
      <c r="AN485" s="15">
        <f t="shared" si="232"/>
        <v>2.2739189884214046E-2</v>
      </c>
      <c r="AO485" s="15"/>
      <c r="AP485" t="e">
        <f t="shared" si="233"/>
        <v>#VALUE!</v>
      </c>
      <c r="AQ485" t="e">
        <f t="shared" si="234"/>
        <v>#VALUE!</v>
      </c>
      <c r="AR485">
        <v>0</v>
      </c>
      <c r="AS485" s="11" t="e">
        <f t="shared" si="235"/>
        <v>#VALUE!</v>
      </c>
      <c r="AT485" s="11" t="e">
        <f t="shared" si="236"/>
        <v>#VALUE!</v>
      </c>
      <c r="AU485" s="15">
        <f t="shared" si="237"/>
        <v>1.5759424160826513E-2</v>
      </c>
      <c r="AW485">
        <f t="shared" si="238"/>
        <v>78.812974192989046</v>
      </c>
      <c r="AX485">
        <f t="shared" si="239"/>
        <v>15.215219993965079</v>
      </c>
      <c r="AY485" t="e">
        <f t="shared" si="240"/>
        <v>#VALUE!</v>
      </c>
    </row>
    <row r="486" spans="1:51">
      <c r="A486" s="17"/>
      <c r="D486" s="36">
        <v>2</v>
      </c>
      <c r="E486" s="45">
        <v>44467.908865740741</v>
      </c>
      <c r="F486" s="43">
        <v>44</v>
      </c>
      <c r="H486" s="54">
        <v>20.399999999999999</v>
      </c>
      <c r="I486" s="5">
        <v>30</v>
      </c>
      <c r="J486" s="5">
        <v>1</v>
      </c>
      <c r="K486" s="54">
        <v>2518</v>
      </c>
      <c r="L486" s="5" t="s">
        <v>88</v>
      </c>
      <c r="M486" s="6">
        <f t="shared" si="216"/>
        <v>5.1657676544151539E-3</v>
      </c>
      <c r="N486" s="6">
        <f t="shared" si="244"/>
        <v>67.376752601909828</v>
      </c>
      <c r="O486" s="6" t="e">
        <f t="shared" si="217"/>
        <v>#VALUE!</v>
      </c>
      <c r="P486">
        <f t="shared" si="218"/>
        <v>8.2652282470642463E-2</v>
      </c>
      <c r="Q486">
        <f t="shared" si="219"/>
        <v>2964.5771144840323</v>
      </c>
      <c r="R486">
        <f t="shared" si="220"/>
        <v>0.14351419742058785</v>
      </c>
      <c r="S486">
        <f t="shared" si="221"/>
        <v>1871.8458167982269</v>
      </c>
      <c r="T486">
        <f t="shared" si="222"/>
        <v>1871.8458167982267</v>
      </c>
      <c r="V486" s="4">
        <f t="shared" si="241"/>
        <v>0.99769376646227226</v>
      </c>
      <c r="W486">
        <v>313.14999999999998</v>
      </c>
      <c r="X486">
        <f t="shared" si="223"/>
        <v>1.9073334166666699E-2</v>
      </c>
      <c r="Y486">
        <v>2E-3</v>
      </c>
      <c r="Z486">
        <f t="shared" si="224"/>
        <v>7.2765497523200454E-2</v>
      </c>
      <c r="AB486">
        <f t="shared" si="242"/>
        <v>9.9769376646227229E-7</v>
      </c>
      <c r="AC486">
        <f t="shared" si="225"/>
        <v>7.7653172474027127E-11</v>
      </c>
      <c r="AD486">
        <v>0</v>
      </c>
      <c r="AE486" s="11">
        <f t="shared" si="226"/>
        <v>2.0875240225991122E-11</v>
      </c>
      <c r="AF486" s="11">
        <f t="shared" si="227"/>
        <v>9.8528412700018249E-11</v>
      </c>
      <c r="AG486" s="15">
        <f t="shared" si="228"/>
        <v>1.097002469958351E-3</v>
      </c>
      <c r="AI486">
        <f t="shared" si="243"/>
        <v>2.5121929039520013E-3</v>
      </c>
      <c r="AJ486">
        <f t="shared" si="229"/>
        <v>1.9553068828960026E-7</v>
      </c>
      <c r="AK486">
        <v>0</v>
      </c>
      <c r="AL486" s="11">
        <f t="shared" si="230"/>
        <v>1.0895686291514558E-6</v>
      </c>
      <c r="AM486" s="11">
        <f t="shared" si="231"/>
        <v>1.2850993174410561E-6</v>
      </c>
      <c r="AN486" s="15">
        <f t="shared" si="232"/>
        <v>2.2739189884214046E-2</v>
      </c>
      <c r="AO486" s="15"/>
      <c r="AP486" t="e">
        <f t="shared" si="233"/>
        <v>#VALUE!</v>
      </c>
      <c r="AQ486" t="e">
        <f t="shared" si="234"/>
        <v>#VALUE!</v>
      </c>
      <c r="AR486">
        <v>0</v>
      </c>
      <c r="AS486" s="11" t="e">
        <f t="shared" si="235"/>
        <v>#VALUE!</v>
      </c>
      <c r="AT486" s="11" t="e">
        <f t="shared" si="236"/>
        <v>#VALUE!</v>
      </c>
      <c r="AU486" s="15">
        <f t="shared" si="237"/>
        <v>1.5759424160826513E-2</v>
      </c>
      <c r="AW486">
        <f t="shared" si="238"/>
        <v>78.812974192989046</v>
      </c>
      <c r="AX486">
        <f t="shared" si="239"/>
        <v>15.21521999396508</v>
      </c>
      <c r="AY486" t="e">
        <f t="shared" si="240"/>
        <v>#VALUE!</v>
      </c>
    </row>
    <row r="487" spans="1:51">
      <c r="A487" s="17"/>
      <c r="D487" s="36">
        <v>1</v>
      </c>
      <c r="E487" s="45">
        <v>44467.930104166669</v>
      </c>
      <c r="F487" s="43">
        <v>179</v>
      </c>
      <c r="H487" s="54">
        <v>20.399999999999999</v>
      </c>
      <c r="I487" s="5">
        <v>30</v>
      </c>
      <c r="J487" s="5">
        <v>1</v>
      </c>
      <c r="K487" s="54">
        <v>35699</v>
      </c>
      <c r="L487" s="5" t="s">
        <v>88</v>
      </c>
      <c r="M487" s="6">
        <f t="shared" si="216"/>
        <v>5.1657676544151539E-3</v>
      </c>
      <c r="N487" s="6">
        <f t="shared" si="244"/>
        <v>955.23538170594895</v>
      </c>
      <c r="O487" s="6" t="e">
        <f t="shared" si="217"/>
        <v>#VALUE!</v>
      </c>
      <c r="P487">
        <f t="shared" si="218"/>
        <v>8.2652282470642463E-2</v>
      </c>
      <c r="Q487">
        <f t="shared" si="219"/>
        <v>42030.356795061751</v>
      </c>
      <c r="R487">
        <f t="shared" si="220"/>
        <v>0.14351419742058785</v>
      </c>
      <c r="S487">
        <f t="shared" si="221"/>
        <v>26538.13495388399</v>
      </c>
      <c r="T487">
        <f t="shared" si="222"/>
        <v>26538.134953884</v>
      </c>
      <c r="V487" s="4">
        <f t="shared" si="241"/>
        <v>0.99769376646227226</v>
      </c>
      <c r="W487">
        <v>313.14999999999998</v>
      </c>
      <c r="X487">
        <f t="shared" si="223"/>
        <v>1.9073334166666699E-2</v>
      </c>
      <c r="Y487">
        <v>2E-3</v>
      </c>
      <c r="Z487">
        <f t="shared" si="224"/>
        <v>7.2765497523200454E-2</v>
      </c>
      <c r="AB487">
        <f t="shared" si="242"/>
        <v>9.9769376646227229E-7</v>
      </c>
      <c r="AC487">
        <f t="shared" si="225"/>
        <v>7.7653172474027127E-11</v>
      </c>
      <c r="AD487">
        <v>0</v>
      </c>
      <c r="AE487" s="11">
        <f t="shared" si="226"/>
        <v>2.0875240225991122E-11</v>
      </c>
      <c r="AF487" s="11">
        <f t="shared" si="227"/>
        <v>9.8528412700018249E-11</v>
      </c>
      <c r="AG487" s="15">
        <f t="shared" si="228"/>
        <v>1.097002469958351E-3</v>
      </c>
      <c r="AI487">
        <f t="shared" si="243"/>
        <v>3.5616669768936661E-2</v>
      </c>
      <c r="AJ487">
        <f t="shared" si="229"/>
        <v>2.7721406041502946E-6</v>
      </c>
      <c r="AK487">
        <v>0</v>
      </c>
      <c r="AL487" s="11">
        <f t="shared" si="230"/>
        <v>1.5447383038950685E-5</v>
      </c>
      <c r="AM487" s="11">
        <f t="shared" si="231"/>
        <v>1.821952364310098E-5</v>
      </c>
      <c r="AN487" s="15">
        <f t="shared" si="232"/>
        <v>2.2739189884214046E-2</v>
      </c>
      <c r="AO487" s="15"/>
      <c r="AP487" t="e">
        <f t="shared" si="233"/>
        <v>#VALUE!</v>
      </c>
      <c r="AQ487" t="e">
        <f t="shared" si="234"/>
        <v>#VALUE!</v>
      </c>
      <c r="AR487">
        <v>0</v>
      </c>
      <c r="AS487" s="11" t="e">
        <f t="shared" si="235"/>
        <v>#VALUE!</v>
      </c>
      <c r="AT487" s="11" t="e">
        <f t="shared" si="236"/>
        <v>#VALUE!</v>
      </c>
      <c r="AU487" s="15">
        <f t="shared" si="237"/>
        <v>1.5759424160826513E-2</v>
      </c>
      <c r="AW487">
        <f t="shared" si="238"/>
        <v>78.812974192989046</v>
      </c>
      <c r="AX487">
        <f t="shared" si="239"/>
        <v>15.215219993965075</v>
      </c>
      <c r="AY487" t="e">
        <f t="shared" si="240"/>
        <v>#VALUE!</v>
      </c>
    </row>
    <row r="488" spans="1:51">
      <c r="A488" s="17"/>
      <c r="D488" s="36">
        <v>2</v>
      </c>
      <c r="E488" s="45">
        <v>44467.951296296298</v>
      </c>
      <c r="F488" s="43">
        <v>182</v>
      </c>
      <c r="H488" s="54">
        <v>20.399999999999999</v>
      </c>
      <c r="I488" s="5">
        <v>30</v>
      </c>
      <c r="J488" s="5">
        <v>1</v>
      </c>
      <c r="K488" s="54">
        <v>1989</v>
      </c>
      <c r="L488" s="5" t="s">
        <v>88</v>
      </c>
      <c r="M488" s="6">
        <f t="shared" si="216"/>
        <v>5.1657676544151539E-3</v>
      </c>
      <c r="N488" s="6">
        <f t="shared" si="244"/>
        <v>53.221747786020117</v>
      </c>
      <c r="O488" s="6" t="e">
        <f t="shared" si="217"/>
        <v>#VALUE!</v>
      </c>
      <c r="P488">
        <f t="shared" si="218"/>
        <v>8.2652282470642463E-2</v>
      </c>
      <c r="Q488">
        <f t="shared" si="219"/>
        <v>2341.7569025848852</v>
      </c>
      <c r="R488">
        <f t="shared" si="220"/>
        <v>0.14351419742058785</v>
      </c>
      <c r="S488">
        <f t="shared" si="221"/>
        <v>1478.5946503620623</v>
      </c>
      <c r="T488">
        <f t="shared" si="222"/>
        <v>1478.5946503620623</v>
      </c>
      <c r="V488" s="4">
        <f t="shared" si="241"/>
        <v>0.99769376646227226</v>
      </c>
      <c r="W488">
        <v>313.14999999999998</v>
      </c>
      <c r="X488">
        <f t="shared" si="223"/>
        <v>1.9073334166666699E-2</v>
      </c>
      <c r="Y488">
        <v>2E-3</v>
      </c>
      <c r="Z488">
        <f t="shared" si="224"/>
        <v>7.2765497523200454E-2</v>
      </c>
      <c r="AB488">
        <f t="shared" si="242"/>
        <v>9.9769376646227229E-7</v>
      </c>
      <c r="AC488">
        <f t="shared" si="225"/>
        <v>7.7653172474027127E-11</v>
      </c>
      <c r="AD488">
        <v>0</v>
      </c>
      <c r="AE488" s="11">
        <f t="shared" si="226"/>
        <v>2.0875240225991122E-11</v>
      </c>
      <c r="AF488" s="11">
        <f t="shared" si="227"/>
        <v>9.8528412700018249E-11</v>
      </c>
      <c r="AG488" s="15">
        <f t="shared" si="228"/>
        <v>1.097002469958351E-3</v>
      </c>
      <c r="AI488">
        <f t="shared" si="243"/>
        <v>1.9844129014934594E-3</v>
      </c>
      <c r="AJ488">
        <f t="shared" si="229"/>
        <v>1.5445216005083993E-7</v>
      </c>
      <c r="AK488">
        <v>0</v>
      </c>
      <c r="AL488" s="11">
        <f t="shared" si="230"/>
        <v>8.6066402040597517E-7</v>
      </c>
      <c r="AM488" s="11">
        <f t="shared" si="231"/>
        <v>1.0151161804568151E-6</v>
      </c>
      <c r="AN488" s="15">
        <f t="shared" si="232"/>
        <v>2.2739189884214046E-2</v>
      </c>
      <c r="AO488" s="15"/>
      <c r="AP488" t="e">
        <f t="shared" si="233"/>
        <v>#VALUE!</v>
      </c>
      <c r="AQ488" t="e">
        <f t="shared" si="234"/>
        <v>#VALUE!</v>
      </c>
      <c r="AR488">
        <v>0</v>
      </c>
      <c r="AS488" s="11" t="e">
        <f t="shared" si="235"/>
        <v>#VALUE!</v>
      </c>
      <c r="AT488" s="11" t="e">
        <f t="shared" si="236"/>
        <v>#VALUE!</v>
      </c>
      <c r="AU488" s="15">
        <f t="shared" si="237"/>
        <v>1.5759424160826513E-2</v>
      </c>
      <c r="AW488">
        <f t="shared" si="238"/>
        <v>78.812974192989046</v>
      </c>
      <c r="AX488">
        <f t="shared" si="239"/>
        <v>15.215219993965075</v>
      </c>
      <c r="AY488" t="e">
        <f t="shared" si="240"/>
        <v>#VALUE!</v>
      </c>
    </row>
    <row r="489" spans="1:51">
      <c r="A489" s="17"/>
      <c r="D489" s="36">
        <v>1</v>
      </c>
      <c r="E489" s="45">
        <v>44467.97252314815</v>
      </c>
      <c r="F489" s="43">
        <v>45</v>
      </c>
      <c r="H489" s="54">
        <v>20.399999999999999</v>
      </c>
      <c r="I489" s="5">
        <v>30</v>
      </c>
      <c r="J489" s="5">
        <v>1</v>
      </c>
      <c r="K489" s="54">
        <v>2188</v>
      </c>
      <c r="L489" s="5" t="s">
        <v>88</v>
      </c>
      <c r="M489" s="6">
        <f t="shared" si="216"/>
        <v>5.1657676544151539E-3</v>
      </c>
      <c r="N489" s="6">
        <f t="shared" si="244"/>
        <v>58.54659836893515</v>
      </c>
      <c r="O489" s="6" t="e">
        <f t="shared" si="217"/>
        <v>#VALUE!</v>
      </c>
      <c r="P489">
        <f t="shared" si="218"/>
        <v>8.2652282470642463E-2</v>
      </c>
      <c r="Q489">
        <f t="shared" si="219"/>
        <v>2576.0503282331465</v>
      </c>
      <c r="R489">
        <f t="shared" si="220"/>
        <v>0.14351419742058785</v>
      </c>
      <c r="S489">
        <f t="shared" si="221"/>
        <v>1626.5284539930581</v>
      </c>
      <c r="T489">
        <f t="shared" si="222"/>
        <v>1626.5284539930581</v>
      </c>
      <c r="V489" s="4">
        <f t="shared" si="241"/>
        <v>0.99769376646227226</v>
      </c>
      <c r="W489">
        <v>313.14999999999998</v>
      </c>
      <c r="X489">
        <f t="shared" si="223"/>
        <v>1.9073334166666699E-2</v>
      </c>
      <c r="Y489">
        <v>2E-3</v>
      </c>
      <c r="Z489">
        <f t="shared" si="224"/>
        <v>7.2765497523200454E-2</v>
      </c>
      <c r="AB489">
        <f t="shared" si="242"/>
        <v>9.9769376646227229E-7</v>
      </c>
      <c r="AC489">
        <f t="shared" si="225"/>
        <v>7.7653172474027127E-11</v>
      </c>
      <c r="AD489">
        <v>0</v>
      </c>
      <c r="AE489" s="11">
        <f t="shared" si="226"/>
        <v>2.0875240225991122E-11</v>
      </c>
      <c r="AF489" s="11">
        <f t="shared" si="227"/>
        <v>9.8528412700018249E-11</v>
      </c>
      <c r="AG489" s="15">
        <f t="shared" si="228"/>
        <v>1.097002469958351E-3</v>
      </c>
      <c r="AI489">
        <f t="shared" si="243"/>
        <v>2.1829539610194516E-3</v>
      </c>
      <c r="AJ489">
        <f t="shared" si="229"/>
        <v>1.6990514137317134E-7</v>
      </c>
      <c r="AK489">
        <v>0</v>
      </c>
      <c r="AL489" s="11">
        <f t="shared" si="230"/>
        <v>9.4677369363915217E-7</v>
      </c>
      <c r="AM489" s="11">
        <f t="shared" si="231"/>
        <v>1.1166788350123235E-6</v>
      </c>
      <c r="AN489" s="15">
        <f t="shared" si="232"/>
        <v>2.2739189884214046E-2</v>
      </c>
      <c r="AO489" s="15"/>
      <c r="AP489" t="e">
        <f t="shared" si="233"/>
        <v>#VALUE!</v>
      </c>
      <c r="AQ489" t="e">
        <f t="shared" si="234"/>
        <v>#VALUE!</v>
      </c>
      <c r="AR489">
        <v>0</v>
      </c>
      <c r="AS489" s="11" t="e">
        <f t="shared" si="235"/>
        <v>#VALUE!</v>
      </c>
      <c r="AT489" s="11" t="e">
        <f t="shared" si="236"/>
        <v>#VALUE!</v>
      </c>
      <c r="AU489" s="15">
        <f t="shared" si="237"/>
        <v>1.5759424160826513E-2</v>
      </c>
      <c r="AW489">
        <f t="shared" si="238"/>
        <v>78.812974192989046</v>
      </c>
      <c r="AX489">
        <f t="shared" si="239"/>
        <v>15.215219993965077</v>
      </c>
      <c r="AY489" t="e">
        <f t="shared" si="240"/>
        <v>#VALUE!</v>
      </c>
    </row>
    <row r="490" spans="1:51">
      <c r="A490" s="17"/>
      <c r="D490" s="36">
        <v>2</v>
      </c>
      <c r="E490" s="45">
        <v>44467.993750000001</v>
      </c>
      <c r="F490" s="43">
        <v>134</v>
      </c>
      <c r="H490" s="54">
        <v>20.399999999999999</v>
      </c>
      <c r="I490" s="5">
        <v>30</v>
      </c>
      <c r="J490" s="5">
        <v>1</v>
      </c>
      <c r="K490" s="54">
        <v>12394</v>
      </c>
      <c r="L490" s="5" t="s">
        <v>88</v>
      </c>
      <c r="M490" s="6">
        <f t="shared" si="216"/>
        <v>5.1657676544151539E-3</v>
      </c>
      <c r="N490" s="6">
        <f t="shared" si="244"/>
        <v>331.63918655602481</v>
      </c>
      <c r="O490" s="6" t="e">
        <f t="shared" si="217"/>
        <v>#VALUE!</v>
      </c>
      <c r="P490">
        <f t="shared" si="218"/>
        <v>8.2652282470642463E-2</v>
      </c>
      <c r="Q490">
        <f t="shared" si="219"/>
        <v>14592.124208465091</v>
      </c>
      <c r="R490">
        <f t="shared" si="220"/>
        <v>0.14351419742058785</v>
      </c>
      <c r="S490">
        <f t="shared" si="221"/>
        <v>9213.525438203822</v>
      </c>
      <c r="T490">
        <f t="shared" si="222"/>
        <v>9213.525438203822</v>
      </c>
      <c r="V490" s="4">
        <f t="shared" si="241"/>
        <v>0.99769376646227226</v>
      </c>
      <c r="W490">
        <v>313.14999999999998</v>
      </c>
      <c r="X490">
        <f t="shared" si="223"/>
        <v>1.9073334166666699E-2</v>
      </c>
      <c r="Y490">
        <v>2E-3</v>
      </c>
      <c r="Z490">
        <f t="shared" si="224"/>
        <v>7.2765497523200454E-2</v>
      </c>
      <c r="AB490">
        <f t="shared" si="242"/>
        <v>9.9769376646227229E-7</v>
      </c>
      <c r="AC490">
        <f t="shared" si="225"/>
        <v>7.7653172474027127E-11</v>
      </c>
      <c r="AD490">
        <v>0</v>
      </c>
      <c r="AE490" s="11">
        <f t="shared" si="226"/>
        <v>2.0875240225991122E-11</v>
      </c>
      <c r="AF490" s="11">
        <f t="shared" si="227"/>
        <v>9.8528412700018249E-11</v>
      </c>
      <c r="AG490" s="15">
        <f t="shared" si="228"/>
        <v>1.097002469958351E-3</v>
      </c>
      <c r="AI490">
        <f t="shared" si="243"/>
        <v>1.2365416541533402E-2</v>
      </c>
      <c r="AJ490">
        <f t="shared" si="229"/>
        <v>9.6243341964309207E-7</v>
      </c>
      <c r="AK490">
        <v>0</v>
      </c>
      <c r="AL490" s="11">
        <f t="shared" si="230"/>
        <v>5.3630316083014866E-6</v>
      </c>
      <c r="AM490" s="11">
        <f t="shared" si="231"/>
        <v>6.3254650279445791E-6</v>
      </c>
      <c r="AN490" s="15">
        <f t="shared" si="232"/>
        <v>2.2739189884214046E-2</v>
      </c>
      <c r="AO490" s="15"/>
      <c r="AP490" t="e">
        <f t="shared" si="233"/>
        <v>#VALUE!</v>
      </c>
      <c r="AQ490" t="e">
        <f t="shared" si="234"/>
        <v>#VALUE!</v>
      </c>
      <c r="AR490">
        <v>0</v>
      </c>
      <c r="AS490" s="11" t="e">
        <f t="shared" si="235"/>
        <v>#VALUE!</v>
      </c>
      <c r="AT490" s="11" t="e">
        <f t="shared" si="236"/>
        <v>#VALUE!</v>
      </c>
      <c r="AU490" s="15">
        <f t="shared" si="237"/>
        <v>1.5759424160826513E-2</v>
      </c>
      <c r="AW490">
        <f t="shared" si="238"/>
        <v>78.812974192989046</v>
      </c>
      <c r="AX490">
        <f t="shared" si="239"/>
        <v>15.215219993965082</v>
      </c>
      <c r="AY490" t="e">
        <f t="shared" si="240"/>
        <v>#VALUE!</v>
      </c>
    </row>
    <row r="491" spans="1:51">
      <c r="A491" s="17"/>
      <c r="D491" s="36">
        <v>1</v>
      </c>
      <c r="E491" s="45">
        <v>44468.014965277776</v>
      </c>
      <c r="F491" s="43">
        <v>71</v>
      </c>
      <c r="H491" s="54">
        <v>20.399999999999999</v>
      </c>
      <c r="I491" s="5">
        <v>30</v>
      </c>
      <c r="J491" s="5">
        <v>1</v>
      </c>
      <c r="K491" s="54">
        <v>6747</v>
      </c>
      <c r="L491" s="5" t="s">
        <v>88</v>
      </c>
      <c r="M491" s="6">
        <f t="shared" si="216"/>
        <v>5.1657676544151539E-3</v>
      </c>
      <c r="N491" s="6">
        <f t="shared" si="244"/>
        <v>180.53651699963689</v>
      </c>
      <c r="O491" s="6" t="e">
        <f t="shared" si="217"/>
        <v>#VALUE!</v>
      </c>
      <c r="P491">
        <f t="shared" si="218"/>
        <v>8.2652282470642463E-2</v>
      </c>
      <c r="Q491">
        <f t="shared" si="219"/>
        <v>7943.6067479840231</v>
      </c>
      <c r="R491">
        <f t="shared" si="220"/>
        <v>0.14351419742058785</v>
      </c>
      <c r="S491">
        <f t="shared" si="221"/>
        <v>5015.6249904438591</v>
      </c>
      <c r="T491">
        <f t="shared" si="222"/>
        <v>5015.6249904438591</v>
      </c>
      <c r="V491" s="4">
        <f t="shared" si="241"/>
        <v>0.99769376646227226</v>
      </c>
      <c r="W491">
        <v>313.14999999999998</v>
      </c>
      <c r="X491">
        <f t="shared" si="223"/>
        <v>1.9073334166666699E-2</v>
      </c>
      <c r="Y491">
        <v>2E-3</v>
      </c>
      <c r="Z491">
        <f t="shared" si="224"/>
        <v>7.2765497523200454E-2</v>
      </c>
      <c r="AB491">
        <f t="shared" si="242"/>
        <v>9.9769376646227229E-7</v>
      </c>
      <c r="AC491">
        <f t="shared" si="225"/>
        <v>7.7653172474027127E-11</v>
      </c>
      <c r="AD491">
        <v>0</v>
      </c>
      <c r="AE491" s="11">
        <f t="shared" si="226"/>
        <v>2.0875240225991122E-11</v>
      </c>
      <c r="AF491" s="11">
        <f t="shared" si="227"/>
        <v>9.8528412700018249E-11</v>
      </c>
      <c r="AG491" s="15">
        <f t="shared" si="228"/>
        <v>1.097002469958351E-3</v>
      </c>
      <c r="AI491">
        <f t="shared" si="243"/>
        <v>6.7314398423209514E-3</v>
      </c>
      <c r="AJ491">
        <f t="shared" si="229"/>
        <v>5.239259546822611E-7</v>
      </c>
      <c r="AK491">
        <v>0</v>
      </c>
      <c r="AL491" s="11">
        <f t="shared" si="230"/>
        <v>2.9195073633379165E-6</v>
      </c>
      <c r="AM491" s="11">
        <f t="shared" si="231"/>
        <v>3.4434333180201775E-6</v>
      </c>
      <c r="AN491" s="15">
        <f t="shared" si="232"/>
        <v>2.2739189884214046E-2</v>
      </c>
      <c r="AO491" s="15"/>
      <c r="AP491" t="e">
        <f t="shared" si="233"/>
        <v>#VALUE!</v>
      </c>
      <c r="AQ491" t="e">
        <f t="shared" si="234"/>
        <v>#VALUE!</v>
      </c>
      <c r="AR491">
        <v>0</v>
      </c>
      <c r="AS491" s="11" t="e">
        <f t="shared" si="235"/>
        <v>#VALUE!</v>
      </c>
      <c r="AT491" s="11" t="e">
        <f t="shared" si="236"/>
        <v>#VALUE!</v>
      </c>
      <c r="AU491" s="15">
        <f t="shared" si="237"/>
        <v>1.5759424160826513E-2</v>
      </c>
      <c r="AW491">
        <f t="shared" si="238"/>
        <v>78.812974192989046</v>
      </c>
      <c r="AX491">
        <f t="shared" si="239"/>
        <v>15.215219993965075</v>
      </c>
      <c r="AY491" t="e">
        <f t="shared" si="240"/>
        <v>#VALUE!</v>
      </c>
    </row>
    <row r="492" spans="1:51">
      <c r="A492" s="17"/>
      <c r="D492" s="36"/>
      <c r="E492" s="45"/>
      <c r="H492" s="5">
        <v>20</v>
      </c>
      <c r="I492" s="5">
        <v>30</v>
      </c>
      <c r="J492" s="5">
        <v>1</v>
      </c>
      <c r="K492" s="5">
        <v>1</v>
      </c>
      <c r="L492" s="5" t="s">
        <v>88</v>
      </c>
      <c r="M492" s="6">
        <f t="shared" si="216"/>
        <v>5.1728162884310709E-3</v>
      </c>
      <c r="N492" s="6">
        <f t="shared" si="244"/>
        <v>2.6794554190270953E-2</v>
      </c>
      <c r="O492" s="6" t="e">
        <f t="shared" si="217"/>
        <v>#VALUE!</v>
      </c>
      <c r="P492">
        <f t="shared" si="218"/>
        <v>8.2765060614897135E-2</v>
      </c>
      <c r="Q492">
        <f t="shared" si="219"/>
        <v>1.1789603843719219</v>
      </c>
      <c r="R492">
        <f t="shared" si="220"/>
        <v>0.14349881432745903</v>
      </c>
      <c r="S492">
        <f t="shared" si="221"/>
        <v>0.74330626535800015</v>
      </c>
      <c r="T492">
        <f t="shared" si="222"/>
        <v>0.74330626535800026</v>
      </c>
      <c r="V492" s="4">
        <f t="shared" si="241"/>
        <v>0.99905510880095516</v>
      </c>
      <c r="W492">
        <v>313.14999999999998</v>
      </c>
      <c r="X492">
        <f t="shared" si="223"/>
        <v>1.9073334166666699E-2</v>
      </c>
      <c r="Y492">
        <v>2E-3</v>
      </c>
      <c r="Z492">
        <f t="shared" si="224"/>
        <v>7.2765497523200454E-2</v>
      </c>
      <c r="AB492">
        <f t="shared" si="242"/>
        <v>9.9905510880095509E-7</v>
      </c>
      <c r="AC492">
        <f t="shared" si="225"/>
        <v>7.7759129386834936E-11</v>
      </c>
      <c r="AD492">
        <v>0</v>
      </c>
      <c r="AE492" s="11">
        <f t="shared" si="226"/>
        <v>2.0903724265187424E-11</v>
      </c>
      <c r="AF492" s="11">
        <f t="shared" si="227"/>
        <v>9.8662853652022362E-11</v>
      </c>
      <c r="AG492" s="15">
        <f t="shared" si="228"/>
        <v>1.097002469958351E-3</v>
      </c>
      <c r="AI492">
        <f t="shared" si="243"/>
        <v>9.9905510880095509E-7</v>
      </c>
      <c r="AJ492">
        <f t="shared" si="229"/>
        <v>7.7759129386834936E-11</v>
      </c>
      <c r="AK492">
        <v>0</v>
      </c>
      <c r="AL492" s="11">
        <f t="shared" si="230"/>
        <v>4.333023565310624E-10</v>
      </c>
      <c r="AM492" s="11">
        <f t="shared" si="231"/>
        <v>5.1106148591789729E-10</v>
      </c>
      <c r="AN492" s="15">
        <f t="shared" si="232"/>
        <v>2.2739189884214046E-2</v>
      </c>
      <c r="AO492" s="15"/>
      <c r="AP492" t="e">
        <f t="shared" si="233"/>
        <v>#VALUE!</v>
      </c>
      <c r="AQ492" t="e">
        <f t="shared" si="234"/>
        <v>#VALUE!</v>
      </c>
      <c r="AR492">
        <v>0</v>
      </c>
      <c r="AS492" s="11" t="e">
        <f t="shared" si="235"/>
        <v>#VALUE!</v>
      </c>
      <c r="AT492" s="11" t="e">
        <f t="shared" si="236"/>
        <v>#VALUE!</v>
      </c>
      <c r="AU492" s="15">
        <f t="shared" si="237"/>
        <v>1.5759424160826513E-2</v>
      </c>
      <c r="AW492">
        <f t="shared" si="238"/>
        <v>78.812974192989046</v>
      </c>
      <c r="AX492">
        <f t="shared" si="239"/>
        <v>15.215219993965071</v>
      </c>
      <c r="AY492" t="e">
        <f t="shared" si="240"/>
        <v>#VALUE!</v>
      </c>
    </row>
    <row r="493" spans="1:51">
      <c r="A493" s="17"/>
      <c r="D493" s="36"/>
      <c r="E493" s="45"/>
      <c r="H493" s="5">
        <v>20</v>
      </c>
      <c r="I493" s="5">
        <v>30</v>
      </c>
      <c r="J493" s="5">
        <v>1</v>
      </c>
      <c r="K493" s="5">
        <v>1</v>
      </c>
      <c r="L493" s="5" t="s">
        <v>88</v>
      </c>
      <c r="M493" s="6">
        <f t="shared" si="216"/>
        <v>5.1728162884310709E-3</v>
      </c>
      <c r="N493" s="6">
        <f t="shared" si="244"/>
        <v>2.6794554190270953E-2</v>
      </c>
      <c r="O493" s="6" t="e">
        <f t="shared" si="217"/>
        <v>#VALUE!</v>
      </c>
      <c r="P493">
        <f t="shared" si="218"/>
        <v>8.2765060614897135E-2</v>
      </c>
      <c r="Q493">
        <f t="shared" si="219"/>
        <v>1.1789603843719219</v>
      </c>
      <c r="R493">
        <f t="shared" si="220"/>
        <v>0.14349881432745903</v>
      </c>
      <c r="S493">
        <f t="shared" si="221"/>
        <v>0.74330626535800015</v>
      </c>
      <c r="T493">
        <f t="shared" si="222"/>
        <v>0.74330626535800026</v>
      </c>
      <c r="V493" s="4">
        <f t="shared" si="241"/>
        <v>0.99905510880095516</v>
      </c>
      <c r="W493">
        <v>313.14999999999998</v>
      </c>
      <c r="X493">
        <f t="shared" si="223"/>
        <v>1.9073334166666699E-2</v>
      </c>
      <c r="Y493">
        <v>2E-3</v>
      </c>
      <c r="Z493">
        <f t="shared" si="224"/>
        <v>7.2765497523200454E-2</v>
      </c>
      <c r="AB493">
        <f t="shared" si="242"/>
        <v>9.9905510880095509E-7</v>
      </c>
      <c r="AC493">
        <f t="shared" si="225"/>
        <v>7.7759129386834936E-11</v>
      </c>
      <c r="AD493">
        <v>0</v>
      </c>
      <c r="AE493" s="11">
        <f t="shared" si="226"/>
        <v>2.0903724265187424E-11</v>
      </c>
      <c r="AF493" s="11">
        <f t="shared" si="227"/>
        <v>9.8662853652022362E-11</v>
      </c>
      <c r="AG493" s="15">
        <f t="shared" si="228"/>
        <v>1.097002469958351E-3</v>
      </c>
      <c r="AI493">
        <f t="shared" si="243"/>
        <v>9.9905510880095509E-7</v>
      </c>
      <c r="AJ493">
        <f t="shared" si="229"/>
        <v>7.7759129386834936E-11</v>
      </c>
      <c r="AK493">
        <v>0</v>
      </c>
      <c r="AL493" s="11">
        <f t="shared" si="230"/>
        <v>4.333023565310624E-10</v>
      </c>
      <c r="AM493" s="11">
        <f t="shared" si="231"/>
        <v>5.1106148591789729E-10</v>
      </c>
      <c r="AN493" s="15">
        <f t="shared" si="232"/>
        <v>2.2739189884214046E-2</v>
      </c>
      <c r="AO493" s="15"/>
      <c r="AP493" t="e">
        <f t="shared" si="233"/>
        <v>#VALUE!</v>
      </c>
      <c r="AQ493" t="e">
        <f t="shared" si="234"/>
        <v>#VALUE!</v>
      </c>
      <c r="AR493">
        <v>0</v>
      </c>
      <c r="AS493" s="11" t="e">
        <f t="shared" si="235"/>
        <v>#VALUE!</v>
      </c>
      <c r="AT493" s="11" t="e">
        <f t="shared" si="236"/>
        <v>#VALUE!</v>
      </c>
      <c r="AU493" s="15">
        <f t="shared" si="237"/>
        <v>1.5759424160826513E-2</v>
      </c>
      <c r="AW493">
        <f t="shared" si="238"/>
        <v>78.812974192989046</v>
      </c>
      <c r="AX493">
        <f t="shared" si="239"/>
        <v>15.215219993965071</v>
      </c>
      <c r="AY493" t="e">
        <f t="shared" si="240"/>
        <v>#VALUE!</v>
      </c>
    </row>
    <row r="494" spans="1:51">
      <c r="A494" s="17"/>
      <c r="D494" s="36"/>
      <c r="E494" s="45"/>
      <c r="H494" s="5">
        <v>20</v>
      </c>
      <c r="I494" s="5">
        <v>30</v>
      </c>
      <c r="J494" s="5">
        <v>1</v>
      </c>
      <c r="K494" s="5">
        <v>1</v>
      </c>
      <c r="L494" s="5" t="s">
        <v>88</v>
      </c>
      <c r="M494" s="6">
        <f t="shared" si="216"/>
        <v>5.1728162884310709E-3</v>
      </c>
      <c r="N494" s="6">
        <f t="shared" si="244"/>
        <v>2.6794554190270953E-2</v>
      </c>
      <c r="O494" s="6" t="e">
        <f t="shared" si="217"/>
        <v>#VALUE!</v>
      </c>
      <c r="P494">
        <f t="shared" si="218"/>
        <v>8.2765060614897135E-2</v>
      </c>
      <c r="Q494">
        <f t="shared" si="219"/>
        <v>1.1789603843719219</v>
      </c>
      <c r="R494">
        <f t="shared" si="220"/>
        <v>0.14349881432745903</v>
      </c>
      <c r="S494">
        <f t="shared" si="221"/>
        <v>0.74330626535800015</v>
      </c>
      <c r="T494">
        <f t="shared" si="222"/>
        <v>0.74330626535800026</v>
      </c>
      <c r="V494" s="4">
        <f t="shared" si="241"/>
        <v>0.99905510880095516</v>
      </c>
      <c r="W494">
        <v>313.14999999999998</v>
      </c>
      <c r="X494">
        <f t="shared" si="223"/>
        <v>1.9073334166666699E-2</v>
      </c>
      <c r="Y494">
        <v>2E-3</v>
      </c>
      <c r="Z494">
        <f t="shared" si="224"/>
        <v>7.2765497523200454E-2</v>
      </c>
      <c r="AB494">
        <f t="shared" si="242"/>
        <v>9.9905510880095509E-7</v>
      </c>
      <c r="AC494">
        <f t="shared" si="225"/>
        <v>7.7759129386834936E-11</v>
      </c>
      <c r="AD494">
        <v>0</v>
      </c>
      <c r="AE494" s="11">
        <f t="shared" si="226"/>
        <v>2.0903724265187424E-11</v>
      </c>
      <c r="AF494" s="11">
        <f t="shared" si="227"/>
        <v>9.8662853652022362E-11</v>
      </c>
      <c r="AG494" s="15">
        <f t="shared" si="228"/>
        <v>1.097002469958351E-3</v>
      </c>
      <c r="AI494">
        <f t="shared" si="243"/>
        <v>9.9905510880095509E-7</v>
      </c>
      <c r="AJ494">
        <f t="shared" si="229"/>
        <v>7.7759129386834936E-11</v>
      </c>
      <c r="AK494">
        <v>0</v>
      </c>
      <c r="AL494" s="11">
        <f t="shared" si="230"/>
        <v>4.333023565310624E-10</v>
      </c>
      <c r="AM494" s="11">
        <f t="shared" si="231"/>
        <v>5.1106148591789729E-10</v>
      </c>
      <c r="AN494" s="15">
        <f t="shared" si="232"/>
        <v>2.2739189884214046E-2</v>
      </c>
      <c r="AO494" s="15"/>
      <c r="AP494" t="e">
        <f t="shared" si="233"/>
        <v>#VALUE!</v>
      </c>
      <c r="AQ494" t="e">
        <f t="shared" si="234"/>
        <v>#VALUE!</v>
      </c>
      <c r="AR494">
        <v>0</v>
      </c>
      <c r="AS494" s="11" t="e">
        <f t="shared" si="235"/>
        <v>#VALUE!</v>
      </c>
      <c r="AT494" s="11" t="e">
        <f t="shared" si="236"/>
        <v>#VALUE!</v>
      </c>
      <c r="AU494" s="15">
        <f t="shared" si="237"/>
        <v>1.5759424160826513E-2</v>
      </c>
      <c r="AW494">
        <f t="shared" si="238"/>
        <v>78.812974192989046</v>
      </c>
      <c r="AX494">
        <f t="shared" si="239"/>
        <v>15.215219993965071</v>
      </c>
      <c r="AY494" t="e">
        <f t="shared" si="240"/>
        <v>#VALUE!</v>
      </c>
    </row>
    <row r="495" spans="1:51">
      <c r="A495" s="17"/>
      <c r="D495" s="36"/>
      <c r="E495" s="45"/>
      <c r="H495" s="5">
        <v>20</v>
      </c>
      <c r="I495" s="5">
        <v>30</v>
      </c>
      <c r="J495" s="5">
        <v>1</v>
      </c>
      <c r="K495" s="5">
        <v>1</v>
      </c>
      <c r="L495" s="5" t="s">
        <v>88</v>
      </c>
      <c r="M495" s="6">
        <f t="shared" si="216"/>
        <v>5.1728162884310709E-3</v>
      </c>
      <c r="N495" s="6">
        <f t="shared" si="244"/>
        <v>2.6794554190270953E-2</v>
      </c>
      <c r="O495" s="6" t="e">
        <f t="shared" si="217"/>
        <v>#VALUE!</v>
      </c>
      <c r="P495">
        <f t="shared" si="218"/>
        <v>8.2765060614897135E-2</v>
      </c>
      <c r="Q495">
        <f t="shared" si="219"/>
        <v>1.1789603843719219</v>
      </c>
      <c r="R495">
        <f t="shared" si="220"/>
        <v>0.14349881432745903</v>
      </c>
      <c r="S495">
        <f t="shared" si="221"/>
        <v>0.74330626535800015</v>
      </c>
      <c r="T495">
        <f t="shared" si="222"/>
        <v>0.74330626535800026</v>
      </c>
      <c r="V495" s="4">
        <f t="shared" si="241"/>
        <v>0.99905510880095516</v>
      </c>
      <c r="W495">
        <v>313.14999999999998</v>
      </c>
      <c r="X495">
        <f t="shared" si="223"/>
        <v>1.9073334166666699E-2</v>
      </c>
      <c r="Y495">
        <v>2E-3</v>
      </c>
      <c r="Z495">
        <f t="shared" si="224"/>
        <v>7.2765497523200454E-2</v>
      </c>
      <c r="AB495">
        <f t="shared" si="242"/>
        <v>9.9905510880095509E-7</v>
      </c>
      <c r="AC495">
        <f t="shared" si="225"/>
        <v>7.7759129386834936E-11</v>
      </c>
      <c r="AD495">
        <v>0</v>
      </c>
      <c r="AE495" s="11">
        <f t="shared" si="226"/>
        <v>2.0903724265187424E-11</v>
      </c>
      <c r="AF495" s="11">
        <f t="shared" si="227"/>
        <v>9.8662853652022362E-11</v>
      </c>
      <c r="AG495" s="15">
        <f t="shared" si="228"/>
        <v>1.097002469958351E-3</v>
      </c>
      <c r="AI495">
        <f t="shared" si="243"/>
        <v>9.9905510880095509E-7</v>
      </c>
      <c r="AJ495">
        <f t="shared" si="229"/>
        <v>7.7759129386834936E-11</v>
      </c>
      <c r="AK495">
        <v>0</v>
      </c>
      <c r="AL495" s="11">
        <f t="shared" si="230"/>
        <v>4.333023565310624E-10</v>
      </c>
      <c r="AM495" s="11">
        <f t="shared" si="231"/>
        <v>5.1106148591789729E-10</v>
      </c>
      <c r="AN495" s="15">
        <f t="shared" si="232"/>
        <v>2.2739189884214046E-2</v>
      </c>
      <c r="AO495" s="15"/>
      <c r="AP495" t="e">
        <f t="shared" si="233"/>
        <v>#VALUE!</v>
      </c>
      <c r="AQ495" t="e">
        <f t="shared" si="234"/>
        <v>#VALUE!</v>
      </c>
      <c r="AR495">
        <v>0</v>
      </c>
      <c r="AS495" s="11" t="e">
        <f t="shared" si="235"/>
        <v>#VALUE!</v>
      </c>
      <c r="AT495" s="11" t="e">
        <f t="shared" si="236"/>
        <v>#VALUE!</v>
      </c>
      <c r="AU495" s="15">
        <f t="shared" si="237"/>
        <v>1.5759424160826513E-2</v>
      </c>
      <c r="AW495">
        <f t="shared" si="238"/>
        <v>78.812974192989046</v>
      </c>
      <c r="AX495">
        <f t="shared" si="239"/>
        <v>15.215219993965071</v>
      </c>
      <c r="AY495" t="e">
        <f t="shared" si="240"/>
        <v>#VALUE!</v>
      </c>
    </row>
    <row r="496" spans="1:51">
      <c r="A496" s="17"/>
      <c r="D496" s="36"/>
      <c r="E496" s="45"/>
      <c r="H496" s="5">
        <v>20</v>
      </c>
      <c r="I496" s="5">
        <v>30</v>
      </c>
      <c r="J496" s="5">
        <v>1</v>
      </c>
      <c r="K496" s="5">
        <v>1</v>
      </c>
      <c r="L496" s="5" t="s">
        <v>88</v>
      </c>
      <c r="M496" s="6">
        <f t="shared" si="216"/>
        <v>5.1728162884310709E-3</v>
      </c>
      <c r="N496" s="6">
        <f t="shared" si="244"/>
        <v>2.6794554190270953E-2</v>
      </c>
      <c r="O496" s="6" t="e">
        <f t="shared" si="217"/>
        <v>#VALUE!</v>
      </c>
      <c r="P496">
        <f t="shared" si="218"/>
        <v>8.2765060614897135E-2</v>
      </c>
      <c r="Q496">
        <f t="shared" si="219"/>
        <v>1.1789603843719219</v>
      </c>
      <c r="R496">
        <f t="shared" si="220"/>
        <v>0.14349881432745903</v>
      </c>
      <c r="S496">
        <f t="shared" si="221"/>
        <v>0.74330626535800015</v>
      </c>
      <c r="T496">
        <f t="shared" si="222"/>
        <v>0.74330626535800026</v>
      </c>
      <c r="V496" s="4">
        <f t="shared" si="241"/>
        <v>0.99905510880095516</v>
      </c>
      <c r="W496">
        <v>313.14999999999998</v>
      </c>
      <c r="X496">
        <f t="shared" si="223"/>
        <v>1.9073334166666699E-2</v>
      </c>
      <c r="Y496">
        <v>2E-3</v>
      </c>
      <c r="Z496">
        <f t="shared" si="224"/>
        <v>7.2765497523200454E-2</v>
      </c>
      <c r="AB496">
        <f t="shared" si="242"/>
        <v>9.9905510880095509E-7</v>
      </c>
      <c r="AC496">
        <f t="shared" si="225"/>
        <v>7.7759129386834936E-11</v>
      </c>
      <c r="AD496">
        <v>0</v>
      </c>
      <c r="AE496" s="11">
        <f t="shared" si="226"/>
        <v>2.0903724265187424E-11</v>
      </c>
      <c r="AF496" s="11">
        <f t="shared" si="227"/>
        <v>9.8662853652022362E-11</v>
      </c>
      <c r="AG496" s="15">
        <f t="shared" si="228"/>
        <v>1.097002469958351E-3</v>
      </c>
      <c r="AI496">
        <f t="shared" si="243"/>
        <v>9.9905510880095509E-7</v>
      </c>
      <c r="AJ496">
        <f t="shared" si="229"/>
        <v>7.7759129386834936E-11</v>
      </c>
      <c r="AK496">
        <v>0</v>
      </c>
      <c r="AL496" s="11">
        <f t="shared" si="230"/>
        <v>4.333023565310624E-10</v>
      </c>
      <c r="AM496" s="11">
        <f t="shared" si="231"/>
        <v>5.1106148591789729E-10</v>
      </c>
      <c r="AN496" s="15">
        <f t="shared" si="232"/>
        <v>2.2739189884214046E-2</v>
      </c>
      <c r="AO496" s="15"/>
      <c r="AP496" t="e">
        <f t="shared" si="233"/>
        <v>#VALUE!</v>
      </c>
      <c r="AQ496" t="e">
        <f t="shared" si="234"/>
        <v>#VALUE!</v>
      </c>
      <c r="AR496">
        <v>0</v>
      </c>
      <c r="AS496" s="11" t="e">
        <f t="shared" si="235"/>
        <v>#VALUE!</v>
      </c>
      <c r="AT496" s="11" t="e">
        <f t="shared" si="236"/>
        <v>#VALUE!</v>
      </c>
      <c r="AU496" s="15">
        <f t="shared" si="237"/>
        <v>1.5759424160826513E-2</v>
      </c>
      <c r="AW496">
        <f t="shared" si="238"/>
        <v>78.812974192989046</v>
      </c>
      <c r="AX496">
        <f t="shared" si="239"/>
        <v>15.215219993965071</v>
      </c>
      <c r="AY496" t="e">
        <f t="shared" si="240"/>
        <v>#VALUE!</v>
      </c>
    </row>
    <row r="497" spans="1:51">
      <c r="A497" s="17"/>
      <c r="D497" s="36"/>
      <c r="E497" s="45"/>
      <c r="H497" s="5">
        <v>20</v>
      </c>
      <c r="I497" s="5">
        <v>30</v>
      </c>
      <c r="J497" s="5">
        <v>1</v>
      </c>
      <c r="K497" s="5">
        <v>1</v>
      </c>
      <c r="L497" s="5" t="s">
        <v>88</v>
      </c>
      <c r="M497" s="6">
        <f t="shared" si="216"/>
        <v>5.1728162884310709E-3</v>
      </c>
      <c r="N497" s="6">
        <f t="shared" si="244"/>
        <v>2.6794554190270953E-2</v>
      </c>
      <c r="O497" s="6" t="e">
        <f t="shared" si="217"/>
        <v>#VALUE!</v>
      </c>
      <c r="P497">
        <f t="shared" si="218"/>
        <v>8.2765060614897135E-2</v>
      </c>
      <c r="Q497">
        <f t="shared" si="219"/>
        <v>1.1789603843719219</v>
      </c>
      <c r="R497">
        <f t="shared" si="220"/>
        <v>0.14349881432745903</v>
      </c>
      <c r="S497">
        <f t="shared" si="221"/>
        <v>0.74330626535800015</v>
      </c>
      <c r="T497">
        <f t="shared" si="222"/>
        <v>0.74330626535800026</v>
      </c>
      <c r="V497" s="4">
        <f t="shared" si="241"/>
        <v>0.99905510880095516</v>
      </c>
      <c r="W497">
        <v>313.14999999999998</v>
      </c>
      <c r="X497">
        <f t="shared" si="223"/>
        <v>1.9073334166666699E-2</v>
      </c>
      <c r="Y497">
        <v>2E-3</v>
      </c>
      <c r="Z497">
        <f t="shared" si="224"/>
        <v>7.2765497523200454E-2</v>
      </c>
      <c r="AB497">
        <f t="shared" si="242"/>
        <v>9.9905510880095509E-7</v>
      </c>
      <c r="AC497">
        <f t="shared" si="225"/>
        <v>7.7759129386834936E-11</v>
      </c>
      <c r="AD497">
        <v>0</v>
      </c>
      <c r="AE497" s="11">
        <f t="shared" si="226"/>
        <v>2.0903724265187424E-11</v>
      </c>
      <c r="AF497" s="11">
        <f t="shared" si="227"/>
        <v>9.8662853652022362E-11</v>
      </c>
      <c r="AG497" s="15">
        <f t="shared" si="228"/>
        <v>1.097002469958351E-3</v>
      </c>
      <c r="AI497">
        <f t="shared" si="243"/>
        <v>9.9905510880095509E-7</v>
      </c>
      <c r="AJ497">
        <f t="shared" si="229"/>
        <v>7.7759129386834936E-11</v>
      </c>
      <c r="AK497">
        <v>0</v>
      </c>
      <c r="AL497" s="11">
        <f t="shared" si="230"/>
        <v>4.333023565310624E-10</v>
      </c>
      <c r="AM497" s="11">
        <f t="shared" si="231"/>
        <v>5.1106148591789729E-10</v>
      </c>
      <c r="AN497" s="15">
        <f t="shared" si="232"/>
        <v>2.2739189884214046E-2</v>
      </c>
      <c r="AO497" s="15"/>
      <c r="AP497" t="e">
        <f t="shared" si="233"/>
        <v>#VALUE!</v>
      </c>
      <c r="AQ497" t="e">
        <f t="shared" si="234"/>
        <v>#VALUE!</v>
      </c>
      <c r="AR497">
        <v>0</v>
      </c>
      <c r="AS497" s="11" t="e">
        <f t="shared" si="235"/>
        <v>#VALUE!</v>
      </c>
      <c r="AT497" s="11" t="e">
        <f t="shared" si="236"/>
        <v>#VALUE!</v>
      </c>
      <c r="AU497" s="15">
        <f t="shared" si="237"/>
        <v>1.5759424160826513E-2</v>
      </c>
      <c r="AW497">
        <f t="shared" si="238"/>
        <v>78.812974192989046</v>
      </c>
      <c r="AX497">
        <f t="shared" si="239"/>
        <v>15.215219993965071</v>
      </c>
      <c r="AY497" t="e">
        <f t="shared" si="240"/>
        <v>#VALUE!</v>
      </c>
    </row>
    <row r="498" spans="1:51">
      <c r="A498" s="17"/>
      <c r="D498" s="36"/>
      <c r="E498" s="45"/>
      <c r="H498" s="5">
        <v>20</v>
      </c>
      <c r="I498" s="5">
        <v>30</v>
      </c>
      <c r="J498" s="5">
        <v>1</v>
      </c>
      <c r="K498" s="5">
        <v>1</v>
      </c>
      <c r="L498" s="5" t="s">
        <v>88</v>
      </c>
      <c r="M498" s="6">
        <f t="shared" si="216"/>
        <v>5.1728162884310709E-3</v>
      </c>
      <c r="N498" s="6">
        <f t="shared" si="244"/>
        <v>2.6794554190270953E-2</v>
      </c>
      <c r="O498" s="6" t="e">
        <f t="shared" si="217"/>
        <v>#VALUE!</v>
      </c>
      <c r="P498">
        <f t="shared" si="218"/>
        <v>8.2765060614897135E-2</v>
      </c>
      <c r="Q498">
        <f t="shared" si="219"/>
        <v>1.1789603843719219</v>
      </c>
      <c r="R498">
        <f t="shared" si="220"/>
        <v>0.14349881432745903</v>
      </c>
      <c r="S498">
        <f t="shared" si="221"/>
        <v>0.74330626535800015</v>
      </c>
      <c r="T498">
        <f t="shared" si="222"/>
        <v>0.74330626535800026</v>
      </c>
      <c r="V498" s="4">
        <f t="shared" si="241"/>
        <v>0.99905510880095516</v>
      </c>
      <c r="W498">
        <v>313.14999999999998</v>
      </c>
      <c r="X498">
        <f t="shared" si="223"/>
        <v>1.9073334166666699E-2</v>
      </c>
      <c r="Y498">
        <v>2E-3</v>
      </c>
      <c r="Z498">
        <f t="shared" si="224"/>
        <v>7.2765497523200454E-2</v>
      </c>
      <c r="AB498">
        <f t="shared" si="242"/>
        <v>9.9905510880095509E-7</v>
      </c>
      <c r="AC498">
        <f t="shared" si="225"/>
        <v>7.7759129386834936E-11</v>
      </c>
      <c r="AD498">
        <v>0</v>
      </c>
      <c r="AE498" s="11">
        <f t="shared" si="226"/>
        <v>2.0903724265187424E-11</v>
      </c>
      <c r="AF498" s="11">
        <f t="shared" si="227"/>
        <v>9.8662853652022362E-11</v>
      </c>
      <c r="AG498" s="15">
        <f t="shared" si="228"/>
        <v>1.097002469958351E-3</v>
      </c>
      <c r="AI498">
        <f t="shared" si="243"/>
        <v>9.9905510880095509E-7</v>
      </c>
      <c r="AJ498">
        <f t="shared" si="229"/>
        <v>7.7759129386834936E-11</v>
      </c>
      <c r="AK498">
        <v>0</v>
      </c>
      <c r="AL498" s="11">
        <f t="shared" si="230"/>
        <v>4.333023565310624E-10</v>
      </c>
      <c r="AM498" s="11">
        <f t="shared" si="231"/>
        <v>5.1106148591789729E-10</v>
      </c>
      <c r="AN498" s="15">
        <f t="shared" si="232"/>
        <v>2.2739189884214046E-2</v>
      </c>
      <c r="AO498" s="15"/>
      <c r="AP498" t="e">
        <f t="shared" si="233"/>
        <v>#VALUE!</v>
      </c>
      <c r="AQ498" t="e">
        <f t="shared" si="234"/>
        <v>#VALUE!</v>
      </c>
      <c r="AR498">
        <v>0</v>
      </c>
      <c r="AS498" s="11" t="e">
        <f t="shared" si="235"/>
        <v>#VALUE!</v>
      </c>
      <c r="AT498" s="11" t="e">
        <f t="shared" si="236"/>
        <v>#VALUE!</v>
      </c>
      <c r="AU498" s="15">
        <f t="shared" si="237"/>
        <v>1.5759424160826513E-2</v>
      </c>
      <c r="AW498">
        <f t="shared" si="238"/>
        <v>78.812974192989046</v>
      </c>
      <c r="AX498">
        <f t="shared" si="239"/>
        <v>15.215219993965071</v>
      </c>
      <c r="AY498" t="e">
        <f t="shared" si="240"/>
        <v>#VALUE!</v>
      </c>
    </row>
    <row r="499" spans="1:51">
      <c r="A499" s="17"/>
      <c r="D499" s="36"/>
      <c r="E499" s="45"/>
      <c r="H499" s="5">
        <v>20</v>
      </c>
      <c r="I499" s="5">
        <v>30</v>
      </c>
      <c r="J499" s="5">
        <v>1</v>
      </c>
      <c r="K499" s="5">
        <v>1</v>
      </c>
      <c r="L499" s="5" t="s">
        <v>88</v>
      </c>
      <c r="M499" s="6">
        <f t="shared" si="216"/>
        <v>5.1728162884310709E-3</v>
      </c>
      <c r="N499" s="6">
        <f t="shared" si="244"/>
        <v>2.6794554190270953E-2</v>
      </c>
      <c r="O499" s="6" t="e">
        <f t="shared" si="217"/>
        <v>#VALUE!</v>
      </c>
      <c r="P499">
        <f t="shared" si="218"/>
        <v>8.2765060614897135E-2</v>
      </c>
      <c r="Q499">
        <f t="shared" si="219"/>
        <v>1.1789603843719219</v>
      </c>
      <c r="R499">
        <f t="shared" si="220"/>
        <v>0.14349881432745903</v>
      </c>
      <c r="S499">
        <f t="shared" si="221"/>
        <v>0.74330626535800015</v>
      </c>
      <c r="T499">
        <f t="shared" si="222"/>
        <v>0.74330626535800026</v>
      </c>
      <c r="V499" s="4">
        <f t="shared" si="241"/>
        <v>0.99905510880095516</v>
      </c>
      <c r="W499">
        <v>313.14999999999998</v>
      </c>
      <c r="X499">
        <f t="shared" si="223"/>
        <v>1.9073334166666699E-2</v>
      </c>
      <c r="Y499">
        <v>2E-3</v>
      </c>
      <c r="Z499">
        <f t="shared" si="224"/>
        <v>7.2765497523200454E-2</v>
      </c>
      <c r="AB499">
        <f t="shared" si="242"/>
        <v>9.9905510880095509E-7</v>
      </c>
      <c r="AC499">
        <f t="shared" si="225"/>
        <v>7.7759129386834936E-11</v>
      </c>
      <c r="AD499">
        <v>0</v>
      </c>
      <c r="AE499" s="11">
        <f t="shared" si="226"/>
        <v>2.0903724265187424E-11</v>
      </c>
      <c r="AF499" s="11">
        <f t="shared" si="227"/>
        <v>9.8662853652022362E-11</v>
      </c>
      <c r="AG499" s="15">
        <f t="shared" si="228"/>
        <v>1.097002469958351E-3</v>
      </c>
      <c r="AI499">
        <f t="shared" si="243"/>
        <v>9.9905510880095509E-7</v>
      </c>
      <c r="AJ499">
        <f t="shared" si="229"/>
        <v>7.7759129386834936E-11</v>
      </c>
      <c r="AK499">
        <v>0</v>
      </c>
      <c r="AL499" s="11">
        <f t="shared" si="230"/>
        <v>4.333023565310624E-10</v>
      </c>
      <c r="AM499" s="11">
        <f t="shared" si="231"/>
        <v>5.1106148591789729E-10</v>
      </c>
      <c r="AN499" s="15">
        <f t="shared" si="232"/>
        <v>2.2739189884214046E-2</v>
      </c>
      <c r="AO499" s="15"/>
      <c r="AP499" t="e">
        <f t="shared" si="233"/>
        <v>#VALUE!</v>
      </c>
      <c r="AQ499" t="e">
        <f t="shared" si="234"/>
        <v>#VALUE!</v>
      </c>
      <c r="AR499">
        <v>0</v>
      </c>
      <c r="AS499" s="11" t="e">
        <f t="shared" si="235"/>
        <v>#VALUE!</v>
      </c>
      <c r="AT499" s="11" t="e">
        <f t="shared" si="236"/>
        <v>#VALUE!</v>
      </c>
      <c r="AU499" s="15">
        <f t="shared" si="237"/>
        <v>1.5759424160826513E-2</v>
      </c>
      <c r="AW499">
        <f t="shared" si="238"/>
        <v>78.812974192989046</v>
      </c>
      <c r="AX499">
        <f t="shared" si="239"/>
        <v>15.215219993965071</v>
      </c>
      <c r="AY499" t="e">
        <f t="shared" si="240"/>
        <v>#VALUE!</v>
      </c>
    </row>
    <row r="500" spans="1:51">
      <c r="A500" s="17"/>
      <c r="D500" s="36"/>
      <c r="E500" s="45"/>
      <c r="H500" s="5">
        <v>20</v>
      </c>
      <c r="I500" s="5">
        <v>30</v>
      </c>
      <c r="J500" s="5">
        <v>1</v>
      </c>
      <c r="K500" s="5">
        <v>1</v>
      </c>
      <c r="L500" s="5" t="s">
        <v>88</v>
      </c>
      <c r="M500" s="6">
        <f t="shared" si="216"/>
        <v>5.1728162884310709E-3</v>
      </c>
      <c r="N500" s="6">
        <f t="shared" si="244"/>
        <v>2.6794554190270953E-2</v>
      </c>
      <c r="O500" s="6" t="e">
        <f t="shared" si="217"/>
        <v>#VALUE!</v>
      </c>
      <c r="P500">
        <f t="shared" si="218"/>
        <v>8.2765060614897135E-2</v>
      </c>
      <c r="Q500">
        <f t="shared" si="219"/>
        <v>1.1789603843719219</v>
      </c>
      <c r="R500">
        <f t="shared" si="220"/>
        <v>0.14349881432745903</v>
      </c>
      <c r="S500">
        <f t="shared" si="221"/>
        <v>0.74330626535800015</v>
      </c>
      <c r="T500">
        <f t="shared" si="222"/>
        <v>0.74330626535800026</v>
      </c>
      <c r="V500" s="4">
        <f t="shared" si="241"/>
        <v>0.99905510880095516</v>
      </c>
      <c r="W500">
        <v>313.14999999999998</v>
      </c>
      <c r="X500">
        <f t="shared" si="223"/>
        <v>1.9073334166666699E-2</v>
      </c>
      <c r="Y500">
        <v>2E-3</v>
      </c>
      <c r="Z500">
        <f t="shared" si="224"/>
        <v>7.2765497523200454E-2</v>
      </c>
      <c r="AB500">
        <f t="shared" si="242"/>
        <v>9.9905510880095509E-7</v>
      </c>
      <c r="AC500">
        <f t="shared" si="225"/>
        <v>7.7759129386834936E-11</v>
      </c>
      <c r="AD500">
        <v>0</v>
      </c>
      <c r="AE500" s="11">
        <f t="shared" si="226"/>
        <v>2.0903724265187424E-11</v>
      </c>
      <c r="AF500" s="11">
        <f t="shared" si="227"/>
        <v>9.8662853652022362E-11</v>
      </c>
      <c r="AG500" s="15">
        <f t="shared" si="228"/>
        <v>1.097002469958351E-3</v>
      </c>
      <c r="AI500">
        <f t="shared" si="243"/>
        <v>9.9905510880095509E-7</v>
      </c>
      <c r="AJ500">
        <f t="shared" si="229"/>
        <v>7.7759129386834936E-11</v>
      </c>
      <c r="AK500">
        <v>0</v>
      </c>
      <c r="AL500" s="11">
        <f t="shared" si="230"/>
        <v>4.333023565310624E-10</v>
      </c>
      <c r="AM500" s="11">
        <f t="shared" si="231"/>
        <v>5.1106148591789729E-10</v>
      </c>
      <c r="AN500" s="15">
        <f t="shared" si="232"/>
        <v>2.2739189884214046E-2</v>
      </c>
      <c r="AO500" s="15"/>
      <c r="AP500" t="e">
        <f t="shared" si="233"/>
        <v>#VALUE!</v>
      </c>
      <c r="AQ500" t="e">
        <f t="shared" si="234"/>
        <v>#VALUE!</v>
      </c>
      <c r="AR500">
        <v>0</v>
      </c>
      <c r="AS500" s="11" t="e">
        <f t="shared" si="235"/>
        <v>#VALUE!</v>
      </c>
      <c r="AT500" s="11" t="e">
        <f t="shared" si="236"/>
        <v>#VALUE!</v>
      </c>
      <c r="AU500" s="15">
        <f t="shared" si="237"/>
        <v>1.5759424160826513E-2</v>
      </c>
      <c r="AW500">
        <f t="shared" si="238"/>
        <v>78.812974192989046</v>
      </c>
      <c r="AX500">
        <f t="shared" si="239"/>
        <v>15.215219993965071</v>
      </c>
      <c r="AY500" t="e">
        <f t="shared" si="240"/>
        <v>#VALUE!</v>
      </c>
    </row>
    <row r="501" spans="1:51">
      <c r="A501" s="17"/>
      <c r="D501" s="36"/>
      <c r="E501" s="45"/>
      <c r="H501" s="5">
        <v>20</v>
      </c>
      <c r="I501" s="5">
        <v>30</v>
      </c>
      <c r="J501" s="5">
        <v>1</v>
      </c>
      <c r="K501" s="5">
        <v>1</v>
      </c>
      <c r="L501" s="5" t="s">
        <v>88</v>
      </c>
      <c r="M501" s="6">
        <f t="shared" si="216"/>
        <v>5.1728162884310709E-3</v>
      </c>
      <c r="N501" s="6">
        <f t="shared" si="244"/>
        <v>2.6794554190270953E-2</v>
      </c>
      <c r="O501" s="6" t="e">
        <f t="shared" si="217"/>
        <v>#VALUE!</v>
      </c>
      <c r="P501">
        <f t="shared" si="218"/>
        <v>8.2765060614897135E-2</v>
      </c>
      <c r="Q501">
        <f t="shared" si="219"/>
        <v>1.1789603843719219</v>
      </c>
      <c r="R501">
        <f t="shared" si="220"/>
        <v>0.14349881432745903</v>
      </c>
      <c r="S501">
        <f t="shared" si="221"/>
        <v>0.74330626535800015</v>
      </c>
      <c r="T501">
        <f t="shared" si="222"/>
        <v>0.74330626535800026</v>
      </c>
      <c r="V501" s="4">
        <f t="shared" si="241"/>
        <v>0.99905510880095516</v>
      </c>
      <c r="W501">
        <v>313.14999999999998</v>
      </c>
      <c r="X501">
        <f t="shared" si="223"/>
        <v>1.9073334166666699E-2</v>
      </c>
      <c r="Y501">
        <v>2E-3</v>
      </c>
      <c r="Z501">
        <f t="shared" si="224"/>
        <v>7.2765497523200454E-2</v>
      </c>
      <c r="AB501">
        <f t="shared" si="242"/>
        <v>9.9905510880095509E-7</v>
      </c>
      <c r="AC501">
        <f t="shared" si="225"/>
        <v>7.7759129386834936E-11</v>
      </c>
      <c r="AD501">
        <v>0</v>
      </c>
      <c r="AE501" s="11">
        <f t="shared" si="226"/>
        <v>2.0903724265187424E-11</v>
      </c>
      <c r="AF501" s="11">
        <f t="shared" si="227"/>
        <v>9.8662853652022362E-11</v>
      </c>
      <c r="AG501" s="15">
        <f t="shared" si="228"/>
        <v>1.097002469958351E-3</v>
      </c>
      <c r="AI501">
        <f t="shared" si="243"/>
        <v>9.9905510880095509E-7</v>
      </c>
      <c r="AJ501">
        <f t="shared" si="229"/>
        <v>7.7759129386834936E-11</v>
      </c>
      <c r="AK501">
        <v>0</v>
      </c>
      <c r="AL501" s="11">
        <f t="shared" si="230"/>
        <v>4.333023565310624E-10</v>
      </c>
      <c r="AM501" s="11">
        <f t="shared" si="231"/>
        <v>5.1106148591789729E-10</v>
      </c>
      <c r="AN501" s="15">
        <f t="shared" si="232"/>
        <v>2.2739189884214046E-2</v>
      </c>
      <c r="AO501" s="15"/>
      <c r="AP501" t="e">
        <f t="shared" si="233"/>
        <v>#VALUE!</v>
      </c>
      <c r="AQ501" t="e">
        <f t="shared" si="234"/>
        <v>#VALUE!</v>
      </c>
      <c r="AR501">
        <v>0</v>
      </c>
      <c r="AS501" s="11" t="e">
        <f t="shared" si="235"/>
        <v>#VALUE!</v>
      </c>
      <c r="AT501" s="11" t="e">
        <f t="shared" si="236"/>
        <v>#VALUE!</v>
      </c>
      <c r="AU501" s="15">
        <f t="shared" si="237"/>
        <v>1.5759424160826513E-2</v>
      </c>
      <c r="AW501">
        <f t="shared" si="238"/>
        <v>78.812974192989046</v>
      </c>
      <c r="AX501">
        <f t="shared" si="239"/>
        <v>15.215219993965071</v>
      </c>
      <c r="AY501" t="e">
        <f t="shared" si="240"/>
        <v>#VALUE!</v>
      </c>
    </row>
    <row r="502" spans="1:51">
      <c r="A502" s="17"/>
      <c r="D502" s="36"/>
      <c r="E502" s="45"/>
      <c r="H502" s="5">
        <v>20</v>
      </c>
      <c r="I502" s="5">
        <v>30</v>
      </c>
      <c r="J502" s="5">
        <v>1</v>
      </c>
      <c r="K502" s="5">
        <v>1</v>
      </c>
      <c r="L502" s="5" t="s">
        <v>88</v>
      </c>
      <c r="M502" s="6">
        <f t="shared" si="216"/>
        <v>5.1728162884310709E-3</v>
      </c>
      <c r="N502" s="6">
        <f t="shared" si="244"/>
        <v>2.6794554190270953E-2</v>
      </c>
      <c r="O502" s="6" t="e">
        <f t="shared" si="217"/>
        <v>#VALUE!</v>
      </c>
      <c r="P502">
        <f t="shared" si="218"/>
        <v>8.2765060614897135E-2</v>
      </c>
      <c r="Q502">
        <f t="shared" si="219"/>
        <v>1.1789603843719219</v>
      </c>
      <c r="R502">
        <f t="shared" si="220"/>
        <v>0.14349881432745903</v>
      </c>
      <c r="S502">
        <f t="shared" si="221"/>
        <v>0.74330626535800015</v>
      </c>
      <c r="T502">
        <f t="shared" si="222"/>
        <v>0.74330626535800026</v>
      </c>
      <c r="V502" s="4">
        <f t="shared" si="241"/>
        <v>0.99905510880095516</v>
      </c>
      <c r="W502">
        <v>313.14999999999998</v>
      </c>
      <c r="X502">
        <f t="shared" si="223"/>
        <v>1.9073334166666699E-2</v>
      </c>
      <c r="Y502">
        <v>2E-3</v>
      </c>
      <c r="Z502">
        <f t="shared" si="224"/>
        <v>7.2765497523200454E-2</v>
      </c>
      <c r="AB502">
        <f t="shared" si="242"/>
        <v>9.9905510880095509E-7</v>
      </c>
      <c r="AC502">
        <f t="shared" si="225"/>
        <v>7.7759129386834936E-11</v>
      </c>
      <c r="AD502">
        <v>0</v>
      </c>
      <c r="AE502" s="11">
        <f t="shared" si="226"/>
        <v>2.0903724265187424E-11</v>
      </c>
      <c r="AF502" s="11">
        <f t="shared" si="227"/>
        <v>9.8662853652022362E-11</v>
      </c>
      <c r="AG502" s="15">
        <f t="shared" si="228"/>
        <v>1.097002469958351E-3</v>
      </c>
      <c r="AI502">
        <f t="shared" si="243"/>
        <v>9.9905510880095509E-7</v>
      </c>
      <c r="AJ502">
        <f t="shared" si="229"/>
        <v>7.7759129386834936E-11</v>
      </c>
      <c r="AK502">
        <v>0</v>
      </c>
      <c r="AL502" s="11">
        <f t="shared" si="230"/>
        <v>4.333023565310624E-10</v>
      </c>
      <c r="AM502" s="11">
        <f t="shared" si="231"/>
        <v>5.1106148591789729E-10</v>
      </c>
      <c r="AN502" s="15">
        <f t="shared" si="232"/>
        <v>2.2739189884214046E-2</v>
      </c>
      <c r="AO502" s="15"/>
      <c r="AP502" t="e">
        <f t="shared" si="233"/>
        <v>#VALUE!</v>
      </c>
      <c r="AQ502" t="e">
        <f t="shared" si="234"/>
        <v>#VALUE!</v>
      </c>
      <c r="AR502">
        <v>0</v>
      </c>
      <c r="AS502" s="11" t="e">
        <f t="shared" si="235"/>
        <v>#VALUE!</v>
      </c>
      <c r="AT502" s="11" t="e">
        <f t="shared" si="236"/>
        <v>#VALUE!</v>
      </c>
      <c r="AU502" s="15">
        <f t="shared" si="237"/>
        <v>1.5759424160826513E-2</v>
      </c>
      <c r="AW502">
        <f t="shared" si="238"/>
        <v>78.812974192989046</v>
      </c>
      <c r="AX502">
        <f t="shared" si="239"/>
        <v>15.215219993965071</v>
      </c>
      <c r="AY502" t="e">
        <f t="shared" si="240"/>
        <v>#VALUE!</v>
      </c>
    </row>
    <row r="503" spans="1:51">
      <c r="A503" s="17"/>
      <c r="D503" s="36"/>
      <c r="E503" s="45"/>
      <c r="H503" s="5">
        <v>20</v>
      </c>
      <c r="I503" s="5">
        <v>30</v>
      </c>
      <c r="J503" s="5">
        <v>1</v>
      </c>
      <c r="K503" s="5">
        <v>1</v>
      </c>
      <c r="L503" s="5" t="s">
        <v>88</v>
      </c>
      <c r="M503" s="6">
        <f t="shared" si="216"/>
        <v>5.1728162884310709E-3</v>
      </c>
      <c r="N503" s="6">
        <f t="shared" si="244"/>
        <v>2.6794554190270953E-2</v>
      </c>
      <c r="O503" s="6" t="e">
        <f t="shared" si="217"/>
        <v>#VALUE!</v>
      </c>
      <c r="P503">
        <f t="shared" si="218"/>
        <v>8.2765060614897135E-2</v>
      </c>
      <c r="Q503">
        <f t="shared" si="219"/>
        <v>1.1789603843719219</v>
      </c>
      <c r="R503">
        <f t="shared" si="220"/>
        <v>0.14349881432745903</v>
      </c>
      <c r="S503">
        <f t="shared" si="221"/>
        <v>0.74330626535800015</v>
      </c>
      <c r="T503">
        <f t="shared" si="222"/>
        <v>0.74330626535800026</v>
      </c>
      <c r="V503" s="4">
        <f t="shared" si="241"/>
        <v>0.99905510880095516</v>
      </c>
      <c r="W503">
        <v>313.14999999999998</v>
      </c>
      <c r="X503">
        <f t="shared" si="223"/>
        <v>1.9073334166666699E-2</v>
      </c>
      <c r="Y503">
        <v>2E-3</v>
      </c>
      <c r="Z503">
        <f t="shared" si="224"/>
        <v>7.2765497523200454E-2</v>
      </c>
      <c r="AB503">
        <f t="shared" si="242"/>
        <v>9.9905510880095509E-7</v>
      </c>
      <c r="AC503">
        <f t="shared" si="225"/>
        <v>7.7759129386834936E-11</v>
      </c>
      <c r="AD503">
        <v>0</v>
      </c>
      <c r="AE503" s="11">
        <f t="shared" si="226"/>
        <v>2.0903724265187424E-11</v>
      </c>
      <c r="AF503" s="11">
        <f t="shared" si="227"/>
        <v>9.8662853652022362E-11</v>
      </c>
      <c r="AG503" s="15">
        <f t="shared" si="228"/>
        <v>1.097002469958351E-3</v>
      </c>
      <c r="AI503">
        <f t="shared" si="243"/>
        <v>9.9905510880095509E-7</v>
      </c>
      <c r="AJ503">
        <f t="shared" si="229"/>
        <v>7.7759129386834936E-11</v>
      </c>
      <c r="AK503">
        <v>0</v>
      </c>
      <c r="AL503" s="11">
        <f t="shared" si="230"/>
        <v>4.333023565310624E-10</v>
      </c>
      <c r="AM503" s="11">
        <f t="shared" si="231"/>
        <v>5.1106148591789729E-10</v>
      </c>
      <c r="AN503" s="15">
        <f t="shared" si="232"/>
        <v>2.2739189884214046E-2</v>
      </c>
      <c r="AO503" s="15"/>
      <c r="AP503" t="e">
        <f t="shared" si="233"/>
        <v>#VALUE!</v>
      </c>
      <c r="AQ503" t="e">
        <f t="shared" si="234"/>
        <v>#VALUE!</v>
      </c>
      <c r="AR503">
        <v>0</v>
      </c>
      <c r="AS503" s="11" t="e">
        <f t="shared" si="235"/>
        <v>#VALUE!</v>
      </c>
      <c r="AT503" s="11" t="e">
        <f t="shared" si="236"/>
        <v>#VALUE!</v>
      </c>
      <c r="AU503" s="15">
        <f t="shared" si="237"/>
        <v>1.5759424160826513E-2</v>
      </c>
      <c r="AW503">
        <f t="shared" si="238"/>
        <v>78.812974192989046</v>
      </c>
      <c r="AX503">
        <f t="shared" si="239"/>
        <v>15.215219993965071</v>
      </c>
      <c r="AY503" t="e">
        <f t="shared" si="240"/>
        <v>#VALUE!</v>
      </c>
    </row>
    <row r="504" spans="1:51">
      <c r="A504" s="17"/>
      <c r="D504" s="36"/>
      <c r="E504" s="45"/>
      <c r="H504" s="5">
        <v>20</v>
      </c>
      <c r="I504" s="5">
        <v>30</v>
      </c>
      <c r="J504" s="5">
        <v>1</v>
      </c>
      <c r="K504" s="5">
        <v>1</v>
      </c>
      <c r="L504" s="5" t="s">
        <v>88</v>
      </c>
      <c r="M504" s="6">
        <f t="shared" si="216"/>
        <v>5.1728162884310709E-3</v>
      </c>
      <c r="N504" s="6">
        <f t="shared" si="244"/>
        <v>2.6794554190270953E-2</v>
      </c>
      <c r="O504" s="6" t="e">
        <f t="shared" si="217"/>
        <v>#VALUE!</v>
      </c>
      <c r="P504">
        <f t="shared" si="218"/>
        <v>8.2765060614897135E-2</v>
      </c>
      <c r="Q504">
        <f t="shared" si="219"/>
        <v>1.1789603843719219</v>
      </c>
      <c r="R504">
        <f t="shared" si="220"/>
        <v>0.14349881432745903</v>
      </c>
      <c r="S504">
        <f t="shared" si="221"/>
        <v>0.74330626535800015</v>
      </c>
      <c r="T504">
        <f t="shared" si="222"/>
        <v>0.74330626535800026</v>
      </c>
      <c r="V504" s="4">
        <f t="shared" si="241"/>
        <v>0.99905510880095516</v>
      </c>
      <c r="W504">
        <v>313.14999999999998</v>
      </c>
      <c r="X504">
        <f t="shared" si="223"/>
        <v>1.9073334166666699E-2</v>
      </c>
      <c r="Y504">
        <v>2E-3</v>
      </c>
      <c r="Z504">
        <f t="shared" si="224"/>
        <v>7.2765497523200454E-2</v>
      </c>
      <c r="AB504">
        <f t="shared" si="242"/>
        <v>9.9905510880095509E-7</v>
      </c>
      <c r="AC504">
        <f t="shared" si="225"/>
        <v>7.7759129386834936E-11</v>
      </c>
      <c r="AD504">
        <v>0</v>
      </c>
      <c r="AE504" s="11">
        <f t="shared" si="226"/>
        <v>2.0903724265187424E-11</v>
      </c>
      <c r="AF504" s="11">
        <f t="shared" si="227"/>
        <v>9.8662853652022362E-11</v>
      </c>
      <c r="AG504" s="15">
        <f t="shared" si="228"/>
        <v>1.097002469958351E-3</v>
      </c>
      <c r="AI504">
        <f t="shared" si="243"/>
        <v>9.9905510880095509E-7</v>
      </c>
      <c r="AJ504">
        <f t="shared" si="229"/>
        <v>7.7759129386834936E-11</v>
      </c>
      <c r="AK504">
        <v>0</v>
      </c>
      <c r="AL504" s="11">
        <f t="shared" si="230"/>
        <v>4.333023565310624E-10</v>
      </c>
      <c r="AM504" s="11">
        <f t="shared" si="231"/>
        <v>5.1106148591789729E-10</v>
      </c>
      <c r="AN504" s="15">
        <f t="shared" si="232"/>
        <v>2.2739189884214046E-2</v>
      </c>
      <c r="AO504" s="15"/>
      <c r="AP504" t="e">
        <f t="shared" si="233"/>
        <v>#VALUE!</v>
      </c>
      <c r="AQ504" t="e">
        <f t="shared" si="234"/>
        <v>#VALUE!</v>
      </c>
      <c r="AR504">
        <v>0</v>
      </c>
      <c r="AS504" s="11" t="e">
        <f t="shared" si="235"/>
        <v>#VALUE!</v>
      </c>
      <c r="AT504" s="11" t="e">
        <f t="shared" si="236"/>
        <v>#VALUE!</v>
      </c>
      <c r="AU504" s="15">
        <f t="shared" si="237"/>
        <v>1.5759424160826513E-2</v>
      </c>
      <c r="AW504">
        <f t="shared" si="238"/>
        <v>78.812974192989046</v>
      </c>
      <c r="AX504">
        <f t="shared" si="239"/>
        <v>15.215219993965071</v>
      </c>
      <c r="AY504" t="e">
        <f t="shared" si="240"/>
        <v>#VALUE!</v>
      </c>
    </row>
    <row r="505" spans="1:51">
      <c r="A505" s="17"/>
      <c r="D505" s="36"/>
      <c r="E505" s="45"/>
      <c r="F505" s="43"/>
      <c r="H505" s="5">
        <v>20</v>
      </c>
      <c r="I505" s="5">
        <v>30</v>
      </c>
      <c r="J505" s="5">
        <v>1</v>
      </c>
      <c r="K505" s="5">
        <v>1</v>
      </c>
      <c r="L505" s="5" t="s">
        <v>88</v>
      </c>
      <c r="M505" s="6">
        <f t="shared" si="216"/>
        <v>5.1728162884310709E-3</v>
      </c>
      <c r="N505" s="6">
        <f t="shared" si="244"/>
        <v>2.6794554190270953E-2</v>
      </c>
      <c r="O505" s="6" t="e">
        <f t="shared" si="217"/>
        <v>#VALUE!</v>
      </c>
      <c r="P505">
        <f t="shared" si="218"/>
        <v>8.2765060614897135E-2</v>
      </c>
      <c r="Q505">
        <f t="shared" si="219"/>
        <v>1.1789603843719219</v>
      </c>
      <c r="R505">
        <f t="shared" si="220"/>
        <v>0.14349881432745903</v>
      </c>
      <c r="S505">
        <f t="shared" si="221"/>
        <v>0.74330626535800015</v>
      </c>
      <c r="T505">
        <f t="shared" si="222"/>
        <v>0.74330626535800026</v>
      </c>
      <c r="V505" s="4">
        <f t="shared" si="241"/>
        <v>0.99905510880095516</v>
      </c>
      <c r="W505">
        <v>313.14999999999998</v>
      </c>
      <c r="X505">
        <f t="shared" si="223"/>
        <v>1.9073334166666699E-2</v>
      </c>
      <c r="Y505">
        <v>2E-3</v>
      </c>
      <c r="Z505">
        <f t="shared" si="224"/>
        <v>7.2765497523200454E-2</v>
      </c>
      <c r="AB505">
        <f t="shared" si="242"/>
        <v>9.9905510880095509E-7</v>
      </c>
      <c r="AC505">
        <f t="shared" si="225"/>
        <v>7.7759129386834936E-11</v>
      </c>
      <c r="AD505">
        <v>0</v>
      </c>
      <c r="AE505" s="11">
        <f t="shared" si="226"/>
        <v>2.0903724265187424E-11</v>
      </c>
      <c r="AF505" s="11">
        <f t="shared" si="227"/>
        <v>9.8662853652022362E-11</v>
      </c>
      <c r="AG505" s="15">
        <f t="shared" si="228"/>
        <v>1.097002469958351E-3</v>
      </c>
      <c r="AI505">
        <f t="shared" si="243"/>
        <v>9.9905510880095509E-7</v>
      </c>
      <c r="AJ505">
        <f t="shared" si="229"/>
        <v>7.7759129386834936E-11</v>
      </c>
      <c r="AK505">
        <v>0</v>
      </c>
      <c r="AL505" s="11">
        <f t="shared" si="230"/>
        <v>4.333023565310624E-10</v>
      </c>
      <c r="AM505" s="11">
        <f t="shared" si="231"/>
        <v>5.1106148591789729E-10</v>
      </c>
      <c r="AN505" s="15">
        <f t="shared" si="232"/>
        <v>2.2739189884214046E-2</v>
      </c>
      <c r="AO505" s="15"/>
      <c r="AP505" t="e">
        <f t="shared" si="233"/>
        <v>#VALUE!</v>
      </c>
      <c r="AQ505" t="e">
        <f t="shared" si="234"/>
        <v>#VALUE!</v>
      </c>
      <c r="AR505">
        <v>0</v>
      </c>
      <c r="AS505" s="11" t="e">
        <f t="shared" si="235"/>
        <v>#VALUE!</v>
      </c>
      <c r="AT505" s="11" t="e">
        <f t="shared" si="236"/>
        <v>#VALUE!</v>
      </c>
      <c r="AU505" s="15">
        <f t="shared" si="237"/>
        <v>1.5759424160826513E-2</v>
      </c>
      <c r="AW505">
        <f t="shared" si="238"/>
        <v>78.812974192989046</v>
      </c>
      <c r="AX505">
        <f t="shared" si="239"/>
        <v>15.215219993965071</v>
      </c>
      <c r="AY505" t="e">
        <f t="shared" si="240"/>
        <v>#VALUE!</v>
      </c>
    </row>
    <row r="506" spans="1:51">
      <c r="A506" s="17"/>
      <c r="D506" s="36"/>
      <c r="E506" s="45"/>
      <c r="F506" s="43"/>
      <c r="H506" s="5">
        <v>20</v>
      </c>
      <c r="I506" s="5">
        <v>30</v>
      </c>
      <c r="J506" s="5">
        <v>1</v>
      </c>
      <c r="K506" s="5">
        <v>1</v>
      </c>
      <c r="L506" s="5" t="s">
        <v>88</v>
      </c>
      <c r="M506" s="6">
        <f t="shared" si="216"/>
        <v>5.1728162884310709E-3</v>
      </c>
      <c r="N506" s="6">
        <f t="shared" si="244"/>
        <v>2.6794554190270953E-2</v>
      </c>
      <c r="O506" s="6" t="e">
        <f t="shared" si="217"/>
        <v>#VALUE!</v>
      </c>
      <c r="P506">
        <f t="shared" si="218"/>
        <v>8.2765060614897135E-2</v>
      </c>
      <c r="Q506">
        <f t="shared" si="219"/>
        <v>1.1789603843719219</v>
      </c>
      <c r="R506">
        <f t="shared" si="220"/>
        <v>0.14349881432745903</v>
      </c>
      <c r="S506">
        <f t="shared" si="221"/>
        <v>0.74330626535800015</v>
      </c>
      <c r="T506">
        <f t="shared" si="222"/>
        <v>0.74330626535800026</v>
      </c>
      <c r="V506" s="4">
        <f t="shared" si="241"/>
        <v>0.99905510880095516</v>
      </c>
      <c r="W506">
        <v>313.14999999999998</v>
      </c>
      <c r="X506">
        <f t="shared" si="223"/>
        <v>1.9073334166666699E-2</v>
      </c>
      <c r="Y506">
        <v>2E-3</v>
      </c>
      <c r="Z506">
        <f t="shared" si="224"/>
        <v>7.2765497523200454E-2</v>
      </c>
      <c r="AB506">
        <f t="shared" si="242"/>
        <v>9.9905510880095509E-7</v>
      </c>
      <c r="AC506">
        <f t="shared" si="225"/>
        <v>7.7759129386834936E-11</v>
      </c>
      <c r="AD506">
        <v>0</v>
      </c>
      <c r="AE506" s="11">
        <f t="shared" si="226"/>
        <v>2.0903724265187424E-11</v>
      </c>
      <c r="AF506" s="11">
        <f t="shared" si="227"/>
        <v>9.8662853652022362E-11</v>
      </c>
      <c r="AG506" s="15">
        <f t="shared" si="228"/>
        <v>1.097002469958351E-3</v>
      </c>
      <c r="AI506">
        <f t="shared" si="243"/>
        <v>9.9905510880095509E-7</v>
      </c>
      <c r="AJ506">
        <f t="shared" si="229"/>
        <v>7.7759129386834936E-11</v>
      </c>
      <c r="AK506">
        <v>0</v>
      </c>
      <c r="AL506" s="11">
        <f t="shared" si="230"/>
        <v>4.333023565310624E-10</v>
      </c>
      <c r="AM506" s="11">
        <f t="shared" si="231"/>
        <v>5.1106148591789729E-10</v>
      </c>
      <c r="AN506" s="15">
        <f t="shared" si="232"/>
        <v>2.2739189884214046E-2</v>
      </c>
      <c r="AO506" s="15"/>
      <c r="AP506" t="e">
        <f t="shared" si="233"/>
        <v>#VALUE!</v>
      </c>
      <c r="AQ506" t="e">
        <f t="shared" si="234"/>
        <v>#VALUE!</v>
      </c>
      <c r="AR506">
        <v>0</v>
      </c>
      <c r="AS506" s="11" t="e">
        <f t="shared" si="235"/>
        <v>#VALUE!</v>
      </c>
      <c r="AT506" s="11" t="e">
        <f t="shared" si="236"/>
        <v>#VALUE!</v>
      </c>
      <c r="AU506" s="15">
        <f t="shared" si="237"/>
        <v>1.5759424160826513E-2</v>
      </c>
      <c r="AW506">
        <f t="shared" si="238"/>
        <v>78.812974192989046</v>
      </c>
      <c r="AX506">
        <f t="shared" si="239"/>
        <v>15.215219993965071</v>
      </c>
      <c r="AY506" t="e">
        <f t="shared" si="240"/>
        <v>#VALUE!</v>
      </c>
    </row>
    <row r="507" spans="1:51">
      <c r="A507" s="17"/>
      <c r="D507" s="36"/>
      <c r="E507" s="45"/>
      <c r="F507" s="43"/>
      <c r="H507" s="5">
        <v>20</v>
      </c>
      <c r="I507" s="5">
        <v>30</v>
      </c>
      <c r="J507" s="5">
        <v>1</v>
      </c>
      <c r="K507" s="5">
        <v>1</v>
      </c>
      <c r="L507" s="5" t="s">
        <v>88</v>
      </c>
      <c r="M507" s="6">
        <f t="shared" si="216"/>
        <v>5.1728162884310709E-3</v>
      </c>
      <c r="N507" s="6">
        <f t="shared" si="244"/>
        <v>2.6794554190270953E-2</v>
      </c>
      <c r="O507" s="6" t="e">
        <f t="shared" si="217"/>
        <v>#VALUE!</v>
      </c>
      <c r="P507">
        <f t="shared" si="218"/>
        <v>8.2765060614897135E-2</v>
      </c>
      <c r="Q507">
        <f t="shared" si="219"/>
        <v>1.1789603843719219</v>
      </c>
      <c r="R507">
        <f t="shared" si="220"/>
        <v>0.14349881432745903</v>
      </c>
      <c r="S507">
        <f t="shared" si="221"/>
        <v>0.74330626535800015</v>
      </c>
      <c r="T507">
        <f t="shared" si="222"/>
        <v>0.74330626535800026</v>
      </c>
      <c r="V507" s="4">
        <f t="shared" si="241"/>
        <v>0.99905510880095516</v>
      </c>
      <c r="W507">
        <v>313.14999999999998</v>
      </c>
      <c r="X507">
        <f t="shared" si="223"/>
        <v>1.9073334166666699E-2</v>
      </c>
      <c r="Y507">
        <v>2E-3</v>
      </c>
      <c r="Z507">
        <f t="shared" si="224"/>
        <v>7.2765497523200454E-2</v>
      </c>
      <c r="AB507">
        <f t="shared" si="242"/>
        <v>9.9905510880095509E-7</v>
      </c>
      <c r="AC507">
        <f t="shared" si="225"/>
        <v>7.7759129386834936E-11</v>
      </c>
      <c r="AD507">
        <v>0</v>
      </c>
      <c r="AE507" s="11">
        <f t="shared" si="226"/>
        <v>2.0903724265187424E-11</v>
      </c>
      <c r="AF507" s="11">
        <f t="shared" si="227"/>
        <v>9.8662853652022362E-11</v>
      </c>
      <c r="AG507" s="15">
        <f t="shared" si="228"/>
        <v>1.097002469958351E-3</v>
      </c>
      <c r="AI507">
        <f t="shared" si="243"/>
        <v>9.9905510880095509E-7</v>
      </c>
      <c r="AJ507">
        <f t="shared" si="229"/>
        <v>7.7759129386834936E-11</v>
      </c>
      <c r="AK507">
        <v>0</v>
      </c>
      <c r="AL507" s="11">
        <f t="shared" si="230"/>
        <v>4.333023565310624E-10</v>
      </c>
      <c r="AM507" s="11">
        <f t="shared" si="231"/>
        <v>5.1106148591789729E-10</v>
      </c>
      <c r="AN507" s="15">
        <f t="shared" si="232"/>
        <v>2.2739189884214046E-2</v>
      </c>
      <c r="AO507" s="15"/>
      <c r="AP507" t="e">
        <f t="shared" si="233"/>
        <v>#VALUE!</v>
      </c>
      <c r="AQ507" t="e">
        <f t="shared" si="234"/>
        <v>#VALUE!</v>
      </c>
      <c r="AR507">
        <v>0</v>
      </c>
      <c r="AS507" s="11" t="e">
        <f t="shared" si="235"/>
        <v>#VALUE!</v>
      </c>
      <c r="AT507" s="11" t="e">
        <f t="shared" si="236"/>
        <v>#VALUE!</v>
      </c>
      <c r="AU507" s="15">
        <f t="shared" si="237"/>
        <v>1.5759424160826513E-2</v>
      </c>
      <c r="AW507">
        <f t="shared" si="238"/>
        <v>78.812974192989046</v>
      </c>
      <c r="AX507">
        <f t="shared" si="239"/>
        <v>15.215219993965071</v>
      </c>
      <c r="AY507" t="e">
        <f t="shared" si="240"/>
        <v>#VALUE!</v>
      </c>
    </row>
    <row r="508" spans="1:51">
      <c r="A508" s="17"/>
      <c r="D508" s="36"/>
      <c r="E508" s="45"/>
      <c r="F508" s="43"/>
      <c r="H508" s="5">
        <v>20</v>
      </c>
      <c r="I508" s="5">
        <v>30</v>
      </c>
      <c r="J508" s="5">
        <v>1</v>
      </c>
      <c r="K508" s="5">
        <v>1</v>
      </c>
      <c r="L508" s="5" t="s">
        <v>88</v>
      </c>
      <c r="M508" s="6">
        <f t="shared" si="216"/>
        <v>5.1728162884310709E-3</v>
      </c>
      <c r="N508" s="6">
        <f t="shared" si="244"/>
        <v>2.6794554190270953E-2</v>
      </c>
      <c r="O508" s="6" t="e">
        <f t="shared" si="217"/>
        <v>#VALUE!</v>
      </c>
      <c r="P508">
        <f t="shared" si="218"/>
        <v>8.2765060614897135E-2</v>
      </c>
      <c r="Q508">
        <f t="shared" si="219"/>
        <v>1.1789603843719219</v>
      </c>
      <c r="R508">
        <f t="shared" si="220"/>
        <v>0.14349881432745903</v>
      </c>
      <c r="S508">
        <f t="shared" si="221"/>
        <v>0.74330626535800015</v>
      </c>
      <c r="T508">
        <f t="shared" si="222"/>
        <v>0.74330626535800026</v>
      </c>
      <c r="V508" s="4">
        <f t="shared" si="241"/>
        <v>0.99905510880095516</v>
      </c>
      <c r="W508">
        <v>313.14999999999998</v>
      </c>
      <c r="X508">
        <f t="shared" si="223"/>
        <v>1.9073334166666699E-2</v>
      </c>
      <c r="Y508">
        <v>2E-3</v>
      </c>
      <c r="Z508">
        <f t="shared" si="224"/>
        <v>7.2765497523200454E-2</v>
      </c>
      <c r="AB508">
        <f t="shared" si="242"/>
        <v>9.9905510880095509E-7</v>
      </c>
      <c r="AC508">
        <f t="shared" si="225"/>
        <v>7.7759129386834936E-11</v>
      </c>
      <c r="AD508">
        <v>0</v>
      </c>
      <c r="AE508" s="11">
        <f t="shared" si="226"/>
        <v>2.0903724265187424E-11</v>
      </c>
      <c r="AF508" s="11">
        <f t="shared" si="227"/>
        <v>9.8662853652022362E-11</v>
      </c>
      <c r="AG508" s="15">
        <f t="shared" si="228"/>
        <v>1.097002469958351E-3</v>
      </c>
      <c r="AI508">
        <f t="shared" si="243"/>
        <v>9.9905510880095509E-7</v>
      </c>
      <c r="AJ508">
        <f t="shared" si="229"/>
        <v>7.7759129386834936E-11</v>
      </c>
      <c r="AK508">
        <v>0</v>
      </c>
      <c r="AL508" s="11">
        <f t="shared" si="230"/>
        <v>4.333023565310624E-10</v>
      </c>
      <c r="AM508" s="11">
        <f t="shared" si="231"/>
        <v>5.1106148591789729E-10</v>
      </c>
      <c r="AN508" s="15">
        <f t="shared" si="232"/>
        <v>2.2739189884214046E-2</v>
      </c>
      <c r="AO508" s="15"/>
      <c r="AP508" t="e">
        <f t="shared" si="233"/>
        <v>#VALUE!</v>
      </c>
      <c r="AQ508" t="e">
        <f t="shared" si="234"/>
        <v>#VALUE!</v>
      </c>
      <c r="AR508">
        <v>0</v>
      </c>
      <c r="AS508" s="11" t="e">
        <f t="shared" si="235"/>
        <v>#VALUE!</v>
      </c>
      <c r="AT508" s="11" t="e">
        <f t="shared" si="236"/>
        <v>#VALUE!</v>
      </c>
      <c r="AU508" s="15">
        <f t="shared" si="237"/>
        <v>1.5759424160826513E-2</v>
      </c>
      <c r="AW508">
        <f t="shared" si="238"/>
        <v>78.812974192989046</v>
      </c>
      <c r="AX508">
        <f t="shared" si="239"/>
        <v>15.215219993965071</v>
      </c>
      <c r="AY508" t="e">
        <f t="shared" si="240"/>
        <v>#VALUE!</v>
      </c>
    </row>
    <row r="509" spans="1:51">
      <c r="A509" s="17"/>
      <c r="D509" s="36"/>
      <c r="E509" s="45"/>
      <c r="F509" s="43"/>
      <c r="H509" s="5">
        <v>20</v>
      </c>
      <c r="I509" s="5">
        <v>30</v>
      </c>
      <c r="J509" s="5">
        <v>1</v>
      </c>
      <c r="K509" s="5">
        <v>1</v>
      </c>
      <c r="L509" s="5" t="s">
        <v>88</v>
      </c>
      <c r="M509" s="6">
        <f t="shared" si="216"/>
        <v>5.1728162884310709E-3</v>
      </c>
      <c r="N509" s="6">
        <f t="shared" si="244"/>
        <v>2.6794554190270953E-2</v>
      </c>
      <c r="O509" s="6" t="e">
        <f t="shared" si="217"/>
        <v>#VALUE!</v>
      </c>
      <c r="P509">
        <f t="shared" si="218"/>
        <v>8.2765060614897135E-2</v>
      </c>
      <c r="Q509">
        <f t="shared" si="219"/>
        <v>1.1789603843719219</v>
      </c>
      <c r="R509">
        <f t="shared" si="220"/>
        <v>0.14349881432745903</v>
      </c>
      <c r="S509">
        <f t="shared" si="221"/>
        <v>0.74330626535800015</v>
      </c>
      <c r="T509">
        <f t="shared" si="222"/>
        <v>0.74330626535800026</v>
      </c>
      <c r="V509" s="4">
        <f t="shared" si="241"/>
        <v>0.99905510880095516</v>
      </c>
      <c r="W509">
        <v>313.14999999999998</v>
      </c>
      <c r="X509">
        <f t="shared" si="223"/>
        <v>1.9073334166666699E-2</v>
      </c>
      <c r="Y509">
        <v>2E-3</v>
      </c>
      <c r="Z509">
        <f t="shared" si="224"/>
        <v>7.2765497523200454E-2</v>
      </c>
      <c r="AB509">
        <f t="shared" si="242"/>
        <v>9.9905510880095509E-7</v>
      </c>
      <c r="AC509">
        <f t="shared" si="225"/>
        <v>7.7759129386834936E-11</v>
      </c>
      <c r="AD509">
        <v>0</v>
      </c>
      <c r="AE509" s="11">
        <f t="shared" si="226"/>
        <v>2.0903724265187424E-11</v>
      </c>
      <c r="AF509" s="11">
        <f t="shared" si="227"/>
        <v>9.8662853652022362E-11</v>
      </c>
      <c r="AG509" s="15">
        <f t="shared" si="228"/>
        <v>1.097002469958351E-3</v>
      </c>
      <c r="AI509">
        <f t="shared" si="243"/>
        <v>9.9905510880095509E-7</v>
      </c>
      <c r="AJ509">
        <f t="shared" si="229"/>
        <v>7.7759129386834936E-11</v>
      </c>
      <c r="AK509">
        <v>0</v>
      </c>
      <c r="AL509" s="11">
        <f t="shared" si="230"/>
        <v>4.333023565310624E-10</v>
      </c>
      <c r="AM509" s="11">
        <f t="shared" si="231"/>
        <v>5.1106148591789729E-10</v>
      </c>
      <c r="AN509" s="15">
        <f t="shared" si="232"/>
        <v>2.2739189884214046E-2</v>
      </c>
      <c r="AO509" s="15"/>
      <c r="AP509" t="e">
        <f t="shared" si="233"/>
        <v>#VALUE!</v>
      </c>
      <c r="AQ509" t="e">
        <f t="shared" si="234"/>
        <v>#VALUE!</v>
      </c>
      <c r="AR509">
        <v>0</v>
      </c>
      <c r="AS509" s="11" t="e">
        <f t="shared" si="235"/>
        <v>#VALUE!</v>
      </c>
      <c r="AT509" s="11" t="e">
        <f t="shared" si="236"/>
        <v>#VALUE!</v>
      </c>
      <c r="AU509" s="15">
        <f t="shared" si="237"/>
        <v>1.5759424160826513E-2</v>
      </c>
      <c r="AW509">
        <f t="shared" si="238"/>
        <v>78.812974192989046</v>
      </c>
      <c r="AX509">
        <f t="shared" si="239"/>
        <v>15.215219993965071</v>
      </c>
      <c r="AY509" t="e">
        <f t="shared" si="240"/>
        <v>#VALUE!</v>
      </c>
    </row>
    <row r="510" spans="1:51">
      <c r="A510" s="17"/>
      <c r="D510" s="36"/>
      <c r="E510" s="45"/>
      <c r="F510" s="43"/>
      <c r="H510" s="5">
        <v>20</v>
      </c>
      <c r="I510" s="5">
        <v>30</v>
      </c>
      <c r="J510" s="5">
        <v>1</v>
      </c>
      <c r="K510" s="5">
        <v>1</v>
      </c>
      <c r="L510" s="5" t="s">
        <v>88</v>
      </c>
      <c r="M510" s="6">
        <f t="shared" si="216"/>
        <v>5.1728162884310709E-3</v>
      </c>
      <c r="N510" s="6">
        <f t="shared" si="244"/>
        <v>2.6794554190270953E-2</v>
      </c>
      <c r="O510" s="6" t="e">
        <f t="shared" si="217"/>
        <v>#VALUE!</v>
      </c>
      <c r="P510">
        <f t="shared" si="218"/>
        <v>8.2765060614897135E-2</v>
      </c>
      <c r="Q510">
        <f t="shared" si="219"/>
        <v>1.1789603843719219</v>
      </c>
      <c r="R510">
        <f t="shared" si="220"/>
        <v>0.14349881432745903</v>
      </c>
      <c r="S510">
        <f t="shared" si="221"/>
        <v>0.74330626535800015</v>
      </c>
      <c r="T510">
        <f t="shared" si="222"/>
        <v>0.74330626535800026</v>
      </c>
      <c r="V510" s="4">
        <f t="shared" si="241"/>
        <v>0.99905510880095516</v>
      </c>
      <c r="W510">
        <v>313.14999999999998</v>
      </c>
      <c r="X510">
        <f t="shared" si="223"/>
        <v>1.9073334166666699E-2</v>
      </c>
      <c r="Y510">
        <v>2E-3</v>
      </c>
      <c r="Z510">
        <f t="shared" si="224"/>
        <v>7.2765497523200454E-2</v>
      </c>
      <c r="AB510">
        <f t="shared" si="242"/>
        <v>9.9905510880095509E-7</v>
      </c>
      <c r="AC510">
        <f t="shared" si="225"/>
        <v>7.7759129386834936E-11</v>
      </c>
      <c r="AD510">
        <v>0</v>
      </c>
      <c r="AE510" s="11">
        <f t="shared" si="226"/>
        <v>2.0903724265187424E-11</v>
      </c>
      <c r="AF510" s="11">
        <f t="shared" si="227"/>
        <v>9.8662853652022362E-11</v>
      </c>
      <c r="AG510" s="15">
        <f t="shared" si="228"/>
        <v>1.097002469958351E-3</v>
      </c>
      <c r="AI510">
        <f t="shared" si="243"/>
        <v>9.9905510880095509E-7</v>
      </c>
      <c r="AJ510">
        <f t="shared" si="229"/>
        <v>7.7759129386834936E-11</v>
      </c>
      <c r="AK510">
        <v>0</v>
      </c>
      <c r="AL510" s="11">
        <f t="shared" si="230"/>
        <v>4.333023565310624E-10</v>
      </c>
      <c r="AM510" s="11">
        <f t="shared" si="231"/>
        <v>5.1106148591789729E-10</v>
      </c>
      <c r="AN510" s="15">
        <f t="shared" si="232"/>
        <v>2.2739189884214046E-2</v>
      </c>
      <c r="AO510" s="15"/>
      <c r="AP510" t="e">
        <f t="shared" si="233"/>
        <v>#VALUE!</v>
      </c>
      <c r="AQ510" t="e">
        <f t="shared" si="234"/>
        <v>#VALUE!</v>
      </c>
      <c r="AR510">
        <v>0</v>
      </c>
      <c r="AS510" s="11" t="e">
        <f t="shared" si="235"/>
        <v>#VALUE!</v>
      </c>
      <c r="AT510" s="11" t="e">
        <f t="shared" si="236"/>
        <v>#VALUE!</v>
      </c>
      <c r="AU510" s="15">
        <f t="shared" si="237"/>
        <v>1.5759424160826513E-2</v>
      </c>
      <c r="AW510">
        <f t="shared" si="238"/>
        <v>78.812974192989046</v>
      </c>
      <c r="AX510">
        <f t="shared" si="239"/>
        <v>15.215219993965071</v>
      </c>
      <c r="AY510" t="e">
        <f t="shared" si="240"/>
        <v>#VALUE!</v>
      </c>
    </row>
    <row r="511" spans="1:51">
      <c r="A511" s="17"/>
      <c r="D511" s="36"/>
      <c r="E511" s="45"/>
      <c r="F511" s="43"/>
      <c r="H511" s="5">
        <v>20</v>
      </c>
      <c r="I511" s="5">
        <v>30</v>
      </c>
      <c r="J511" s="5">
        <v>1</v>
      </c>
      <c r="K511" s="5">
        <v>1</v>
      </c>
      <c r="L511" s="5" t="s">
        <v>88</v>
      </c>
      <c r="M511" s="6">
        <f t="shared" si="216"/>
        <v>5.1728162884310709E-3</v>
      </c>
      <c r="N511" s="6">
        <f t="shared" si="244"/>
        <v>2.6794554190270953E-2</v>
      </c>
      <c r="O511" s="6" t="e">
        <f t="shared" si="217"/>
        <v>#VALUE!</v>
      </c>
      <c r="P511">
        <f t="shared" si="218"/>
        <v>8.2765060614897135E-2</v>
      </c>
      <c r="Q511">
        <f t="shared" si="219"/>
        <v>1.1789603843719219</v>
      </c>
      <c r="R511">
        <f t="shared" si="220"/>
        <v>0.14349881432745903</v>
      </c>
      <c r="S511">
        <f t="shared" si="221"/>
        <v>0.74330626535800015</v>
      </c>
      <c r="T511">
        <f t="shared" si="222"/>
        <v>0.74330626535800026</v>
      </c>
      <c r="V511" s="4">
        <f t="shared" si="241"/>
        <v>0.99905510880095516</v>
      </c>
      <c r="W511">
        <v>313.14999999999998</v>
      </c>
      <c r="X511">
        <f t="shared" si="223"/>
        <v>1.9073334166666699E-2</v>
      </c>
      <c r="Y511">
        <v>2E-3</v>
      </c>
      <c r="Z511">
        <f t="shared" si="224"/>
        <v>7.2765497523200454E-2</v>
      </c>
      <c r="AB511">
        <f t="shared" si="242"/>
        <v>9.9905510880095509E-7</v>
      </c>
      <c r="AC511">
        <f t="shared" si="225"/>
        <v>7.7759129386834936E-11</v>
      </c>
      <c r="AD511">
        <v>0</v>
      </c>
      <c r="AE511" s="11">
        <f t="shared" si="226"/>
        <v>2.0903724265187424E-11</v>
      </c>
      <c r="AF511" s="11">
        <f t="shared" si="227"/>
        <v>9.8662853652022362E-11</v>
      </c>
      <c r="AG511" s="15">
        <f t="shared" si="228"/>
        <v>1.097002469958351E-3</v>
      </c>
      <c r="AI511">
        <f t="shared" si="243"/>
        <v>9.9905510880095509E-7</v>
      </c>
      <c r="AJ511">
        <f t="shared" si="229"/>
        <v>7.7759129386834936E-11</v>
      </c>
      <c r="AK511">
        <v>0</v>
      </c>
      <c r="AL511" s="11">
        <f t="shared" si="230"/>
        <v>4.333023565310624E-10</v>
      </c>
      <c r="AM511" s="11">
        <f t="shared" si="231"/>
        <v>5.1106148591789729E-10</v>
      </c>
      <c r="AN511" s="15">
        <f t="shared" si="232"/>
        <v>2.2739189884214046E-2</v>
      </c>
      <c r="AO511" s="15"/>
      <c r="AP511" t="e">
        <f t="shared" si="233"/>
        <v>#VALUE!</v>
      </c>
      <c r="AQ511" t="e">
        <f t="shared" si="234"/>
        <v>#VALUE!</v>
      </c>
      <c r="AR511">
        <v>0</v>
      </c>
      <c r="AS511" s="11" t="e">
        <f t="shared" si="235"/>
        <v>#VALUE!</v>
      </c>
      <c r="AT511" s="11" t="e">
        <f t="shared" si="236"/>
        <v>#VALUE!</v>
      </c>
      <c r="AU511" s="15">
        <f t="shared" si="237"/>
        <v>1.5759424160826513E-2</v>
      </c>
      <c r="AW511">
        <f t="shared" si="238"/>
        <v>78.812974192989046</v>
      </c>
      <c r="AX511">
        <f t="shared" si="239"/>
        <v>15.215219993965071</v>
      </c>
      <c r="AY511" t="e">
        <f t="shared" si="240"/>
        <v>#VALUE!</v>
      </c>
    </row>
    <row r="512" spans="1:51">
      <c r="A512" s="17"/>
      <c r="D512" s="36"/>
      <c r="E512" s="45"/>
      <c r="F512" s="43"/>
      <c r="H512" s="5">
        <v>20</v>
      </c>
      <c r="I512" s="5">
        <v>30</v>
      </c>
      <c r="J512" s="5">
        <v>1</v>
      </c>
      <c r="K512" s="5">
        <v>1</v>
      </c>
      <c r="L512" s="5" t="s">
        <v>88</v>
      </c>
      <c r="M512" s="6">
        <f t="shared" si="216"/>
        <v>5.1728162884310709E-3</v>
      </c>
      <c r="N512" s="6">
        <f t="shared" ref="N512:N522" si="245">1000000*(AM512-AK512)/X512</f>
        <v>2.6794554190270953E-2</v>
      </c>
      <c r="O512" s="6" t="e">
        <f t="shared" si="217"/>
        <v>#VALUE!</v>
      </c>
      <c r="P512">
        <f t="shared" si="218"/>
        <v>8.2765060614897135E-2</v>
      </c>
      <c r="Q512">
        <f t="shared" si="219"/>
        <v>1.1789603843719219</v>
      </c>
      <c r="R512">
        <f t="shared" si="220"/>
        <v>0.14349881432745903</v>
      </c>
      <c r="S512">
        <f t="shared" si="221"/>
        <v>0.74330626535800015</v>
      </c>
      <c r="T512">
        <f t="shared" si="222"/>
        <v>0.74330626535800026</v>
      </c>
      <c r="V512" s="4">
        <f t="shared" si="241"/>
        <v>0.99905510880095516</v>
      </c>
      <c r="W512">
        <v>313.14999999999998</v>
      </c>
      <c r="X512">
        <f t="shared" si="223"/>
        <v>1.9073334166666699E-2</v>
      </c>
      <c r="Y512">
        <v>2E-3</v>
      </c>
      <c r="Z512">
        <f t="shared" si="224"/>
        <v>7.2765497523200454E-2</v>
      </c>
      <c r="AB512">
        <f t="shared" si="242"/>
        <v>9.9905510880095509E-7</v>
      </c>
      <c r="AC512">
        <f t="shared" si="225"/>
        <v>7.7759129386834936E-11</v>
      </c>
      <c r="AD512">
        <v>0</v>
      </c>
      <c r="AE512" s="11">
        <f t="shared" si="226"/>
        <v>2.0903724265187424E-11</v>
      </c>
      <c r="AF512" s="11">
        <f t="shared" si="227"/>
        <v>9.8662853652022362E-11</v>
      </c>
      <c r="AG512" s="15">
        <f t="shared" si="228"/>
        <v>1.097002469958351E-3</v>
      </c>
      <c r="AI512">
        <f t="shared" si="243"/>
        <v>9.9905510880095509E-7</v>
      </c>
      <c r="AJ512">
        <f t="shared" si="229"/>
        <v>7.7759129386834936E-11</v>
      </c>
      <c r="AK512">
        <v>0</v>
      </c>
      <c r="AL512" s="11">
        <f t="shared" si="230"/>
        <v>4.333023565310624E-10</v>
      </c>
      <c r="AM512" s="11">
        <f t="shared" si="231"/>
        <v>5.1106148591789729E-10</v>
      </c>
      <c r="AN512" s="15">
        <f t="shared" si="232"/>
        <v>2.2739189884214046E-2</v>
      </c>
      <c r="AO512" s="15"/>
      <c r="AP512" t="e">
        <f t="shared" si="233"/>
        <v>#VALUE!</v>
      </c>
      <c r="AQ512" t="e">
        <f t="shared" si="234"/>
        <v>#VALUE!</v>
      </c>
      <c r="AR512">
        <v>0</v>
      </c>
      <c r="AS512" s="11" t="e">
        <f t="shared" si="235"/>
        <v>#VALUE!</v>
      </c>
      <c r="AT512" s="11" t="e">
        <f t="shared" si="236"/>
        <v>#VALUE!</v>
      </c>
      <c r="AU512" s="15">
        <f t="shared" si="237"/>
        <v>1.5759424160826513E-2</v>
      </c>
      <c r="AW512">
        <f t="shared" si="238"/>
        <v>78.812974192989046</v>
      </c>
      <c r="AX512">
        <f t="shared" si="239"/>
        <v>15.215219993965071</v>
      </c>
      <c r="AY512" t="e">
        <f t="shared" si="240"/>
        <v>#VALUE!</v>
      </c>
    </row>
    <row r="513" spans="1:51">
      <c r="A513" s="17"/>
      <c r="D513" s="36"/>
      <c r="E513" s="45"/>
      <c r="F513" s="43"/>
      <c r="H513" s="5">
        <v>20</v>
      </c>
      <c r="I513" s="5">
        <v>30</v>
      </c>
      <c r="J513" s="5">
        <v>1</v>
      </c>
      <c r="K513" s="5">
        <v>1</v>
      </c>
      <c r="L513" s="5" t="s">
        <v>88</v>
      </c>
      <c r="M513" s="6">
        <f t="shared" si="216"/>
        <v>5.1728162884310709E-3</v>
      </c>
      <c r="N513" s="6">
        <f t="shared" si="245"/>
        <v>2.6794554190270953E-2</v>
      </c>
      <c r="O513" s="6" t="e">
        <f t="shared" si="217"/>
        <v>#VALUE!</v>
      </c>
      <c r="P513">
        <f t="shared" si="218"/>
        <v>8.2765060614897135E-2</v>
      </c>
      <c r="Q513">
        <f t="shared" si="219"/>
        <v>1.1789603843719219</v>
      </c>
      <c r="R513">
        <f t="shared" si="220"/>
        <v>0.14349881432745903</v>
      </c>
      <c r="S513">
        <f t="shared" si="221"/>
        <v>0.74330626535800015</v>
      </c>
      <c r="T513">
        <f t="shared" si="222"/>
        <v>0.74330626535800026</v>
      </c>
      <c r="V513" s="4">
        <f t="shared" si="241"/>
        <v>0.99905510880095516</v>
      </c>
      <c r="W513">
        <v>313.14999999999998</v>
      </c>
      <c r="X513">
        <f t="shared" si="223"/>
        <v>1.9073334166666699E-2</v>
      </c>
      <c r="Y513">
        <v>2E-3</v>
      </c>
      <c r="Z513">
        <f t="shared" si="224"/>
        <v>7.2765497523200454E-2</v>
      </c>
      <c r="AB513">
        <f t="shared" si="242"/>
        <v>9.9905510880095509E-7</v>
      </c>
      <c r="AC513">
        <f t="shared" si="225"/>
        <v>7.7759129386834936E-11</v>
      </c>
      <c r="AD513">
        <v>0</v>
      </c>
      <c r="AE513" s="11">
        <f t="shared" si="226"/>
        <v>2.0903724265187424E-11</v>
      </c>
      <c r="AF513" s="11">
        <f t="shared" si="227"/>
        <v>9.8662853652022362E-11</v>
      </c>
      <c r="AG513" s="15">
        <f t="shared" si="228"/>
        <v>1.097002469958351E-3</v>
      </c>
      <c r="AI513">
        <f t="shared" si="243"/>
        <v>9.9905510880095509E-7</v>
      </c>
      <c r="AJ513">
        <f t="shared" si="229"/>
        <v>7.7759129386834936E-11</v>
      </c>
      <c r="AK513">
        <v>0</v>
      </c>
      <c r="AL513" s="11">
        <f t="shared" si="230"/>
        <v>4.333023565310624E-10</v>
      </c>
      <c r="AM513" s="11">
        <f t="shared" si="231"/>
        <v>5.1106148591789729E-10</v>
      </c>
      <c r="AN513" s="15">
        <f t="shared" si="232"/>
        <v>2.2739189884214046E-2</v>
      </c>
      <c r="AO513" s="15"/>
      <c r="AP513" t="e">
        <f t="shared" si="233"/>
        <v>#VALUE!</v>
      </c>
      <c r="AQ513" t="e">
        <f t="shared" si="234"/>
        <v>#VALUE!</v>
      </c>
      <c r="AR513">
        <v>0</v>
      </c>
      <c r="AS513" s="11" t="e">
        <f t="shared" si="235"/>
        <v>#VALUE!</v>
      </c>
      <c r="AT513" s="11" t="e">
        <f t="shared" si="236"/>
        <v>#VALUE!</v>
      </c>
      <c r="AU513" s="15">
        <f t="shared" si="237"/>
        <v>1.5759424160826513E-2</v>
      </c>
      <c r="AW513">
        <f t="shared" si="238"/>
        <v>78.812974192989046</v>
      </c>
      <c r="AX513">
        <f t="shared" si="239"/>
        <v>15.215219993965071</v>
      </c>
      <c r="AY513" t="e">
        <f t="shared" si="240"/>
        <v>#VALUE!</v>
      </c>
    </row>
    <row r="514" spans="1:51">
      <c r="A514" s="17"/>
      <c r="D514" s="36"/>
      <c r="E514" s="45"/>
      <c r="F514" s="43"/>
      <c r="H514" s="5">
        <v>20</v>
      </c>
      <c r="I514" s="5">
        <v>30</v>
      </c>
      <c r="J514" s="5">
        <v>1</v>
      </c>
      <c r="K514" s="5">
        <v>1</v>
      </c>
      <c r="L514" s="5" t="s">
        <v>88</v>
      </c>
      <c r="M514" s="6">
        <f t="shared" si="216"/>
        <v>5.1728162884310709E-3</v>
      </c>
      <c r="N514" s="6">
        <f t="shared" si="245"/>
        <v>2.6794554190270953E-2</v>
      </c>
      <c r="O514" s="6" t="e">
        <f t="shared" si="217"/>
        <v>#VALUE!</v>
      </c>
      <c r="P514">
        <f t="shared" si="218"/>
        <v>8.2765060614897135E-2</v>
      </c>
      <c r="Q514">
        <f t="shared" si="219"/>
        <v>1.1789603843719219</v>
      </c>
      <c r="R514">
        <f t="shared" si="220"/>
        <v>0.14349881432745903</v>
      </c>
      <c r="S514">
        <f t="shared" si="221"/>
        <v>0.74330626535800015</v>
      </c>
      <c r="T514">
        <f t="shared" si="222"/>
        <v>0.74330626535800026</v>
      </c>
      <c r="V514" s="4">
        <f t="shared" si="241"/>
        <v>0.99905510880095516</v>
      </c>
      <c r="W514">
        <v>313.14999999999998</v>
      </c>
      <c r="X514">
        <f t="shared" si="223"/>
        <v>1.9073334166666699E-2</v>
      </c>
      <c r="Y514">
        <v>2E-3</v>
      </c>
      <c r="Z514">
        <f t="shared" si="224"/>
        <v>7.2765497523200454E-2</v>
      </c>
      <c r="AB514">
        <f t="shared" si="242"/>
        <v>9.9905510880095509E-7</v>
      </c>
      <c r="AC514">
        <f t="shared" si="225"/>
        <v>7.7759129386834936E-11</v>
      </c>
      <c r="AD514">
        <v>0</v>
      </c>
      <c r="AE514" s="11">
        <f t="shared" si="226"/>
        <v>2.0903724265187424E-11</v>
      </c>
      <c r="AF514" s="11">
        <f t="shared" si="227"/>
        <v>9.8662853652022362E-11</v>
      </c>
      <c r="AG514" s="15">
        <f t="shared" si="228"/>
        <v>1.097002469958351E-3</v>
      </c>
      <c r="AI514">
        <f t="shared" si="243"/>
        <v>9.9905510880095509E-7</v>
      </c>
      <c r="AJ514">
        <f t="shared" si="229"/>
        <v>7.7759129386834936E-11</v>
      </c>
      <c r="AK514">
        <v>0</v>
      </c>
      <c r="AL514" s="11">
        <f t="shared" si="230"/>
        <v>4.333023565310624E-10</v>
      </c>
      <c r="AM514" s="11">
        <f t="shared" si="231"/>
        <v>5.1106148591789729E-10</v>
      </c>
      <c r="AN514" s="15">
        <f t="shared" si="232"/>
        <v>2.2739189884214046E-2</v>
      </c>
      <c r="AO514" s="15"/>
      <c r="AP514" t="e">
        <f t="shared" si="233"/>
        <v>#VALUE!</v>
      </c>
      <c r="AQ514" t="e">
        <f t="shared" si="234"/>
        <v>#VALUE!</v>
      </c>
      <c r="AR514">
        <v>0</v>
      </c>
      <c r="AS514" s="11" t="e">
        <f t="shared" si="235"/>
        <v>#VALUE!</v>
      </c>
      <c r="AT514" s="11" t="e">
        <f t="shared" si="236"/>
        <v>#VALUE!</v>
      </c>
      <c r="AU514" s="15">
        <f t="shared" si="237"/>
        <v>1.5759424160826513E-2</v>
      </c>
      <c r="AW514">
        <f t="shared" si="238"/>
        <v>78.812974192989046</v>
      </c>
      <c r="AX514">
        <f t="shared" si="239"/>
        <v>15.215219993965071</v>
      </c>
      <c r="AY514" t="e">
        <f t="shared" si="240"/>
        <v>#VALUE!</v>
      </c>
    </row>
    <row r="515" spans="1:51">
      <c r="A515" s="17"/>
      <c r="D515" s="36"/>
      <c r="E515" s="45"/>
      <c r="F515" s="43"/>
      <c r="H515" s="5">
        <v>20</v>
      </c>
      <c r="I515" s="5">
        <v>30</v>
      </c>
      <c r="J515" s="5">
        <v>1</v>
      </c>
      <c r="K515" s="5">
        <v>1</v>
      </c>
      <c r="L515" s="5" t="s">
        <v>88</v>
      </c>
      <c r="M515" s="6">
        <f t="shared" si="216"/>
        <v>5.1728162884310709E-3</v>
      </c>
      <c r="N515" s="6">
        <f t="shared" si="245"/>
        <v>2.6794554190270953E-2</v>
      </c>
      <c r="O515" s="6" t="e">
        <f t="shared" si="217"/>
        <v>#VALUE!</v>
      </c>
      <c r="P515">
        <f t="shared" si="218"/>
        <v>8.2765060614897135E-2</v>
      </c>
      <c r="Q515">
        <f t="shared" si="219"/>
        <v>1.1789603843719219</v>
      </c>
      <c r="R515">
        <f t="shared" si="220"/>
        <v>0.14349881432745903</v>
      </c>
      <c r="S515">
        <f t="shared" si="221"/>
        <v>0.74330626535800015</v>
      </c>
      <c r="T515">
        <f t="shared" si="222"/>
        <v>0.74330626535800026</v>
      </c>
      <c r="V515" s="4">
        <f t="shared" si="241"/>
        <v>0.99905510880095516</v>
      </c>
      <c r="W515">
        <v>313.14999999999998</v>
      </c>
      <c r="X515">
        <f t="shared" si="223"/>
        <v>1.9073334166666699E-2</v>
      </c>
      <c r="Y515">
        <v>2E-3</v>
      </c>
      <c r="Z515">
        <f t="shared" si="224"/>
        <v>7.2765497523200454E-2</v>
      </c>
      <c r="AB515">
        <f t="shared" si="242"/>
        <v>9.9905510880095509E-7</v>
      </c>
      <c r="AC515">
        <f t="shared" si="225"/>
        <v>7.7759129386834936E-11</v>
      </c>
      <c r="AD515">
        <v>0</v>
      </c>
      <c r="AE515" s="11">
        <f t="shared" si="226"/>
        <v>2.0903724265187424E-11</v>
      </c>
      <c r="AF515" s="11">
        <f t="shared" si="227"/>
        <v>9.8662853652022362E-11</v>
      </c>
      <c r="AG515" s="15">
        <f t="shared" si="228"/>
        <v>1.097002469958351E-3</v>
      </c>
      <c r="AI515">
        <f t="shared" si="243"/>
        <v>9.9905510880095509E-7</v>
      </c>
      <c r="AJ515">
        <f t="shared" si="229"/>
        <v>7.7759129386834936E-11</v>
      </c>
      <c r="AK515">
        <v>0</v>
      </c>
      <c r="AL515" s="11">
        <f t="shared" si="230"/>
        <v>4.333023565310624E-10</v>
      </c>
      <c r="AM515" s="11">
        <f t="shared" si="231"/>
        <v>5.1106148591789729E-10</v>
      </c>
      <c r="AN515" s="15">
        <f t="shared" si="232"/>
        <v>2.2739189884214046E-2</v>
      </c>
      <c r="AO515" s="15"/>
      <c r="AP515" t="e">
        <f t="shared" si="233"/>
        <v>#VALUE!</v>
      </c>
      <c r="AQ515" t="e">
        <f t="shared" si="234"/>
        <v>#VALUE!</v>
      </c>
      <c r="AR515">
        <v>0</v>
      </c>
      <c r="AS515" s="11" t="e">
        <f t="shared" si="235"/>
        <v>#VALUE!</v>
      </c>
      <c r="AT515" s="11" t="e">
        <f t="shared" si="236"/>
        <v>#VALUE!</v>
      </c>
      <c r="AU515" s="15">
        <f t="shared" si="237"/>
        <v>1.5759424160826513E-2</v>
      </c>
      <c r="AW515">
        <f t="shared" si="238"/>
        <v>78.812974192989046</v>
      </c>
      <c r="AX515">
        <f t="shared" si="239"/>
        <v>15.215219993965071</v>
      </c>
      <c r="AY515" t="e">
        <f t="shared" si="240"/>
        <v>#VALUE!</v>
      </c>
    </row>
    <row r="516" spans="1:51">
      <c r="A516" s="17"/>
      <c r="D516" s="36"/>
      <c r="E516" s="45"/>
      <c r="F516" s="43"/>
      <c r="H516" s="5">
        <v>20</v>
      </c>
      <c r="I516" s="5">
        <v>30</v>
      </c>
      <c r="J516" s="5">
        <v>1</v>
      </c>
      <c r="K516" s="5">
        <v>1</v>
      </c>
      <c r="L516" s="5" t="s">
        <v>88</v>
      </c>
      <c r="M516" s="6">
        <f t="shared" si="216"/>
        <v>5.1728162884310709E-3</v>
      </c>
      <c r="N516" s="6">
        <f t="shared" si="245"/>
        <v>2.6794554190270953E-2</v>
      </c>
      <c r="O516" s="6" t="e">
        <f t="shared" si="217"/>
        <v>#VALUE!</v>
      </c>
      <c r="P516">
        <f t="shared" si="218"/>
        <v>8.2765060614897135E-2</v>
      </c>
      <c r="Q516">
        <f t="shared" si="219"/>
        <v>1.1789603843719219</v>
      </c>
      <c r="R516">
        <f t="shared" si="220"/>
        <v>0.14349881432745903</v>
      </c>
      <c r="S516">
        <f t="shared" si="221"/>
        <v>0.74330626535800015</v>
      </c>
      <c r="T516">
        <f t="shared" si="222"/>
        <v>0.74330626535800026</v>
      </c>
      <c r="V516" s="4">
        <f t="shared" si="241"/>
        <v>0.99905510880095516</v>
      </c>
      <c r="W516">
        <v>313.14999999999998</v>
      </c>
      <c r="X516">
        <f t="shared" si="223"/>
        <v>1.9073334166666699E-2</v>
      </c>
      <c r="Y516">
        <v>2E-3</v>
      </c>
      <c r="Z516">
        <f t="shared" si="224"/>
        <v>7.2765497523200454E-2</v>
      </c>
      <c r="AB516">
        <f t="shared" si="242"/>
        <v>9.9905510880095509E-7</v>
      </c>
      <c r="AC516">
        <f t="shared" si="225"/>
        <v>7.7759129386834936E-11</v>
      </c>
      <c r="AD516">
        <v>0</v>
      </c>
      <c r="AE516" s="11">
        <f t="shared" si="226"/>
        <v>2.0903724265187424E-11</v>
      </c>
      <c r="AF516" s="11">
        <f t="shared" si="227"/>
        <v>9.8662853652022362E-11</v>
      </c>
      <c r="AG516" s="15">
        <f t="shared" si="228"/>
        <v>1.097002469958351E-3</v>
      </c>
      <c r="AI516">
        <f t="shared" si="243"/>
        <v>9.9905510880095509E-7</v>
      </c>
      <c r="AJ516">
        <f t="shared" si="229"/>
        <v>7.7759129386834936E-11</v>
      </c>
      <c r="AK516">
        <v>0</v>
      </c>
      <c r="AL516" s="11">
        <f t="shared" si="230"/>
        <v>4.333023565310624E-10</v>
      </c>
      <c r="AM516" s="11">
        <f t="shared" si="231"/>
        <v>5.1106148591789729E-10</v>
      </c>
      <c r="AN516" s="15">
        <f t="shared" si="232"/>
        <v>2.2739189884214046E-2</v>
      </c>
      <c r="AO516" s="15"/>
      <c r="AP516" t="e">
        <f t="shared" si="233"/>
        <v>#VALUE!</v>
      </c>
      <c r="AQ516" t="e">
        <f t="shared" si="234"/>
        <v>#VALUE!</v>
      </c>
      <c r="AR516">
        <v>0</v>
      </c>
      <c r="AS516" s="11" t="e">
        <f t="shared" si="235"/>
        <v>#VALUE!</v>
      </c>
      <c r="AT516" s="11" t="e">
        <f t="shared" si="236"/>
        <v>#VALUE!</v>
      </c>
      <c r="AU516" s="15">
        <f t="shared" si="237"/>
        <v>1.5759424160826513E-2</v>
      </c>
      <c r="AW516">
        <f t="shared" si="238"/>
        <v>78.812974192989046</v>
      </c>
      <c r="AX516">
        <f t="shared" si="239"/>
        <v>15.215219993965071</v>
      </c>
      <c r="AY516" t="e">
        <f t="shared" si="240"/>
        <v>#VALUE!</v>
      </c>
    </row>
    <row r="517" spans="1:51">
      <c r="A517" s="17"/>
      <c r="D517" s="36"/>
      <c r="E517" s="45"/>
      <c r="F517" s="43"/>
      <c r="H517" s="5">
        <v>20</v>
      </c>
      <c r="I517" s="5">
        <v>30</v>
      </c>
      <c r="J517" s="5">
        <v>1</v>
      </c>
      <c r="K517" s="5">
        <v>1</v>
      </c>
      <c r="L517" s="5" t="s">
        <v>88</v>
      </c>
      <c r="M517" s="6">
        <f t="shared" si="216"/>
        <v>5.1728162884310709E-3</v>
      </c>
      <c r="N517" s="6">
        <f t="shared" si="245"/>
        <v>2.6794554190270953E-2</v>
      </c>
      <c r="O517" s="6" t="e">
        <f t="shared" si="217"/>
        <v>#VALUE!</v>
      </c>
      <c r="P517">
        <f t="shared" si="218"/>
        <v>8.2765060614897135E-2</v>
      </c>
      <c r="Q517">
        <f t="shared" si="219"/>
        <v>1.1789603843719219</v>
      </c>
      <c r="R517">
        <f t="shared" si="220"/>
        <v>0.14349881432745903</v>
      </c>
      <c r="S517">
        <f t="shared" si="221"/>
        <v>0.74330626535800015</v>
      </c>
      <c r="T517">
        <f t="shared" si="222"/>
        <v>0.74330626535800026</v>
      </c>
      <c r="V517" s="4">
        <f t="shared" si="241"/>
        <v>0.99905510880095516</v>
      </c>
      <c r="W517">
        <v>313.14999999999998</v>
      </c>
      <c r="X517">
        <f t="shared" si="223"/>
        <v>1.9073334166666699E-2</v>
      </c>
      <c r="Y517">
        <v>2E-3</v>
      </c>
      <c r="Z517">
        <f t="shared" si="224"/>
        <v>7.2765497523200454E-2</v>
      </c>
      <c r="AB517">
        <f t="shared" si="242"/>
        <v>9.9905510880095509E-7</v>
      </c>
      <c r="AC517">
        <f t="shared" si="225"/>
        <v>7.7759129386834936E-11</v>
      </c>
      <c r="AD517">
        <v>0</v>
      </c>
      <c r="AE517" s="11">
        <f t="shared" si="226"/>
        <v>2.0903724265187424E-11</v>
      </c>
      <c r="AF517" s="11">
        <f t="shared" si="227"/>
        <v>9.8662853652022362E-11</v>
      </c>
      <c r="AG517" s="15">
        <f t="shared" si="228"/>
        <v>1.097002469958351E-3</v>
      </c>
      <c r="AI517">
        <f t="shared" si="243"/>
        <v>9.9905510880095509E-7</v>
      </c>
      <c r="AJ517">
        <f t="shared" si="229"/>
        <v>7.7759129386834936E-11</v>
      </c>
      <c r="AK517">
        <v>0</v>
      </c>
      <c r="AL517" s="11">
        <f t="shared" si="230"/>
        <v>4.333023565310624E-10</v>
      </c>
      <c r="AM517" s="11">
        <f t="shared" si="231"/>
        <v>5.1106148591789729E-10</v>
      </c>
      <c r="AN517" s="15">
        <f t="shared" si="232"/>
        <v>2.2739189884214046E-2</v>
      </c>
      <c r="AO517" s="15"/>
      <c r="AP517" t="e">
        <f t="shared" si="233"/>
        <v>#VALUE!</v>
      </c>
      <c r="AQ517" t="e">
        <f t="shared" si="234"/>
        <v>#VALUE!</v>
      </c>
      <c r="AR517">
        <v>0</v>
      </c>
      <c r="AS517" s="11" t="e">
        <f t="shared" si="235"/>
        <v>#VALUE!</v>
      </c>
      <c r="AT517" s="11" t="e">
        <f t="shared" si="236"/>
        <v>#VALUE!</v>
      </c>
      <c r="AU517" s="15">
        <f t="shared" si="237"/>
        <v>1.5759424160826513E-2</v>
      </c>
      <c r="AW517">
        <f t="shared" si="238"/>
        <v>78.812974192989046</v>
      </c>
      <c r="AX517">
        <f t="shared" si="239"/>
        <v>15.215219993965071</v>
      </c>
      <c r="AY517" t="e">
        <f t="shared" si="240"/>
        <v>#VALUE!</v>
      </c>
    </row>
    <row r="518" spans="1:51">
      <c r="A518" s="17"/>
      <c r="D518" s="36"/>
      <c r="E518" s="45"/>
      <c r="F518" s="43"/>
      <c r="H518" s="5">
        <v>20</v>
      </c>
      <c r="I518" s="5">
        <v>30</v>
      </c>
      <c r="J518" s="5">
        <v>1</v>
      </c>
      <c r="K518" s="5">
        <v>1</v>
      </c>
      <c r="L518" s="5" t="s">
        <v>88</v>
      </c>
      <c r="M518" s="6">
        <f t="shared" si="216"/>
        <v>5.1728162884310709E-3</v>
      </c>
      <c r="N518" s="6">
        <f t="shared" si="245"/>
        <v>2.6794554190270953E-2</v>
      </c>
      <c r="O518" s="6" t="e">
        <f t="shared" si="217"/>
        <v>#VALUE!</v>
      </c>
      <c r="P518">
        <f t="shared" si="218"/>
        <v>8.2765060614897135E-2</v>
      </c>
      <c r="Q518">
        <f t="shared" si="219"/>
        <v>1.1789603843719219</v>
      </c>
      <c r="R518">
        <f t="shared" si="220"/>
        <v>0.14349881432745903</v>
      </c>
      <c r="S518">
        <f t="shared" si="221"/>
        <v>0.74330626535800015</v>
      </c>
      <c r="T518">
        <f t="shared" si="222"/>
        <v>0.74330626535800026</v>
      </c>
      <c r="V518" s="4">
        <f t="shared" si="241"/>
        <v>0.99905510880095516</v>
      </c>
      <c r="W518">
        <v>313.14999999999998</v>
      </c>
      <c r="X518">
        <f t="shared" si="223"/>
        <v>1.9073334166666699E-2</v>
      </c>
      <c r="Y518">
        <v>2E-3</v>
      </c>
      <c r="Z518">
        <f t="shared" si="224"/>
        <v>7.2765497523200454E-2</v>
      </c>
      <c r="AB518">
        <f t="shared" si="242"/>
        <v>9.9905510880095509E-7</v>
      </c>
      <c r="AC518">
        <f t="shared" si="225"/>
        <v>7.7759129386834936E-11</v>
      </c>
      <c r="AD518">
        <v>0</v>
      </c>
      <c r="AE518" s="11">
        <f t="shared" si="226"/>
        <v>2.0903724265187424E-11</v>
      </c>
      <c r="AF518" s="11">
        <f t="shared" si="227"/>
        <v>9.8662853652022362E-11</v>
      </c>
      <c r="AG518" s="15">
        <f t="shared" si="228"/>
        <v>1.097002469958351E-3</v>
      </c>
      <c r="AI518">
        <f t="shared" si="243"/>
        <v>9.9905510880095509E-7</v>
      </c>
      <c r="AJ518">
        <f t="shared" si="229"/>
        <v>7.7759129386834936E-11</v>
      </c>
      <c r="AK518">
        <v>0</v>
      </c>
      <c r="AL518" s="11">
        <f t="shared" si="230"/>
        <v>4.333023565310624E-10</v>
      </c>
      <c r="AM518" s="11">
        <f t="shared" si="231"/>
        <v>5.1106148591789729E-10</v>
      </c>
      <c r="AN518" s="15">
        <f t="shared" si="232"/>
        <v>2.2739189884214046E-2</v>
      </c>
      <c r="AO518" s="15"/>
      <c r="AP518" t="e">
        <f t="shared" si="233"/>
        <v>#VALUE!</v>
      </c>
      <c r="AQ518" t="e">
        <f t="shared" si="234"/>
        <v>#VALUE!</v>
      </c>
      <c r="AR518">
        <v>0</v>
      </c>
      <c r="AS518" s="11" t="e">
        <f t="shared" si="235"/>
        <v>#VALUE!</v>
      </c>
      <c r="AT518" s="11" t="e">
        <f t="shared" si="236"/>
        <v>#VALUE!</v>
      </c>
      <c r="AU518" s="15">
        <f t="shared" si="237"/>
        <v>1.5759424160826513E-2</v>
      </c>
      <c r="AW518">
        <f t="shared" si="238"/>
        <v>78.812974192989046</v>
      </c>
      <c r="AX518">
        <f t="shared" si="239"/>
        <v>15.215219993965071</v>
      </c>
      <c r="AY518" t="e">
        <f t="shared" si="240"/>
        <v>#VALUE!</v>
      </c>
    </row>
    <row r="519" spans="1:51">
      <c r="A519" s="17"/>
      <c r="D519" s="36"/>
      <c r="E519" s="45"/>
      <c r="F519" s="43"/>
      <c r="H519" s="5">
        <v>20</v>
      </c>
      <c r="I519" s="5">
        <v>30</v>
      </c>
      <c r="J519" s="5">
        <v>1</v>
      </c>
      <c r="K519" s="5">
        <v>1</v>
      </c>
      <c r="L519" s="5" t="s">
        <v>88</v>
      </c>
      <c r="M519" s="6">
        <f t="shared" si="216"/>
        <v>5.1728162884310709E-3</v>
      </c>
      <c r="N519" s="6">
        <f t="shared" si="245"/>
        <v>2.6794554190270953E-2</v>
      </c>
      <c r="O519" s="6" t="e">
        <f t="shared" si="217"/>
        <v>#VALUE!</v>
      </c>
      <c r="P519">
        <f t="shared" si="218"/>
        <v>8.2765060614897135E-2</v>
      </c>
      <c r="Q519">
        <f t="shared" si="219"/>
        <v>1.1789603843719219</v>
      </c>
      <c r="R519">
        <f t="shared" si="220"/>
        <v>0.14349881432745903</v>
      </c>
      <c r="S519">
        <f t="shared" si="221"/>
        <v>0.74330626535800015</v>
      </c>
      <c r="T519">
        <f t="shared" si="222"/>
        <v>0.74330626535800026</v>
      </c>
      <c r="V519" s="4">
        <f t="shared" si="241"/>
        <v>0.99905510880095516</v>
      </c>
      <c r="W519">
        <v>313.14999999999998</v>
      </c>
      <c r="X519">
        <f t="shared" si="223"/>
        <v>1.9073334166666699E-2</v>
      </c>
      <c r="Y519">
        <v>2E-3</v>
      </c>
      <c r="Z519">
        <f t="shared" si="224"/>
        <v>7.2765497523200454E-2</v>
      </c>
      <c r="AB519">
        <f t="shared" si="242"/>
        <v>9.9905510880095509E-7</v>
      </c>
      <c r="AC519">
        <f t="shared" si="225"/>
        <v>7.7759129386834936E-11</v>
      </c>
      <c r="AD519">
        <v>0</v>
      </c>
      <c r="AE519" s="11">
        <f t="shared" si="226"/>
        <v>2.0903724265187424E-11</v>
      </c>
      <c r="AF519" s="11">
        <f t="shared" si="227"/>
        <v>9.8662853652022362E-11</v>
      </c>
      <c r="AG519" s="15">
        <f t="shared" si="228"/>
        <v>1.097002469958351E-3</v>
      </c>
      <c r="AI519">
        <f t="shared" si="243"/>
        <v>9.9905510880095509E-7</v>
      </c>
      <c r="AJ519">
        <f t="shared" si="229"/>
        <v>7.7759129386834936E-11</v>
      </c>
      <c r="AK519">
        <v>0</v>
      </c>
      <c r="AL519" s="11">
        <f t="shared" si="230"/>
        <v>4.333023565310624E-10</v>
      </c>
      <c r="AM519" s="11">
        <f t="shared" si="231"/>
        <v>5.1106148591789729E-10</v>
      </c>
      <c r="AN519" s="15">
        <f t="shared" si="232"/>
        <v>2.2739189884214046E-2</v>
      </c>
      <c r="AO519" s="15"/>
      <c r="AP519" t="e">
        <f t="shared" si="233"/>
        <v>#VALUE!</v>
      </c>
      <c r="AQ519" t="e">
        <f t="shared" si="234"/>
        <v>#VALUE!</v>
      </c>
      <c r="AR519">
        <v>0</v>
      </c>
      <c r="AS519" s="11" t="e">
        <f t="shared" si="235"/>
        <v>#VALUE!</v>
      </c>
      <c r="AT519" s="11" t="e">
        <f t="shared" si="236"/>
        <v>#VALUE!</v>
      </c>
      <c r="AU519" s="15">
        <f t="shared" si="237"/>
        <v>1.5759424160826513E-2</v>
      </c>
      <c r="AW519">
        <f t="shared" si="238"/>
        <v>78.812974192989046</v>
      </c>
      <c r="AX519">
        <f t="shared" si="239"/>
        <v>15.215219993965071</v>
      </c>
      <c r="AY519" t="e">
        <f t="shared" si="240"/>
        <v>#VALUE!</v>
      </c>
    </row>
    <row r="520" spans="1:51">
      <c r="A520" s="17"/>
      <c r="D520" s="36"/>
      <c r="E520" s="45"/>
      <c r="F520" s="43"/>
      <c r="H520" s="5">
        <v>20</v>
      </c>
      <c r="I520" s="5">
        <v>30</v>
      </c>
      <c r="J520" s="5">
        <v>1</v>
      </c>
      <c r="K520" s="5">
        <v>1</v>
      </c>
      <c r="L520" s="5" t="s">
        <v>88</v>
      </c>
      <c r="M520" s="6">
        <f t="shared" si="216"/>
        <v>5.1728162884310709E-3</v>
      </c>
      <c r="N520" s="6">
        <f t="shared" si="245"/>
        <v>2.6794554190270953E-2</v>
      </c>
      <c r="O520" s="6" t="e">
        <f t="shared" si="217"/>
        <v>#VALUE!</v>
      </c>
      <c r="P520">
        <f t="shared" si="218"/>
        <v>8.2765060614897135E-2</v>
      </c>
      <c r="Q520">
        <f t="shared" si="219"/>
        <v>1.1789603843719219</v>
      </c>
      <c r="R520">
        <f t="shared" si="220"/>
        <v>0.14349881432745903</v>
      </c>
      <c r="S520">
        <f t="shared" si="221"/>
        <v>0.74330626535800015</v>
      </c>
      <c r="T520">
        <f t="shared" si="222"/>
        <v>0.74330626535800026</v>
      </c>
      <c r="V520" s="4">
        <f t="shared" si="241"/>
        <v>0.99905510880095516</v>
      </c>
      <c r="W520">
        <v>313.14999999999998</v>
      </c>
      <c r="X520">
        <f t="shared" si="223"/>
        <v>1.9073334166666699E-2</v>
      </c>
      <c r="Y520">
        <v>2E-3</v>
      </c>
      <c r="Z520">
        <f t="shared" si="224"/>
        <v>7.2765497523200454E-2</v>
      </c>
      <c r="AB520">
        <f t="shared" si="242"/>
        <v>9.9905510880095509E-7</v>
      </c>
      <c r="AC520">
        <f t="shared" si="225"/>
        <v>7.7759129386834936E-11</v>
      </c>
      <c r="AD520">
        <v>0</v>
      </c>
      <c r="AE520" s="11">
        <f t="shared" si="226"/>
        <v>2.0903724265187424E-11</v>
      </c>
      <c r="AF520" s="11">
        <f t="shared" si="227"/>
        <v>9.8662853652022362E-11</v>
      </c>
      <c r="AG520" s="15">
        <f t="shared" si="228"/>
        <v>1.097002469958351E-3</v>
      </c>
      <c r="AI520">
        <f t="shared" si="243"/>
        <v>9.9905510880095509E-7</v>
      </c>
      <c r="AJ520">
        <f t="shared" si="229"/>
        <v>7.7759129386834936E-11</v>
      </c>
      <c r="AK520">
        <v>0</v>
      </c>
      <c r="AL520" s="11">
        <f t="shared" si="230"/>
        <v>4.333023565310624E-10</v>
      </c>
      <c r="AM520" s="11">
        <f t="shared" si="231"/>
        <v>5.1106148591789729E-10</v>
      </c>
      <c r="AN520" s="15">
        <f t="shared" si="232"/>
        <v>2.2739189884214046E-2</v>
      </c>
      <c r="AO520" s="15"/>
      <c r="AP520" t="e">
        <f t="shared" si="233"/>
        <v>#VALUE!</v>
      </c>
      <c r="AQ520" t="e">
        <f t="shared" si="234"/>
        <v>#VALUE!</v>
      </c>
      <c r="AR520">
        <v>0</v>
      </c>
      <c r="AS520" s="11" t="e">
        <f t="shared" si="235"/>
        <v>#VALUE!</v>
      </c>
      <c r="AT520" s="11" t="e">
        <f t="shared" si="236"/>
        <v>#VALUE!</v>
      </c>
      <c r="AU520" s="15">
        <f t="shared" si="237"/>
        <v>1.5759424160826513E-2</v>
      </c>
      <c r="AW520">
        <f t="shared" si="238"/>
        <v>78.812974192989046</v>
      </c>
      <c r="AX520">
        <f t="shared" si="239"/>
        <v>15.215219993965071</v>
      </c>
      <c r="AY520" t="e">
        <f t="shared" si="240"/>
        <v>#VALUE!</v>
      </c>
    </row>
    <row r="521" spans="1:51">
      <c r="A521" s="17"/>
      <c r="D521" s="36"/>
      <c r="E521" s="45"/>
      <c r="F521" s="43"/>
      <c r="H521" s="5">
        <v>20</v>
      </c>
      <c r="I521" s="5">
        <v>30</v>
      </c>
      <c r="J521" s="5">
        <v>1</v>
      </c>
      <c r="K521" s="5">
        <v>1</v>
      </c>
      <c r="L521" s="5" t="s">
        <v>88</v>
      </c>
      <c r="M521" s="6">
        <f t="shared" si="216"/>
        <v>5.1728162884310709E-3</v>
      </c>
      <c r="N521" s="6">
        <f t="shared" si="245"/>
        <v>2.6794554190270953E-2</v>
      </c>
      <c r="O521" s="6" t="e">
        <f t="shared" si="217"/>
        <v>#VALUE!</v>
      </c>
      <c r="P521">
        <f t="shared" si="218"/>
        <v>8.2765060614897135E-2</v>
      </c>
      <c r="Q521">
        <f t="shared" si="219"/>
        <v>1.1789603843719219</v>
      </c>
      <c r="R521">
        <f t="shared" si="220"/>
        <v>0.14349881432745903</v>
      </c>
      <c r="S521">
        <f t="shared" si="221"/>
        <v>0.74330626535800015</v>
      </c>
      <c r="T521">
        <f t="shared" si="222"/>
        <v>0.74330626535800026</v>
      </c>
      <c r="V521" s="4">
        <f t="shared" si="241"/>
        <v>0.99905510880095516</v>
      </c>
      <c r="W521">
        <v>313.14999999999998</v>
      </c>
      <c r="X521">
        <f t="shared" si="223"/>
        <v>1.9073334166666699E-2</v>
      </c>
      <c r="Y521">
        <v>2E-3</v>
      </c>
      <c r="Z521">
        <f t="shared" si="224"/>
        <v>7.2765497523200454E-2</v>
      </c>
      <c r="AB521">
        <f t="shared" si="242"/>
        <v>9.9905510880095509E-7</v>
      </c>
      <c r="AC521">
        <f t="shared" si="225"/>
        <v>7.7759129386834936E-11</v>
      </c>
      <c r="AD521">
        <v>0</v>
      </c>
      <c r="AE521" s="11">
        <f t="shared" si="226"/>
        <v>2.0903724265187424E-11</v>
      </c>
      <c r="AF521" s="11">
        <f t="shared" si="227"/>
        <v>9.8662853652022362E-11</v>
      </c>
      <c r="AG521" s="15">
        <f t="shared" si="228"/>
        <v>1.097002469958351E-3</v>
      </c>
      <c r="AI521">
        <f t="shared" si="243"/>
        <v>9.9905510880095509E-7</v>
      </c>
      <c r="AJ521">
        <f t="shared" si="229"/>
        <v>7.7759129386834936E-11</v>
      </c>
      <c r="AK521">
        <v>0</v>
      </c>
      <c r="AL521" s="11">
        <f t="shared" si="230"/>
        <v>4.333023565310624E-10</v>
      </c>
      <c r="AM521" s="11">
        <f t="shared" si="231"/>
        <v>5.1106148591789729E-10</v>
      </c>
      <c r="AN521" s="15">
        <f t="shared" si="232"/>
        <v>2.2739189884214046E-2</v>
      </c>
      <c r="AO521" s="15"/>
      <c r="AP521" t="e">
        <f t="shared" si="233"/>
        <v>#VALUE!</v>
      </c>
      <c r="AQ521" t="e">
        <f t="shared" si="234"/>
        <v>#VALUE!</v>
      </c>
      <c r="AR521">
        <v>0</v>
      </c>
      <c r="AS521" s="11" t="e">
        <f t="shared" si="235"/>
        <v>#VALUE!</v>
      </c>
      <c r="AT521" s="11" t="e">
        <f t="shared" si="236"/>
        <v>#VALUE!</v>
      </c>
      <c r="AU521" s="15">
        <f t="shared" si="237"/>
        <v>1.5759424160826513E-2</v>
      </c>
      <c r="AW521">
        <f t="shared" si="238"/>
        <v>78.812974192989046</v>
      </c>
      <c r="AX521">
        <f t="shared" si="239"/>
        <v>15.215219993965071</v>
      </c>
      <c r="AY521" t="e">
        <f t="shared" si="240"/>
        <v>#VALUE!</v>
      </c>
    </row>
    <row r="522" spans="1:51">
      <c r="A522" s="17"/>
      <c r="D522" s="36"/>
      <c r="E522" s="45"/>
      <c r="F522" s="43"/>
      <c r="H522" s="5">
        <v>20</v>
      </c>
      <c r="I522" s="5">
        <v>30</v>
      </c>
      <c r="J522" s="5">
        <v>1</v>
      </c>
      <c r="K522" s="5">
        <v>1</v>
      </c>
      <c r="L522" s="5" t="s">
        <v>88</v>
      </c>
      <c r="M522" s="6">
        <f t="shared" si="216"/>
        <v>5.1728162884310709E-3</v>
      </c>
      <c r="N522" s="6">
        <f t="shared" si="245"/>
        <v>2.6794554190270953E-2</v>
      </c>
      <c r="O522" s="6" t="e">
        <f t="shared" si="217"/>
        <v>#VALUE!</v>
      </c>
      <c r="P522">
        <f t="shared" si="218"/>
        <v>8.2765060614897135E-2</v>
      </c>
      <c r="Q522">
        <f t="shared" si="219"/>
        <v>1.1789603843719219</v>
      </c>
      <c r="R522">
        <f t="shared" si="220"/>
        <v>0.14349881432745903</v>
      </c>
      <c r="S522">
        <f t="shared" si="221"/>
        <v>0.74330626535800015</v>
      </c>
      <c r="T522">
        <f t="shared" si="222"/>
        <v>0.74330626535800026</v>
      </c>
      <c r="V522" s="4">
        <f t="shared" si="241"/>
        <v>0.99905510880095516</v>
      </c>
      <c r="W522">
        <v>313.14999999999998</v>
      </c>
      <c r="X522">
        <f t="shared" si="223"/>
        <v>1.9073334166666699E-2</v>
      </c>
      <c r="Y522">
        <v>2E-3</v>
      </c>
      <c r="Z522">
        <f t="shared" si="224"/>
        <v>7.2765497523200454E-2</v>
      </c>
      <c r="AB522">
        <f t="shared" si="242"/>
        <v>9.9905510880095509E-7</v>
      </c>
      <c r="AC522">
        <f t="shared" si="225"/>
        <v>7.7759129386834936E-11</v>
      </c>
      <c r="AD522">
        <v>0</v>
      </c>
      <c r="AE522" s="11">
        <f t="shared" si="226"/>
        <v>2.0903724265187424E-11</v>
      </c>
      <c r="AF522" s="11">
        <f t="shared" si="227"/>
        <v>9.8662853652022362E-11</v>
      </c>
      <c r="AG522" s="15">
        <f t="shared" si="228"/>
        <v>1.097002469958351E-3</v>
      </c>
      <c r="AI522">
        <f t="shared" si="243"/>
        <v>9.9905510880095509E-7</v>
      </c>
      <c r="AJ522">
        <f t="shared" si="229"/>
        <v>7.7759129386834936E-11</v>
      </c>
      <c r="AK522">
        <v>0</v>
      </c>
      <c r="AL522" s="11">
        <f t="shared" si="230"/>
        <v>4.333023565310624E-10</v>
      </c>
      <c r="AM522" s="11">
        <f t="shared" si="231"/>
        <v>5.1106148591789729E-10</v>
      </c>
      <c r="AN522" s="15">
        <f t="shared" si="232"/>
        <v>2.2739189884214046E-2</v>
      </c>
      <c r="AO522" s="15"/>
      <c r="AP522" t="e">
        <f t="shared" si="233"/>
        <v>#VALUE!</v>
      </c>
      <c r="AQ522" t="e">
        <f t="shared" si="234"/>
        <v>#VALUE!</v>
      </c>
      <c r="AR522">
        <v>0</v>
      </c>
      <c r="AS522" s="11" t="e">
        <f t="shared" si="235"/>
        <v>#VALUE!</v>
      </c>
      <c r="AT522" s="11" t="e">
        <f t="shared" si="236"/>
        <v>#VALUE!</v>
      </c>
      <c r="AU522" s="15">
        <f t="shared" si="237"/>
        <v>1.5759424160826513E-2</v>
      </c>
      <c r="AW522">
        <f t="shared" si="238"/>
        <v>78.812974192989046</v>
      </c>
      <c r="AX522">
        <f t="shared" si="239"/>
        <v>15.215219993965071</v>
      </c>
      <c r="AY522" t="e">
        <f t="shared" si="240"/>
        <v>#VALUE!</v>
      </c>
    </row>
    <row r="523" spans="1:51">
      <c r="H523" s="5">
        <v>20</v>
      </c>
      <c r="I523" s="5">
        <v>30</v>
      </c>
      <c r="J523" s="5">
        <v>1</v>
      </c>
      <c r="K523" s="5">
        <v>1</v>
      </c>
      <c r="L523" s="5" t="s">
        <v>88</v>
      </c>
      <c r="M523" s="6">
        <f t="shared" ref="M523:M579" si="246">1000000*(AF523-AD523)/X523</f>
        <v>5.1728162884310709E-3</v>
      </c>
      <c r="N523" s="6">
        <f t="shared" ref="N523:N579" si="247">1000000*(AM523-AK523)/X523</f>
        <v>2.6794554190270953E-2</v>
      </c>
      <c r="O523" s="6" t="e">
        <f t="shared" ref="O523:O579" si="248">1000000*(AT523-AR523)/X523</f>
        <v>#VALUE!</v>
      </c>
      <c r="P523">
        <f t="shared" ref="P523:P579" si="249">(M523*16)</f>
        <v>8.2765060614897135E-2</v>
      </c>
      <c r="Q523">
        <f t="shared" ref="Q523:Q579" si="250">(N523*44)</f>
        <v>1.1789603843719219</v>
      </c>
      <c r="R523">
        <f t="shared" ref="R523:R579" si="251">1000000*(((AF523-AD523)*0.082057*W523)/(V523-Z523))/X523</f>
        <v>0.14349881432745903</v>
      </c>
      <c r="S523">
        <f t="shared" ref="S523:S579" si="252">1000000*(((AM523-AK523)*0.082057*W523)/(V523-Z523))/X523</f>
        <v>0.74330626535800015</v>
      </c>
      <c r="T523">
        <f t="shared" ref="T523:T579" si="253">N523*((1*0.082057*W523)/(V523-Z523))</f>
        <v>0.74330626535800026</v>
      </c>
      <c r="V523" s="4">
        <f t="shared" si="241"/>
        <v>0.99905510880095516</v>
      </c>
      <c r="W523">
        <v>313.14999999999998</v>
      </c>
      <c r="X523">
        <f t="shared" ref="X523:X579" si="254">(21.0733341666667/1000)-Y523</f>
        <v>1.9073334166666699E-2</v>
      </c>
      <c r="Y523">
        <v>2E-3</v>
      </c>
      <c r="Z523">
        <f t="shared" ref="Z523:Z579" si="255">(0.001316*10^(8.07131-(1730.63/(233.46+(W523-273.15)))))</f>
        <v>7.2765497523200454E-2</v>
      </c>
      <c r="AB523">
        <f t="shared" si="242"/>
        <v>9.9905510880095509E-7</v>
      </c>
      <c r="AC523">
        <f t="shared" ref="AC523:AC579" si="256">(AB523*Y523)/(0.082057*W523)</f>
        <v>7.7759129386834936E-11</v>
      </c>
      <c r="AD523">
        <v>0</v>
      </c>
      <c r="AE523" s="11">
        <f t="shared" ref="AE523:AE579" si="257">AB523*AG523*X523</f>
        <v>2.0903724265187424E-11</v>
      </c>
      <c r="AF523" s="11">
        <f t="shared" ref="AF523:AF579" si="258">AC523+AE523</f>
        <v>9.8662853652022362E-11</v>
      </c>
      <c r="AG523" s="15">
        <f t="shared" ref="AG523:AG579" si="259">101.325*(0.000014*EXP(1600*((1/W523)-(1/298.15))))</f>
        <v>1.097002469958351E-3</v>
      </c>
      <c r="AI523">
        <f t="shared" si="243"/>
        <v>9.9905510880095509E-7</v>
      </c>
      <c r="AJ523">
        <f t="shared" ref="AJ523:AJ579" si="260">(AI523*Y523)/(0.082057*W523)</f>
        <v>7.7759129386834936E-11</v>
      </c>
      <c r="AK523">
        <v>0</v>
      </c>
      <c r="AL523" s="11">
        <f t="shared" ref="AL523:AL579" si="261">AI523*AN523*X523</f>
        <v>4.333023565310624E-10</v>
      </c>
      <c r="AM523" s="11">
        <f t="shared" ref="AM523:AM579" si="262">AJ523+AL523</f>
        <v>5.1106148591789729E-10</v>
      </c>
      <c r="AN523" s="15">
        <f t="shared" ref="AN523:AN579" si="263">101.325*(0.00033*EXP(2400*((1/W523)-(1/298.15))))</f>
        <v>2.2739189884214046E-2</v>
      </c>
      <c r="AO523" s="15"/>
      <c r="AP523" t="e">
        <f t="shared" ref="AP523:AP579" si="264">V523*(L523/10^6)</f>
        <v>#VALUE!</v>
      </c>
      <c r="AQ523" t="e">
        <f t="shared" ref="AQ523:AQ579" si="265">(AP523*Y523)/(0.082057*W523)</f>
        <v>#VALUE!</v>
      </c>
      <c r="AR523">
        <v>0</v>
      </c>
      <c r="AS523" s="11" t="e">
        <f t="shared" ref="AS523:AS579" si="266">AP523*AU523*X523</f>
        <v>#VALUE!</v>
      </c>
      <c r="AT523" s="11" t="e">
        <f t="shared" ref="AT523:AT579" si="267">AQ523+AS523</f>
        <v>#VALUE!</v>
      </c>
      <c r="AU523" s="15">
        <f t="shared" ref="AU523:AU579" si="268">101.325*((2.4*10^-4)*EXP(2700*((1/W523)-(1/298.15))))</f>
        <v>1.5759424160826513E-2</v>
      </c>
      <c r="AW523">
        <f t="shared" ref="AW523:AW579" si="269">100*(AF523-AE523)/AF523</f>
        <v>78.812974192989046</v>
      </c>
      <c r="AX523">
        <f t="shared" ref="AX523:AX579" si="270">100*(AM523-AL523)/AM523</f>
        <v>15.215219993965071</v>
      </c>
      <c r="AY523" t="e">
        <f t="shared" ref="AY523:AY579" si="271">100*(AT523-AS523)/AT523</f>
        <v>#VALUE!</v>
      </c>
    </row>
    <row r="524" spans="1:51">
      <c r="H524" s="5">
        <v>20</v>
      </c>
      <c r="I524" s="5">
        <v>30</v>
      </c>
      <c r="J524" s="5">
        <v>1</v>
      </c>
      <c r="K524" s="5">
        <v>1</v>
      </c>
      <c r="L524" s="5" t="s">
        <v>88</v>
      </c>
      <c r="M524" s="6">
        <f t="shared" si="246"/>
        <v>5.1728162884310709E-3</v>
      </c>
      <c r="N524" s="6">
        <f t="shared" si="247"/>
        <v>2.6794554190270953E-2</v>
      </c>
      <c r="O524" s="6" t="e">
        <f t="shared" si="248"/>
        <v>#VALUE!</v>
      </c>
      <c r="P524">
        <f t="shared" si="249"/>
        <v>8.2765060614897135E-2</v>
      </c>
      <c r="Q524">
        <f t="shared" si="250"/>
        <v>1.1789603843719219</v>
      </c>
      <c r="R524">
        <f t="shared" si="251"/>
        <v>0.14349881432745903</v>
      </c>
      <c r="S524">
        <f t="shared" si="252"/>
        <v>0.74330626535800015</v>
      </c>
      <c r="T524">
        <f t="shared" si="253"/>
        <v>0.74330626535800026</v>
      </c>
      <c r="V524" s="4">
        <f t="shared" si="241"/>
        <v>0.99905510880095516</v>
      </c>
      <c r="W524">
        <v>313.14999999999998</v>
      </c>
      <c r="X524">
        <f t="shared" si="254"/>
        <v>1.9073334166666699E-2</v>
      </c>
      <c r="Y524">
        <v>2E-3</v>
      </c>
      <c r="Z524">
        <f t="shared" si="255"/>
        <v>7.2765497523200454E-2</v>
      </c>
      <c r="AB524">
        <f t="shared" si="242"/>
        <v>9.9905510880095509E-7</v>
      </c>
      <c r="AC524">
        <f t="shared" si="256"/>
        <v>7.7759129386834936E-11</v>
      </c>
      <c r="AD524">
        <v>0</v>
      </c>
      <c r="AE524" s="11">
        <f t="shared" si="257"/>
        <v>2.0903724265187424E-11</v>
      </c>
      <c r="AF524" s="11">
        <f t="shared" si="258"/>
        <v>9.8662853652022362E-11</v>
      </c>
      <c r="AG524" s="15">
        <f t="shared" si="259"/>
        <v>1.097002469958351E-3</v>
      </c>
      <c r="AI524">
        <f t="shared" si="243"/>
        <v>9.9905510880095509E-7</v>
      </c>
      <c r="AJ524">
        <f t="shared" si="260"/>
        <v>7.7759129386834936E-11</v>
      </c>
      <c r="AK524">
        <v>0</v>
      </c>
      <c r="AL524" s="11">
        <f t="shared" si="261"/>
        <v>4.333023565310624E-10</v>
      </c>
      <c r="AM524" s="11">
        <f t="shared" si="262"/>
        <v>5.1106148591789729E-10</v>
      </c>
      <c r="AN524" s="15">
        <f t="shared" si="263"/>
        <v>2.2739189884214046E-2</v>
      </c>
      <c r="AO524" s="15"/>
      <c r="AP524" t="e">
        <f t="shared" si="264"/>
        <v>#VALUE!</v>
      </c>
      <c r="AQ524" t="e">
        <f t="shared" si="265"/>
        <v>#VALUE!</v>
      </c>
      <c r="AR524">
        <v>0</v>
      </c>
      <c r="AS524" s="11" t="e">
        <f t="shared" si="266"/>
        <v>#VALUE!</v>
      </c>
      <c r="AT524" s="11" t="e">
        <f t="shared" si="267"/>
        <v>#VALUE!</v>
      </c>
      <c r="AU524" s="15">
        <f t="shared" si="268"/>
        <v>1.5759424160826513E-2</v>
      </c>
      <c r="AW524">
        <f t="shared" si="269"/>
        <v>78.812974192989046</v>
      </c>
      <c r="AX524">
        <f t="shared" si="270"/>
        <v>15.215219993965071</v>
      </c>
      <c r="AY524" t="e">
        <f t="shared" si="271"/>
        <v>#VALUE!</v>
      </c>
    </row>
    <row r="525" spans="1:51">
      <c r="H525" s="5">
        <v>20</v>
      </c>
      <c r="I525" s="5">
        <v>30</v>
      </c>
      <c r="J525" s="5">
        <v>1</v>
      </c>
      <c r="K525" s="5">
        <v>1</v>
      </c>
      <c r="L525" s="5" t="s">
        <v>88</v>
      </c>
      <c r="M525" s="6">
        <f t="shared" si="246"/>
        <v>5.1728162884310709E-3</v>
      </c>
      <c r="N525" s="6">
        <f t="shared" si="247"/>
        <v>2.6794554190270953E-2</v>
      </c>
      <c r="O525" s="6" t="e">
        <f t="shared" si="248"/>
        <v>#VALUE!</v>
      </c>
      <c r="P525">
        <f t="shared" si="249"/>
        <v>8.2765060614897135E-2</v>
      </c>
      <c r="Q525">
        <f t="shared" si="250"/>
        <v>1.1789603843719219</v>
      </c>
      <c r="R525">
        <f t="shared" si="251"/>
        <v>0.14349881432745903</v>
      </c>
      <c r="S525">
        <f t="shared" si="252"/>
        <v>0.74330626535800015</v>
      </c>
      <c r="T525">
        <f t="shared" si="253"/>
        <v>0.74330626535800026</v>
      </c>
      <c r="V525" s="4">
        <f t="shared" ref="V525:V579" si="272">((0.001316*((I525*25.4)-(2.5*2053/100)))*(273.15+40))/(273.15+H525)</f>
        <v>0.99905510880095516</v>
      </c>
      <c r="W525">
        <v>313.14999999999998</v>
      </c>
      <c r="X525">
        <f t="shared" si="254"/>
        <v>1.9073334166666699E-2</v>
      </c>
      <c r="Y525">
        <v>2E-3</v>
      </c>
      <c r="Z525">
        <f t="shared" si="255"/>
        <v>7.2765497523200454E-2</v>
      </c>
      <c r="AB525">
        <f t="shared" ref="AB525:AB579" si="273">V525*(J525/10^6)</f>
        <v>9.9905510880095509E-7</v>
      </c>
      <c r="AC525">
        <f t="shared" si="256"/>
        <v>7.7759129386834936E-11</v>
      </c>
      <c r="AD525">
        <v>0</v>
      </c>
      <c r="AE525" s="11">
        <f t="shared" si="257"/>
        <v>2.0903724265187424E-11</v>
      </c>
      <c r="AF525" s="11">
        <f t="shared" si="258"/>
        <v>9.8662853652022362E-11</v>
      </c>
      <c r="AG525" s="15">
        <f t="shared" si="259"/>
        <v>1.097002469958351E-3</v>
      </c>
      <c r="AI525">
        <f t="shared" ref="AI525:AI579" si="274">V525*(K525/10^6)</f>
        <v>9.9905510880095509E-7</v>
      </c>
      <c r="AJ525">
        <f t="shared" si="260"/>
        <v>7.7759129386834936E-11</v>
      </c>
      <c r="AK525">
        <v>0</v>
      </c>
      <c r="AL525" s="11">
        <f t="shared" si="261"/>
        <v>4.333023565310624E-10</v>
      </c>
      <c r="AM525" s="11">
        <f t="shared" si="262"/>
        <v>5.1106148591789729E-10</v>
      </c>
      <c r="AN525" s="15">
        <f t="shared" si="263"/>
        <v>2.2739189884214046E-2</v>
      </c>
      <c r="AO525" s="15"/>
      <c r="AP525" t="e">
        <f t="shared" si="264"/>
        <v>#VALUE!</v>
      </c>
      <c r="AQ525" t="e">
        <f t="shared" si="265"/>
        <v>#VALUE!</v>
      </c>
      <c r="AR525">
        <v>0</v>
      </c>
      <c r="AS525" s="11" t="e">
        <f t="shared" si="266"/>
        <v>#VALUE!</v>
      </c>
      <c r="AT525" s="11" t="e">
        <f t="shared" si="267"/>
        <v>#VALUE!</v>
      </c>
      <c r="AU525" s="15">
        <f t="shared" si="268"/>
        <v>1.5759424160826513E-2</v>
      </c>
      <c r="AW525">
        <f t="shared" si="269"/>
        <v>78.812974192989046</v>
      </c>
      <c r="AX525">
        <f t="shared" si="270"/>
        <v>15.215219993965071</v>
      </c>
      <c r="AY525" t="e">
        <f t="shared" si="271"/>
        <v>#VALUE!</v>
      </c>
    </row>
    <row r="526" spans="1:51">
      <c r="H526" s="5">
        <v>20</v>
      </c>
      <c r="I526" s="5">
        <v>30</v>
      </c>
      <c r="J526" s="5">
        <v>1</v>
      </c>
      <c r="K526" s="5">
        <v>1</v>
      </c>
      <c r="L526" s="5" t="s">
        <v>88</v>
      </c>
      <c r="M526" s="6">
        <f t="shared" si="246"/>
        <v>5.1728162884310709E-3</v>
      </c>
      <c r="N526" s="6">
        <f t="shared" si="247"/>
        <v>2.6794554190270953E-2</v>
      </c>
      <c r="O526" s="6" t="e">
        <f t="shared" si="248"/>
        <v>#VALUE!</v>
      </c>
      <c r="P526">
        <f t="shared" si="249"/>
        <v>8.2765060614897135E-2</v>
      </c>
      <c r="Q526">
        <f t="shared" si="250"/>
        <v>1.1789603843719219</v>
      </c>
      <c r="R526">
        <f t="shared" si="251"/>
        <v>0.14349881432745903</v>
      </c>
      <c r="S526">
        <f t="shared" si="252"/>
        <v>0.74330626535800015</v>
      </c>
      <c r="T526">
        <f t="shared" si="253"/>
        <v>0.74330626535800026</v>
      </c>
      <c r="V526" s="4">
        <f t="shared" si="272"/>
        <v>0.99905510880095516</v>
      </c>
      <c r="W526">
        <v>313.14999999999998</v>
      </c>
      <c r="X526">
        <f t="shared" si="254"/>
        <v>1.9073334166666699E-2</v>
      </c>
      <c r="Y526">
        <v>2E-3</v>
      </c>
      <c r="Z526">
        <f t="shared" si="255"/>
        <v>7.2765497523200454E-2</v>
      </c>
      <c r="AB526">
        <f t="shared" si="273"/>
        <v>9.9905510880095509E-7</v>
      </c>
      <c r="AC526">
        <f t="shared" si="256"/>
        <v>7.7759129386834936E-11</v>
      </c>
      <c r="AD526">
        <v>0</v>
      </c>
      <c r="AE526" s="11">
        <f t="shared" si="257"/>
        <v>2.0903724265187424E-11</v>
      </c>
      <c r="AF526" s="11">
        <f t="shared" si="258"/>
        <v>9.8662853652022362E-11</v>
      </c>
      <c r="AG526" s="15">
        <f t="shared" si="259"/>
        <v>1.097002469958351E-3</v>
      </c>
      <c r="AI526">
        <f t="shared" si="274"/>
        <v>9.9905510880095509E-7</v>
      </c>
      <c r="AJ526">
        <f t="shared" si="260"/>
        <v>7.7759129386834936E-11</v>
      </c>
      <c r="AK526">
        <v>0</v>
      </c>
      <c r="AL526" s="11">
        <f t="shared" si="261"/>
        <v>4.333023565310624E-10</v>
      </c>
      <c r="AM526" s="11">
        <f t="shared" si="262"/>
        <v>5.1106148591789729E-10</v>
      </c>
      <c r="AN526" s="15">
        <f t="shared" si="263"/>
        <v>2.2739189884214046E-2</v>
      </c>
      <c r="AO526" s="15"/>
      <c r="AP526" t="e">
        <f t="shared" si="264"/>
        <v>#VALUE!</v>
      </c>
      <c r="AQ526" t="e">
        <f t="shared" si="265"/>
        <v>#VALUE!</v>
      </c>
      <c r="AR526">
        <v>0</v>
      </c>
      <c r="AS526" s="11" t="e">
        <f t="shared" si="266"/>
        <v>#VALUE!</v>
      </c>
      <c r="AT526" s="11" t="e">
        <f t="shared" si="267"/>
        <v>#VALUE!</v>
      </c>
      <c r="AU526" s="15">
        <f t="shared" si="268"/>
        <v>1.5759424160826513E-2</v>
      </c>
      <c r="AW526">
        <f t="shared" si="269"/>
        <v>78.812974192989046</v>
      </c>
      <c r="AX526">
        <f t="shared" si="270"/>
        <v>15.215219993965071</v>
      </c>
      <c r="AY526" t="e">
        <f t="shared" si="271"/>
        <v>#VALUE!</v>
      </c>
    </row>
    <row r="527" spans="1:51">
      <c r="H527" s="5">
        <v>20</v>
      </c>
      <c r="I527" s="5">
        <v>30</v>
      </c>
      <c r="J527" s="5">
        <v>1</v>
      </c>
      <c r="K527" s="5">
        <v>1</v>
      </c>
      <c r="L527" s="5" t="s">
        <v>88</v>
      </c>
      <c r="M527" s="6">
        <f t="shared" si="246"/>
        <v>5.1728162884310709E-3</v>
      </c>
      <c r="N527" s="6">
        <f t="shared" si="247"/>
        <v>2.6794554190270953E-2</v>
      </c>
      <c r="O527" s="6" t="e">
        <f t="shared" si="248"/>
        <v>#VALUE!</v>
      </c>
      <c r="P527">
        <f t="shared" si="249"/>
        <v>8.2765060614897135E-2</v>
      </c>
      <c r="Q527">
        <f t="shared" si="250"/>
        <v>1.1789603843719219</v>
      </c>
      <c r="R527">
        <f t="shared" si="251"/>
        <v>0.14349881432745903</v>
      </c>
      <c r="S527">
        <f t="shared" si="252"/>
        <v>0.74330626535800015</v>
      </c>
      <c r="T527">
        <f t="shared" si="253"/>
        <v>0.74330626535800026</v>
      </c>
      <c r="V527" s="4">
        <f t="shared" si="272"/>
        <v>0.99905510880095516</v>
      </c>
      <c r="W527">
        <v>313.14999999999998</v>
      </c>
      <c r="X527">
        <f t="shared" si="254"/>
        <v>1.9073334166666699E-2</v>
      </c>
      <c r="Y527">
        <v>2E-3</v>
      </c>
      <c r="Z527">
        <f t="shared" si="255"/>
        <v>7.2765497523200454E-2</v>
      </c>
      <c r="AB527">
        <f t="shared" si="273"/>
        <v>9.9905510880095509E-7</v>
      </c>
      <c r="AC527">
        <f t="shared" si="256"/>
        <v>7.7759129386834936E-11</v>
      </c>
      <c r="AD527">
        <v>0</v>
      </c>
      <c r="AE527" s="11">
        <f t="shared" si="257"/>
        <v>2.0903724265187424E-11</v>
      </c>
      <c r="AF527" s="11">
        <f t="shared" si="258"/>
        <v>9.8662853652022362E-11</v>
      </c>
      <c r="AG527" s="15">
        <f t="shared" si="259"/>
        <v>1.097002469958351E-3</v>
      </c>
      <c r="AI527">
        <f t="shared" si="274"/>
        <v>9.9905510880095509E-7</v>
      </c>
      <c r="AJ527">
        <f t="shared" si="260"/>
        <v>7.7759129386834936E-11</v>
      </c>
      <c r="AK527">
        <v>0</v>
      </c>
      <c r="AL527" s="11">
        <f t="shared" si="261"/>
        <v>4.333023565310624E-10</v>
      </c>
      <c r="AM527" s="11">
        <f t="shared" si="262"/>
        <v>5.1106148591789729E-10</v>
      </c>
      <c r="AN527" s="15">
        <f t="shared" si="263"/>
        <v>2.2739189884214046E-2</v>
      </c>
      <c r="AO527" s="15"/>
      <c r="AP527" t="e">
        <f t="shared" si="264"/>
        <v>#VALUE!</v>
      </c>
      <c r="AQ527" t="e">
        <f t="shared" si="265"/>
        <v>#VALUE!</v>
      </c>
      <c r="AR527">
        <v>0</v>
      </c>
      <c r="AS527" s="11" t="e">
        <f t="shared" si="266"/>
        <v>#VALUE!</v>
      </c>
      <c r="AT527" s="11" t="e">
        <f t="shared" si="267"/>
        <v>#VALUE!</v>
      </c>
      <c r="AU527" s="15">
        <f t="shared" si="268"/>
        <v>1.5759424160826513E-2</v>
      </c>
      <c r="AW527">
        <f t="shared" si="269"/>
        <v>78.812974192989046</v>
      </c>
      <c r="AX527">
        <f t="shared" si="270"/>
        <v>15.215219993965071</v>
      </c>
      <c r="AY527" t="e">
        <f t="shared" si="271"/>
        <v>#VALUE!</v>
      </c>
    </row>
    <row r="528" spans="1:51">
      <c r="H528" s="5">
        <v>20</v>
      </c>
      <c r="I528" s="5">
        <v>30</v>
      </c>
      <c r="J528" s="5">
        <v>1</v>
      </c>
      <c r="K528" s="5">
        <v>1</v>
      </c>
      <c r="L528" s="5" t="s">
        <v>88</v>
      </c>
      <c r="M528" s="6">
        <f t="shared" si="246"/>
        <v>5.1728162884310709E-3</v>
      </c>
      <c r="N528" s="6">
        <f t="shared" si="247"/>
        <v>2.6794554190270953E-2</v>
      </c>
      <c r="O528" s="6" t="e">
        <f t="shared" si="248"/>
        <v>#VALUE!</v>
      </c>
      <c r="P528">
        <f t="shared" si="249"/>
        <v>8.2765060614897135E-2</v>
      </c>
      <c r="Q528">
        <f t="shared" si="250"/>
        <v>1.1789603843719219</v>
      </c>
      <c r="R528">
        <f t="shared" si="251"/>
        <v>0.14349881432745903</v>
      </c>
      <c r="S528">
        <f t="shared" si="252"/>
        <v>0.74330626535800015</v>
      </c>
      <c r="T528">
        <f t="shared" si="253"/>
        <v>0.74330626535800026</v>
      </c>
      <c r="V528" s="4">
        <f t="shared" si="272"/>
        <v>0.99905510880095516</v>
      </c>
      <c r="W528">
        <v>313.14999999999998</v>
      </c>
      <c r="X528">
        <f t="shared" si="254"/>
        <v>1.9073334166666699E-2</v>
      </c>
      <c r="Y528">
        <v>2E-3</v>
      </c>
      <c r="Z528">
        <f t="shared" si="255"/>
        <v>7.2765497523200454E-2</v>
      </c>
      <c r="AB528">
        <f t="shared" si="273"/>
        <v>9.9905510880095509E-7</v>
      </c>
      <c r="AC528">
        <f t="shared" si="256"/>
        <v>7.7759129386834936E-11</v>
      </c>
      <c r="AD528">
        <v>0</v>
      </c>
      <c r="AE528" s="11">
        <f t="shared" si="257"/>
        <v>2.0903724265187424E-11</v>
      </c>
      <c r="AF528" s="11">
        <f t="shared" si="258"/>
        <v>9.8662853652022362E-11</v>
      </c>
      <c r="AG528" s="15">
        <f t="shared" si="259"/>
        <v>1.097002469958351E-3</v>
      </c>
      <c r="AI528">
        <f t="shared" si="274"/>
        <v>9.9905510880095509E-7</v>
      </c>
      <c r="AJ528">
        <f t="shared" si="260"/>
        <v>7.7759129386834936E-11</v>
      </c>
      <c r="AK528">
        <v>0</v>
      </c>
      <c r="AL528" s="11">
        <f t="shared" si="261"/>
        <v>4.333023565310624E-10</v>
      </c>
      <c r="AM528" s="11">
        <f t="shared" si="262"/>
        <v>5.1106148591789729E-10</v>
      </c>
      <c r="AN528" s="15">
        <f t="shared" si="263"/>
        <v>2.2739189884214046E-2</v>
      </c>
      <c r="AO528" s="15"/>
      <c r="AP528" t="e">
        <f t="shared" si="264"/>
        <v>#VALUE!</v>
      </c>
      <c r="AQ528" t="e">
        <f t="shared" si="265"/>
        <v>#VALUE!</v>
      </c>
      <c r="AR528">
        <v>0</v>
      </c>
      <c r="AS528" s="11" t="e">
        <f t="shared" si="266"/>
        <v>#VALUE!</v>
      </c>
      <c r="AT528" s="11" t="e">
        <f t="shared" si="267"/>
        <v>#VALUE!</v>
      </c>
      <c r="AU528" s="15">
        <f t="shared" si="268"/>
        <v>1.5759424160826513E-2</v>
      </c>
      <c r="AW528">
        <f t="shared" si="269"/>
        <v>78.812974192989046</v>
      </c>
      <c r="AX528">
        <f t="shared" si="270"/>
        <v>15.215219993965071</v>
      </c>
      <c r="AY528" t="e">
        <f t="shared" si="271"/>
        <v>#VALUE!</v>
      </c>
    </row>
    <row r="529" spans="8:51">
      <c r="H529" s="5">
        <v>20</v>
      </c>
      <c r="I529" s="5">
        <v>30</v>
      </c>
      <c r="J529" s="5">
        <v>1</v>
      </c>
      <c r="K529" s="5">
        <v>1</v>
      </c>
      <c r="L529" s="5" t="s">
        <v>88</v>
      </c>
      <c r="M529" s="6">
        <f t="shared" si="246"/>
        <v>5.1728162884310709E-3</v>
      </c>
      <c r="N529" s="6">
        <f t="shared" si="247"/>
        <v>2.6794554190270953E-2</v>
      </c>
      <c r="O529" s="6" t="e">
        <f t="shared" si="248"/>
        <v>#VALUE!</v>
      </c>
      <c r="P529">
        <f t="shared" si="249"/>
        <v>8.2765060614897135E-2</v>
      </c>
      <c r="Q529">
        <f t="shared" si="250"/>
        <v>1.1789603843719219</v>
      </c>
      <c r="R529">
        <f t="shared" si="251"/>
        <v>0.14349881432745903</v>
      </c>
      <c r="S529">
        <f t="shared" si="252"/>
        <v>0.74330626535800015</v>
      </c>
      <c r="T529">
        <f t="shared" si="253"/>
        <v>0.74330626535800026</v>
      </c>
      <c r="V529" s="4">
        <f t="shared" si="272"/>
        <v>0.99905510880095516</v>
      </c>
      <c r="W529">
        <v>313.14999999999998</v>
      </c>
      <c r="X529">
        <f t="shared" si="254"/>
        <v>1.9073334166666699E-2</v>
      </c>
      <c r="Y529">
        <v>2E-3</v>
      </c>
      <c r="Z529">
        <f t="shared" si="255"/>
        <v>7.2765497523200454E-2</v>
      </c>
      <c r="AB529">
        <f t="shared" si="273"/>
        <v>9.9905510880095509E-7</v>
      </c>
      <c r="AC529">
        <f t="shared" si="256"/>
        <v>7.7759129386834936E-11</v>
      </c>
      <c r="AD529">
        <v>0</v>
      </c>
      <c r="AE529" s="11">
        <f t="shared" si="257"/>
        <v>2.0903724265187424E-11</v>
      </c>
      <c r="AF529" s="11">
        <f t="shared" si="258"/>
        <v>9.8662853652022362E-11</v>
      </c>
      <c r="AG529" s="15">
        <f t="shared" si="259"/>
        <v>1.097002469958351E-3</v>
      </c>
      <c r="AI529">
        <f t="shared" si="274"/>
        <v>9.9905510880095509E-7</v>
      </c>
      <c r="AJ529">
        <f t="shared" si="260"/>
        <v>7.7759129386834936E-11</v>
      </c>
      <c r="AK529">
        <v>0</v>
      </c>
      <c r="AL529" s="11">
        <f t="shared" si="261"/>
        <v>4.333023565310624E-10</v>
      </c>
      <c r="AM529" s="11">
        <f t="shared" si="262"/>
        <v>5.1106148591789729E-10</v>
      </c>
      <c r="AN529" s="15">
        <f t="shared" si="263"/>
        <v>2.2739189884214046E-2</v>
      </c>
      <c r="AO529" s="15"/>
      <c r="AP529" t="e">
        <f t="shared" si="264"/>
        <v>#VALUE!</v>
      </c>
      <c r="AQ529" t="e">
        <f t="shared" si="265"/>
        <v>#VALUE!</v>
      </c>
      <c r="AR529">
        <v>0</v>
      </c>
      <c r="AS529" s="11" t="e">
        <f t="shared" si="266"/>
        <v>#VALUE!</v>
      </c>
      <c r="AT529" s="11" t="e">
        <f t="shared" si="267"/>
        <v>#VALUE!</v>
      </c>
      <c r="AU529" s="15">
        <f t="shared" si="268"/>
        <v>1.5759424160826513E-2</v>
      </c>
      <c r="AW529">
        <f t="shared" si="269"/>
        <v>78.812974192989046</v>
      </c>
      <c r="AX529">
        <f t="shared" si="270"/>
        <v>15.215219993965071</v>
      </c>
      <c r="AY529" t="e">
        <f t="shared" si="271"/>
        <v>#VALUE!</v>
      </c>
    </row>
    <row r="530" spans="8:51">
      <c r="H530" s="5">
        <v>20</v>
      </c>
      <c r="I530" s="5">
        <v>30</v>
      </c>
      <c r="J530" s="5">
        <v>1</v>
      </c>
      <c r="K530" s="5">
        <v>1</v>
      </c>
      <c r="L530" s="5" t="s">
        <v>88</v>
      </c>
      <c r="M530" s="6">
        <f t="shared" si="246"/>
        <v>5.1728162884310709E-3</v>
      </c>
      <c r="N530" s="6">
        <f t="shared" si="247"/>
        <v>2.6794554190270953E-2</v>
      </c>
      <c r="O530" s="6" t="e">
        <f t="shared" si="248"/>
        <v>#VALUE!</v>
      </c>
      <c r="P530">
        <f t="shared" si="249"/>
        <v>8.2765060614897135E-2</v>
      </c>
      <c r="Q530">
        <f t="shared" si="250"/>
        <v>1.1789603843719219</v>
      </c>
      <c r="R530">
        <f t="shared" si="251"/>
        <v>0.14349881432745903</v>
      </c>
      <c r="S530">
        <f t="shared" si="252"/>
        <v>0.74330626535800015</v>
      </c>
      <c r="T530">
        <f t="shared" si="253"/>
        <v>0.74330626535800026</v>
      </c>
      <c r="V530" s="4">
        <f t="shared" si="272"/>
        <v>0.99905510880095516</v>
      </c>
      <c r="W530">
        <v>313.14999999999998</v>
      </c>
      <c r="X530">
        <f t="shared" si="254"/>
        <v>1.9073334166666699E-2</v>
      </c>
      <c r="Y530">
        <v>2E-3</v>
      </c>
      <c r="Z530">
        <f t="shared" si="255"/>
        <v>7.2765497523200454E-2</v>
      </c>
      <c r="AB530">
        <f t="shared" si="273"/>
        <v>9.9905510880095509E-7</v>
      </c>
      <c r="AC530">
        <f t="shared" si="256"/>
        <v>7.7759129386834936E-11</v>
      </c>
      <c r="AD530">
        <v>0</v>
      </c>
      <c r="AE530" s="11">
        <f t="shared" si="257"/>
        <v>2.0903724265187424E-11</v>
      </c>
      <c r="AF530" s="11">
        <f t="shared" si="258"/>
        <v>9.8662853652022362E-11</v>
      </c>
      <c r="AG530" s="15">
        <f t="shared" si="259"/>
        <v>1.097002469958351E-3</v>
      </c>
      <c r="AI530">
        <f t="shared" si="274"/>
        <v>9.9905510880095509E-7</v>
      </c>
      <c r="AJ530">
        <f t="shared" si="260"/>
        <v>7.7759129386834936E-11</v>
      </c>
      <c r="AK530">
        <v>0</v>
      </c>
      <c r="AL530" s="11">
        <f t="shared" si="261"/>
        <v>4.333023565310624E-10</v>
      </c>
      <c r="AM530" s="11">
        <f t="shared" si="262"/>
        <v>5.1106148591789729E-10</v>
      </c>
      <c r="AN530" s="15">
        <f t="shared" si="263"/>
        <v>2.2739189884214046E-2</v>
      </c>
      <c r="AO530" s="15"/>
      <c r="AP530" t="e">
        <f t="shared" si="264"/>
        <v>#VALUE!</v>
      </c>
      <c r="AQ530" t="e">
        <f t="shared" si="265"/>
        <v>#VALUE!</v>
      </c>
      <c r="AR530">
        <v>0</v>
      </c>
      <c r="AS530" s="11" t="e">
        <f t="shared" si="266"/>
        <v>#VALUE!</v>
      </c>
      <c r="AT530" s="11" t="e">
        <f t="shared" si="267"/>
        <v>#VALUE!</v>
      </c>
      <c r="AU530" s="15">
        <f t="shared" si="268"/>
        <v>1.5759424160826513E-2</v>
      </c>
      <c r="AW530">
        <f t="shared" si="269"/>
        <v>78.812974192989046</v>
      </c>
      <c r="AX530">
        <f t="shared" si="270"/>
        <v>15.215219993965071</v>
      </c>
      <c r="AY530" t="e">
        <f t="shared" si="271"/>
        <v>#VALUE!</v>
      </c>
    </row>
    <row r="531" spans="8:51">
      <c r="H531" s="5">
        <v>20</v>
      </c>
      <c r="I531" s="5">
        <v>30</v>
      </c>
      <c r="J531" s="5">
        <v>1</v>
      </c>
      <c r="K531" s="5">
        <v>1</v>
      </c>
      <c r="L531" s="5" t="s">
        <v>88</v>
      </c>
      <c r="M531" s="6">
        <f t="shared" si="246"/>
        <v>5.1728162884310709E-3</v>
      </c>
      <c r="N531" s="6">
        <f t="shared" si="247"/>
        <v>2.6794554190270953E-2</v>
      </c>
      <c r="O531" s="6" t="e">
        <f t="shared" si="248"/>
        <v>#VALUE!</v>
      </c>
      <c r="P531">
        <f t="shared" si="249"/>
        <v>8.2765060614897135E-2</v>
      </c>
      <c r="Q531">
        <f t="shared" si="250"/>
        <v>1.1789603843719219</v>
      </c>
      <c r="R531">
        <f t="shared" si="251"/>
        <v>0.14349881432745903</v>
      </c>
      <c r="S531">
        <f t="shared" si="252"/>
        <v>0.74330626535800015</v>
      </c>
      <c r="T531">
        <f t="shared" si="253"/>
        <v>0.74330626535800026</v>
      </c>
      <c r="V531" s="4">
        <f t="shared" si="272"/>
        <v>0.99905510880095516</v>
      </c>
      <c r="W531">
        <v>313.14999999999998</v>
      </c>
      <c r="X531">
        <f t="shared" si="254"/>
        <v>1.9073334166666699E-2</v>
      </c>
      <c r="Y531">
        <v>2E-3</v>
      </c>
      <c r="Z531">
        <f t="shared" si="255"/>
        <v>7.2765497523200454E-2</v>
      </c>
      <c r="AB531">
        <f t="shared" si="273"/>
        <v>9.9905510880095509E-7</v>
      </c>
      <c r="AC531">
        <f t="shared" si="256"/>
        <v>7.7759129386834936E-11</v>
      </c>
      <c r="AD531">
        <v>0</v>
      </c>
      <c r="AE531" s="11">
        <f t="shared" si="257"/>
        <v>2.0903724265187424E-11</v>
      </c>
      <c r="AF531" s="11">
        <f t="shared" si="258"/>
        <v>9.8662853652022362E-11</v>
      </c>
      <c r="AG531" s="15">
        <f t="shared" si="259"/>
        <v>1.097002469958351E-3</v>
      </c>
      <c r="AI531">
        <f t="shared" si="274"/>
        <v>9.9905510880095509E-7</v>
      </c>
      <c r="AJ531">
        <f t="shared" si="260"/>
        <v>7.7759129386834936E-11</v>
      </c>
      <c r="AK531">
        <v>0</v>
      </c>
      <c r="AL531" s="11">
        <f t="shared" si="261"/>
        <v>4.333023565310624E-10</v>
      </c>
      <c r="AM531" s="11">
        <f t="shared" si="262"/>
        <v>5.1106148591789729E-10</v>
      </c>
      <c r="AN531" s="15">
        <f t="shared" si="263"/>
        <v>2.2739189884214046E-2</v>
      </c>
      <c r="AO531" s="15"/>
      <c r="AP531" t="e">
        <f t="shared" si="264"/>
        <v>#VALUE!</v>
      </c>
      <c r="AQ531" t="e">
        <f t="shared" si="265"/>
        <v>#VALUE!</v>
      </c>
      <c r="AR531">
        <v>0</v>
      </c>
      <c r="AS531" s="11" t="e">
        <f t="shared" si="266"/>
        <v>#VALUE!</v>
      </c>
      <c r="AT531" s="11" t="e">
        <f t="shared" si="267"/>
        <v>#VALUE!</v>
      </c>
      <c r="AU531" s="15">
        <f t="shared" si="268"/>
        <v>1.5759424160826513E-2</v>
      </c>
      <c r="AW531">
        <f t="shared" si="269"/>
        <v>78.812974192989046</v>
      </c>
      <c r="AX531">
        <f t="shared" si="270"/>
        <v>15.215219993965071</v>
      </c>
      <c r="AY531" t="e">
        <f t="shared" si="271"/>
        <v>#VALUE!</v>
      </c>
    </row>
    <row r="532" spans="8:51">
      <c r="H532" s="5">
        <v>20</v>
      </c>
      <c r="I532" s="5">
        <v>30</v>
      </c>
      <c r="J532" s="5">
        <v>1</v>
      </c>
      <c r="K532" s="5">
        <v>1</v>
      </c>
      <c r="L532" s="5" t="s">
        <v>88</v>
      </c>
      <c r="M532" s="6">
        <f t="shared" si="246"/>
        <v>5.1728162884310709E-3</v>
      </c>
      <c r="N532" s="6">
        <f t="shared" si="247"/>
        <v>2.6794554190270953E-2</v>
      </c>
      <c r="O532" s="6" t="e">
        <f t="shared" si="248"/>
        <v>#VALUE!</v>
      </c>
      <c r="P532">
        <f t="shared" si="249"/>
        <v>8.2765060614897135E-2</v>
      </c>
      <c r="Q532">
        <f t="shared" si="250"/>
        <v>1.1789603843719219</v>
      </c>
      <c r="R532">
        <f t="shared" si="251"/>
        <v>0.14349881432745903</v>
      </c>
      <c r="S532">
        <f t="shared" si="252"/>
        <v>0.74330626535800015</v>
      </c>
      <c r="T532">
        <f t="shared" si="253"/>
        <v>0.74330626535800026</v>
      </c>
      <c r="V532" s="4">
        <f t="shared" si="272"/>
        <v>0.99905510880095516</v>
      </c>
      <c r="W532">
        <v>313.14999999999998</v>
      </c>
      <c r="X532">
        <f t="shared" si="254"/>
        <v>1.9073334166666699E-2</v>
      </c>
      <c r="Y532">
        <v>2E-3</v>
      </c>
      <c r="Z532">
        <f t="shared" si="255"/>
        <v>7.2765497523200454E-2</v>
      </c>
      <c r="AB532">
        <f t="shared" si="273"/>
        <v>9.9905510880095509E-7</v>
      </c>
      <c r="AC532">
        <f t="shared" si="256"/>
        <v>7.7759129386834936E-11</v>
      </c>
      <c r="AD532">
        <v>0</v>
      </c>
      <c r="AE532" s="11">
        <f t="shared" si="257"/>
        <v>2.0903724265187424E-11</v>
      </c>
      <c r="AF532" s="11">
        <f t="shared" si="258"/>
        <v>9.8662853652022362E-11</v>
      </c>
      <c r="AG532" s="15">
        <f t="shared" si="259"/>
        <v>1.097002469958351E-3</v>
      </c>
      <c r="AI532">
        <f t="shared" si="274"/>
        <v>9.9905510880095509E-7</v>
      </c>
      <c r="AJ532">
        <f t="shared" si="260"/>
        <v>7.7759129386834936E-11</v>
      </c>
      <c r="AK532">
        <v>0</v>
      </c>
      <c r="AL532" s="11">
        <f t="shared" si="261"/>
        <v>4.333023565310624E-10</v>
      </c>
      <c r="AM532" s="11">
        <f t="shared" si="262"/>
        <v>5.1106148591789729E-10</v>
      </c>
      <c r="AN532" s="15">
        <f t="shared" si="263"/>
        <v>2.2739189884214046E-2</v>
      </c>
      <c r="AO532" s="15"/>
      <c r="AP532" t="e">
        <f t="shared" si="264"/>
        <v>#VALUE!</v>
      </c>
      <c r="AQ532" t="e">
        <f t="shared" si="265"/>
        <v>#VALUE!</v>
      </c>
      <c r="AR532">
        <v>0</v>
      </c>
      <c r="AS532" s="11" t="e">
        <f t="shared" si="266"/>
        <v>#VALUE!</v>
      </c>
      <c r="AT532" s="11" t="e">
        <f t="shared" si="267"/>
        <v>#VALUE!</v>
      </c>
      <c r="AU532" s="15">
        <f t="shared" si="268"/>
        <v>1.5759424160826513E-2</v>
      </c>
      <c r="AW532">
        <f t="shared" si="269"/>
        <v>78.812974192989046</v>
      </c>
      <c r="AX532">
        <f t="shared" si="270"/>
        <v>15.215219993965071</v>
      </c>
      <c r="AY532" t="e">
        <f t="shared" si="271"/>
        <v>#VALUE!</v>
      </c>
    </row>
    <row r="533" spans="8:51">
      <c r="H533" s="5">
        <v>20</v>
      </c>
      <c r="I533" s="5">
        <v>30</v>
      </c>
      <c r="J533" s="5">
        <v>1</v>
      </c>
      <c r="K533" s="5">
        <v>1</v>
      </c>
      <c r="L533" s="5" t="s">
        <v>88</v>
      </c>
      <c r="M533" s="6">
        <f t="shared" si="246"/>
        <v>5.1728162884310709E-3</v>
      </c>
      <c r="N533" s="6">
        <f t="shared" si="247"/>
        <v>2.6794554190270953E-2</v>
      </c>
      <c r="O533" s="6" t="e">
        <f t="shared" si="248"/>
        <v>#VALUE!</v>
      </c>
      <c r="P533">
        <f t="shared" si="249"/>
        <v>8.2765060614897135E-2</v>
      </c>
      <c r="Q533">
        <f t="shared" si="250"/>
        <v>1.1789603843719219</v>
      </c>
      <c r="R533">
        <f t="shared" si="251"/>
        <v>0.14349881432745903</v>
      </c>
      <c r="S533">
        <f t="shared" si="252"/>
        <v>0.74330626535800015</v>
      </c>
      <c r="T533">
        <f t="shared" si="253"/>
        <v>0.74330626535800026</v>
      </c>
      <c r="V533" s="4">
        <f t="shared" si="272"/>
        <v>0.99905510880095516</v>
      </c>
      <c r="W533">
        <v>313.14999999999998</v>
      </c>
      <c r="X533">
        <f t="shared" si="254"/>
        <v>1.9073334166666699E-2</v>
      </c>
      <c r="Y533">
        <v>2E-3</v>
      </c>
      <c r="Z533">
        <f t="shared" si="255"/>
        <v>7.2765497523200454E-2</v>
      </c>
      <c r="AB533">
        <f t="shared" si="273"/>
        <v>9.9905510880095509E-7</v>
      </c>
      <c r="AC533">
        <f t="shared" si="256"/>
        <v>7.7759129386834936E-11</v>
      </c>
      <c r="AD533">
        <v>0</v>
      </c>
      <c r="AE533" s="11">
        <f t="shared" si="257"/>
        <v>2.0903724265187424E-11</v>
      </c>
      <c r="AF533" s="11">
        <f t="shared" si="258"/>
        <v>9.8662853652022362E-11</v>
      </c>
      <c r="AG533" s="15">
        <f t="shared" si="259"/>
        <v>1.097002469958351E-3</v>
      </c>
      <c r="AI533">
        <f t="shared" si="274"/>
        <v>9.9905510880095509E-7</v>
      </c>
      <c r="AJ533">
        <f t="shared" si="260"/>
        <v>7.7759129386834936E-11</v>
      </c>
      <c r="AK533">
        <v>0</v>
      </c>
      <c r="AL533" s="11">
        <f t="shared" si="261"/>
        <v>4.333023565310624E-10</v>
      </c>
      <c r="AM533" s="11">
        <f t="shared" si="262"/>
        <v>5.1106148591789729E-10</v>
      </c>
      <c r="AN533" s="15">
        <f t="shared" si="263"/>
        <v>2.2739189884214046E-2</v>
      </c>
      <c r="AO533" s="15"/>
      <c r="AP533" t="e">
        <f t="shared" si="264"/>
        <v>#VALUE!</v>
      </c>
      <c r="AQ533" t="e">
        <f t="shared" si="265"/>
        <v>#VALUE!</v>
      </c>
      <c r="AR533">
        <v>0</v>
      </c>
      <c r="AS533" s="11" t="e">
        <f t="shared" si="266"/>
        <v>#VALUE!</v>
      </c>
      <c r="AT533" s="11" t="e">
        <f t="shared" si="267"/>
        <v>#VALUE!</v>
      </c>
      <c r="AU533" s="15">
        <f t="shared" si="268"/>
        <v>1.5759424160826513E-2</v>
      </c>
      <c r="AW533">
        <f t="shared" si="269"/>
        <v>78.812974192989046</v>
      </c>
      <c r="AX533">
        <f t="shared" si="270"/>
        <v>15.215219993965071</v>
      </c>
      <c r="AY533" t="e">
        <f t="shared" si="271"/>
        <v>#VALUE!</v>
      </c>
    </row>
    <row r="534" spans="8:51">
      <c r="H534" s="5">
        <v>20</v>
      </c>
      <c r="I534" s="5">
        <v>30</v>
      </c>
      <c r="J534" s="5">
        <v>1</v>
      </c>
      <c r="K534" s="5">
        <v>1</v>
      </c>
      <c r="L534" s="5" t="s">
        <v>88</v>
      </c>
      <c r="M534" s="6">
        <f t="shared" si="246"/>
        <v>5.1728162884310709E-3</v>
      </c>
      <c r="N534" s="6">
        <f t="shared" si="247"/>
        <v>2.6794554190270953E-2</v>
      </c>
      <c r="O534" s="6" t="e">
        <f t="shared" si="248"/>
        <v>#VALUE!</v>
      </c>
      <c r="P534">
        <f t="shared" si="249"/>
        <v>8.2765060614897135E-2</v>
      </c>
      <c r="Q534">
        <f t="shared" si="250"/>
        <v>1.1789603843719219</v>
      </c>
      <c r="R534">
        <f t="shared" si="251"/>
        <v>0.14349881432745903</v>
      </c>
      <c r="S534">
        <f t="shared" si="252"/>
        <v>0.74330626535800015</v>
      </c>
      <c r="T534">
        <f t="shared" si="253"/>
        <v>0.74330626535800026</v>
      </c>
      <c r="V534" s="4">
        <f t="shared" si="272"/>
        <v>0.99905510880095516</v>
      </c>
      <c r="W534">
        <v>313.14999999999998</v>
      </c>
      <c r="X534">
        <f t="shared" si="254"/>
        <v>1.9073334166666699E-2</v>
      </c>
      <c r="Y534">
        <v>2E-3</v>
      </c>
      <c r="Z534">
        <f t="shared" si="255"/>
        <v>7.2765497523200454E-2</v>
      </c>
      <c r="AB534">
        <f t="shared" si="273"/>
        <v>9.9905510880095509E-7</v>
      </c>
      <c r="AC534">
        <f t="shared" si="256"/>
        <v>7.7759129386834936E-11</v>
      </c>
      <c r="AD534">
        <v>0</v>
      </c>
      <c r="AE534" s="11">
        <f t="shared" si="257"/>
        <v>2.0903724265187424E-11</v>
      </c>
      <c r="AF534" s="11">
        <f t="shared" si="258"/>
        <v>9.8662853652022362E-11</v>
      </c>
      <c r="AG534" s="15">
        <f t="shared" si="259"/>
        <v>1.097002469958351E-3</v>
      </c>
      <c r="AI534">
        <f t="shared" si="274"/>
        <v>9.9905510880095509E-7</v>
      </c>
      <c r="AJ534">
        <f t="shared" si="260"/>
        <v>7.7759129386834936E-11</v>
      </c>
      <c r="AK534">
        <v>0</v>
      </c>
      <c r="AL534" s="11">
        <f t="shared" si="261"/>
        <v>4.333023565310624E-10</v>
      </c>
      <c r="AM534" s="11">
        <f t="shared" si="262"/>
        <v>5.1106148591789729E-10</v>
      </c>
      <c r="AN534" s="15">
        <f t="shared" si="263"/>
        <v>2.2739189884214046E-2</v>
      </c>
      <c r="AO534" s="15"/>
      <c r="AP534" t="e">
        <f t="shared" si="264"/>
        <v>#VALUE!</v>
      </c>
      <c r="AQ534" t="e">
        <f t="shared" si="265"/>
        <v>#VALUE!</v>
      </c>
      <c r="AR534">
        <v>0</v>
      </c>
      <c r="AS534" s="11" t="e">
        <f t="shared" si="266"/>
        <v>#VALUE!</v>
      </c>
      <c r="AT534" s="11" t="e">
        <f t="shared" si="267"/>
        <v>#VALUE!</v>
      </c>
      <c r="AU534" s="15">
        <f t="shared" si="268"/>
        <v>1.5759424160826513E-2</v>
      </c>
      <c r="AW534">
        <f t="shared" si="269"/>
        <v>78.812974192989046</v>
      </c>
      <c r="AX534">
        <f t="shared" si="270"/>
        <v>15.215219993965071</v>
      </c>
      <c r="AY534" t="e">
        <f t="shared" si="271"/>
        <v>#VALUE!</v>
      </c>
    </row>
    <row r="535" spans="8:51">
      <c r="H535" s="5">
        <v>20</v>
      </c>
      <c r="I535" s="5">
        <v>30</v>
      </c>
      <c r="J535" s="5">
        <v>1</v>
      </c>
      <c r="K535" s="5">
        <v>1</v>
      </c>
      <c r="L535" s="5" t="s">
        <v>88</v>
      </c>
      <c r="M535" s="6">
        <f t="shared" si="246"/>
        <v>5.1728162884310709E-3</v>
      </c>
      <c r="N535" s="6">
        <f t="shared" si="247"/>
        <v>2.6794554190270953E-2</v>
      </c>
      <c r="O535" s="6" t="e">
        <f t="shared" si="248"/>
        <v>#VALUE!</v>
      </c>
      <c r="P535">
        <f t="shared" si="249"/>
        <v>8.2765060614897135E-2</v>
      </c>
      <c r="Q535">
        <f t="shared" si="250"/>
        <v>1.1789603843719219</v>
      </c>
      <c r="R535">
        <f t="shared" si="251"/>
        <v>0.14349881432745903</v>
      </c>
      <c r="S535">
        <f t="shared" si="252"/>
        <v>0.74330626535800015</v>
      </c>
      <c r="T535">
        <f t="shared" si="253"/>
        <v>0.74330626535800026</v>
      </c>
      <c r="V535" s="4">
        <f t="shared" si="272"/>
        <v>0.99905510880095516</v>
      </c>
      <c r="W535">
        <v>313.14999999999998</v>
      </c>
      <c r="X535">
        <f t="shared" si="254"/>
        <v>1.9073334166666699E-2</v>
      </c>
      <c r="Y535">
        <v>2E-3</v>
      </c>
      <c r="Z535">
        <f t="shared" si="255"/>
        <v>7.2765497523200454E-2</v>
      </c>
      <c r="AB535">
        <f t="shared" si="273"/>
        <v>9.9905510880095509E-7</v>
      </c>
      <c r="AC535">
        <f t="shared" si="256"/>
        <v>7.7759129386834936E-11</v>
      </c>
      <c r="AD535">
        <v>0</v>
      </c>
      <c r="AE535" s="11">
        <f t="shared" si="257"/>
        <v>2.0903724265187424E-11</v>
      </c>
      <c r="AF535" s="11">
        <f t="shared" si="258"/>
        <v>9.8662853652022362E-11</v>
      </c>
      <c r="AG535" s="15">
        <f t="shared" si="259"/>
        <v>1.097002469958351E-3</v>
      </c>
      <c r="AI535">
        <f t="shared" si="274"/>
        <v>9.9905510880095509E-7</v>
      </c>
      <c r="AJ535">
        <f t="shared" si="260"/>
        <v>7.7759129386834936E-11</v>
      </c>
      <c r="AK535">
        <v>0</v>
      </c>
      <c r="AL535" s="11">
        <f t="shared" si="261"/>
        <v>4.333023565310624E-10</v>
      </c>
      <c r="AM535" s="11">
        <f t="shared" si="262"/>
        <v>5.1106148591789729E-10</v>
      </c>
      <c r="AN535" s="15">
        <f t="shared" si="263"/>
        <v>2.2739189884214046E-2</v>
      </c>
      <c r="AO535" s="15"/>
      <c r="AP535" t="e">
        <f t="shared" si="264"/>
        <v>#VALUE!</v>
      </c>
      <c r="AQ535" t="e">
        <f t="shared" si="265"/>
        <v>#VALUE!</v>
      </c>
      <c r="AR535">
        <v>0</v>
      </c>
      <c r="AS535" s="11" t="e">
        <f t="shared" si="266"/>
        <v>#VALUE!</v>
      </c>
      <c r="AT535" s="11" t="e">
        <f t="shared" si="267"/>
        <v>#VALUE!</v>
      </c>
      <c r="AU535" s="15">
        <f t="shared" si="268"/>
        <v>1.5759424160826513E-2</v>
      </c>
      <c r="AW535">
        <f t="shared" si="269"/>
        <v>78.812974192989046</v>
      </c>
      <c r="AX535">
        <f t="shared" si="270"/>
        <v>15.215219993965071</v>
      </c>
      <c r="AY535" t="e">
        <f t="shared" si="271"/>
        <v>#VALUE!</v>
      </c>
    </row>
    <row r="536" spans="8:51">
      <c r="H536" s="5">
        <v>20</v>
      </c>
      <c r="I536" s="5">
        <v>30</v>
      </c>
      <c r="J536" s="5">
        <v>1</v>
      </c>
      <c r="K536" s="5">
        <v>1</v>
      </c>
      <c r="L536" s="5" t="s">
        <v>88</v>
      </c>
      <c r="M536" s="6">
        <f t="shared" si="246"/>
        <v>5.1728162884310709E-3</v>
      </c>
      <c r="N536" s="6">
        <f t="shared" si="247"/>
        <v>2.6794554190270953E-2</v>
      </c>
      <c r="O536" s="6" t="e">
        <f t="shared" si="248"/>
        <v>#VALUE!</v>
      </c>
      <c r="P536">
        <f t="shared" si="249"/>
        <v>8.2765060614897135E-2</v>
      </c>
      <c r="Q536">
        <f t="shared" si="250"/>
        <v>1.1789603843719219</v>
      </c>
      <c r="R536">
        <f t="shared" si="251"/>
        <v>0.14349881432745903</v>
      </c>
      <c r="S536">
        <f t="shared" si="252"/>
        <v>0.74330626535800015</v>
      </c>
      <c r="T536">
        <f t="shared" si="253"/>
        <v>0.74330626535800026</v>
      </c>
      <c r="V536" s="4">
        <f t="shared" si="272"/>
        <v>0.99905510880095516</v>
      </c>
      <c r="W536">
        <v>313.14999999999998</v>
      </c>
      <c r="X536">
        <f t="shared" si="254"/>
        <v>1.9073334166666699E-2</v>
      </c>
      <c r="Y536">
        <v>2E-3</v>
      </c>
      <c r="Z536">
        <f t="shared" si="255"/>
        <v>7.2765497523200454E-2</v>
      </c>
      <c r="AB536">
        <f t="shared" si="273"/>
        <v>9.9905510880095509E-7</v>
      </c>
      <c r="AC536">
        <f t="shared" si="256"/>
        <v>7.7759129386834936E-11</v>
      </c>
      <c r="AD536">
        <v>0</v>
      </c>
      <c r="AE536" s="11">
        <f t="shared" si="257"/>
        <v>2.0903724265187424E-11</v>
      </c>
      <c r="AF536" s="11">
        <f t="shared" si="258"/>
        <v>9.8662853652022362E-11</v>
      </c>
      <c r="AG536" s="15">
        <f t="shared" si="259"/>
        <v>1.097002469958351E-3</v>
      </c>
      <c r="AI536">
        <f t="shared" si="274"/>
        <v>9.9905510880095509E-7</v>
      </c>
      <c r="AJ536">
        <f t="shared" si="260"/>
        <v>7.7759129386834936E-11</v>
      </c>
      <c r="AK536">
        <v>0</v>
      </c>
      <c r="AL536" s="11">
        <f t="shared" si="261"/>
        <v>4.333023565310624E-10</v>
      </c>
      <c r="AM536" s="11">
        <f t="shared" si="262"/>
        <v>5.1106148591789729E-10</v>
      </c>
      <c r="AN536" s="15">
        <f t="shared" si="263"/>
        <v>2.2739189884214046E-2</v>
      </c>
      <c r="AO536" s="15"/>
      <c r="AP536" t="e">
        <f t="shared" si="264"/>
        <v>#VALUE!</v>
      </c>
      <c r="AQ536" t="e">
        <f t="shared" si="265"/>
        <v>#VALUE!</v>
      </c>
      <c r="AR536">
        <v>0</v>
      </c>
      <c r="AS536" s="11" t="e">
        <f t="shared" si="266"/>
        <v>#VALUE!</v>
      </c>
      <c r="AT536" s="11" t="e">
        <f t="shared" si="267"/>
        <v>#VALUE!</v>
      </c>
      <c r="AU536" s="15">
        <f t="shared" si="268"/>
        <v>1.5759424160826513E-2</v>
      </c>
      <c r="AW536">
        <f t="shared" si="269"/>
        <v>78.812974192989046</v>
      </c>
      <c r="AX536">
        <f t="shared" si="270"/>
        <v>15.215219993965071</v>
      </c>
      <c r="AY536" t="e">
        <f t="shared" si="271"/>
        <v>#VALUE!</v>
      </c>
    </row>
    <row r="537" spans="8:51">
      <c r="H537" s="5">
        <v>20</v>
      </c>
      <c r="I537" s="5">
        <v>30</v>
      </c>
      <c r="J537" s="5">
        <v>1</v>
      </c>
      <c r="K537" s="5">
        <v>1</v>
      </c>
      <c r="L537" s="5" t="s">
        <v>88</v>
      </c>
      <c r="M537" s="6">
        <f t="shared" si="246"/>
        <v>5.1728162884310709E-3</v>
      </c>
      <c r="N537" s="6">
        <f t="shared" si="247"/>
        <v>2.6794554190270953E-2</v>
      </c>
      <c r="O537" s="6" t="e">
        <f t="shared" si="248"/>
        <v>#VALUE!</v>
      </c>
      <c r="P537">
        <f t="shared" si="249"/>
        <v>8.2765060614897135E-2</v>
      </c>
      <c r="Q537">
        <f t="shared" si="250"/>
        <v>1.1789603843719219</v>
      </c>
      <c r="R537">
        <f t="shared" si="251"/>
        <v>0.14349881432745903</v>
      </c>
      <c r="S537">
        <f t="shared" si="252"/>
        <v>0.74330626535800015</v>
      </c>
      <c r="T537">
        <f t="shared" si="253"/>
        <v>0.74330626535800026</v>
      </c>
      <c r="V537" s="4">
        <f t="shared" si="272"/>
        <v>0.99905510880095516</v>
      </c>
      <c r="W537">
        <v>313.14999999999998</v>
      </c>
      <c r="X537">
        <f t="shared" si="254"/>
        <v>1.9073334166666699E-2</v>
      </c>
      <c r="Y537">
        <v>2E-3</v>
      </c>
      <c r="Z537">
        <f t="shared" si="255"/>
        <v>7.2765497523200454E-2</v>
      </c>
      <c r="AB537">
        <f t="shared" si="273"/>
        <v>9.9905510880095509E-7</v>
      </c>
      <c r="AC537">
        <f t="shared" si="256"/>
        <v>7.7759129386834936E-11</v>
      </c>
      <c r="AD537">
        <v>0</v>
      </c>
      <c r="AE537" s="11">
        <f t="shared" si="257"/>
        <v>2.0903724265187424E-11</v>
      </c>
      <c r="AF537" s="11">
        <f t="shared" si="258"/>
        <v>9.8662853652022362E-11</v>
      </c>
      <c r="AG537" s="15">
        <f t="shared" si="259"/>
        <v>1.097002469958351E-3</v>
      </c>
      <c r="AI537">
        <f t="shared" si="274"/>
        <v>9.9905510880095509E-7</v>
      </c>
      <c r="AJ537">
        <f t="shared" si="260"/>
        <v>7.7759129386834936E-11</v>
      </c>
      <c r="AK537">
        <v>0</v>
      </c>
      <c r="AL537" s="11">
        <f t="shared" si="261"/>
        <v>4.333023565310624E-10</v>
      </c>
      <c r="AM537" s="11">
        <f t="shared" si="262"/>
        <v>5.1106148591789729E-10</v>
      </c>
      <c r="AN537" s="15">
        <f t="shared" si="263"/>
        <v>2.2739189884214046E-2</v>
      </c>
      <c r="AO537" s="15"/>
      <c r="AP537" t="e">
        <f t="shared" si="264"/>
        <v>#VALUE!</v>
      </c>
      <c r="AQ537" t="e">
        <f t="shared" si="265"/>
        <v>#VALUE!</v>
      </c>
      <c r="AR537">
        <v>0</v>
      </c>
      <c r="AS537" s="11" t="e">
        <f t="shared" si="266"/>
        <v>#VALUE!</v>
      </c>
      <c r="AT537" s="11" t="e">
        <f t="shared" si="267"/>
        <v>#VALUE!</v>
      </c>
      <c r="AU537" s="15">
        <f t="shared" si="268"/>
        <v>1.5759424160826513E-2</v>
      </c>
      <c r="AW537">
        <f t="shared" si="269"/>
        <v>78.812974192989046</v>
      </c>
      <c r="AX537">
        <f t="shared" si="270"/>
        <v>15.215219993965071</v>
      </c>
      <c r="AY537" t="e">
        <f t="shared" si="271"/>
        <v>#VALUE!</v>
      </c>
    </row>
    <row r="538" spans="8:51">
      <c r="H538" s="5">
        <v>20</v>
      </c>
      <c r="I538" s="5">
        <v>30</v>
      </c>
      <c r="J538" s="5">
        <v>1</v>
      </c>
      <c r="K538" s="5">
        <v>1</v>
      </c>
      <c r="L538" s="5" t="s">
        <v>88</v>
      </c>
      <c r="M538" s="6">
        <f t="shared" si="246"/>
        <v>5.1728162884310709E-3</v>
      </c>
      <c r="N538" s="6">
        <f t="shared" si="247"/>
        <v>2.6794554190270953E-2</v>
      </c>
      <c r="O538" s="6" t="e">
        <f t="shared" si="248"/>
        <v>#VALUE!</v>
      </c>
      <c r="P538">
        <f t="shared" si="249"/>
        <v>8.2765060614897135E-2</v>
      </c>
      <c r="Q538">
        <f t="shared" si="250"/>
        <v>1.1789603843719219</v>
      </c>
      <c r="R538">
        <f t="shared" si="251"/>
        <v>0.14349881432745903</v>
      </c>
      <c r="S538">
        <f t="shared" si="252"/>
        <v>0.74330626535800015</v>
      </c>
      <c r="T538">
        <f t="shared" si="253"/>
        <v>0.74330626535800026</v>
      </c>
      <c r="V538" s="4">
        <f t="shared" si="272"/>
        <v>0.99905510880095516</v>
      </c>
      <c r="W538">
        <v>313.14999999999998</v>
      </c>
      <c r="X538">
        <f t="shared" si="254"/>
        <v>1.9073334166666699E-2</v>
      </c>
      <c r="Y538">
        <v>2E-3</v>
      </c>
      <c r="Z538">
        <f t="shared" si="255"/>
        <v>7.2765497523200454E-2</v>
      </c>
      <c r="AB538">
        <f t="shared" si="273"/>
        <v>9.9905510880095509E-7</v>
      </c>
      <c r="AC538">
        <f t="shared" si="256"/>
        <v>7.7759129386834936E-11</v>
      </c>
      <c r="AD538">
        <v>0</v>
      </c>
      <c r="AE538" s="11">
        <f t="shared" si="257"/>
        <v>2.0903724265187424E-11</v>
      </c>
      <c r="AF538" s="11">
        <f t="shared" si="258"/>
        <v>9.8662853652022362E-11</v>
      </c>
      <c r="AG538" s="15">
        <f t="shared" si="259"/>
        <v>1.097002469958351E-3</v>
      </c>
      <c r="AI538">
        <f t="shared" si="274"/>
        <v>9.9905510880095509E-7</v>
      </c>
      <c r="AJ538">
        <f t="shared" si="260"/>
        <v>7.7759129386834936E-11</v>
      </c>
      <c r="AK538">
        <v>0</v>
      </c>
      <c r="AL538" s="11">
        <f t="shared" si="261"/>
        <v>4.333023565310624E-10</v>
      </c>
      <c r="AM538" s="11">
        <f t="shared" si="262"/>
        <v>5.1106148591789729E-10</v>
      </c>
      <c r="AN538" s="15">
        <f t="shared" si="263"/>
        <v>2.2739189884214046E-2</v>
      </c>
      <c r="AO538" s="15"/>
      <c r="AP538" t="e">
        <f t="shared" si="264"/>
        <v>#VALUE!</v>
      </c>
      <c r="AQ538" t="e">
        <f t="shared" si="265"/>
        <v>#VALUE!</v>
      </c>
      <c r="AR538">
        <v>0</v>
      </c>
      <c r="AS538" s="11" t="e">
        <f t="shared" si="266"/>
        <v>#VALUE!</v>
      </c>
      <c r="AT538" s="11" t="e">
        <f t="shared" si="267"/>
        <v>#VALUE!</v>
      </c>
      <c r="AU538" s="15">
        <f t="shared" si="268"/>
        <v>1.5759424160826513E-2</v>
      </c>
      <c r="AW538">
        <f t="shared" si="269"/>
        <v>78.812974192989046</v>
      </c>
      <c r="AX538">
        <f t="shared" si="270"/>
        <v>15.215219993965071</v>
      </c>
      <c r="AY538" t="e">
        <f t="shared" si="271"/>
        <v>#VALUE!</v>
      </c>
    </row>
    <row r="539" spans="8:51">
      <c r="H539" s="5">
        <v>20</v>
      </c>
      <c r="I539" s="5">
        <v>30</v>
      </c>
      <c r="J539" s="5">
        <v>1</v>
      </c>
      <c r="K539" s="5">
        <v>1</v>
      </c>
      <c r="L539" s="5" t="s">
        <v>88</v>
      </c>
      <c r="M539" s="6">
        <f t="shared" si="246"/>
        <v>5.1728162884310709E-3</v>
      </c>
      <c r="N539" s="6">
        <f t="shared" si="247"/>
        <v>2.6794554190270953E-2</v>
      </c>
      <c r="O539" s="6" t="e">
        <f t="shared" si="248"/>
        <v>#VALUE!</v>
      </c>
      <c r="P539">
        <f t="shared" si="249"/>
        <v>8.2765060614897135E-2</v>
      </c>
      <c r="Q539">
        <f t="shared" si="250"/>
        <v>1.1789603843719219</v>
      </c>
      <c r="R539">
        <f t="shared" si="251"/>
        <v>0.14349881432745903</v>
      </c>
      <c r="S539">
        <f t="shared" si="252"/>
        <v>0.74330626535800015</v>
      </c>
      <c r="T539">
        <f t="shared" si="253"/>
        <v>0.74330626535800026</v>
      </c>
      <c r="V539" s="4">
        <f t="shared" si="272"/>
        <v>0.99905510880095516</v>
      </c>
      <c r="W539">
        <v>313.14999999999998</v>
      </c>
      <c r="X539">
        <f t="shared" si="254"/>
        <v>1.9073334166666699E-2</v>
      </c>
      <c r="Y539">
        <v>2E-3</v>
      </c>
      <c r="Z539">
        <f t="shared" si="255"/>
        <v>7.2765497523200454E-2</v>
      </c>
      <c r="AB539">
        <f t="shared" si="273"/>
        <v>9.9905510880095509E-7</v>
      </c>
      <c r="AC539">
        <f t="shared" si="256"/>
        <v>7.7759129386834936E-11</v>
      </c>
      <c r="AD539">
        <v>0</v>
      </c>
      <c r="AE539" s="11">
        <f t="shared" si="257"/>
        <v>2.0903724265187424E-11</v>
      </c>
      <c r="AF539" s="11">
        <f t="shared" si="258"/>
        <v>9.8662853652022362E-11</v>
      </c>
      <c r="AG539" s="15">
        <f t="shared" si="259"/>
        <v>1.097002469958351E-3</v>
      </c>
      <c r="AI539">
        <f t="shared" si="274"/>
        <v>9.9905510880095509E-7</v>
      </c>
      <c r="AJ539">
        <f t="shared" si="260"/>
        <v>7.7759129386834936E-11</v>
      </c>
      <c r="AK539">
        <v>0</v>
      </c>
      <c r="AL539" s="11">
        <f t="shared" si="261"/>
        <v>4.333023565310624E-10</v>
      </c>
      <c r="AM539" s="11">
        <f t="shared" si="262"/>
        <v>5.1106148591789729E-10</v>
      </c>
      <c r="AN539" s="15">
        <f t="shared" si="263"/>
        <v>2.2739189884214046E-2</v>
      </c>
      <c r="AO539" s="15"/>
      <c r="AP539" t="e">
        <f t="shared" si="264"/>
        <v>#VALUE!</v>
      </c>
      <c r="AQ539" t="e">
        <f t="shared" si="265"/>
        <v>#VALUE!</v>
      </c>
      <c r="AR539">
        <v>0</v>
      </c>
      <c r="AS539" s="11" t="e">
        <f t="shared" si="266"/>
        <v>#VALUE!</v>
      </c>
      <c r="AT539" s="11" t="e">
        <f t="shared" si="267"/>
        <v>#VALUE!</v>
      </c>
      <c r="AU539" s="15">
        <f t="shared" si="268"/>
        <v>1.5759424160826513E-2</v>
      </c>
      <c r="AW539">
        <f t="shared" si="269"/>
        <v>78.812974192989046</v>
      </c>
      <c r="AX539">
        <f t="shared" si="270"/>
        <v>15.215219993965071</v>
      </c>
      <c r="AY539" t="e">
        <f t="shared" si="271"/>
        <v>#VALUE!</v>
      </c>
    </row>
    <row r="540" spans="8:51">
      <c r="H540" s="5">
        <v>20</v>
      </c>
      <c r="I540" s="5">
        <v>30</v>
      </c>
      <c r="J540" s="5">
        <v>1</v>
      </c>
      <c r="K540" s="5">
        <v>1</v>
      </c>
      <c r="L540" s="5" t="s">
        <v>88</v>
      </c>
      <c r="M540" s="6">
        <f t="shared" si="246"/>
        <v>5.1728162884310709E-3</v>
      </c>
      <c r="N540" s="6">
        <f t="shared" si="247"/>
        <v>2.6794554190270953E-2</v>
      </c>
      <c r="O540" s="6" t="e">
        <f t="shared" si="248"/>
        <v>#VALUE!</v>
      </c>
      <c r="P540">
        <f t="shared" si="249"/>
        <v>8.2765060614897135E-2</v>
      </c>
      <c r="Q540">
        <f t="shared" si="250"/>
        <v>1.1789603843719219</v>
      </c>
      <c r="R540">
        <f t="shared" si="251"/>
        <v>0.14349881432745903</v>
      </c>
      <c r="S540">
        <f t="shared" si="252"/>
        <v>0.74330626535800015</v>
      </c>
      <c r="T540">
        <f t="shared" si="253"/>
        <v>0.74330626535800026</v>
      </c>
      <c r="V540" s="4">
        <f t="shared" si="272"/>
        <v>0.99905510880095516</v>
      </c>
      <c r="W540">
        <v>313.14999999999998</v>
      </c>
      <c r="X540">
        <f t="shared" si="254"/>
        <v>1.9073334166666699E-2</v>
      </c>
      <c r="Y540">
        <v>2E-3</v>
      </c>
      <c r="Z540">
        <f t="shared" si="255"/>
        <v>7.2765497523200454E-2</v>
      </c>
      <c r="AB540">
        <f t="shared" si="273"/>
        <v>9.9905510880095509E-7</v>
      </c>
      <c r="AC540">
        <f t="shared" si="256"/>
        <v>7.7759129386834936E-11</v>
      </c>
      <c r="AD540">
        <v>0</v>
      </c>
      <c r="AE540" s="11">
        <f t="shared" si="257"/>
        <v>2.0903724265187424E-11</v>
      </c>
      <c r="AF540" s="11">
        <f t="shared" si="258"/>
        <v>9.8662853652022362E-11</v>
      </c>
      <c r="AG540" s="15">
        <f t="shared" si="259"/>
        <v>1.097002469958351E-3</v>
      </c>
      <c r="AI540">
        <f t="shared" si="274"/>
        <v>9.9905510880095509E-7</v>
      </c>
      <c r="AJ540">
        <f t="shared" si="260"/>
        <v>7.7759129386834936E-11</v>
      </c>
      <c r="AK540">
        <v>0</v>
      </c>
      <c r="AL540" s="11">
        <f t="shared" si="261"/>
        <v>4.333023565310624E-10</v>
      </c>
      <c r="AM540" s="11">
        <f t="shared" si="262"/>
        <v>5.1106148591789729E-10</v>
      </c>
      <c r="AN540" s="15">
        <f t="shared" si="263"/>
        <v>2.2739189884214046E-2</v>
      </c>
      <c r="AO540" s="15"/>
      <c r="AP540" t="e">
        <f t="shared" si="264"/>
        <v>#VALUE!</v>
      </c>
      <c r="AQ540" t="e">
        <f t="shared" si="265"/>
        <v>#VALUE!</v>
      </c>
      <c r="AR540">
        <v>0</v>
      </c>
      <c r="AS540" s="11" t="e">
        <f t="shared" si="266"/>
        <v>#VALUE!</v>
      </c>
      <c r="AT540" s="11" t="e">
        <f t="shared" si="267"/>
        <v>#VALUE!</v>
      </c>
      <c r="AU540" s="15">
        <f t="shared" si="268"/>
        <v>1.5759424160826513E-2</v>
      </c>
      <c r="AW540">
        <f t="shared" si="269"/>
        <v>78.812974192989046</v>
      </c>
      <c r="AX540">
        <f t="shared" si="270"/>
        <v>15.215219993965071</v>
      </c>
      <c r="AY540" t="e">
        <f t="shared" si="271"/>
        <v>#VALUE!</v>
      </c>
    </row>
    <row r="541" spans="8:51">
      <c r="H541" s="5">
        <v>20</v>
      </c>
      <c r="I541" s="5">
        <v>30</v>
      </c>
      <c r="J541" s="5">
        <v>1</v>
      </c>
      <c r="K541" s="5">
        <v>1</v>
      </c>
      <c r="L541" s="5" t="s">
        <v>88</v>
      </c>
      <c r="M541" s="6">
        <f t="shared" si="246"/>
        <v>5.1728162884310709E-3</v>
      </c>
      <c r="N541" s="6">
        <f t="shared" si="247"/>
        <v>2.6794554190270953E-2</v>
      </c>
      <c r="O541" s="6" t="e">
        <f t="shared" si="248"/>
        <v>#VALUE!</v>
      </c>
      <c r="P541">
        <f t="shared" si="249"/>
        <v>8.2765060614897135E-2</v>
      </c>
      <c r="Q541">
        <f t="shared" si="250"/>
        <v>1.1789603843719219</v>
      </c>
      <c r="R541">
        <f t="shared" si="251"/>
        <v>0.14349881432745903</v>
      </c>
      <c r="S541">
        <f t="shared" si="252"/>
        <v>0.74330626535800015</v>
      </c>
      <c r="T541">
        <f t="shared" si="253"/>
        <v>0.74330626535800026</v>
      </c>
      <c r="V541" s="4">
        <f t="shared" si="272"/>
        <v>0.99905510880095516</v>
      </c>
      <c r="W541">
        <v>313.14999999999998</v>
      </c>
      <c r="X541">
        <f t="shared" si="254"/>
        <v>1.9073334166666699E-2</v>
      </c>
      <c r="Y541">
        <v>2E-3</v>
      </c>
      <c r="Z541">
        <f t="shared" si="255"/>
        <v>7.2765497523200454E-2</v>
      </c>
      <c r="AB541">
        <f t="shared" si="273"/>
        <v>9.9905510880095509E-7</v>
      </c>
      <c r="AC541">
        <f t="shared" si="256"/>
        <v>7.7759129386834936E-11</v>
      </c>
      <c r="AD541">
        <v>0</v>
      </c>
      <c r="AE541" s="11">
        <f t="shared" si="257"/>
        <v>2.0903724265187424E-11</v>
      </c>
      <c r="AF541" s="11">
        <f t="shared" si="258"/>
        <v>9.8662853652022362E-11</v>
      </c>
      <c r="AG541" s="15">
        <f t="shared" si="259"/>
        <v>1.097002469958351E-3</v>
      </c>
      <c r="AI541">
        <f t="shared" si="274"/>
        <v>9.9905510880095509E-7</v>
      </c>
      <c r="AJ541">
        <f t="shared" si="260"/>
        <v>7.7759129386834936E-11</v>
      </c>
      <c r="AK541">
        <v>0</v>
      </c>
      <c r="AL541" s="11">
        <f t="shared" si="261"/>
        <v>4.333023565310624E-10</v>
      </c>
      <c r="AM541" s="11">
        <f t="shared" si="262"/>
        <v>5.1106148591789729E-10</v>
      </c>
      <c r="AN541" s="15">
        <f t="shared" si="263"/>
        <v>2.2739189884214046E-2</v>
      </c>
      <c r="AO541" s="15"/>
      <c r="AP541" t="e">
        <f t="shared" si="264"/>
        <v>#VALUE!</v>
      </c>
      <c r="AQ541" t="e">
        <f t="shared" si="265"/>
        <v>#VALUE!</v>
      </c>
      <c r="AR541">
        <v>0</v>
      </c>
      <c r="AS541" s="11" t="e">
        <f t="shared" si="266"/>
        <v>#VALUE!</v>
      </c>
      <c r="AT541" s="11" t="e">
        <f t="shared" si="267"/>
        <v>#VALUE!</v>
      </c>
      <c r="AU541" s="15">
        <f t="shared" si="268"/>
        <v>1.5759424160826513E-2</v>
      </c>
      <c r="AW541">
        <f t="shared" si="269"/>
        <v>78.812974192989046</v>
      </c>
      <c r="AX541">
        <f t="shared" si="270"/>
        <v>15.215219993965071</v>
      </c>
      <c r="AY541" t="e">
        <f t="shared" si="271"/>
        <v>#VALUE!</v>
      </c>
    </row>
    <row r="542" spans="8:51">
      <c r="H542" s="5">
        <v>20</v>
      </c>
      <c r="I542" s="5">
        <v>30</v>
      </c>
      <c r="J542" s="5">
        <v>1</v>
      </c>
      <c r="K542" s="5">
        <v>1</v>
      </c>
      <c r="L542" s="5" t="s">
        <v>88</v>
      </c>
      <c r="M542" s="6">
        <f t="shared" si="246"/>
        <v>5.1728162884310709E-3</v>
      </c>
      <c r="N542" s="6">
        <f t="shared" si="247"/>
        <v>2.6794554190270953E-2</v>
      </c>
      <c r="O542" s="6" t="e">
        <f t="shared" si="248"/>
        <v>#VALUE!</v>
      </c>
      <c r="P542">
        <f t="shared" si="249"/>
        <v>8.2765060614897135E-2</v>
      </c>
      <c r="Q542">
        <f t="shared" si="250"/>
        <v>1.1789603843719219</v>
      </c>
      <c r="R542">
        <f t="shared" si="251"/>
        <v>0.14349881432745903</v>
      </c>
      <c r="S542">
        <f t="shared" si="252"/>
        <v>0.74330626535800015</v>
      </c>
      <c r="T542">
        <f t="shared" si="253"/>
        <v>0.74330626535800026</v>
      </c>
      <c r="V542" s="4">
        <f t="shared" si="272"/>
        <v>0.99905510880095516</v>
      </c>
      <c r="W542">
        <v>313.14999999999998</v>
      </c>
      <c r="X542">
        <f t="shared" si="254"/>
        <v>1.9073334166666699E-2</v>
      </c>
      <c r="Y542">
        <v>2E-3</v>
      </c>
      <c r="Z542">
        <f t="shared" si="255"/>
        <v>7.2765497523200454E-2</v>
      </c>
      <c r="AB542">
        <f t="shared" si="273"/>
        <v>9.9905510880095509E-7</v>
      </c>
      <c r="AC542">
        <f t="shared" si="256"/>
        <v>7.7759129386834936E-11</v>
      </c>
      <c r="AD542">
        <v>0</v>
      </c>
      <c r="AE542" s="11">
        <f t="shared" si="257"/>
        <v>2.0903724265187424E-11</v>
      </c>
      <c r="AF542" s="11">
        <f t="shared" si="258"/>
        <v>9.8662853652022362E-11</v>
      </c>
      <c r="AG542" s="15">
        <f t="shared" si="259"/>
        <v>1.097002469958351E-3</v>
      </c>
      <c r="AI542">
        <f t="shared" si="274"/>
        <v>9.9905510880095509E-7</v>
      </c>
      <c r="AJ542">
        <f t="shared" si="260"/>
        <v>7.7759129386834936E-11</v>
      </c>
      <c r="AK542">
        <v>0</v>
      </c>
      <c r="AL542" s="11">
        <f t="shared" si="261"/>
        <v>4.333023565310624E-10</v>
      </c>
      <c r="AM542" s="11">
        <f t="shared" si="262"/>
        <v>5.1106148591789729E-10</v>
      </c>
      <c r="AN542" s="15">
        <f t="shared" si="263"/>
        <v>2.2739189884214046E-2</v>
      </c>
      <c r="AO542" s="15"/>
      <c r="AP542" t="e">
        <f t="shared" si="264"/>
        <v>#VALUE!</v>
      </c>
      <c r="AQ542" t="e">
        <f t="shared" si="265"/>
        <v>#VALUE!</v>
      </c>
      <c r="AR542">
        <v>0</v>
      </c>
      <c r="AS542" s="11" t="e">
        <f t="shared" si="266"/>
        <v>#VALUE!</v>
      </c>
      <c r="AT542" s="11" t="e">
        <f t="shared" si="267"/>
        <v>#VALUE!</v>
      </c>
      <c r="AU542" s="15">
        <f t="shared" si="268"/>
        <v>1.5759424160826513E-2</v>
      </c>
      <c r="AW542">
        <f t="shared" si="269"/>
        <v>78.812974192989046</v>
      </c>
      <c r="AX542">
        <f t="shared" si="270"/>
        <v>15.215219993965071</v>
      </c>
      <c r="AY542" t="e">
        <f t="shared" si="271"/>
        <v>#VALUE!</v>
      </c>
    </row>
    <row r="543" spans="8:51">
      <c r="H543" s="5">
        <v>20</v>
      </c>
      <c r="I543" s="5">
        <v>30</v>
      </c>
      <c r="J543" s="5">
        <v>1</v>
      </c>
      <c r="K543" s="5">
        <v>1</v>
      </c>
      <c r="L543" s="5" t="s">
        <v>88</v>
      </c>
      <c r="M543" s="6">
        <f t="shared" si="246"/>
        <v>5.1728162884310709E-3</v>
      </c>
      <c r="N543" s="6">
        <f t="shared" si="247"/>
        <v>2.6794554190270953E-2</v>
      </c>
      <c r="O543" s="6" t="e">
        <f t="shared" si="248"/>
        <v>#VALUE!</v>
      </c>
      <c r="P543">
        <f t="shared" si="249"/>
        <v>8.2765060614897135E-2</v>
      </c>
      <c r="Q543">
        <f t="shared" si="250"/>
        <v>1.1789603843719219</v>
      </c>
      <c r="R543">
        <f t="shared" si="251"/>
        <v>0.14349881432745903</v>
      </c>
      <c r="S543">
        <f t="shared" si="252"/>
        <v>0.74330626535800015</v>
      </c>
      <c r="T543">
        <f t="shared" si="253"/>
        <v>0.74330626535800026</v>
      </c>
      <c r="V543" s="4">
        <f t="shared" si="272"/>
        <v>0.99905510880095516</v>
      </c>
      <c r="W543">
        <v>313.14999999999998</v>
      </c>
      <c r="X543">
        <f t="shared" si="254"/>
        <v>1.9073334166666699E-2</v>
      </c>
      <c r="Y543">
        <v>2E-3</v>
      </c>
      <c r="Z543">
        <f t="shared" si="255"/>
        <v>7.2765497523200454E-2</v>
      </c>
      <c r="AB543">
        <f t="shared" si="273"/>
        <v>9.9905510880095509E-7</v>
      </c>
      <c r="AC543">
        <f t="shared" si="256"/>
        <v>7.7759129386834936E-11</v>
      </c>
      <c r="AD543">
        <v>0</v>
      </c>
      <c r="AE543" s="11">
        <f t="shared" si="257"/>
        <v>2.0903724265187424E-11</v>
      </c>
      <c r="AF543" s="11">
        <f t="shared" si="258"/>
        <v>9.8662853652022362E-11</v>
      </c>
      <c r="AG543" s="15">
        <f t="shared" si="259"/>
        <v>1.097002469958351E-3</v>
      </c>
      <c r="AI543">
        <f t="shared" si="274"/>
        <v>9.9905510880095509E-7</v>
      </c>
      <c r="AJ543">
        <f t="shared" si="260"/>
        <v>7.7759129386834936E-11</v>
      </c>
      <c r="AK543">
        <v>0</v>
      </c>
      <c r="AL543" s="11">
        <f t="shared" si="261"/>
        <v>4.333023565310624E-10</v>
      </c>
      <c r="AM543" s="11">
        <f t="shared" si="262"/>
        <v>5.1106148591789729E-10</v>
      </c>
      <c r="AN543" s="15">
        <f t="shared" si="263"/>
        <v>2.2739189884214046E-2</v>
      </c>
      <c r="AO543" s="15"/>
      <c r="AP543" t="e">
        <f t="shared" si="264"/>
        <v>#VALUE!</v>
      </c>
      <c r="AQ543" t="e">
        <f t="shared" si="265"/>
        <v>#VALUE!</v>
      </c>
      <c r="AR543">
        <v>0</v>
      </c>
      <c r="AS543" s="11" t="e">
        <f t="shared" si="266"/>
        <v>#VALUE!</v>
      </c>
      <c r="AT543" s="11" t="e">
        <f t="shared" si="267"/>
        <v>#VALUE!</v>
      </c>
      <c r="AU543" s="15">
        <f t="shared" si="268"/>
        <v>1.5759424160826513E-2</v>
      </c>
      <c r="AW543">
        <f t="shared" si="269"/>
        <v>78.812974192989046</v>
      </c>
      <c r="AX543">
        <f t="shared" si="270"/>
        <v>15.215219993965071</v>
      </c>
      <c r="AY543" t="e">
        <f t="shared" si="271"/>
        <v>#VALUE!</v>
      </c>
    </row>
    <row r="544" spans="8:51">
      <c r="H544" s="5">
        <v>20</v>
      </c>
      <c r="I544" s="5">
        <v>30</v>
      </c>
      <c r="J544" s="5">
        <v>1</v>
      </c>
      <c r="K544" s="5">
        <v>1</v>
      </c>
      <c r="L544" s="5" t="s">
        <v>88</v>
      </c>
      <c r="M544" s="6">
        <f t="shared" si="246"/>
        <v>5.1728162884310709E-3</v>
      </c>
      <c r="N544" s="6">
        <f t="shared" si="247"/>
        <v>2.6794554190270953E-2</v>
      </c>
      <c r="O544" s="6" t="e">
        <f t="shared" si="248"/>
        <v>#VALUE!</v>
      </c>
      <c r="P544">
        <f t="shared" si="249"/>
        <v>8.2765060614897135E-2</v>
      </c>
      <c r="Q544">
        <f t="shared" si="250"/>
        <v>1.1789603843719219</v>
      </c>
      <c r="R544">
        <f t="shared" si="251"/>
        <v>0.14349881432745903</v>
      </c>
      <c r="S544">
        <f t="shared" si="252"/>
        <v>0.74330626535800015</v>
      </c>
      <c r="T544">
        <f t="shared" si="253"/>
        <v>0.74330626535800026</v>
      </c>
      <c r="V544" s="4">
        <f t="shared" si="272"/>
        <v>0.99905510880095516</v>
      </c>
      <c r="W544">
        <v>313.14999999999998</v>
      </c>
      <c r="X544">
        <f t="shared" si="254"/>
        <v>1.9073334166666699E-2</v>
      </c>
      <c r="Y544">
        <v>2E-3</v>
      </c>
      <c r="Z544">
        <f t="shared" si="255"/>
        <v>7.2765497523200454E-2</v>
      </c>
      <c r="AB544">
        <f t="shared" si="273"/>
        <v>9.9905510880095509E-7</v>
      </c>
      <c r="AC544">
        <f t="shared" si="256"/>
        <v>7.7759129386834936E-11</v>
      </c>
      <c r="AD544">
        <v>0</v>
      </c>
      <c r="AE544" s="11">
        <f t="shared" si="257"/>
        <v>2.0903724265187424E-11</v>
      </c>
      <c r="AF544" s="11">
        <f t="shared" si="258"/>
        <v>9.8662853652022362E-11</v>
      </c>
      <c r="AG544" s="15">
        <f t="shared" si="259"/>
        <v>1.097002469958351E-3</v>
      </c>
      <c r="AI544">
        <f t="shared" si="274"/>
        <v>9.9905510880095509E-7</v>
      </c>
      <c r="AJ544">
        <f t="shared" si="260"/>
        <v>7.7759129386834936E-11</v>
      </c>
      <c r="AK544">
        <v>0</v>
      </c>
      <c r="AL544" s="11">
        <f t="shared" si="261"/>
        <v>4.333023565310624E-10</v>
      </c>
      <c r="AM544" s="11">
        <f t="shared" si="262"/>
        <v>5.1106148591789729E-10</v>
      </c>
      <c r="AN544" s="15">
        <f t="shared" si="263"/>
        <v>2.2739189884214046E-2</v>
      </c>
      <c r="AO544" s="15"/>
      <c r="AP544" t="e">
        <f t="shared" si="264"/>
        <v>#VALUE!</v>
      </c>
      <c r="AQ544" t="e">
        <f t="shared" si="265"/>
        <v>#VALUE!</v>
      </c>
      <c r="AR544">
        <v>0</v>
      </c>
      <c r="AS544" s="11" t="e">
        <f t="shared" si="266"/>
        <v>#VALUE!</v>
      </c>
      <c r="AT544" s="11" t="e">
        <f t="shared" si="267"/>
        <v>#VALUE!</v>
      </c>
      <c r="AU544" s="15">
        <f t="shared" si="268"/>
        <v>1.5759424160826513E-2</v>
      </c>
      <c r="AW544">
        <f t="shared" si="269"/>
        <v>78.812974192989046</v>
      </c>
      <c r="AX544">
        <f t="shared" si="270"/>
        <v>15.215219993965071</v>
      </c>
      <c r="AY544" t="e">
        <f t="shared" si="271"/>
        <v>#VALUE!</v>
      </c>
    </row>
    <row r="545" spans="8:51">
      <c r="H545" s="5">
        <v>20</v>
      </c>
      <c r="I545" s="5">
        <v>30</v>
      </c>
      <c r="J545" s="5">
        <v>1</v>
      </c>
      <c r="K545" s="5">
        <v>1</v>
      </c>
      <c r="L545" s="5" t="s">
        <v>88</v>
      </c>
      <c r="M545" s="6">
        <f t="shared" si="246"/>
        <v>5.1728162884310709E-3</v>
      </c>
      <c r="N545" s="6">
        <f t="shared" si="247"/>
        <v>2.6794554190270953E-2</v>
      </c>
      <c r="O545" s="6" t="e">
        <f t="shared" si="248"/>
        <v>#VALUE!</v>
      </c>
      <c r="P545">
        <f t="shared" si="249"/>
        <v>8.2765060614897135E-2</v>
      </c>
      <c r="Q545">
        <f t="shared" si="250"/>
        <v>1.1789603843719219</v>
      </c>
      <c r="R545">
        <f t="shared" si="251"/>
        <v>0.14349881432745903</v>
      </c>
      <c r="S545">
        <f t="shared" si="252"/>
        <v>0.74330626535800015</v>
      </c>
      <c r="T545">
        <f t="shared" si="253"/>
        <v>0.74330626535800026</v>
      </c>
      <c r="V545" s="4">
        <f t="shared" si="272"/>
        <v>0.99905510880095516</v>
      </c>
      <c r="W545">
        <v>313.14999999999998</v>
      </c>
      <c r="X545">
        <f t="shared" si="254"/>
        <v>1.9073334166666699E-2</v>
      </c>
      <c r="Y545">
        <v>2E-3</v>
      </c>
      <c r="Z545">
        <f t="shared" si="255"/>
        <v>7.2765497523200454E-2</v>
      </c>
      <c r="AB545">
        <f t="shared" si="273"/>
        <v>9.9905510880095509E-7</v>
      </c>
      <c r="AC545">
        <f t="shared" si="256"/>
        <v>7.7759129386834936E-11</v>
      </c>
      <c r="AD545">
        <v>0</v>
      </c>
      <c r="AE545" s="11">
        <f t="shared" si="257"/>
        <v>2.0903724265187424E-11</v>
      </c>
      <c r="AF545" s="11">
        <f t="shared" si="258"/>
        <v>9.8662853652022362E-11</v>
      </c>
      <c r="AG545" s="15">
        <f t="shared" si="259"/>
        <v>1.097002469958351E-3</v>
      </c>
      <c r="AI545">
        <f t="shared" si="274"/>
        <v>9.9905510880095509E-7</v>
      </c>
      <c r="AJ545">
        <f t="shared" si="260"/>
        <v>7.7759129386834936E-11</v>
      </c>
      <c r="AK545">
        <v>0</v>
      </c>
      <c r="AL545" s="11">
        <f t="shared" si="261"/>
        <v>4.333023565310624E-10</v>
      </c>
      <c r="AM545" s="11">
        <f t="shared" si="262"/>
        <v>5.1106148591789729E-10</v>
      </c>
      <c r="AN545" s="15">
        <f t="shared" si="263"/>
        <v>2.2739189884214046E-2</v>
      </c>
      <c r="AO545" s="15"/>
      <c r="AP545" t="e">
        <f t="shared" si="264"/>
        <v>#VALUE!</v>
      </c>
      <c r="AQ545" t="e">
        <f t="shared" si="265"/>
        <v>#VALUE!</v>
      </c>
      <c r="AR545">
        <v>0</v>
      </c>
      <c r="AS545" s="11" t="e">
        <f t="shared" si="266"/>
        <v>#VALUE!</v>
      </c>
      <c r="AT545" s="11" t="e">
        <f t="shared" si="267"/>
        <v>#VALUE!</v>
      </c>
      <c r="AU545" s="15">
        <f t="shared" si="268"/>
        <v>1.5759424160826513E-2</v>
      </c>
      <c r="AW545">
        <f t="shared" si="269"/>
        <v>78.812974192989046</v>
      </c>
      <c r="AX545">
        <f t="shared" si="270"/>
        <v>15.215219993965071</v>
      </c>
      <c r="AY545" t="e">
        <f t="shared" si="271"/>
        <v>#VALUE!</v>
      </c>
    </row>
    <row r="546" spans="8:51">
      <c r="H546" s="5">
        <v>20</v>
      </c>
      <c r="I546" s="5">
        <v>30</v>
      </c>
      <c r="J546" s="5">
        <v>1</v>
      </c>
      <c r="K546" s="5">
        <v>1</v>
      </c>
      <c r="L546" s="5" t="s">
        <v>88</v>
      </c>
      <c r="M546" s="6">
        <f t="shared" si="246"/>
        <v>5.1728162884310709E-3</v>
      </c>
      <c r="N546" s="6">
        <f t="shared" si="247"/>
        <v>2.6794554190270953E-2</v>
      </c>
      <c r="O546" s="6" t="e">
        <f t="shared" si="248"/>
        <v>#VALUE!</v>
      </c>
      <c r="P546">
        <f t="shared" si="249"/>
        <v>8.2765060614897135E-2</v>
      </c>
      <c r="Q546">
        <f t="shared" si="250"/>
        <v>1.1789603843719219</v>
      </c>
      <c r="R546">
        <f t="shared" si="251"/>
        <v>0.14349881432745903</v>
      </c>
      <c r="S546">
        <f t="shared" si="252"/>
        <v>0.74330626535800015</v>
      </c>
      <c r="T546">
        <f t="shared" si="253"/>
        <v>0.74330626535800026</v>
      </c>
      <c r="V546" s="4">
        <f t="shared" si="272"/>
        <v>0.99905510880095516</v>
      </c>
      <c r="W546">
        <v>313.14999999999998</v>
      </c>
      <c r="X546">
        <f t="shared" si="254"/>
        <v>1.9073334166666699E-2</v>
      </c>
      <c r="Y546">
        <v>2E-3</v>
      </c>
      <c r="Z546">
        <f t="shared" si="255"/>
        <v>7.2765497523200454E-2</v>
      </c>
      <c r="AB546">
        <f t="shared" si="273"/>
        <v>9.9905510880095509E-7</v>
      </c>
      <c r="AC546">
        <f t="shared" si="256"/>
        <v>7.7759129386834936E-11</v>
      </c>
      <c r="AD546">
        <v>0</v>
      </c>
      <c r="AE546" s="11">
        <f t="shared" si="257"/>
        <v>2.0903724265187424E-11</v>
      </c>
      <c r="AF546" s="11">
        <f t="shared" si="258"/>
        <v>9.8662853652022362E-11</v>
      </c>
      <c r="AG546" s="15">
        <f t="shared" si="259"/>
        <v>1.097002469958351E-3</v>
      </c>
      <c r="AI546">
        <f t="shared" si="274"/>
        <v>9.9905510880095509E-7</v>
      </c>
      <c r="AJ546">
        <f t="shared" si="260"/>
        <v>7.7759129386834936E-11</v>
      </c>
      <c r="AK546">
        <v>0</v>
      </c>
      <c r="AL546" s="11">
        <f t="shared" si="261"/>
        <v>4.333023565310624E-10</v>
      </c>
      <c r="AM546" s="11">
        <f t="shared" si="262"/>
        <v>5.1106148591789729E-10</v>
      </c>
      <c r="AN546" s="15">
        <f t="shared" si="263"/>
        <v>2.2739189884214046E-2</v>
      </c>
      <c r="AO546" s="15"/>
      <c r="AP546" t="e">
        <f t="shared" si="264"/>
        <v>#VALUE!</v>
      </c>
      <c r="AQ546" t="e">
        <f t="shared" si="265"/>
        <v>#VALUE!</v>
      </c>
      <c r="AR546">
        <v>0</v>
      </c>
      <c r="AS546" s="11" t="e">
        <f t="shared" si="266"/>
        <v>#VALUE!</v>
      </c>
      <c r="AT546" s="11" t="e">
        <f t="shared" si="267"/>
        <v>#VALUE!</v>
      </c>
      <c r="AU546" s="15">
        <f t="shared" si="268"/>
        <v>1.5759424160826513E-2</v>
      </c>
      <c r="AW546">
        <f t="shared" si="269"/>
        <v>78.812974192989046</v>
      </c>
      <c r="AX546">
        <f t="shared" si="270"/>
        <v>15.215219993965071</v>
      </c>
      <c r="AY546" t="e">
        <f t="shared" si="271"/>
        <v>#VALUE!</v>
      </c>
    </row>
    <row r="547" spans="8:51">
      <c r="H547" s="5">
        <v>20</v>
      </c>
      <c r="I547" s="5">
        <v>30</v>
      </c>
      <c r="J547" s="5">
        <v>1</v>
      </c>
      <c r="K547" s="5">
        <v>1</v>
      </c>
      <c r="L547" s="5" t="s">
        <v>88</v>
      </c>
      <c r="M547" s="6">
        <f t="shared" si="246"/>
        <v>5.1728162884310709E-3</v>
      </c>
      <c r="N547" s="6">
        <f t="shared" si="247"/>
        <v>2.6794554190270953E-2</v>
      </c>
      <c r="O547" s="6" t="e">
        <f t="shared" si="248"/>
        <v>#VALUE!</v>
      </c>
      <c r="P547">
        <f t="shared" si="249"/>
        <v>8.2765060614897135E-2</v>
      </c>
      <c r="Q547">
        <f t="shared" si="250"/>
        <v>1.1789603843719219</v>
      </c>
      <c r="R547">
        <f t="shared" si="251"/>
        <v>0.14349881432745903</v>
      </c>
      <c r="S547">
        <f t="shared" si="252"/>
        <v>0.74330626535800015</v>
      </c>
      <c r="T547">
        <f t="shared" si="253"/>
        <v>0.74330626535800026</v>
      </c>
      <c r="V547" s="4">
        <f t="shared" si="272"/>
        <v>0.99905510880095516</v>
      </c>
      <c r="W547">
        <v>313.14999999999998</v>
      </c>
      <c r="X547">
        <f t="shared" si="254"/>
        <v>1.9073334166666699E-2</v>
      </c>
      <c r="Y547">
        <v>2E-3</v>
      </c>
      <c r="Z547">
        <f t="shared" si="255"/>
        <v>7.2765497523200454E-2</v>
      </c>
      <c r="AB547">
        <f t="shared" si="273"/>
        <v>9.9905510880095509E-7</v>
      </c>
      <c r="AC547">
        <f t="shared" si="256"/>
        <v>7.7759129386834936E-11</v>
      </c>
      <c r="AD547">
        <v>0</v>
      </c>
      <c r="AE547" s="11">
        <f t="shared" si="257"/>
        <v>2.0903724265187424E-11</v>
      </c>
      <c r="AF547" s="11">
        <f t="shared" si="258"/>
        <v>9.8662853652022362E-11</v>
      </c>
      <c r="AG547" s="15">
        <f t="shared" si="259"/>
        <v>1.097002469958351E-3</v>
      </c>
      <c r="AI547">
        <f t="shared" si="274"/>
        <v>9.9905510880095509E-7</v>
      </c>
      <c r="AJ547">
        <f t="shared" si="260"/>
        <v>7.7759129386834936E-11</v>
      </c>
      <c r="AK547">
        <v>0</v>
      </c>
      <c r="AL547" s="11">
        <f t="shared" si="261"/>
        <v>4.333023565310624E-10</v>
      </c>
      <c r="AM547" s="11">
        <f t="shared" si="262"/>
        <v>5.1106148591789729E-10</v>
      </c>
      <c r="AN547" s="15">
        <f t="shared" si="263"/>
        <v>2.2739189884214046E-2</v>
      </c>
      <c r="AO547" s="15"/>
      <c r="AP547" t="e">
        <f t="shared" si="264"/>
        <v>#VALUE!</v>
      </c>
      <c r="AQ547" t="e">
        <f t="shared" si="265"/>
        <v>#VALUE!</v>
      </c>
      <c r="AR547">
        <v>0</v>
      </c>
      <c r="AS547" s="11" t="e">
        <f t="shared" si="266"/>
        <v>#VALUE!</v>
      </c>
      <c r="AT547" s="11" t="e">
        <f t="shared" si="267"/>
        <v>#VALUE!</v>
      </c>
      <c r="AU547" s="15">
        <f t="shared" si="268"/>
        <v>1.5759424160826513E-2</v>
      </c>
      <c r="AW547">
        <f t="shared" si="269"/>
        <v>78.812974192989046</v>
      </c>
      <c r="AX547">
        <f t="shared" si="270"/>
        <v>15.215219993965071</v>
      </c>
      <c r="AY547" t="e">
        <f t="shared" si="271"/>
        <v>#VALUE!</v>
      </c>
    </row>
    <row r="548" spans="8:51">
      <c r="H548" s="5">
        <v>20</v>
      </c>
      <c r="I548" s="5">
        <v>30</v>
      </c>
      <c r="J548" s="5">
        <v>1</v>
      </c>
      <c r="K548" s="5">
        <v>1</v>
      </c>
      <c r="L548" s="5" t="s">
        <v>88</v>
      </c>
      <c r="M548" s="6">
        <f t="shared" si="246"/>
        <v>5.1728162884310709E-3</v>
      </c>
      <c r="N548" s="6">
        <f t="shared" si="247"/>
        <v>2.6794554190270953E-2</v>
      </c>
      <c r="O548" s="6" t="e">
        <f t="shared" si="248"/>
        <v>#VALUE!</v>
      </c>
      <c r="P548">
        <f t="shared" si="249"/>
        <v>8.2765060614897135E-2</v>
      </c>
      <c r="Q548">
        <f t="shared" si="250"/>
        <v>1.1789603843719219</v>
      </c>
      <c r="R548">
        <f t="shared" si="251"/>
        <v>0.14349881432745903</v>
      </c>
      <c r="S548">
        <f t="shared" si="252"/>
        <v>0.74330626535800015</v>
      </c>
      <c r="T548">
        <f t="shared" si="253"/>
        <v>0.74330626535800026</v>
      </c>
      <c r="V548" s="4">
        <f t="shared" si="272"/>
        <v>0.99905510880095516</v>
      </c>
      <c r="W548">
        <v>313.14999999999998</v>
      </c>
      <c r="X548">
        <f t="shared" si="254"/>
        <v>1.9073334166666699E-2</v>
      </c>
      <c r="Y548">
        <v>2E-3</v>
      </c>
      <c r="Z548">
        <f t="shared" si="255"/>
        <v>7.2765497523200454E-2</v>
      </c>
      <c r="AB548">
        <f t="shared" si="273"/>
        <v>9.9905510880095509E-7</v>
      </c>
      <c r="AC548">
        <f t="shared" si="256"/>
        <v>7.7759129386834936E-11</v>
      </c>
      <c r="AD548">
        <v>0</v>
      </c>
      <c r="AE548" s="11">
        <f t="shared" si="257"/>
        <v>2.0903724265187424E-11</v>
      </c>
      <c r="AF548" s="11">
        <f t="shared" si="258"/>
        <v>9.8662853652022362E-11</v>
      </c>
      <c r="AG548" s="15">
        <f t="shared" si="259"/>
        <v>1.097002469958351E-3</v>
      </c>
      <c r="AI548">
        <f t="shared" si="274"/>
        <v>9.9905510880095509E-7</v>
      </c>
      <c r="AJ548">
        <f t="shared" si="260"/>
        <v>7.7759129386834936E-11</v>
      </c>
      <c r="AK548">
        <v>0</v>
      </c>
      <c r="AL548" s="11">
        <f t="shared" si="261"/>
        <v>4.333023565310624E-10</v>
      </c>
      <c r="AM548" s="11">
        <f t="shared" si="262"/>
        <v>5.1106148591789729E-10</v>
      </c>
      <c r="AN548" s="15">
        <f t="shared" si="263"/>
        <v>2.2739189884214046E-2</v>
      </c>
      <c r="AO548" s="15"/>
      <c r="AP548" t="e">
        <f t="shared" si="264"/>
        <v>#VALUE!</v>
      </c>
      <c r="AQ548" t="e">
        <f t="shared" si="265"/>
        <v>#VALUE!</v>
      </c>
      <c r="AR548">
        <v>0</v>
      </c>
      <c r="AS548" s="11" t="e">
        <f t="shared" si="266"/>
        <v>#VALUE!</v>
      </c>
      <c r="AT548" s="11" t="e">
        <f t="shared" si="267"/>
        <v>#VALUE!</v>
      </c>
      <c r="AU548" s="15">
        <f t="shared" si="268"/>
        <v>1.5759424160826513E-2</v>
      </c>
      <c r="AW548">
        <f t="shared" si="269"/>
        <v>78.812974192989046</v>
      </c>
      <c r="AX548">
        <f t="shared" si="270"/>
        <v>15.215219993965071</v>
      </c>
      <c r="AY548" t="e">
        <f t="shared" si="271"/>
        <v>#VALUE!</v>
      </c>
    </row>
    <row r="549" spans="8:51">
      <c r="H549" s="5">
        <v>20</v>
      </c>
      <c r="I549" s="5">
        <v>30</v>
      </c>
      <c r="J549" s="5">
        <v>1</v>
      </c>
      <c r="K549" s="5">
        <v>1</v>
      </c>
      <c r="L549" s="5" t="s">
        <v>88</v>
      </c>
      <c r="M549" s="6">
        <f t="shared" si="246"/>
        <v>5.1728162884310709E-3</v>
      </c>
      <c r="N549" s="6">
        <f t="shared" si="247"/>
        <v>2.6794554190270953E-2</v>
      </c>
      <c r="O549" s="6" t="e">
        <f t="shared" si="248"/>
        <v>#VALUE!</v>
      </c>
      <c r="P549">
        <f t="shared" si="249"/>
        <v>8.2765060614897135E-2</v>
      </c>
      <c r="Q549">
        <f t="shared" si="250"/>
        <v>1.1789603843719219</v>
      </c>
      <c r="R549">
        <f t="shared" si="251"/>
        <v>0.14349881432745903</v>
      </c>
      <c r="S549">
        <f t="shared" si="252"/>
        <v>0.74330626535800015</v>
      </c>
      <c r="T549">
        <f t="shared" si="253"/>
        <v>0.74330626535800026</v>
      </c>
      <c r="V549" s="4">
        <f t="shared" si="272"/>
        <v>0.99905510880095516</v>
      </c>
      <c r="W549">
        <v>313.14999999999998</v>
      </c>
      <c r="X549">
        <f t="shared" si="254"/>
        <v>1.9073334166666699E-2</v>
      </c>
      <c r="Y549">
        <v>2E-3</v>
      </c>
      <c r="Z549">
        <f t="shared" si="255"/>
        <v>7.2765497523200454E-2</v>
      </c>
      <c r="AB549">
        <f t="shared" si="273"/>
        <v>9.9905510880095509E-7</v>
      </c>
      <c r="AC549">
        <f t="shared" si="256"/>
        <v>7.7759129386834936E-11</v>
      </c>
      <c r="AD549">
        <v>0</v>
      </c>
      <c r="AE549" s="11">
        <f t="shared" si="257"/>
        <v>2.0903724265187424E-11</v>
      </c>
      <c r="AF549" s="11">
        <f t="shared" si="258"/>
        <v>9.8662853652022362E-11</v>
      </c>
      <c r="AG549" s="15">
        <f t="shared" si="259"/>
        <v>1.097002469958351E-3</v>
      </c>
      <c r="AI549">
        <f t="shared" si="274"/>
        <v>9.9905510880095509E-7</v>
      </c>
      <c r="AJ549">
        <f t="shared" si="260"/>
        <v>7.7759129386834936E-11</v>
      </c>
      <c r="AK549">
        <v>0</v>
      </c>
      <c r="AL549" s="11">
        <f t="shared" si="261"/>
        <v>4.333023565310624E-10</v>
      </c>
      <c r="AM549" s="11">
        <f t="shared" si="262"/>
        <v>5.1106148591789729E-10</v>
      </c>
      <c r="AN549" s="15">
        <f t="shared" si="263"/>
        <v>2.2739189884214046E-2</v>
      </c>
      <c r="AO549" s="15"/>
      <c r="AP549" t="e">
        <f t="shared" si="264"/>
        <v>#VALUE!</v>
      </c>
      <c r="AQ549" t="e">
        <f t="shared" si="265"/>
        <v>#VALUE!</v>
      </c>
      <c r="AR549">
        <v>0</v>
      </c>
      <c r="AS549" s="11" t="e">
        <f t="shared" si="266"/>
        <v>#VALUE!</v>
      </c>
      <c r="AT549" s="11" t="e">
        <f t="shared" si="267"/>
        <v>#VALUE!</v>
      </c>
      <c r="AU549" s="15">
        <f t="shared" si="268"/>
        <v>1.5759424160826513E-2</v>
      </c>
      <c r="AW549">
        <f t="shared" si="269"/>
        <v>78.812974192989046</v>
      </c>
      <c r="AX549">
        <f t="shared" si="270"/>
        <v>15.215219993965071</v>
      </c>
      <c r="AY549" t="e">
        <f t="shared" si="271"/>
        <v>#VALUE!</v>
      </c>
    </row>
    <row r="550" spans="8:51">
      <c r="H550" s="5">
        <v>20</v>
      </c>
      <c r="I550" s="5">
        <v>30</v>
      </c>
      <c r="J550" s="5">
        <v>1</v>
      </c>
      <c r="K550" s="5">
        <v>1</v>
      </c>
      <c r="L550" s="5" t="s">
        <v>88</v>
      </c>
      <c r="M550" s="6">
        <f t="shared" si="246"/>
        <v>5.1728162884310709E-3</v>
      </c>
      <c r="N550" s="6">
        <f t="shared" si="247"/>
        <v>2.6794554190270953E-2</v>
      </c>
      <c r="O550" s="6" t="e">
        <f t="shared" si="248"/>
        <v>#VALUE!</v>
      </c>
      <c r="P550">
        <f t="shared" si="249"/>
        <v>8.2765060614897135E-2</v>
      </c>
      <c r="Q550">
        <f t="shared" si="250"/>
        <v>1.1789603843719219</v>
      </c>
      <c r="R550">
        <f t="shared" si="251"/>
        <v>0.14349881432745903</v>
      </c>
      <c r="S550">
        <f t="shared" si="252"/>
        <v>0.74330626535800015</v>
      </c>
      <c r="T550">
        <f t="shared" si="253"/>
        <v>0.74330626535800026</v>
      </c>
      <c r="V550" s="4">
        <f t="shared" si="272"/>
        <v>0.99905510880095516</v>
      </c>
      <c r="W550">
        <v>313.14999999999998</v>
      </c>
      <c r="X550">
        <f t="shared" si="254"/>
        <v>1.9073334166666699E-2</v>
      </c>
      <c r="Y550">
        <v>2E-3</v>
      </c>
      <c r="Z550">
        <f t="shared" si="255"/>
        <v>7.2765497523200454E-2</v>
      </c>
      <c r="AB550">
        <f t="shared" si="273"/>
        <v>9.9905510880095509E-7</v>
      </c>
      <c r="AC550">
        <f t="shared" si="256"/>
        <v>7.7759129386834936E-11</v>
      </c>
      <c r="AD550">
        <v>0</v>
      </c>
      <c r="AE550" s="11">
        <f t="shared" si="257"/>
        <v>2.0903724265187424E-11</v>
      </c>
      <c r="AF550" s="11">
        <f t="shared" si="258"/>
        <v>9.8662853652022362E-11</v>
      </c>
      <c r="AG550" s="15">
        <f t="shared" si="259"/>
        <v>1.097002469958351E-3</v>
      </c>
      <c r="AI550">
        <f t="shared" si="274"/>
        <v>9.9905510880095509E-7</v>
      </c>
      <c r="AJ550">
        <f t="shared" si="260"/>
        <v>7.7759129386834936E-11</v>
      </c>
      <c r="AK550">
        <v>0</v>
      </c>
      <c r="AL550" s="11">
        <f t="shared" si="261"/>
        <v>4.333023565310624E-10</v>
      </c>
      <c r="AM550" s="11">
        <f t="shared" si="262"/>
        <v>5.1106148591789729E-10</v>
      </c>
      <c r="AN550" s="15">
        <f t="shared" si="263"/>
        <v>2.2739189884214046E-2</v>
      </c>
      <c r="AO550" s="15"/>
      <c r="AP550" t="e">
        <f t="shared" si="264"/>
        <v>#VALUE!</v>
      </c>
      <c r="AQ550" t="e">
        <f t="shared" si="265"/>
        <v>#VALUE!</v>
      </c>
      <c r="AR550">
        <v>0</v>
      </c>
      <c r="AS550" s="11" t="e">
        <f t="shared" si="266"/>
        <v>#VALUE!</v>
      </c>
      <c r="AT550" s="11" t="e">
        <f t="shared" si="267"/>
        <v>#VALUE!</v>
      </c>
      <c r="AU550" s="15">
        <f t="shared" si="268"/>
        <v>1.5759424160826513E-2</v>
      </c>
      <c r="AW550">
        <f t="shared" si="269"/>
        <v>78.812974192989046</v>
      </c>
      <c r="AX550">
        <f t="shared" si="270"/>
        <v>15.215219993965071</v>
      </c>
      <c r="AY550" t="e">
        <f t="shared" si="271"/>
        <v>#VALUE!</v>
      </c>
    </row>
    <row r="551" spans="8:51">
      <c r="H551" s="5">
        <v>20</v>
      </c>
      <c r="I551" s="5">
        <v>30</v>
      </c>
      <c r="J551" s="5">
        <v>1</v>
      </c>
      <c r="K551" s="5">
        <v>1</v>
      </c>
      <c r="L551" s="5" t="s">
        <v>88</v>
      </c>
      <c r="M551" s="6">
        <f t="shared" si="246"/>
        <v>5.1728162884310709E-3</v>
      </c>
      <c r="N551" s="6">
        <f t="shared" si="247"/>
        <v>2.6794554190270953E-2</v>
      </c>
      <c r="O551" s="6" t="e">
        <f t="shared" si="248"/>
        <v>#VALUE!</v>
      </c>
      <c r="P551">
        <f t="shared" si="249"/>
        <v>8.2765060614897135E-2</v>
      </c>
      <c r="Q551">
        <f t="shared" si="250"/>
        <v>1.1789603843719219</v>
      </c>
      <c r="R551">
        <f t="shared" si="251"/>
        <v>0.14349881432745903</v>
      </c>
      <c r="S551">
        <f t="shared" si="252"/>
        <v>0.74330626535800015</v>
      </c>
      <c r="T551">
        <f t="shared" si="253"/>
        <v>0.74330626535800026</v>
      </c>
      <c r="V551" s="4">
        <f t="shared" si="272"/>
        <v>0.99905510880095516</v>
      </c>
      <c r="W551">
        <v>313.14999999999998</v>
      </c>
      <c r="X551">
        <f t="shared" si="254"/>
        <v>1.9073334166666699E-2</v>
      </c>
      <c r="Y551">
        <v>2E-3</v>
      </c>
      <c r="Z551">
        <f t="shared" si="255"/>
        <v>7.2765497523200454E-2</v>
      </c>
      <c r="AB551">
        <f t="shared" si="273"/>
        <v>9.9905510880095509E-7</v>
      </c>
      <c r="AC551">
        <f t="shared" si="256"/>
        <v>7.7759129386834936E-11</v>
      </c>
      <c r="AD551">
        <v>0</v>
      </c>
      <c r="AE551" s="11">
        <f t="shared" si="257"/>
        <v>2.0903724265187424E-11</v>
      </c>
      <c r="AF551" s="11">
        <f t="shared" si="258"/>
        <v>9.8662853652022362E-11</v>
      </c>
      <c r="AG551" s="15">
        <f t="shared" si="259"/>
        <v>1.097002469958351E-3</v>
      </c>
      <c r="AI551">
        <f t="shared" si="274"/>
        <v>9.9905510880095509E-7</v>
      </c>
      <c r="AJ551">
        <f t="shared" si="260"/>
        <v>7.7759129386834936E-11</v>
      </c>
      <c r="AK551">
        <v>0</v>
      </c>
      <c r="AL551" s="11">
        <f t="shared" si="261"/>
        <v>4.333023565310624E-10</v>
      </c>
      <c r="AM551" s="11">
        <f t="shared" si="262"/>
        <v>5.1106148591789729E-10</v>
      </c>
      <c r="AN551" s="15">
        <f t="shared" si="263"/>
        <v>2.2739189884214046E-2</v>
      </c>
      <c r="AO551" s="15"/>
      <c r="AP551" t="e">
        <f t="shared" si="264"/>
        <v>#VALUE!</v>
      </c>
      <c r="AQ551" t="e">
        <f t="shared" si="265"/>
        <v>#VALUE!</v>
      </c>
      <c r="AR551">
        <v>0</v>
      </c>
      <c r="AS551" s="11" t="e">
        <f t="shared" si="266"/>
        <v>#VALUE!</v>
      </c>
      <c r="AT551" s="11" t="e">
        <f t="shared" si="267"/>
        <v>#VALUE!</v>
      </c>
      <c r="AU551" s="15">
        <f t="shared" si="268"/>
        <v>1.5759424160826513E-2</v>
      </c>
      <c r="AW551">
        <f t="shared" si="269"/>
        <v>78.812974192989046</v>
      </c>
      <c r="AX551">
        <f t="shared" si="270"/>
        <v>15.215219993965071</v>
      </c>
      <c r="AY551" t="e">
        <f t="shared" si="271"/>
        <v>#VALUE!</v>
      </c>
    </row>
    <row r="552" spans="8:51">
      <c r="H552" s="5">
        <v>20</v>
      </c>
      <c r="I552" s="5">
        <v>30</v>
      </c>
      <c r="J552" s="5">
        <v>1</v>
      </c>
      <c r="K552" s="5">
        <v>1</v>
      </c>
      <c r="L552" s="5" t="s">
        <v>88</v>
      </c>
      <c r="M552" s="6">
        <f t="shared" si="246"/>
        <v>5.1728162884310709E-3</v>
      </c>
      <c r="N552" s="6">
        <f t="shared" si="247"/>
        <v>2.6794554190270953E-2</v>
      </c>
      <c r="O552" s="6" t="e">
        <f t="shared" si="248"/>
        <v>#VALUE!</v>
      </c>
      <c r="P552">
        <f t="shared" si="249"/>
        <v>8.2765060614897135E-2</v>
      </c>
      <c r="Q552">
        <f t="shared" si="250"/>
        <v>1.1789603843719219</v>
      </c>
      <c r="R552">
        <f t="shared" si="251"/>
        <v>0.14349881432745903</v>
      </c>
      <c r="S552">
        <f t="shared" si="252"/>
        <v>0.74330626535800015</v>
      </c>
      <c r="T552">
        <f t="shared" si="253"/>
        <v>0.74330626535800026</v>
      </c>
      <c r="V552" s="4">
        <f t="shared" si="272"/>
        <v>0.99905510880095516</v>
      </c>
      <c r="W552">
        <v>313.14999999999998</v>
      </c>
      <c r="X552">
        <f t="shared" si="254"/>
        <v>1.9073334166666699E-2</v>
      </c>
      <c r="Y552">
        <v>2E-3</v>
      </c>
      <c r="Z552">
        <f t="shared" si="255"/>
        <v>7.2765497523200454E-2</v>
      </c>
      <c r="AB552">
        <f t="shared" si="273"/>
        <v>9.9905510880095509E-7</v>
      </c>
      <c r="AC552">
        <f t="shared" si="256"/>
        <v>7.7759129386834936E-11</v>
      </c>
      <c r="AD552">
        <v>0</v>
      </c>
      <c r="AE552" s="11">
        <f t="shared" si="257"/>
        <v>2.0903724265187424E-11</v>
      </c>
      <c r="AF552" s="11">
        <f t="shared" si="258"/>
        <v>9.8662853652022362E-11</v>
      </c>
      <c r="AG552" s="15">
        <f t="shared" si="259"/>
        <v>1.097002469958351E-3</v>
      </c>
      <c r="AI552">
        <f t="shared" si="274"/>
        <v>9.9905510880095509E-7</v>
      </c>
      <c r="AJ552">
        <f t="shared" si="260"/>
        <v>7.7759129386834936E-11</v>
      </c>
      <c r="AK552">
        <v>0</v>
      </c>
      <c r="AL552" s="11">
        <f t="shared" si="261"/>
        <v>4.333023565310624E-10</v>
      </c>
      <c r="AM552" s="11">
        <f t="shared" si="262"/>
        <v>5.1106148591789729E-10</v>
      </c>
      <c r="AN552" s="15">
        <f t="shared" si="263"/>
        <v>2.2739189884214046E-2</v>
      </c>
      <c r="AO552" s="15"/>
      <c r="AP552" t="e">
        <f t="shared" si="264"/>
        <v>#VALUE!</v>
      </c>
      <c r="AQ552" t="e">
        <f t="shared" si="265"/>
        <v>#VALUE!</v>
      </c>
      <c r="AR552">
        <v>0</v>
      </c>
      <c r="AS552" s="11" t="e">
        <f t="shared" si="266"/>
        <v>#VALUE!</v>
      </c>
      <c r="AT552" s="11" t="e">
        <f t="shared" si="267"/>
        <v>#VALUE!</v>
      </c>
      <c r="AU552" s="15">
        <f t="shared" si="268"/>
        <v>1.5759424160826513E-2</v>
      </c>
      <c r="AW552">
        <f t="shared" si="269"/>
        <v>78.812974192989046</v>
      </c>
      <c r="AX552">
        <f t="shared" si="270"/>
        <v>15.215219993965071</v>
      </c>
      <c r="AY552" t="e">
        <f t="shared" si="271"/>
        <v>#VALUE!</v>
      </c>
    </row>
    <row r="553" spans="8:51">
      <c r="H553" s="5">
        <v>20</v>
      </c>
      <c r="I553" s="5">
        <v>30</v>
      </c>
      <c r="J553" s="5">
        <v>1</v>
      </c>
      <c r="K553" s="5">
        <v>1</v>
      </c>
      <c r="L553" s="5" t="s">
        <v>88</v>
      </c>
      <c r="M553" s="6">
        <f t="shared" si="246"/>
        <v>5.1728162884310709E-3</v>
      </c>
      <c r="N553" s="6">
        <f t="shared" si="247"/>
        <v>2.6794554190270953E-2</v>
      </c>
      <c r="O553" s="6" t="e">
        <f t="shared" si="248"/>
        <v>#VALUE!</v>
      </c>
      <c r="P553">
        <f t="shared" si="249"/>
        <v>8.2765060614897135E-2</v>
      </c>
      <c r="Q553">
        <f t="shared" si="250"/>
        <v>1.1789603843719219</v>
      </c>
      <c r="R553">
        <f t="shared" si="251"/>
        <v>0.14349881432745903</v>
      </c>
      <c r="S553">
        <f t="shared" si="252"/>
        <v>0.74330626535800015</v>
      </c>
      <c r="T553">
        <f t="shared" si="253"/>
        <v>0.74330626535800026</v>
      </c>
      <c r="V553" s="4">
        <f t="shared" si="272"/>
        <v>0.99905510880095516</v>
      </c>
      <c r="W553">
        <v>313.14999999999998</v>
      </c>
      <c r="X553">
        <f t="shared" si="254"/>
        <v>1.9073334166666699E-2</v>
      </c>
      <c r="Y553">
        <v>2E-3</v>
      </c>
      <c r="Z553">
        <f t="shared" si="255"/>
        <v>7.2765497523200454E-2</v>
      </c>
      <c r="AB553">
        <f t="shared" si="273"/>
        <v>9.9905510880095509E-7</v>
      </c>
      <c r="AC553">
        <f t="shared" si="256"/>
        <v>7.7759129386834936E-11</v>
      </c>
      <c r="AD553">
        <v>0</v>
      </c>
      <c r="AE553" s="11">
        <f t="shared" si="257"/>
        <v>2.0903724265187424E-11</v>
      </c>
      <c r="AF553" s="11">
        <f t="shared" si="258"/>
        <v>9.8662853652022362E-11</v>
      </c>
      <c r="AG553" s="15">
        <f t="shared" si="259"/>
        <v>1.097002469958351E-3</v>
      </c>
      <c r="AI553">
        <f t="shared" si="274"/>
        <v>9.9905510880095509E-7</v>
      </c>
      <c r="AJ553">
        <f t="shared" si="260"/>
        <v>7.7759129386834936E-11</v>
      </c>
      <c r="AK553">
        <v>0</v>
      </c>
      <c r="AL553" s="11">
        <f t="shared" si="261"/>
        <v>4.333023565310624E-10</v>
      </c>
      <c r="AM553" s="11">
        <f t="shared" si="262"/>
        <v>5.1106148591789729E-10</v>
      </c>
      <c r="AN553" s="15">
        <f t="shared" si="263"/>
        <v>2.2739189884214046E-2</v>
      </c>
      <c r="AO553" s="15"/>
      <c r="AP553" t="e">
        <f t="shared" si="264"/>
        <v>#VALUE!</v>
      </c>
      <c r="AQ553" t="e">
        <f t="shared" si="265"/>
        <v>#VALUE!</v>
      </c>
      <c r="AR553">
        <v>0</v>
      </c>
      <c r="AS553" s="11" t="e">
        <f t="shared" si="266"/>
        <v>#VALUE!</v>
      </c>
      <c r="AT553" s="11" t="e">
        <f t="shared" si="267"/>
        <v>#VALUE!</v>
      </c>
      <c r="AU553" s="15">
        <f t="shared" si="268"/>
        <v>1.5759424160826513E-2</v>
      </c>
      <c r="AW553">
        <f t="shared" si="269"/>
        <v>78.812974192989046</v>
      </c>
      <c r="AX553">
        <f t="shared" si="270"/>
        <v>15.215219993965071</v>
      </c>
      <c r="AY553" t="e">
        <f t="shared" si="271"/>
        <v>#VALUE!</v>
      </c>
    </row>
    <row r="554" spans="8:51">
      <c r="H554" s="5">
        <v>20</v>
      </c>
      <c r="I554" s="5">
        <v>30</v>
      </c>
      <c r="J554" s="5">
        <v>1</v>
      </c>
      <c r="K554" s="5">
        <v>1</v>
      </c>
      <c r="L554" s="5" t="s">
        <v>88</v>
      </c>
      <c r="M554" s="6">
        <f t="shared" si="246"/>
        <v>5.1728162884310709E-3</v>
      </c>
      <c r="N554" s="6">
        <f t="shared" si="247"/>
        <v>2.6794554190270953E-2</v>
      </c>
      <c r="O554" s="6" t="e">
        <f t="shared" si="248"/>
        <v>#VALUE!</v>
      </c>
      <c r="P554">
        <f t="shared" si="249"/>
        <v>8.2765060614897135E-2</v>
      </c>
      <c r="Q554">
        <f t="shared" si="250"/>
        <v>1.1789603843719219</v>
      </c>
      <c r="R554">
        <f t="shared" si="251"/>
        <v>0.14349881432745903</v>
      </c>
      <c r="S554">
        <f t="shared" si="252"/>
        <v>0.74330626535800015</v>
      </c>
      <c r="T554">
        <f t="shared" si="253"/>
        <v>0.74330626535800026</v>
      </c>
      <c r="V554" s="4">
        <f t="shared" si="272"/>
        <v>0.99905510880095516</v>
      </c>
      <c r="W554">
        <v>313.14999999999998</v>
      </c>
      <c r="X554">
        <f t="shared" si="254"/>
        <v>1.9073334166666699E-2</v>
      </c>
      <c r="Y554">
        <v>2E-3</v>
      </c>
      <c r="Z554">
        <f t="shared" si="255"/>
        <v>7.2765497523200454E-2</v>
      </c>
      <c r="AB554">
        <f t="shared" si="273"/>
        <v>9.9905510880095509E-7</v>
      </c>
      <c r="AC554">
        <f t="shared" si="256"/>
        <v>7.7759129386834936E-11</v>
      </c>
      <c r="AD554">
        <v>0</v>
      </c>
      <c r="AE554" s="11">
        <f t="shared" si="257"/>
        <v>2.0903724265187424E-11</v>
      </c>
      <c r="AF554" s="11">
        <f t="shared" si="258"/>
        <v>9.8662853652022362E-11</v>
      </c>
      <c r="AG554" s="15">
        <f t="shared" si="259"/>
        <v>1.097002469958351E-3</v>
      </c>
      <c r="AI554">
        <f t="shared" si="274"/>
        <v>9.9905510880095509E-7</v>
      </c>
      <c r="AJ554">
        <f t="shared" si="260"/>
        <v>7.7759129386834936E-11</v>
      </c>
      <c r="AK554">
        <v>0</v>
      </c>
      <c r="AL554" s="11">
        <f t="shared" si="261"/>
        <v>4.333023565310624E-10</v>
      </c>
      <c r="AM554" s="11">
        <f t="shared" si="262"/>
        <v>5.1106148591789729E-10</v>
      </c>
      <c r="AN554" s="15">
        <f t="shared" si="263"/>
        <v>2.2739189884214046E-2</v>
      </c>
      <c r="AO554" s="15"/>
      <c r="AP554" t="e">
        <f t="shared" si="264"/>
        <v>#VALUE!</v>
      </c>
      <c r="AQ554" t="e">
        <f t="shared" si="265"/>
        <v>#VALUE!</v>
      </c>
      <c r="AR554">
        <v>0</v>
      </c>
      <c r="AS554" s="11" t="e">
        <f t="shared" si="266"/>
        <v>#VALUE!</v>
      </c>
      <c r="AT554" s="11" t="e">
        <f t="shared" si="267"/>
        <v>#VALUE!</v>
      </c>
      <c r="AU554" s="15">
        <f t="shared" si="268"/>
        <v>1.5759424160826513E-2</v>
      </c>
      <c r="AW554">
        <f t="shared" si="269"/>
        <v>78.812974192989046</v>
      </c>
      <c r="AX554">
        <f t="shared" si="270"/>
        <v>15.215219993965071</v>
      </c>
      <c r="AY554" t="e">
        <f t="shared" si="271"/>
        <v>#VALUE!</v>
      </c>
    </row>
    <row r="555" spans="8:51">
      <c r="H555" s="5">
        <v>20</v>
      </c>
      <c r="I555" s="5">
        <v>30</v>
      </c>
      <c r="J555" s="5">
        <v>1</v>
      </c>
      <c r="K555" s="5">
        <v>1</v>
      </c>
      <c r="L555" s="5" t="s">
        <v>88</v>
      </c>
      <c r="M555" s="6">
        <f t="shared" si="246"/>
        <v>5.1728162884310709E-3</v>
      </c>
      <c r="N555" s="6">
        <f t="shared" si="247"/>
        <v>2.6794554190270953E-2</v>
      </c>
      <c r="O555" s="6" t="e">
        <f t="shared" si="248"/>
        <v>#VALUE!</v>
      </c>
      <c r="P555">
        <f t="shared" si="249"/>
        <v>8.2765060614897135E-2</v>
      </c>
      <c r="Q555">
        <f t="shared" si="250"/>
        <v>1.1789603843719219</v>
      </c>
      <c r="R555">
        <f t="shared" si="251"/>
        <v>0.14349881432745903</v>
      </c>
      <c r="S555">
        <f t="shared" si="252"/>
        <v>0.74330626535800015</v>
      </c>
      <c r="T555">
        <f t="shared" si="253"/>
        <v>0.74330626535800026</v>
      </c>
      <c r="V555" s="4">
        <f t="shared" si="272"/>
        <v>0.99905510880095516</v>
      </c>
      <c r="W555">
        <v>313.14999999999998</v>
      </c>
      <c r="X555">
        <f t="shared" si="254"/>
        <v>1.9073334166666699E-2</v>
      </c>
      <c r="Y555">
        <v>2E-3</v>
      </c>
      <c r="Z555">
        <f t="shared" si="255"/>
        <v>7.2765497523200454E-2</v>
      </c>
      <c r="AB555">
        <f t="shared" si="273"/>
        <v>9.9905510880095509E-7</v>
      </c>
      <c r="AC555">
        <f t="shared" si="256"/>
        <v>7.7759129386834936E-11</v>
      </c>
      <c r="AD555">
        <v>0</v>
      </c>
      <c r="AE555" s="11">
        <f t="shared" si="257"/>
        <v>2.0903724265187424E-11</v>
      </c>
      <c r="AF555" s="11">
        <f t="shared" si="258"/>
        <v>9.8662853652022362E-11</v>
      </c>
      <c r="AG555" s="15">
        <f t="shared" si="259"/>
        <v>1.097002469958351E-3</v>
      </c>
      <c r="AI555">
        <f t="shared" si="274"/>
        <v>9.9905510880095509E-7</v>
      </c>
      <c r="AJ555">
        <f t="shared" si="260"/>
        <v>7.7759129386834936E-11</v>
      </c>
      <c r="AK555">
        <v>0</v>
      </c>
      <c r="AL555" s="11">
        <f t="shared" si="261"/>
        <v>4.333023565310624E-10</v>
      </c>
      <c r="AM555" s="11">
        <f t="shared" si="262"/>
        <v>5.1106148591789729E-10</v>
      </c>
      <c r="AN555" s="15">
        <f t="shared" si="263"/>
        <v>2.2739189884214046E-2</v>
      </c>
      <c r="AO555" s="15"/>
      <c r="AP555" t="e">
        <f t="shared" si="264"/>
        <v>#VALUE!</v>
      </c>
      <c r="AQ555" t="e">
        <f t="shared" si="265"/>
        <v>#VALUE!</v>
      </c>
      <c r="AR555">
        <v>0</v>
      </c>
      <c r="AS555" s="11" t="e">
        <f t="shared" si="266"/>
        <v>#VALUE!</v>
      </c>
      <c r="AT555" s="11" t="e">
        <f t="shared" si="267"/>
        <v>#VALUE!</v>
      </c>
      <c r="AU555" s="15">
        <f t="shared" si="268"/>
        <v>1.5759424160826513E-2</v>
      </c>
      <c r="AW555">
        <f t="shared" si="269"/>
        <v>78.812974192989046</v>
      </c>
      <c r="AX555">
        <f t="shared" si="270"/>
        <v>15.215219993965071</v>
      </c>
      <c r="AY555" t="e">
        <f t="shared" si="271"/>
        <v>#VALUE!</v>
      </c>
    </row>
    <row r="556" spans="8:51">
      <c r="H556" s="5">
        <v>20</v>
      </c>
      <c r="I556" s="5">
        <v>30</v>
      </c>
      <c r="J556" s="5">
        <v>1</v>
      </c>
      <c r="K556" s="5">
        <v>1</v>
      </c>
      <c r="L556" s="5" t="s">
        <v>88</v>
      </c>
      <c r="M556" s="6">
        <f t="shared" si="246"/>
        <v>5.1728162884310709E-3</v>
      </c>
      <c r="N556" s="6">
        <f t="shared" si="247"/>
        <v>2.6794554190270953E-2</v>
      </c>
      <c r="O556" s="6" t="e">
        <f t="shared" si="248"/>
        <v>#VALUE!</v>
      </c>
      <c r="P556">
        <f t="shared" si="249"/>
        <v>8.2765060614897135E-2</v>
      </c>
      <c r="Q556">
        <f t="shared" si="250"/>
        <v>1.1789603843719219</v>
      </c>
      <c r="R556">
        <f t="shared" si="251"/>
        <v>0.14349881432745903</v>
      </c>
      <c r="S556">
        <f t="shared" si="252"/>
        <v>0.74330626535800015</v>
      </c>
      <c r="T556">
        <f t="shared" si="253"/>
        <v>0.74330626535800026</v>
      </c>
      <c r="V556" s="4">
        <f t="shared" si="272"/>
        <v>0.99905510880095516</v>
      </c>
      <c r="W556">
        <v>313.14999999999998</v>
      </c>
      <c r="X556">
        <f t="shared" si="254"/>
        <v>1.9073334166666699E-2</v>
      </c>
      <c r="Y556">
        <v>2E-3</v>
      </c>
      <c r="Z556">
        <f t="shared" si="255"/>
        <v>7.2765497523200454E-2</v>
      </c>
      <c r="AB556">
        <f t="shared" si="273"/>
        <v>9.9905510880095509E-7</v>
      </c>
      <c r="AC556">
        <f t="shared" si="256"/>
        <v>7.7759129386834936E-11</v>
      </c>
      <c r="AD556">
        <v>0</v>
      </c>
      <c r="AE556" s="11">
        <f t="shared" si="257"/>
        <v>2.0903724265187424E-11</v>
      </c>
      <c r="AF556" s="11">
        <f t="shared" si="258"/>
        <v>9.8662853652022362E-11</v>
      </c>
      <c r="AG556" s="15">
        <f t="shared" si="259"/>
        <v>1.097002469958351E-3</v>
      </c>
      <c r="AI556">
        <f t="shared" si="274"/>
        <v>9.9905510880095509E-7</v>
      </c>
      <c r="AJ556">
        <f t="shared" si="260"/>
        <v>7.7759129386834936E-11</v>
      </c>
      <c r="AK556">
        <v>0</v>
      </c>
      <c r="AL556" s="11">
        <f t="shared" si="261"/>
        <v>4.333023565310624E-10</v>
      </c>
      <c r="AM556" s="11">
        <f t="shared" si="262"/>
        <v>5.1106148591789729E-10</v>
      </c>
      <c r="AN556" s="15">
        <f t="shared" si="263"/>
        <v>2.2739189884214046E-2</v>
      </c>
      <c r="AO556" s="15"/>
      <c r="AP556" t="e">
        <f t="shared" si="264"/>
        <v>#VALUE!</v>
      </c>
      <c r="AQ556" t="e">
        <f t="shared" si="265"/>
        <v>#VALUE!</v>
      </c>
      <c r="AR556">
        <v>0</v>
      </c>
      <c r="AS556" s="11" t="e">
        <f t="shared" si="266"/>
        <v>#VALUE!</v>
      </c>
      <c r="AT556" s="11" t="e">
        <f t="shared" si="267"/>
        <v>#VALUE!</v>
      </c>
      <c r="AU556" s="15">
        <f t="shared" si="268"/>
        <v>1.5759424160826513E-2</v>
      </c>
      <c r="AW556">
        <f t="shared" si="269"/>
        <v>78.812974192989046</v>
      </c>
      <c r="AX556">
        <f t="shared" si="270"/>
        <v>15.215219993965071</v>
      </c>
      <c r="AY556" t="e">
        <f t="shared" si="271"/>
        <v>#VALUE!</v>
      </c>
    </row>
    <row r="557" spans="8:51">
      <c r="H557" s="5">
        <v>20</v>
      </c>
      <c r="I557" s="5">
        <v>30</v>
      </c>
      <c r="J557" s="5">
        <v>1</v>
      </c>
      <c r="K557" s="5">
        <v>1</v>
      </c>
      <c r="L557" s="5" t="s">
        <v>88</v>
      </c>
      <c r="M557" s="6">
        <f t="shared" si="246"/>
        <v>5.1728162884310709E-3</v>
      </c>
      <c r="N557" s="6">
        <f t="shared" si="247"/>
        <v>2.6794554190270953E-2</v>
      </c>
      <c r="O557" s="6" t="e">
        <f t="shared" si="248"/>
        <v>#VALUE!</v>
      </c>
      <c r="P557">
        <f t="shared" si="249"/>
        <v>8.2765060614897135E-2</v>
      </c>
      <c r="Q557">
        <f t="shared" si="250"/>
        <v>1.1789603843719219</v>
      </c>
      <c r="R557">
        <f t="shared" si="251"/>
        <v>0.14349881432745903</v>
      </c>
      <c r="S557">
        <f t="shared" si="252"/>
        <v>0.74330626535800015</v>
      </c>
      <c r="T557">
        <f t="shared" si="253"/>
        <v>0.74330626535800026</v>
      </c>
      <c r="V557" s="4">
        <f t="shared" si="272"/>
        <v>0.99905510880095516</v>
      </c>
      <c r="W557">
        <v>313.14999999999998</v>
      </c>
      <c r="X557">
        <f t="shared" si="254"/>
        <v>1.9073334166666699E-2</v>
      </c>
      <c r="Y557">
        <v>2E-3</v>
      </c>
      <c r="Z557">
        <f t="shared" si="255"/>
        <v>7.2765497523200454E-2</v>
      </c>
      <c r="AB557">
        <f t="shared" si="273"/>
        <v>9.9905510880095509E-7</v>
      </c>
      <c r="AC557">
        <f t="shared" si="256"/>
        <v>7.7759129386834936E-11</v>
      </c>
      <c r="AD557">
        <v>0</v>
      </c>
      <c r="AE557" s="11">
        <f t="shared" si="257"/>
        <v>2.0903724265187424E-11</v>
      </c>
      <c r="AF557" s="11">
        <f t="shared" si="258"/>
        <v>9.8662853652022362E-11</v>
      </c>
      <c r="AG557" s="15">
        <f t="shared" si="259"/>
        <v>1.097002469958351E-3</v>
      </c>
      <c r="AI557">
        <f t="shared" si="274"/>
        <v>9.9905510880095509E-7</v>
      </c>
      <c r="AJ557">
        <f t="shared" si="260"/>
        <v>7.7759129386834936E-11</v>
      </c>
      <c r="AK557">
        <v>0</v>
      </c>
      <c r="AL557" s="11">
        <f t="shared" si="261"/>
        <v>4.333023565310624E-10</v>
      </c>
      <c r="AM557" s="11">
        <f t="shared" si="262"/>
        <v>5.1106148591789729E-10</v>
      </c>
      <c r="AN557" s="15">
        <f t="shared" si="263"/>
        <v>2.2739189884214046E-2</v>
      </c>
      <c r="AO557" s="15"/>
      <c r="AP557" t="e">
        <f t="shared" si="264"/>
        <v>#VALUE!</v>
      </c>
      <c r="AQ557" t="e">
        <f t="shared" si="265"/>
        <v>#VALUE!</v>
      </c>
      <c r="AR557">
        <v>0</v>
      </c>
      <c r="AS557" s="11" t="e">
        <f t="shared" si="266"/>
        <v>#VALUE!</v>
      </c>
      <c r="AT557" s="11" t="e">
        <f t="shared" si="267"/>
        <v>#VALUE!</v>
      </c>
      <c r="AU557" s="15">
        <f t="shared" si="268"/>
        <v>1.5759424160826513E-2</v>
      </c>
      <c r="AW557">
        <f t="shared" si="269"/>
        <v>78.812974192989046</v>
      </c>
      <c r="AX557">
        <f t="shared" si="270"/>
        <v>15.215219993965071</v>
      </c>
      <c r="AY557" t="e">
        <f t="shared" si="271"/>
        <v>#VALUE!</v>
      </c>
    </row>
    <row r="558" spans="8:51">
      <c r="H558" s="5">
        <v>20</v>
      </c>
      <c r="I558" s="5">
        <v>30</v>
      </c>
      <c r="J558" s="5">
        <v>1</v>
      </c>
      <c r="K558" s="5">
        <v>1</v>
      </c>
      <c r="L558" s="5" t="s">
        <v>88</v>
      </c>
      <c r="M558" s="6">
        <f t="shared" si="246"/>
        <v>5.1728162884310709E-3</v>
      </c>
      <c r="N558" s="6">
        <f t="shared" si="247"/>
        <v>2.6794554190270953E-2</v>
      </c>
      <c r="O558" s="6" t="e">
        <f t="shared" si="248"/>
        <v>#VALUE!</v>
      </c>
      <c r="P558">
        <f t="shared" si="249"/>
        <v>8.2765060614897135E-2</v>
      </c>
      <c r="Q558">
        <f t="shared" si="250"/>
        <v>1.1789603843719219</v>
      </c>
      <c r="R558">
        <f t="shared" si="251"/>
        <v>0.14349881432745903</v>
      </c>
      <c r="S558">
        <f t="shared" si="252"/>
        <v>0.74330626535800015</v>
      </c>
      <c r="T558">
        <f t="shared" si="253"/>
        <v>0.74330626535800026</v>
      </c>
      <c r="V558" s="4">
        <f t="shared" si="272"/>
        <v>0.99905510880095516</v>
      </c>
      <c r="W558">
        <v>313.14999999999998</v>
      </c>
      <c r="X558">
        <f t="shared" si="254"/>
        <v>1.9073334166666699E-2</v>
      </c>
      <c r="Y558">
        <v>2E-3</v>
      </c>
      <c r="Z558">
        <f t="shared" si="255"/>
        <v>7.2765497523200454E-2</v>
      </c>
      <c r="AB558">
        <f t="shared" si="273"/>
        <v>9.9905510880095509E-7</v>
      </c>
      <c r="AC558">
        <f t="shared" si="256"/>
        <v>7.7759129386834936E-11</v>
      </c>
      <c r="AD558">
        <v>0</v>
      </c>
      <c r="AE558" s="11">
        <f t="shared" si="257"/>
        <v>2.0903724265187424E-11</v>
      </c>
      <c r="AF558" s="11">
        <f t="shared" si="258"/>
        <v>9.8662853652022362E-11</v>
      </c>
      <c r="AG558" s="15">
        <f t="shared" si="259"/>
        <v>1.097002469958351E-3</v>
      </c>
      <c r="AI558">
        <f t="shared" si="274"/>
        <v>9.9905510880095509E-7</v>
      </c>
      <c r="AJ558">
        <f t="shared" si="260"/>
        <v>7.7759129386834936E-11</v>
      </c>
      <c r="AK558">
        <v>0</v>
      </c>
      <c r="AL558" s="11">
        <f t="shared" si="261"/>
        <v>4.333023565310624E-10</v>
      </c>
      <c r="AM558" s="11">
        <f t="shared" si="262"/>
        <v>5.1106148591789729E-10</v>
      </c>
      <c r="AN558" s="15">
        <f t="shared" si="263"/>
        <v>2.2739189884214046E-2</v>
      </c>
      <c r="AO558" s="15"/>
      <c r="AP558" t="e">
        <f t="shared" si="264"/>
        <v>#VALUE!</v>
      </c>
      <c r="AQ558" t="e">
        <f t="shared" si="265"/>
        <v>#VALUE!</v>
      </c>
      <c r="AR558">
        <v>0</v>
      </c>
      <c r="AS558" s="11" t="e">
        <f t="shared" si="266"/>
        <v>#VALUE!</v>
      </c>
      <c r="AT558" s="11" t="e">
        <f t="shared" si="267"/>
        <v>#VALUE!</v>
      </c>
      <c r="AU558" s="15">
        <f t="shared" si="268"/>
        <v>1.5759424160826513E-2</v>
      </c>
      <c r="AW558">
        <f t="shared" si="269"/>
        <v>78.812974192989046</v>
      </c>
      <c r="AX558">
        <f t="shared" si="270"/>
        <v>15.215219993965071</v>
      </c>
      <c r="AY558" t="e">
        <f t="shared" si="271"/>
        <v>#VALUE!</v>
      </c>
    </row>
    <row r="559" spans="8:51">
      <c r="H559" s="5">
        <v>20</v>
      </c>
      <c r="I559" s="5">
        <v>30</v>
      </c>
      <c r="J559" s="5">
        <v>1</v>
      </c>
      <c r="K559" s="5">
        <v>1</v>
      </c>
      <c r="L559" s="5" t="s">
        <v>88</v>
      </c>
      <c r="M559" s="6">
        <f t="shared" si="246"/>
        <v>5.1728162884310709E-3</v>
      </c>
      <c r="N559" s="6">
        <f t="shared" si="247"/>
        <v>2.6794554190270953E-2</v>
      </c>
      <c r="O559" s="6" t="e">
        <f t="shared" si="248"/>
        <v>#VALUE!</v>
      </c>
      <c r="P559">
        <f t="shared" si="249"/>
        <v>8.2765060614897135E-2</v>
      </c>
      <c r="Q559">
        <f t="shared" si="250"/>
        <v>1.1789603843719219</v>
      </c>
      <c r="R559">
        <f t="shared" si="251"/>
        <v>0.14349881432745903</v>
      </c>
      <c r="S559">
        <f t="shared" si="252"/>
        <v>0.74330626535800015</v>
      </c>
      <c r="T559">
        <f t="shared" si="253"/>
        <v>0.74330626535800026</v>
      </c>
      <c r="V559" s="4">
        <f t="shared" si="272"/>
        <v>0.99905510880095516</v>
      </c>
      <c r="W559">
        <v>313.14999999999998</v>
      </c>
      <c r="X559">
        <f t="shared" si="254"/>
        <v>1.9073334166666699E-2</v>
      </c>
      <c r="Y559">
        <v>2E-3</v>
      </c>
      <c r="Z559">
        <f t="shared" si="255"/>
        <v>7.2765497523200454E-2</v>
      </c>
      <c r="AB559">
        <f t="shared" si="273"/>
        <v>9.9905510880095509E-7</v>
      </c>
      <c r="AC559">
        <f t="shared" si="256"/>
        <v>7.7759129386834936E-11</v>
      </c>
      <c r="AD559">
        <v>0</v>
      </c>
      <c r="AE559" s="11">
        <f t="shared" si="257"/>
        <v>2.0903724265187424E-11</v>
      </c>
      <c r="AF559" s="11">
        <f t="shared" si="258"/>
        <v>9.8662853652022362E-11</v>
      </c>
      <c r="AG559" s="15">
        <f t="shared" si="259"/>
        <v>1.097002469958351E-3</v>
      </c>
      <c r="AI559">
        <f t="shared" si="274"/>
        <v>9.9905510880095509E-7</v>
      </c>
      <c r="AJ559">
        <f t="shared" si="260"/>
        <v>7.7759129386834936E-11</v>
      </c>
      <c r="AK559">
        <v>0</v>
      </c>
      <c r="AL559" s="11">
        <f t="shared" si="261"/>
        <v>4.333023565310624E-10</v>
      </c>
      <c r="AM559" s="11">
        <f t="shared" si="262"/>
        <v>5.1106148591789729E-10</v>
      </c>
      <c r="AN559" s="15">
        <f t="shared" si="263"/>
        <v>2.2739189884214046E-2</v>
      </c>
      <c r="AO559" s="15"/>
      <c r="AP559" t="e">
        <f t="shared" si="264"/>
        <v>#VALUE!</v>
      </c>
      <c r="AQ559" t="e">
        <f t="shared" si="265"/>
        <v>#VALUE!</v>
      </c>
      <c r="AR559">
        <v>0</v>
      </c>
      <c r="AS559" s="11" t="e">
        <f t="shared" si="266"/>
        <v>#VALUE!</v>
      </c>
      <c r="AT559" s="11" t="e">
        <f t="shared" si="267"/>
        <v>#VALUE!</v>
      </c>
      <c r="AU559" s="15">
        <f t="shared" si="268"/>
        <v>1.5759424160826513E-2</v>
      </c>
      <c r="AW559">
        <f t="shared" si="269"/>
        <v>78.812974192989046</v>
      </c>
      <c r="AX559">
        <f t="shared" si="270"/>
        <v>15.215219993965071</v>
      </c>
      <c r="AY559" t="e">
        <f t="shared" si="271"/>
        <v>#VALUE!</v>
      </c>
    </row>
    <row r="560" spans="8:51">
      <c r="H560" s="5">
        <v>20</v>
      </c>
      <c r="I560" s="5">
        <v>30</v>
      </c>
      <c r="J560" s="5">
        <v>1</v>
      </c>
      <c r="K560" s="5">
        <v>1</v>
      </c>
      <c r="L560" s="5" t="s">
        <v>88</v>
      </c>
      <c r="M560" s="6">
        <f t="shared" si="246"/>
        <v>5.1728162884310709E-3</v>
      </c>
      <c r="N560" s="6">
        <f t="shared" si="247"/>
        <v>2.6794554190270953E-2</v>
      </c>
      <c r="O560" s="6" t="e">
        <f t="shared" si="248"/>
        <v>#VALUE!</v>
      </c>
      <c r="P560">
        <f t="shared" si="249"/>
        <v>8.2765060614897135E-2</v>
      </c>
      <c r="Q560">
        <f t="shared" si="250"/>
        <v>1.1789603843719219</v>
      </c>
      <c r="R560">
        <f t="shared" si="251"/>
        <v>0.14349881432745903</v>
      </c>
      <c r="S560">
        <f t="shared" si="252"/>
        <v>0.74330626535800015</v>
      </c>
      <c r="T560">
        <f t="shared" si="253"/>
        <v>0.74330626535800026</v>
      </c>
      <c r="V560" s="4">
        <f t="shared" si="272"/>
        <v>0.99905510880095516</v>
      </c>
      <c r="W560">
        <v>313.14999999999998</v>
      </c>
      <c r="X560">
        <f t="shared" si="254"/>
        <v>1.9073334166666699E-2</v>
      </c>
      <c r="Y560">
        <v>2E-3</v>
      </c>
      <c r="Z560">
        <f t="shared" si="255"/>
        <v>7.2765497523200454E-2</v>
      </c>
      <c r="AB560">
        <f t="shared" si="273"/>
        <v>9.9905510880095509E-7</v>
      </c>
      <c r="AC560">
        <f t="shared" si="256"/>
        <v>7.7759129386834936E-11</v>
      </c>
      <c r="AD560">
        <v>0</v>
      </c>
      <c r="AE560" s="11">
        <f t="shared" si="257"/>
        <v>2.0903724265187424E-11</v>
      </c>
      <c r="AF560" s="11">
        <f t="shared" si="258"/>
        <v>9.8662853652022362E-11</v>
      </c>
      <c r="AG560" s="15">
        <f t="shared" si="259"/>
        <v>1.097002469958351E-3</v>
      </c>
      <c r="AI560">
        <f t="shared" si="274"/>
        <v>9.9905510880095509E-7</v>
      </c>
      <c r="AJ560">
        <f t="shared" si="260"/>
        <v>7.7759129386834936E-11</v>
      </c>
      <c r="AK560">
        <v>0</v>
      </c>
      <c r="AL560" s="11">
        <f t="shared" si="261"/>
        <v>4.333023565310624E-10</v>
      </c>
      <c r="AM560" s="11">
        <f t="shared" si="262"/>
        <v>5.1106148591789729E-10</v>
      </c>
      <c r="AN560" s="15">
        <f t="shared" si="263"/>
        <v>2.2739189884214046E-2</v>
      </c>
      <c r="AO560" s="15"/>
      <c r="AP560" t="e">
        <f t="shared" si="264"/>
        <v>#VALUE!</v>
      </c>
      <c r="AQ560" t="e">
        <f t="shared" si="265"/>
        <v>#VALUE!</v>
      </c>
      <c r="AR560">
        <v>0</v>
      </c>
      <c r="AS560" s="11" t="e">
        <f t="shared" si="266"/>
        <v>#VALUE!</v>
      </c>
      <c r="AT560" s="11" t="e">
        <f t="shared" si="267"/>
        <v>#VALUE!</v>
      </c>
      <c r="AU560" s="15">
        <f t="shared" si="268"/>
        <v>1.5759424160826513E-2</v>
      </c>
      <c r="AW560">
        <f t="shared" si="269"/>
        <v>78.812974192989046</v>
      </c>
      <c r="AX560">
        <f t="shared" si="270"/>
        <v>15.215219993965071</v>
      </c>
      <c r="AY560" t="e">
        <f t="shared" si="271"/>
        <v>#VALUE!</v>
      </c>
    </row>
    <row r="561" spans="8:51">
      <c r="H561" s="5">
        <v>20</v>
      </c>
      <c r="I561" s="5">
        <v>30</v>
      </c>
      <c r="J561" s="5">
        <v>1</v>
      </c>
      <c r="K561" s="5">
        <v>1</v>
      </c>
      <c r="L561" s="5" t="s">
        <v>88</v>
      </c>
      <c r="M561" s="6">
        <f t="shared" si="246"/>
        <v>5.1728162884310709E-3</v>
      </c>
      <c r="N561" s="6">
        <f t="shared" si="247"/>
        <v>2.6794554190270953E-2</v>
      </c>
      <c r="O561" s="6" t="e">
        <f t="shared" si="248"/>
        <v>#VALUE!</v>
      </c>
      <c r="P561">
        <f t="shared" si="249"/>
        <v>8.2765060614897135E-2</v>
      </c>
      <c r="Q561">
        <f t="shared" si="250"/>
        <v>1.1789603843719219</v>
      </c>
      <c r="R561">
        <f t="shared" si="251"/>
        <v>0.14349881432745903</v>
      </c>
      <c r="S561">
        <f t="shared" si="252"/>
        <v>0.74330626535800015</v>
      </c>
      <c r="T561">
        <f t="shared" si="253"/>
        <v>0.74330626535800026</v>
      </c>
      <c r="V561" s="4">
        <f t="shared" si="272"/>
        <v>0.99905510880095516</v>
      </c>
      <c r="W561">
        <v>313.14999999999998</v>
      </c>
      <c r="X561">
        <f t="shared" si="254"/>
        <v>1.9073334166666699E-2</v>
      </c>
      <c r="Y561">
        <v>2E-3</v>
      </c>
      <c r="Z561">
        <f t="shared" si="255"/>
        <v>7.2765497523200454E-2</v>
      </c>
      <c r="AB561">
        <f t="shared" si="273"/>
        <v>9.9905510880095509E-7</v>
      </c>
      <c r="AC561">
        <f t="shared" si="256"/>
        <v>7.7759129386834936E-11</v>
      </c>
      <c r="AD561">
        <v>0</v>
      </c>
      <c r="AE561" s="11">
        <f t="shared" si="257"/>
        <v>2.0903724265187424E-11</v>
      </c>
      <c r="AF561" s="11">
        <f t="shared" si="258"/>
        <v>9.8662853652022362E-11</v>
      </c>
      <c r="AG561" s="15">
        <f t="shared" si="259"/>
        <v>1.097002469958351E-3</v>
      </c>
      <c r="AI561">
        <f t="shared" si="274"/>
        <v>9.9905510880095509E-7</v>
      </c>
      <c r="AJ561">
        <f t="shared" si="260"/>
        <v>7.7759129386834936E-11</v>
      </c>
      <c r="AK561">
        <v>0</v>
      </c>
      <c r="AL561" s="11">
        <f t="shared" si="261"/>
        <v>4.333023565310624E-10</v>
      </c>
      <c r="AM561" s="11">
        <f t="shared" si="262"/>
        <v>5.1106148591789729E-10</v>
      </c>
      <c r="AN561" s="15">
        <f t="shared" si="263"/>
        <v>2.2739189884214046E-2</v>
      </c>
      <c r="AO561" s="15"/>
      <c r="AP561" t="e">
        <f t="shared" si="264"/>
        <v>#VALUE!</v>
      </c>
      <c r="AQ561" t="e">
        <f t="shared" si="265"/>
        <v>#VALUE!</v>
      </c>
      <c r="AR561">
        <v>0</v>
      </c>
      <c r="AS561" s="11" t="e">
        <f t="shared" si="266"/>
        <v>#VALUE!</v>
      </c>
      <c r="AT561" s="11" t="e">
        <f t="shared" si="267"/>
        <v>#VALUE!</v>
      </c>
      <c r="AU561" s="15">
        <f t="shared" si="268"/>
        <v>1.5759424160826513E-2</v>
      </c>
      <c r="AW561">
        <f t="shared" si="269"/>
        <v>78.812974192989046</v>
      </c>
      <c r="AX561">
        <f t="shared" si="270"/>
        <v>15.215219993965071</v>
      </c>
      <c r="AY561" t="e">
        <f t="shared" si="271"/>
        <v>#VALUE!</v>
      </c>
    </row>
    <row r="562" spans="8:51">
      <c r="H562" s="5">
        <v>20</v>
      </c>
      <c r="I562" s="5">
        <v>30</v>
      </c>
      <c r="J562" s="5">
        <v>1</v>
      </c>
      <c r="K562" s="5">
        <v>1</v>
      </c>
      <c r="L562" s="5" t="s">
        <v>88</v>
      </c>
      <c r="M562" s="6">
        <f t="shared" si="246"/>
        <v>5.1728162884310709E-3</v>
      </c>
      <c r="N562" s="6">
        <f t="shared" si="247"/>
        <v>2.6794554190270953E-2</v>
      </c>
      <c r="O562" s="6" t="e">
        <f t="shared" si="248"/>
        <v>#VALUE!</v>
      </c>
      <c r="P562">
        <f t="shared" si="249"/>
        <v>8.2765060614897135E-2</v>
      </c>
      <c r="Q562">
        <f t="shared" si="250"/>
        <v>1.1789603843719219</v>
      </c>
      <c r="R562">
        <f t="shared" si="251"/>
        <v>0.14349881432745903</v>
      </c>
      <c r="S562">
        <f t="shared" si="252"/>
        <v>0.74330626535800015</v>
      </c>
      <c r="T562">
        <f t="shared" si="253"/>
        <v>0.74330626535800026</v>
      </c>
      <c r="V562" s="4">
        <f t="shared" si="272"/>
        <v>0.99905510880095516</v>
      </c>
      <c r="W562">
        <v>313.14999999999998</v>
      </c>
      <c r="X562">
        <f t="shared" si="254"/>
        <v>1.9073334166666699E-2</v>
      </c>
      <c r="Y562">
        <v>2E-3</v>
      </c>
      <c r="Z562">
        <f t="shared" si="255"/>
        <v>7.2765497523200454E-2</v>
      </c>
      <c r="AB562">
        <f t="shared" si="273"/>
        <v>9.9905510880095509E-7</v>
      </c>
      <c r="AC562">
        <f t="shared" si="256"/>
        <v>7.7759129386834936E-11</v>
      </c>
      <c r="AD562">
        <v>0</v>
      </c>
      <c r="AE562" s="11">
        <f t="shared" si="257"/>
        <v>2.0903724265187424E-11</v>
      </c>
      <c r="AF562" s="11">
        <f t="shared" si="258"/>
        <v>9.8662853652022362E-11</v>
      </c>
      <c r="AG562" s="15">
        <f t="shared" si="259"/>
        <v>1.097002469958351E-3</v>
      </c>
      <c r="AI562">
        <f t="shared" si="274"/>
        <v>9.9905510880095509E-7</v>
      </c>
      <c r="AJ562">
        <f t="shared" si="260"/>
        <v>7.7759129386834936E-11</v>
      </c>
      <c r="AK562">
        <v>0</v>
      </c>
      <c r="AL562" s="11">
        <f t="shared" si="261"/>
        <v>4.333023565310624E-10</v>
      </c>
      <c r="AM562" s="11">
        <f t="shared" si="262"/>
        <v>5.1106148591789729E-10</v>
      </c>
      <c r="AN562" s="15">
        <f t="shared" si="263"/>
        <v>2.2739189884214046E-2</v>
      </c>
      <c r="AO562" s="15"/>
      <c r="AP562" t="e">
        <f t="shared" si="264"/>
        <v>#VALUE!</v>
      </c>
      <c r="AQ562" t="e">
        <f t="shared" si="265"/>
        <v>#VALUE!</v>
      </c>
      <c r="AR562">
        <v>0</v>
      </c>
      <c r="AS562" s="11" t="e">
        <f t="shared" si="266"/>
        <v>#VALUE!</v>
      </c>
      <c r="AT562" s="11" t="e">
        <f t="shared" si="267"/>
        <v>#VALUE!</v>
      </c>
      <c r="AU562" s="15">
        <f t="shared" si="268"/>
        <v>1.5759424160826513E-2</v>
      </c>
      <c r="AW562">
        <f t="shared" si="269"/>
        <v>78.812974192989046</v>
      </c>
      <c r="AX562">
        <f t="shared" si="270"/>
        <v>15.215219993965071</v>
      </c>
      <c r="AY562" t="e">
        <f t="shared" si="271"/>
        <v>#VALUE!</v>
      </c>
    </row>
    <row r="563" spans="8:51">
      <c r="H563" s="5">
        <v>20</v>
      </c>
      <c r="I563" s="5">
        <v>30</v>
      </c>
      <c r="J563" s="5">
        <v>1</v>
      </c>
      <c r="K563" s="5">
        <v>1</v>
      </c>
      <c r="L563" s="5" t="s">
        <v>88</v>
      </c>
      <c r="M563" s="6">
        <f t="shared" si="246"/>
        <v>5.1728162884310709E-3</v>
      </c>
      <c r="N563" s="6">
        <f t="shared" si="247"/>
        <v>2.6794554190270953E-2</v>
      </c>
      <c r="O563" s="6" t="e">
        <f t="shared" si="248"/>
        <v>#VALUE!</v>
      </c>
      <c r="P563">
        <f t="shared" si="249"/>
        <v>8.2765060614897135E-2</v>
      </c>
      <c r="Q563">
        <f t="shared" si="250"/>
        <v>1.1789603843719219</v>
      </c>
      <c r="R563">
        <f t="shared" si="251"/>
        <v>0.14349881432745903</v>
      </c>
      <c r="S563">
        <f t="shared" si="252"/>
        <v>0.74330626535800015</v>
      </c>
      <c r="T563">
        <f t="shared" si="253"/>
        <v>0.74330626535800026</v>
      </c>
      <c r="V563" s="4">
        <f t="shared" si="272"/>
        <v>0.99905510880095516</v>
      </c>
      <c r="W563">
        <v>313.14999999999998</v>
      </c>
      <c r="X563">
        <f t="shared" si="254"/>
        <v>1.9073334166666699E-2</v>
      </c>
      <c r="Y563">
        <v>2E-3</v>
      </c>
      <c r="Z563">
        <f t="shared" si="255"/>
        <v>7.2765497523200454E-2</v>
      </c>
      <c r="AB563">
        <f t="shared" si="273"/>
        <v>9.9905510880095509E-7</v>
      </c>
      <c r="AC563">
        <f t="shared" si="256"/>
        <v>7.7759129386834936E-11</v>
      </c>
      <c r="AD563">
        <v>0</v>
      </c>
      <c r="AE563" s="11">
        <f t="shared" si="257"/>
        <v>2.0903724265187424E-11</v>
      </c>
      <c r="AF563" s="11">
        <f t="shared" si="258"/>
        <v>9.8662853652022362E-11</v>
      </c>
      <c r="AG563" s="15">
        <f t="shared" si="259"/>
        <v>1.097002469958351E-3</v>
      </c>
      <c r="AI563">
        <f t="shared" si="274"/>
        <v>9.9905510880095509E-7</v>
      </c>
      <c r="AJ563">
        <f t="shared" si="260"/>
        <v>7.7759129386834936E-11</v>
      </c>
      <c r="AK563">
        <v>0</v>
      </c>
      <c r="AL563" s="11">
        <f t="shared" si="261"/>
        <v>4.333023565310624E-10</v>
      </c>
      <c r="AM563" s="11">
        <f t="shared" si="262"/>
        <v>5.1106148591789729E-10</v>
      </c>
      <c r="AN563" s="15">
        <f t="shared" si="263"/>
        <v>2.2739189884214046E-2</v>
      </c>
      <c r="AO563" s="15"/>
      <c r="AP563" t="e">
        <f t="shared" si="264"/>
        <v>#VALUE!</v>
      </c>
      <c r="AQ563" t="e">
        <f t="shared" si="265"/>
        <v>#VALUE!</v>
      </c>
      <c r="AR563">
        <v>0</v>
      </c>
      <c r="AS563" s="11" t="e">
        <f t="shared" si="266"/>
        <v>#VALUE!</v>
      </c>
      <c r="AT563" s="11" t="e">
        <f t="shared" si="267"/>
        <v>#VALUE!</v>
      </c>
      <c r="AU563" s="15">
        <f t="shared" si="268"/>
        <v>1.5759424160826513E-2</v>
      </c>
      <c r="AW563">
        <f t="shared" si="269"/>
        <v>78.812974192989046</v>
      </c>
      <c r="AX563">
        <f t="shared" si="270"/>
        <v>15.215219993965071</v>
      </c>
      <c r="AY563" t="e">
        <f t="shared" si="271"/>
        <v>#VALUE!</v>
      </c>
    </row>
    <row r="564" spans="8:51">
      <c r="H564" s="5">
        <v>20</v>
      </c>
      <c r="I564" s="5">
        <v>30</v>
      </c>
      <c r="J564" s="5">
        <v>1</v>
      </c>
      <c r="K564" s="5">
        <v>1</v>
      </c>
      <c r="L564" s="5" t="s">
        <v>88</v>
      </c>
      <c r="M564" s="6">
        <f t="shared" si="246"/>
        <v>5.1728162884310709E-3</v>
      </c>
      <c r="N564" s="6">
        <f t="shared" si="247"/>
        <v>2.6794554190270953E-2</v>
      </c>
      <c r="O564" s="6" t="e">
        <f t="shared" si="248"/>
        <v>#VALUE!</v>
      </c>
      <c r="P564">
        <f t="shared" si="249"/>
        <v>8.2765060614897135E-2</v>
      </c>
      <c r="Q564">
        <f t="shared" si="250"/>
        <v>1.1789603843719219</v>
      </c>
      <c r="R564">
        <f t="shared" si="251"/>
        <v>0.14349881432745903</v>
      </c>
      <c r="S564">
        <f t="shared" si="252"/>
        <v>0.74330626535800015</v>
      </c>
      <c r="T564">
        <f t="shared" si="253"/>
        <v>0.74330626535800026</v>
      </c>
      <c r="V564" s="4">
        <f t="shared" si="272"/>
        <v>0.99905510880095516</v>
      </c>
      <c r="W564">
        <v>313.14999999999998</v>
      </c>
      <c r="X564">
        <f t="shared" si="254"/>
        <v>1.9073334166666699E-2</v>
      </c>
      <c r="Y564">
        <v>2E-3</v>
      </c>
      <c r="Z564">
        <f t="shared" si="255"/>
        <v>7.2765497523200454E-2</v>
      </c>
      <c r="AB564">
        <f t="shared" si="273"/>
        <v>9.9905510880095509E-7</v>
      </c>
      <c r="AC564">
        <f t="shared" si="256"/>
        <v>7.7759129386834936E-11</v>
      </c>
      <c r="AD564">
        <v>0</v>
      </c>
      <c r="AE564" s="11">
        <f t="shared" si="257"/>
        <v>2.0903724265187424E-11</v>
      </c>
      <c r="AF564" s="11">
        <f t="shared" si="258"/>
        <v>9.8662853652022362E-11</v>
      </c>
      <c r="AG564" s="15">
        <f t="shared" si="259"/>
        <v>1.097002469958351E-3</v>
      </c>
      <c r="AI564">
        <f t="shared" si="274"/>
        <v>9.9905510880095509E-7</v>
      </c>
      <c r="AJ564">
        <f t="shared" si="260"/>
        <v>7.7759129386834936E-11</v>
      </c>
      <c r="AK564">
        <v>0</v>
      </c>
      <c r="AL564" s="11">
        <f t="shared" si="261"/>
        <v>4.333023565310624E-10</v>
      </c>
      <c r="AM564" s="11">
        <f t="shared" si="262"/>
        <v>5.1106148591789729E-10</v>
      </c>
      <c r="AN564" s="15">
        <f t="shared" si="263"/>
        <v>2.2739189884214046E-2</v>
      </c>
      <c r="AO564" s="15"/>
      <c r="AP564" t="e">
        <f t="shared" si="264"/>
        <v>#VALUE!</v>
      </c>
      <c r="AQ564" t="e">
        <f t="shared" si="265"/>
        <v>#VALUE!</v>
      </c>
      <c r="AR564">
        <v>0</v>
      </c>
      <c r="AS564" s="11" t="e">
        <f t="shared" si="266"/>
        <v>#VALUE!</v>
      </c>
      <c r="AT564" s="11" t="e">
        <f t="shared" si="267"/>
        <v>#VALUE!</v>
      </c>
      <c r="AU564" s="15">
        <f t="shared" si="268"/>
        <v>1.5759424160826513E-2</v>
      </c>
      <c r="AW564">
        <f t="shared" si="269"/>
        <v>78.812974192989046</v>
      </c>
      <c r="AX564">
        <f t="shared" si="270"/>
        <v>15.215219993965071</v>
      </c>
      <c r="AY564" t="e">
        <f t="shared" si="271"/>
        <v>#VALUE!</v>
      </c>
    </row>
    <row r="565" spans="8:51">
      <c r="H565" s="5">
        <v>20</v>
      </c>
      <c r="I565" s="5">
        <v>30</v>
      </c>
      <c r="J565" s="5">
        <v>1</v>
      </c>
      <c r="K565" s="5">
        <v>1</v>
      </c>
      <c r="L565" s="5" t="s">
        <v>88</v>
      </c>
      <c r="M565" s="6">
        <f t="shared" si="246"/>
        <v>5.1728162884310709E-3</v>
      </c>
      <c r="N565" s="6">
        <f t="shared" si="247"/>
        <v>2.6794554190270953E-2</v>
      </c>
      <c r="O565" s="6" t="e">
        <f t="shared" si="248"/>
        <v>#VALUE!</v>
      </c>
      <c r="P565">
        <f t="shared" si="249"/>
        <v>8.2765060614897135E-2</v>
      </c>
      <c r="Q565">
        <f t="shared" si="250"/>
        <v>1.1789603843719219</v>
      </c>
      <c r="R565">
        <f t="shared" si="251"/>
        <v>0.14349881432745903</v>
      </c>
      <c r="S565">
        <f t="shared" si="252"/>
        <v>0.74330626535800015</v>
      </c>
      <c r="T565">
        <f t="shared" si="253"/>
        <v>0.74330626535800026</v>
      </c>
      <c r="V565" s="4">
        <f t="shared" si="272"/>
        <v>0.99905510880095516</v>
      </c>
      <c r="W565">
        <v>313.14999999999998</v>
      </c>
      <c r="X565">
        <f t="shared" si="254"/>
        <v>1.9073334166666699E-2</v>
      </c>
      <c r="Y565">
        <v>2E-3</v>
      </c>
      <c r="Z565">
        <f t="shared" si="255"/>
        <v>7.2765497523200454E-2</v>
      </c>
      <c r="AB565">
        <f t="shared" si="273"/>
        <v>9.9905510880095509E-7</v>
      </c>
      <c r="AC565">
        <f t="shared" si="256"/>
        <v>7.7759129386834936E-11</v>
      </c>
      <c r="AD565">
        <v>0</v>
      </c>
      <c r="AE565" s="11">
        <f t="shared" si="257"/>
        <v>2.0903724265187424E-11</v>
      </c>
      <c r="AF565" s="11">
        <f t="shared" si="258"/>
        <v>9.8662853652022362E-11</v>
      </c>
      <c r="AG565" s="15">
        <f t="shared" si="259"/>
        <v>1.097002469958351E-3</v>
      </c>
      <c r="AI565">
        <f t="shared" si="274"/>
        <v>9.9905510880095509E-7</v>
      </c>
      <c r="AJ565">
        <f t="shared" si="260"/>
        <v>7.7759129386834936E-11</v>
      </c>
      <c r="AK565">
        <v>0</v>
      </c>
      <c r="AL565" s="11">
        <f t="shared" si="261"/>
        <v>4.333023565310624E-10</v>
      </c>
      <c r="AM565" s="11">
        <f t="shared" si="262"/>
        <v>5.1106148591789729E-10</v>
      </c>
      <c r="AN565" s="15">
        <f t="shared" si="263"/>
        <v>2.2739189884214046E-2</v>
      </c>
      <c r="AO565" s="15"/>
      <c r="AP565" t="e">
        <f t="shared" si="264"/>
        <v>#VALUE!</v>
      </c>
      <c r="AQ565" t="e">
        <f t="shared" si="265"/>
        <v>#VALUE!</v>
      </c>
      <c r="AR565">
        <v>0</v>
      </c>
      <c r="AS565" s="11" t="e">
        <f t="shared" si="266"/>
        <v>#VALUE!</v>
      </c>
      <c r="AT565" s="11" t="e">
        <f t="shared" si="267"/>
        <v>#VALUE!</v>
      </c>
      <c r="AU565" s="15">
        <f t="shared" si="268"/>
        <v>1.5759424160826513E-2</v>
      </c>
      <c r="AW565">
        <f t="shared" si="269"/>
        <v>78.812974192989046</v>
      </c>
      <c r="AX565">
        <f t="shared" si="270"/>
        <v>15.215219993965071</v>
      </c>
      <c r="AY565" t="e">
        <f t="shared" si="271"/>
        <v>#VALUE!</v>
      </c>
    </row>
    <row r="566" spans="8:51">
      <c r="H566" s="5">
        <v>20</v>
      </c>
      <c r="I566" s="5">
        <v>30</v>
      </c>
      <c r="J566" s="5">
        <v>1</v>
      </c>
      <c r="K566" s="5">
        <v>1</v>
      </c>
      <c r="L566" s="5" t="s">
        <v>88</v>
      </c>
      <c r="M566" s="6">
        <f t="shared" si="246"/>
        <v>5.1728162884310709E-3</v>
      </c>
      <c r="N566" s="6">
        <f t="shared" si="247"/>
        <v>2.6794554190270953E-2</v>
      </c>
      <c r="O566" s="6" t="e">
        <f t="shared" si="248"/>
        <v>#VALUE!</v>
      </c>
      <c r="P566">
        <f t="shared" si="249"/>
        <v>8.2765060614897135E-2</v>
      </c>
      <c r="Q566">
        <f t="shared" si="250"/>
        <v>1.1789603843719219</v>
      </c>
      <c r="R566">
        <f t="shared" si="251"/>
        <v>0.14349881432745903</v>
      </c>
      <c r="S566">
        <f t="shared" si="252"/>
        <v>0.74330626535800015</v>
      </c>
      <c r="T566">
        <f t="shared" si="253"/>
        <v>0.74330626535800026</v>
      </c>
      <c r="V566" s="4">
        <f t="shared" si="272"/>
        <v>0.99905510880095516</v>
      </c>
      <c r="W566">
        <v>313.14999999999998</v>
      </c>
      <c r="X566">
        <f t="shared" si="254"/>
        <v>1.9073334166666699E-2</v>
      </c>
      <c r="Y566">
        <v>2E-3</v>
      </c>
      <c r="Z566">
        <f t="shared" si="255"/>
        <v>7.2765497523200454E-2</v>
      </c>
      <c r="AB566">
        <f t="shared" si="273"/>
        <v>9.9905510880095509E-7</v>
      </c>
      <c r="AC566">
        <f t="shared" si="256"/>
        <v>7.7759129386834936E-11</v>
      </c>
      <c r="AD566">
        <v>0</v>
      </c>
      <c r="AE566" s="11">
        <f t="shared" si="257"/>
        <v>2.0903724265187424E-11</v>
      </c>
      <c r="AF566" s="11">
        <f t="shared" si="258"/>
        <v>9.8662853652022362E-11</v>
      </c>
      <c r="AG566" s="15">
        <f t="shared" si="259"/>
        <v>1.097002469958351E-3</v>
      </c>
      <c r="AI566">
        <f t="shared" si="274"/>
        <v>9.9905510880095509E-7</v>
      </c>
      <c r="AJ566">
        <f t="shared" si="260"/>
        <v>7.7759129386834936E-11</v>
      </c>
      <c r="AK566">
        <v>0</v>
      </c>
      <c r="AL566" s="11">
        <f t="shared" si="261"/>
        <v>4.333023565310624E-10</v>
      </c>
      <c r="AM566" s="11">
        <f t="shared" si="262"/>
        <v>5.1106148591789729E-10</v>
      </c>
      <c r="AN566" s="15">
        <f t="shared" si="263"/>
        <v>2.2739189884214046E-2</v>
      </c>
      <c r="AO566" s="15"/>
      <c r="AP566" t="e">
        <f t="shared" si="264"/>
        <v>#VALUE!</v>
      </c>
      <c r="AQ566" t="e">
        <f t="shared" si="265"/>
        <v>#VALUE!</v>
      </c>
      <c r="AR566">
        <v>0</v>
      </c>
      <c r="AS566" s="11" t="e">
        <f t="shared" si="266"/>
        <v>#VALUE!</v>
      </c>
      <c r="AT566" s="11" t="e">
        <f t="shared" si="267"/>
        <v>#VALUE!</v>
      </c>
      <c r="AU566" s="15">
        <f t="shared" si="268"/>
        <v>1.5759424160826513E-2</v>
      </c>
      <c r="AW566">
        <f t="shared" si="269"/>
        <v>78.812974192989046</v>
      </c>
      <c r="AX566">
        <f t="shared" si="270"/>
        <v>15.215219993965071</v>
      </c>
      <c r="AY566" t="e">
        <f t="shared" si="271"/>
        <v>#VALUE!</v>
      </c>
    </row>
    <row r="567" spans="8:51">
      <c r="H567" s="5">
        <v>20</v>
      </c>
      <c r="I567" s="5">
        <v>30</v>
      </c>
      <c r="J567" s="5">
        <v>1</v>
      </c>
      <c r="K567" s="5">
        <v>1</v>
      </c>
      <c r="L567" s="5" t="s">
        <v>88</v>
      </c>
      <c r="M567" s="6">
        <f t="shared" si="246"/>
        <v>5.1728162884310709E-3</v>
      </c>
      <c r="N567" s="6">
        <f t="shared" si="247"/>
        <v>2.6794554190270953E-2</v>
      </c>
      <c r="O567" s="6" t="e">
        <f t="shared" si="248"/>
        <v>#VALUE!</v>
      </c>
      <c r="P567">
        <f t="shared" si="249"/>
        <v>8.2765060614897135E-2</v>
      </c>
      <c r="Q567">
        <f t="shared" si="250"/>
        <v>1.1789603843719219</v>
      </c>
      <c r="R567">
        <f t="shared" si="251"/>
        <v>0.14349881432745903</v>
      </c>
      <c r="S567">
        <f t="shared" si="252"/>
        <v>0.74330626535800015</v>
      </c>
      <c r="T567">
        <f t="shared" si="253"/>
        <v>0.74330626535800026</v>
      </c>
      <c r="V567" s="4">
        <f t="shared" si="272"/>
        <v>0.99905510880095516</v>
      </c>
      <c r="W567">
        <v>313.14999999999998</v>
      </c>
      <c r="X567">
        <f t="shared" si="254"/>
        <v>1.9073334166666699E-2</v>
      </c>
      <c r="Y567">
        <v>2E-3</v>
      </c>
      <c r="Z567">
        <f t="shared" si="255"/>
        <v>7.2765497523200454E-2</v>
      </c>
      <c r="AB567">
        <f t="shared" si="273"/>
        <v>9.9905510880095509E-7</v>
      </c>
      <c r="AC567">
        <f t="shared" si="256"/>
        <v>7.7759129386834936E-11</v>
      </c>
      <c r="AD567">
        <v>0</v>
      </c>
      <c r="AE567" s="11">
        <f t="shared" si="257"/>
        <v>2.0903724265187424E-11</v>
      </c>
      <c r="AF567" s="11">
        <f t="shared" si="258"/>
        <v>9.8662853652022362E-11</v>
      </c>
      <c r="AG567" s="15">
        <f t="shared" si="259"/>
        <v>1.097002469958351E-3</v>
      </c>
      <c r="AI567">
        <f t="shared" si="274"/>
        <v>9.9905510880095509E-7</v>
      </c>
      <c r="AJ567">
        <f t="shared" si="260"/>
        <v>7.7759129386834936E-11</v>
      </c>
      <c r="AK567">
        <v>0</v>
      </c>
      <c r="AL567" s="11">
        <f t="shared" si="261"/>
        <v>4.333023565310624E-10</v>
      </c>
      <c r="AM567" s="11">
        <f t="shared" si="262"/>
        <v>5.1106148591789729E-10</v>
      </c>
      <c r="AN567" s="15">
        <f t="shared" si="263"/>
        <v>2.2739189884214046E-2</v>
      </c>
      <c r="AO567" s="15"/>
      <c r="AP567" t="e">
        <f t="shared" si="264"/>
        <v>#VALUE!</v>
      </c>
      <c r="AQ567" t="e">
        <f t="shared" si="265"/>
        <v>#VALUE!</v>
      </c>
      <c r="AR567">
        <v>0</v>
      </c>
      <c r="AS567" s="11" t="e">
        <f t="shared" si="266"/>
        <v>#VALUE!</v>
      </c>
      <c r="AT567" s="11" t="e">
        <f t="shared" si="267"/>
        <v>#VALUE!</v>
      </c>
      <c r="AU567" s="15">
        <f t="shared" si="268"/>
        <v>1.5759424160826513E-2</v>
      </c>
      <c r="AW567">
        <f t="shared" si="269"/>
        <v>78.812974192989046</v>
      </c>
      <c r="AX567">
        <f t="shared" si="270"/>
        <v>15.215219993965071</v>
      </c>
      <c r="AY567" t="e">
        <f t="shared" si="271"/>
        <v>#VALUE!</v>
      </c>
    </row>
    <row r="568" spans="8:51">
      <c r="H568" s="5">
        <v>20</v>
      </c>
      <c r="I568" s="5">
        <v>30</v>
      </c>
      <c r="J568" s="5">
        <v>1</v>
      </c>
      <c r="K568" s="5">
        <v>1</v>
      </c>
      <c r="L568" s="5" t="s">
        <v>88</v>
      </c>
      <c r="M568" s="6">
        <f t="shared" si="246"/>
        <v>5.1728162884310709E-3</v>
      </c>
      <c r="N568" s="6">
        <f t="shared" si="247"/>
        <v>2.6794554190270953E-2</v>
      </c>
      <c r="O568" s="6" t="e">
        <f t="shared" si="248"/>
        <v>#VALUE!</v>
      </c>
      <c r="P568">
        <f t="shared" si="249"/>
        <v>8.2765060614897135E-2</v>
      </c>
      <c r="Q568">
        <f t="shared" si="250"/>
        <v>1.1789603843719219</v>
      </c>
      <c r="R568">
        <f t="shared" si="251"/>
        <v>0.14349881432745903</v>
      </c>
      <c r="S568">
        <f t="shared" si="252"/>
        <v>0.74330626535800015</v>
      </c>
      <c r="T568">
        <f t="shared" si="253"/>
        <v>0.74330626535800026</v>
      </c>
      <c r="V568" s="4">
        <f t="shared" si="272"/>
        <v>0.99905510880095516</v>
      </c>
      <c r="W568">
        <v>313.14999999999998</v>
      </c>
      <c r="X568">
        <f t="shared" si="254"/>
        <v>1.9073334166666699E-2</v>
      </c>
      <c r="Y568">
        <v>2E-3</v>
      </c>
      <c r="Z568">
        <f t="shared" si="255"/>
        <v>7.2765497523200454E-2</v>
      </c>
      <c r="AB568">
        <f t="shared" si="273"/>
        <v>9.9905510880095509E-7</v>
      </c>
      <c r="AC568">
        <f t="shared" si="256"/>
        <v>7.7759129386834936E-11</v>
      </c>
      <c r="AD568">
        <v>0</v>
      </c>
      <c r="AE568" s="11">
        <f t="shared" si="257"/>
        <v>2.0903724265187424E-11</v>
      </c>
      <c r="AF568" s="11">
        <f t="shared" si="258"/>
        <v>9.8662853652022362E-11</v>
      </c>
      <c r="AG568" s="15">
        <f t="shared" si="259"/>
        <v>1.097002469958351E-3</v>
      </c>
      <c r="AI568">
        <f t="shared" si="274"/>
        <v>9.9905510880095509E-7</v>
      </c>
      <c r="AJ568">
        <f t="shared" si="260"/>
        <v>7.7759129386834936E-11</v>
      </c>
      <c r="AK568">
        <v>0</v>
      </c>
      <c r="AL568" s="11">
        <f t="shared" si="261"/>
        <v>4.333023565310624E-10</v>
      </c>
      <c r="AM568" s="11">
        <f t="shared" si="262"/>
        <v>5.1106148591789729E-10</v>
      </c>
      <c r="AN568" s="15">
        <f t="shared" si="263"/>
        <v>2.2739189884214046E-2</v>
      </c>
      <c r="AO568" s="15"/>
      <c r="AP568" t="e">
        <f t="shared" si="264"/>
        <v>#VALUE!</v>
      </c>
      <c r="AQ568" t="e">
        <f t="shared" si="265"/>
        <v>#VALUE!</v>
      </c>
      <c r="AR568">
        <v>0</v>
      </c>
      <c r="AS568" s="11" t="e">
        <f t="shared" si="266"/>
        <v>#VALUE!</v>
      </c>
      <c r="AT568" s="11" t="e">
        <f t="shared" si="267"/>
        <v>#VALUE!</v>
      </c>
      <c r="AU568" s="15">
        <f t="shared" si="268"/>
        <v>1.5759424160826513E-2</v>
      </c>
      <c r="AW568">
        <f t="shared" si="269"/>
        <v>78.812974192989046</v>
      </c>
      <c r="AX568">
        <f t="shared" si="270"/>
        <v>15.215219993965071</v>
      </c>
      <c r="AY568" t="e">
        <f t="shared" si="271"/>
        <v>#VALUE!</v>
      </c>
    </row>
    <row r="569" spans="8:51">
      <c r="H569" s="5">
        <v>20</v>
      </c>
      <c r="I569" s="5">
        <v>30</v>
      </c>
      <c r="J569" s="5">
        <v>1</v>
      </c>
      <c r="K569" s="5">
        <v>1</v>
      </c>
      <c r="L569" s="5" t="s">
        <v>88</v>
      </c>
      <c r="M569" s="6">
        <f t="shared" si="246"/>
        <v>5.1728162884310709E-3</v>
      </c>
      <c r="N569" s="6">
        <f t="shared" si="247"/>
        <v>2.6794554190270953E-2</v>
      </c>
      <c r="O569" s="6" t="e">
        <f t="shared" si="248"/>
        <v>#VALUE!</v>
      </c>
      <c r="P569">
        <f t="shared" si="249"/>
        <v>8.2765060614897135E-2</v>
      </c>
      <c r="Q569">
        <f t="shared" si="250"/>
        <v>1.1789603843719219</v>
      </c>
      <c r="R569">
        <f t="shared" si="251"/>
        <v>0.14349881432745903</v>
      </c>
      <c r="S569">
        <f t="shared" si="252"/>
        <v>0.74330626535800015</v>
      </c>
      <c r="T569">
        <f t="shared" si="253"/>
        <v>0.74330626535800026</v>
      </c>
      <c r="V569" s="4">
        <f t="shared" si="272"/>
        <v>0.99905510880095516</v>
      </c>
      <c r="W569">
        <v>313.14999999999998</v>
      </c>
      <c r="X569">
        <f t="shared" si="254"/>
        <v>1.9073334166666699E-2</v>
      </c>
      <c r="Y569">
        <v>2E-3</v>
      </c>
      <c r="Z569">
        <f t="shared" si="255"/>
        <v>7.2765497523200454E-2</v>
      </c>
      <c r="AB569">
        <f t="shared" si="273"/>
        <v>9.9905510880095509E-7</v>
      </c>
      <c r="AC569">
        <f t="shared" si="256"/>
        <v>7.7759129386834936E-11</v>
      </c>
      <c r="AD569">
        <v>0</v>
      </c>
      <c r="AE569" s="11">
        <f t="shared" si="257"/>
        <v>2.0903724265187424E-11</v>
      </c>
      <c r="AF569" s="11">
        <f t="shared" si="258"/>
        <v>9.8662853652022362E-11</v>
      </c>
      <c r="AG569" s="15">
        <f t="shared" si="259"/>
        <v>1.097002469958351E-3</v>
      </c>
      <c r="AI569">
        <f t="shared" si="274"/>
        <v>9.9905510880095509E-7</v>
      </c>
      <c r="AJ569">
        <f t="shared" si="260"/>
        <v>7.7759129386834936E-11</v>
      </c>
      <c r="AK569">
        <v>0</v>
      </c>
      <c r="AL569" s="11">
        <f t="shared" si="261"/>
        <v>4.333023565310624E-10</v>
      </c>
      <c r="AM569" s="11">
        <f t="shared" si="262"/>
        <v>5.1106148591789729E-10</v>
      </c>
      <c r="AN569" s="15">
        <f t="shared" si="263"/>
        <v>2.2739189884214046E-2</v>
      </c>
      <c r="AO569" s="15"/>
      <c r="AP569" t="e">
        <f t="shared" si="264"/>
        <v>#VALUE!</v>
      </c>
      <c r="AQ569" t="e">
        <f t="shared" si="265"/>
        <v>#VALUE!</v>
      </c>
      <c r="AR569">
        <v>0</v>
      </c>
      <c r="AS569" s="11" t="e">
        <f t="shared" si="266"/>
        <v>#VALUE!</v>
      </c>
      <c r="AT569" s="11" t="e">
        <f t="shared" si="267"/>
        <v>#VALUE!</v>
      </c>
      <c r="AU569" s="15">
        <f t="shared" si="268"/>
        <v>1.5759424160826513E-2</v>
      </c>
      <c r="AW569">
        <f t="shared" si="269"/>
        <v>78.812974192989046</v>
      </c>
      <c r="AX569">
        <f t="shared" si="270"/>
        <v>15.215219993965071</v>
      </c>
      <c r="AY569" t="e">
        <f t="shared" si="271"/>
        <v>#VALUE!</v>
      </c>
    </row>
    <row r="570" spans="8:51">
      <c r="H570" s="5">
        <v>20</v>
      </c>
      <c r="I570" s="5">
        <v>30</v>
      </c>
      <c r="J570" s="5">
        <v>1</v>
      </c>
      <c r="K570" s="5">
        <v>1</v>
      </c>
      <c r="L570" s="5" t="s">
        <v>88</v>
      </c>
      <c r="M570" s="6">
        <f t="shared" si="246"/>
        <v>5.1728162884310709E-3</v>
      </c>
      <c r="N570" s="6">
        <f t="shared" si="247"/>
        <v>2.6794554190270953E-2</v>
      </c>
      <c r="O570" s="6" t="e">
        <f t="shared" si="248"/>
        <v>#VALUE!</v>
      </c>
      <c r="P570">
        <f t="shared" si="249"/>
        <v>8.2765060614897135E-2</v>
      </c>
      <c r="Q570">
        <f t="shared" si="250"/>
        <v>1.1789603843719219</v>
      </c>
      <c r="R570">
        <f t="shared" si="251"/>
        <v>0.14349881432745903</v>
      </c>
      <c r="S570">
        <f t="shared" si="252"/>
        <v>0.74330626535800015</v>
      </c>
      <c r="T570">
        <f t="shared" si="253"/>
        <v>0.74330626535800026</v>
      </c>
      <c r="V570" s="4">
        <f t="shared" si="272"/>
        <v>0.99905510880095516</v>
      </c>
      <c r="W570">
        <v>313.14999999999998</v>
      </c>
      <c r="X570">
        <f t="shared" si="254"/>
        <v>1.9073334166666699E-2</v>
      </c>
      <c r="Y570">
        <v>2E-3</v>
      </c>
      <c r="Z570">
        <f t="shared" si="255"/>
        <v>7.2765497523200454E-2</v>
      </c>
      <c r="AB570">
        <f t="shared" si="273"/>
        <v>9.9905510880095509E-7</v>
      </c>
      <c r="AC570">
        <f t="shared" si="256"/>
        <v>7.7759129386834936E-11</v>
      </c>
      <c r="AD570">
        <v>0</v>
      </c>
      <c r="AE570" s="11">
        <f t="shared" si="257"/>
        <v>2.0903724265187424E-11</v>
      </c>
      <c r="AF570" s="11">
        <f t="shared" si="258"/>
        <v>9.8662853652022362E-11</v>
      </c>
      <c r="AG570" s="15">
        <f t="shared" si="259"/>
        <v>1.097002469958351E-3</v>
      </c>
      <c r="AI570">
        <f t="shared" si="274"/>
        <v>9.9905510880095509E-7</v>
      </c>
      <c r="AJ570">
        <f t="shared" si="260"/>
        <v>7.7759129386834936E-11</v>
      </c>
      <c r="AK570">
        <v>0</v>
      </c>
      <c r="AL570" s="11">
        <f t="shared" si="261"/>
        <v>4.333023565310624E-10</v>
      </c>
      <c r="AM570" s="11">
        <f t="shared" si="262"/>
        <v>5.1106148591789729E-10</v>
      </c>
      <c r="AN570" s="15">
        <f t="shared" si="263"/>
        <v>2.2739189884214046E-2</v>
      </c>
      <c r="AO570" s="15"/>
      <c r="AP570" t="e">
        <f t="shared" si="264"/>
        <v>#VALUE!</v>
      </c>
      <c r="AQ570" t="e">
        <f t="shared" si="265"/>
        <v>#VALUE!</v>
      </c>
      <c r="AR570">
        <v>0</v>
      </c>
      <c r="AS570" s="11" t="e">
        <f t="shared" si="266"/>
        <v>#VALUE!</v>
      </c>
      <c r="AT570" s="11" t="e">
        <f t="shared" si="267"/>
        <v>#VALUE!</v>
      </c>
      <c r="AU570" s="15">
        <f t="shared" si="268"/>
        <v>1.5759424160826513E-2</v>
      </c>
      <c r="AW570">
        <f t="shared" si="269"/>
        <v>78.812974192989046</v>
      </c>
      <c r="AX570">
        <f t="shared" si="270"/>
        <v>15.215219993965071</v>
      </c>
      <c r="AY570" t="e">
        <f t="shared" si="271"/>
        <v>#VALUE!</v>
      </c>
    </row>
    <row r="571" spans="8:51">
      <c r="H571" s="5">
        <v>20</v>
      </c>
      <c r="I571" s="5">
        <v>30</v>
      </c>
      <c r="J571" s="5">
        <v>1</v>
      </c>
      <c r="K571" s="5">
        <v>1</v>
      </c>
      <c r="L571" s="5" t="s">
        <v>88</v>
      </c>
      <c r="M571" s="6">
        <f t="shared" si="246"/>
        <v>5.1728162884310709E-3</v>
      </c>
      <c r="N571" s="6">
        <f t="shared" si="247"/>
        <v>2.6794554190270953E-2</v>
      </c>
      <c r="O571" s="6" t="e">
        <f t="shared" si="248"/>
        <v>#VALUE!</v>
      </c>
      <c r="P571">
        <f t="shared" si="249"/>
        <v>8.2765060614897135E-2</v>
      </c>
      <c r="Q571">
        <f t="shared" si="250"/>
        <v>1.1789603843719219</v>
      </c>
      <c r="R571">
        <f t="shared" si="251"/>
        <v>0.14349881432745903</v>
      </c>
      <c r="S571">
        <f t="shared" si="252"/>
        <v>0.74330626535800015</v>
      </c>
      <c r="T571">
        <f t="shared" si="253"/>
        <v>0.74330626535800026</v>
      </c>
      <c r="V571" s="4">
        <f t="shared" si="272"/>
        <v>0.99905510880095516</v>
      </c>
      <c r="W571">
        <v>313.14999999999998</v>
      </c>
      <c r="X571">
        <f t="shared" si="254"/>
        <v>1.9073334166666699E-2</v>
      </c>
      <c r="Y571">
        <v>2E-3</v>
      </c>
      <c r="Z571">
        <f t="shared" si="255"/>
        <v>7.2765497523200454E-2</v>
      </c>
      <c r="AB571">
        <f t="shared" si="273"/>
        <v>9.9905510880095509E-7</v>
      </c>
      <c r="AC571">
        <f t="shared" si="256"/>
        <v>7.7759129386834936E-11</v>
      </c>
      <c r="AD571">
        <v>0</v>
      </c>
      <c r="AE571" s="11">
        <f t="shared" si="257"/>
        <v>2.0903724265187424E-11</v>
      </c>
      <c r="AF571" s="11">
        <f t="shared" si="258"/>
        <v>9.8662853652022362E-11</v>
      </c>
      <c r="AG571" s="15">
        <f t="shared" si="259"/>
        <v>1.097002469958351E-3</v>
      </c>
      <c r="AI571">
        <f t="shared" si="274"/>
        <v>9.9905510880095509E-7</v>
      </c>
      <c r="AJ571">
        <f t="shared" si="260"/>
        <v>7.7759129386834936E-11</v>
      </c>
      <c r="AK571">
        <v>0</v>
      </c>
      <c r="AL571" s="11">
        <f t="shared" si="261"/>
        <v>4.333023565310624E-10</v>
      </c>
      <c r="AM571" s="11">
        <f t="shared" si="262"/>
        <v>5.1106148591789729E-10</v>
      </c>
      <c r="AN571" s="15">
        <f t="shared" si="263"/>
        <v>2.2739189884214046E-2</v>
      </c>
      <c r="AO571" s="15"/>
      <c r="AP571" t="e">
        <f t="shared" si="264"/>
        <v>#VALUE!</v>
      </c>
      <c r="AQ571" t="e">
        <f t="shared" si="265"/>
        <v>#VALUE!</v>
      </c>
      <c r="AR571">
        <v>0</v>
      </c>
      <c r="AS571" s="11" t="e">
        <f t="shared" si="266"/>
        <v>#VALUE!</v>
      </c>
      <c r="AT571" s="11" t="e">
        <f t="shared" si="267"/>
        <v>#VALUE!</v>
      </c>
      <c r="AU571" s="15">
        <f t="shared" si="268"/>
        <v>1.5759424160826513E-2</v>
      </c>
      <c r="AW571">
        <f t="shared" si="269"/>
        <v>78.812974192989046</v>
      </c>
      <c r="AX571">
        <f t="shared" si="270"/>
        <v>15.215219993965071</v>
      </c>
      <c r="AY571" t="e">
        <f t="shared" si="271"/>
        <v>#VALUE!</v>
      </c>
    </row>
    <row r="572" spans="8:51">
      <c r="H572" s="5">
        <v>20</v>
      </c>
      <c r="I572" s="5">
        <v>30</v>
      </c>
      <c r="J572" s="5">
        <v>1</v>
      </c>
      <c r="K572" s="5">
        <v>1</v>
      </c>
      <c r="L572" s="5" t="s">
        <v>88</v>
      </c>
      <c r="M572" s="6">
        <f t="shared" si="246"/>
        <v>5.1728162884310709E-3</v>
      </c>
      <c r="N572" s="6">
        <f t="shared" si="247"/>
        <v>2.6794554190270953E-2</v>
      </c>
      <c r="O572" s="6" t="e">
        <f t="shared" si="248"/>
        <v>#VALUE!</v>
      </c>
      <c r="P572">
        <f t="shared" si="249"/>
        <v>8.2765060614897135E-2</v>
      </c>
      <c r="Q572">
        <f t="shared" si="250"/>
        <v>1.1789603843719219</v>
      </c>
      <c r="R572">
        <f t="shared" si="251"/>
        <v>0.14349881432745903</v>
      </c>
      <c r="S572">
        <f t="shared" si="252"/>
        <v>0.74330626535800015</v>
      </c>
      <c r="T572">
        <f t="shared" si="253"/>
        <v>0.74330626535800026</v>
      </c>
      <c r="V572" s="4">
        <f t="shared" si="272"/>
        <v>0.99905510880095516</v>
      </c>
      <c r="W572">
        <v>313.14999999999998</v>
      </c>
      <c r="X572">
        <f t="shared" si="254"/>
        <v>1.9073334166666699E-2</v>
      </c>
      <c r="Y572">
        <v>2E-3</v>
      </c>
      <c r="Z572">
        <f t="shared" si="255"/>
        <v>7.2765497523200454E-2</v>
      </c>
      <c r="AB572">
        <f t="shared" si="273"/>
        <v>9.9905510880095509E-7</v>
      </c>
      <c r="AC572">
        <f t="shared" si="256"/>
        <v>7.7759129386834936E-11</v>
      </c>
      <c r="AD572">
        <v>0</v>
      </c>
      <c r="AE572" s="11">
        <f t="shared" si="257"/>
        <v>2.0903724265187424E-11</v>
      </c>
      <c r="AF572" s="11">
        <f t="shared" si="258"/>
        <v>9.8662853652022362E-11</v>
      </c>
      <c r="AG572" s="15">
        <f t="shared" si="259"/>
        <v>1.097002469958351E-3</v>
      </c>
      <c r="AI572">
        <f t="shared" si="274"/>
        <v>9.9905510880095509E-7</v>
      </c>
      <c r="AJ572">
        <f t="shared" si="260"/>
        <v>7.7759129386834936E-11</v>
      </c>
      <c r="AK572">
        <v>0</v>
      </c>
      <c r="AL572" s="11">
        <f t="shared" si="261"/>
        <v>4.333023565310624E-10</v>
      </c>
      <c r="AM572" s="11">
        <f t="shared" si="262"/>
        <v>5.1106148591789729E-10</v>
      </c>
      <c r="AN572" s="15">
        <f t="shared" si="263"/>
        <v>2.2739189884214046E-2</v>
      </c>
      <c r="AO572" s="15"/>
      <c r="AP572" t="e">
        <f t="shared" si="264"/>
        <v>#VALUE!</v>
      </c>
      <c r="AQ572" t="e">
        <f t="shared" si="265"/>
        <v>#VALUE!</v>
      </c>
      <c r="AR572">
        <v>0</v>
      </c>
      <c r="AS572" s="11" t="e">
        <f t="shared" si="266"/>
        <v>#VALUE!</v>
      </c>
      <c r="AT572" s="11" t="e">
        <f t="shared" si="267"/>
        <v>#VALUE!</v>
      </c>
      <c r="AU572" s="15">
        <f t="shared" si="268"/>
        <v>1.5759424160826513E-2</v>
      </c>
      <c r="AW572">
        <f t="shared" si="269"/>
        <v>78.812974192989046</v>
      </c>
      <c r="AX572">
        <f t="shared" si="270"/>
        <v>15.215219993965071</v>
      </c>
      <c r="AY572" t="e">
        <f t="shared" si="271"/>
        <v>#VALUE!</v>
      </c>
    </row>
    <row r="573" spans="8:51">
      <c r="H573" s="5">
        <v>20</v>
      </c>
      <c r="I573" s="5">
        <v>30</v>
      </c>
      <c r="J573" s="5">
        <v>1</v>
      </c>
      <c r="K573" s="5">
        <v>1</v>
      </c>
      <c r="L573" s="5" t="s">
        <v>88</v>
      </c>
      <c r="M573" s="6">
        <f t="shared" si="246"/>
        <v>5.1728162884310709E-3</v>
      </c>
      <c r="N573" s="6">
        <f t="shared" si="247"/>
        <v>2.6794554190270953E-2</v>
      </c>
      <c r="O573" s="6" t="e">
        <f t="shared" si="248"/>
        <v>#VALUE!</v>
      </c>
      <c r="P573">
        <f t="shared" si="249"/>
        <v>8.2765060614897135E-2</v>
      </c>
      <c r="Q573">
        <f t="shared" si="250"/>
        <v>1.1789603843719219</v>
      </c>
      <c r="R573">
        <f t="shared" si="251"/>
        <v>0.14349881432745903</v>
      </c>
      <c r="S573">
        <f t="shared" si="252"/>
        <v>0.74330626535800015</v>
      </c>
      <c r="T573">
        <f t="shared" si="253"/>
        <v>0.74330626535800026</v>
      </c>
      <c r="V573" s="4">
        <f t="shared" si="272"/>
        <v>0.99905510880095516</v>
      </c>
      <c r="W573">
        <v>313.14999999999998</v>
      </c>
      <c r="X573">
        <f t="shared" si="254"/>
        <v>1.9073334166666699E-2</v>
      </c>
      <c r="Y573">
        <v>2E-3</v>
      </c>
      <c r="Z573">
        <f t="shared" si="255"/>
        <v>7.2765497523200454E-2</v>
      </c>
      <c r="AB573">
        <f t="shared" si="273"/>
        <v>9.9905510880095509E-7</v>
      </c>
      <c r="AC573">
        <f t="shared" si="256"/>
        <v>7.7759129386834936E-11</v>
      </c>
      <c r="AD573">
        <v>0</v>
      </c>
      <c r="AE573" s="11">
        <f t="shared" si="257"/>
        <v>2.0903724265187424E-11</v>
      </c>
      <c r="AF573" s="11">
        <f t="shared" si="258"/>
        <v>9.8662853652022362E-11</v>
      </c>
      <c r="AG573" s="15">
        <f t="shared" si="259"/>
        <v>1.097002469958351E-3</v>
      </c>
      <c r="AI573">
        <f t="shared" si="274"/>
        <v>9.9905510880095509E-7</v>
      </c>
      <c r="AJ573">
        <f t="shared" si="260"/>
        <v>7.7759129386834936E-11</v>
      </c>
      <c r="AK573">
        <v>0</v>
      </c>
      <c r="AL573" s="11">
        <f t="shared" si="261"/>
        <v>4.333023565310624E-10</v>
      </c>
      <c r="AM573" s="11">
        <f t="shared" si="262"/>
        <v>5.1106148591789729E-10</v>
      </c>
      <c r="AN573" s="15">
        <f t="shared" si="263"/>
        <v>2.2739189884214046E-2</v>
      </c>
      <c r="AO573" s="15"/>
      <c r="AP573" t="e">
        <f t="shared" si="264"/>
        <v>#VALUE!</v>
      </c>
      <c r="AQ573" t="e">
        <f t="shared" si="265"/>
        <v>#VALUE!</v>
      </c>
      <c r="AR573">
        <v>0</v>
      </c>
      <c r="AS573" s="11" t="e">
        <f t="shared" si="266"/>
        <v>#VALUE!</v>
      </c>
      <c r="AT573" s="11" t="e">
        <f t="shared" si="267"/>
        <v>#VALUE!</v>
      </c>
      <c r="AU573" s="15">
        <f t="shared" si="268"/>
        <v>1.5759424160826513E-2</v>
      </c>
      <c r="AW573">
        <f t="shared" si="269"/>
        <v>78.812974192989046</v>
      </c>
      <c r="AX573">
        <f t="shared" si="270"/>
        <v>15.215219993965071</v>
      </c>
      <c r="AY573" t="e">
        <f t="shared" si="271"/>
        <v>#VALUE!</v>
      </c>
    </row>
    <row r="574" spans="8:51">
      <c r="H574" s="5">
        <v>20</v>
      </c>
      <c r="I574" s="5">
        <v>30</v>
      </c>
      <c r="J574" s="5">
        <v>1</v>
      </c>
      <c r="K574" s="5">
        <v>1</v>
      </c>
      <c r="L574" s="5" t="s">
        <v>88</v>
      </c>
      <c r="M574" s="6">
        <f t="shared" si="246"/>
        <v>5.1728162884310709E-3</v>
      </c>
      <c r="N574" s="6">
        <f t="shared" si="247"/>
        <v>2.6794554190270953E-2</v>
      </c>
      <c r="O574" s="6" t="e">
        <f t="shared" si="248"/>
        <v>#VALUE!</v>
      </c>
      <c r="P574">
        <f t="shared" si="249"/>
        <v>8.2765060614897135E-2</v>
      </c>
      <c r="Q574">
        <f t="shared" si="250"/>
        <v>1.1789603843719219</v>
      </c>
      <c r="R574">
        <f t="shared" si="251"/>
        <v>0.14349881432745903</v>
      </c>
      <c r="S574">
        <f t="shared" si="252"/>
        <v>0.74330626535800015</v>
      </c>
      <c r="T574">
        <f t="shared" si="253"/>
        <v>0.74330626535800026</v>
      </c>
      <c r="V574" s="4">
        <f t="shared" si="272"/>
        <v>0.99905510880095516</v>
      </c>
      <c r="W574">
        <v>313.14999999999998</v>
      </c>
      <c r="X574">
        <f t="shared" si="254"/>
        <v>1.9073334166666699E-2</v>
      </c>
      <c r="Y574">
        <v>2E-3</v>
      </c>
      <c r="Z574">
        <f t="shared" si="255"/>
        <v>7.2765497523200454E-2</v>
      </c>
      <c r="AB574">
        <f t="shared" si="273"/>
        <v>9.9905510880095509E-7</v>
      </c>
      <c r="AC574">
        <f t="shared" si="256"/>
        <v>7.7759129386834936E-11</v>
      </c>
      <c r="AD574">
        <v>0</v>
      </c>
      <c r="AE574" s="11">
        <f t="shared" si="257"/>
        <v>2.0903724265187424E-11</v>
      </c>
      <c r="AF574" s="11">
        <f t="shared" si="258"/>
        <v>9.8662853652022362E-11</v>
      </c>
      <c r="AG574" s="15">
        <f t="shared" si="259"/>
        <v>1.097002469958351E-3</v>
      </c>
      <c r="AI574">
        <f t="shared" si="274"/>
        <v>9.9905510880095509E-7</v>
      </c>
      <c r="AJ574">
        <f t="shared" si="260"/>
        <v>7.7759129386834936E-11</v>
      </c>
      <c r="AK574">
        <v>0</v>
      </c>
      <c r="AL574" s="11">
        <f t="shared" si="261"/>
        <v>4.333023565310624E-10</v>
      </c>
      <c r="AM574" s="11">
        <f t="shared" si="262"/>
        <v>5.1106148591789729E-10</v>
      </c>
      <c r="AN574" s="15">
        <f t="shared" si="263"/>
        <v>2.2739189884214046E-2</v>
      </c>
      <c r="AO574" s="15"/>
      <c r="AP574" t="e">
        <f t="shared" si="264"/>
        <v>#VALUE!</v>
      </c>
      <c r="AQ574" t="e">
        <f t="shared" si="265"/>
        <v>#VALUE!</v>
      </c>
      <c r="AR574">
        <v>0</v>
      </c>
      <c r="AS574" s="11" t="e">
        <f t="shared" si="266"/>
        <v>#VALUE!</v>
      </c>
      <c r="AT574" s="11" t="e">
        <f t="shared" si="267"/>
        <v>#VALUE!</v>
      </c>
      <c r="AU574" s="15">
        <f t="shared" si="268"/>
        <v>1.5759424160826513E-2</v>
      </c>
      <c r="AW574">
        <f t="shared" si="269"/>
        <v>78.812974192989046</v>
      </c>
      <c r="AX574">
        <f t="shared" si="270"/>
        <v>15.215219993965071</v>
      </c>
      <c r="AY574" t="e">
        <f t="shared" si="271"/>
        <v>#VALUE!</v>
      </c>
    </row>
    <row r="575" spans="8:51">
      <c r="H575" s="5">
        <v>20</v>
      </c>
      <c r="I575" s="5">
        <v>30</v>
      </c>
      <c r="J575" s="5">
        <v>1</v>
      </c>
      <c r="K575" s="5">
        <v>1</v>
      </c>
      <c r="L575" s="5" t="s">
        <v>88</v>
      </c>
      <c r="M575" s="6">
        <f t="shared" si="246"/>
        <v>5.1728162884310709E-3</v>
      </c>
      <c r="N575" s="6">
        <f t="shared" si="247"/>
        <v>2.6794554190270953E-2</v>
      </c>
      <c r="O575" s="6" t="e">
        <f t="shared" si="248"/>
        <v>#VALUE!</v>
      </c>
      <c r="P575">
        <f t="shared" si="249"/>
        <v>8.2765060614897135E-2</v>
      </c>
      <c r="Q575">
        <f t="shared" si="250"/>
        <v>1.1789603843719219</v>
      </c>
      <c r="R575">
        <f t="shared" si="251"/>
        <v>0.14349881432745903</v>
      </c>
      <c r="S575">
        <f t="shared" si="252"/>
        <v>0.74330626535800015</v>
      </c>
      <c r="T575">
        <f t="shared" si="253"/>
        <v>0.74330626535800026</v>
      </c>
      <c r="V575" s="4">
        <f t="shared" si="272"/>
        <v>0.99905510880095516</v>
      </c>
      <c r="W575">
        <v>313.14999999999998</v>
      </c>
      <c r="X575">
        <f t="shared" si="254"/>
        <v>1.9073334166666699E-2</v>
      </c>
      <c r="Y575">
        <v>2E-3</v>
      </c>
      <c r="Z575">
        <f t="shared" si="255"/>
        <v>7.2765497523200454E-2</v>
      </c>
      <c r="AB575">
        <f t="shared" si="273"/>
        <v>9.9905510880095509E-7</v>
      </c>
      <c r="AC575">
        <f t="shared" si="256"/>
        <v>7.7759129386834936E-11</v>
      </c>
      <c r="AD575">
        <v>0</v>
      </c>
      <c r="AE575" s="11">
        <f t="shared" si="257"/>
        <v>2.0903724265187424E-11</v>
      </c>
      <c r="AF575" s="11">
        <f t="shared" si="258"/>
        <v>9.8662853652022362E-11</v>
      </c>
      <c r="AG575" s="15">
        <f t="shared" si="259"/>
        <v>1.097002469958351E-3</v>
      </c>
      <c r="AI575">
        <f t="shared" si="274"/>
        <v>9.9905510880095509E-7</v>
      </c>
      <c r="AJ575">
        <f t="shared" si="260"/>
        <v>7.7759129386834936E-11</v>
      </c>
      <c r="AK575">
        <v>0</v>
      </c>
      <c r="AL575" s="11">
        <f t="shared" si="261"/>
        <v>4.333023565310624E-10</v>
      </c>
      <c r="AM575" s="11">
        <f t="shared" si="262"/>
        <v>5.1106148591789729E-10</v>
      </c>
      <c r="AN575" s="15">
        <f t="shared" si="263"/>
        <v>2.2739189884214046E-2</v>
      </c>
      <c r="AO575" s="15"/>
      <c r="AP575" t="e">
        <f t="shared" si="264"/>
        <v>#VALUE!</v>
      </c>
      <c r="AQ575" t="e">
        <f t="shared" si="265"/>
        <v>#VALUE!</v>
      </c>
      <c r="AR575">
        <v>0</v>
      </c>
      <c r="AS575" s="11" t="e">
        <f t="shared" si="266"/>
        <v>#VALUE!</v>
      </c>
      <c r="AT575" s="11" t="e">
        <f t="shared" si="267"/>
        <v>#VALUE!</v>
      </c>
      <c r="AU575" s="15">
        <f t="shared" si="268"/>
        <v>1.5759424160826513E-2</v>
      </c>
      <c r="AW575">
        <f t="shared" si="269"/>
        <v>78.812974192989046</v>
      </c>
      <c r="AX575">
        <f t="shared" si="270"/>
        <v>15.215219993965071</v>
      </c>
      <c r="AY575" t="e">
        <f t="shared" si="271"/>
        <v>#VALUE!</v>
      </c>
    </row>
    <row r="576" spans="8:51">
      <c r="H576" s="5">
        <v>20</v>
      </c>
      <c r="I576" s="5">
        <v>30</v>
      </c>
      <c r="J576" s="5">
        <v>1</v>
      </c>
      <c r="K576" s="5">
        <v>1</v>
      </c>
      <c r="L576" s="5" t="s">
        <v>88</v>
      </c>
      <c r="M576" s="6">
        <f t="shared" si="246"/>
        <v>5.1728162884310709E-3</v>
      </c>
      <c r="N576" s="6">
        <f t="shared" si="247"/>
        <v>2.6794554190270953E-2</v>
      </c>
      <c r="O576" s="6" t="e">
        <f t="shared" si="248"/>
        <v>#VALUE!</v>
      </c>
      <c r="P576">
        <f t="shared" si="249"/>
        <v>8.2765060614897135E-2</v>
      </c>
      <c r="Q576">
        <f t="shared" si="250"/>
        <v>1.1789603843719219</v>
      </c>
      <c r="R576">
        <f t="shared" si="251"/>
        <v>0.14349881432745903</v>
      </c>
      <c r="S576">
        <f t="shared" si="252"/>
        <v>0.74330626535800015</v>
      </c>
      <c r="T576">
        <f t="shared" si="253"/>
        <v>0.74330626535800026</v>
      </c>
      <c r="V576" s="4">
        <f t="shared" si="272"/>
        <v>0.99905510880095516</v>
      </c>
      <c r="W576">
        <v>313.14999999999998</v>
      </c>
      <c r="X576">
        <f t="shared" si="254"/>
        <v>1.9073334166666699E-2</v>
      </c>
      <c r="Y576">
        <v>2E-3</v>
      </c>
      <c r="Z576">
        <f t="shared" si="255"/>
        <v>7.2765497523200454E-2</v>
      </c>
      <c r="AB576">
        <f t="shared" si="273"/>
        <v>9.9905510880095509E-7</v>
      </c>
      <c r="AC576">
        <f t="shared" si="256"/>
        <v>7.7759129386834936E-11</v>
      </c>
      <c r="AD576">
        <v>0</v>
      </c>
      <c r="AE576" s="11">
        <f t="shared" si="257"/>
        <v>2.0903724265187424E-11</v>
      </c>
      <c r="AF576" s="11">
        <f t="shared" si="258"/>
        <v>9.8662853652022362E-11</v>
      </c>
      <c r="AG576" s="15">
        <f t="shared" si="259"/>
        <v>1.097002469958351E-3</v>
      </c>
      <c r="AI576">
        <f t="shared" si="274"/>
        <v>9.9905510880095509E-7</v>
      </c>
      <c r="AJ576">
        <f t="shared" si="260"/>
        <v>7.7759129386834936E-11</v>
      </c>
      <c r="AK576">
        <v>0</v>
      </c>
      <c r="AL576" s="11">
        <f t="shared" si="261"/>
        <v>4.333023565310624E-10</v>
      </c>
      <c r="AM576" s="11">
        <f t="shared" si="262"/>
        <v>5.1106148591789729E-10</v>
      </c>
      <c r="AN576" s="15">
        <f t="shared" si="263"/>
        <v>2.2739189884214046E-2</v>
      </c>
      <c r="AO576" s="15"/>
      <c r="AP576" t="e">
        <f t="shared" si="264"/>
        <v>#VALUE!</v>
      </c>
      <c r="AQ576" t="e">
        <f t="shared" si="265"/>
        <v>#VALUE!</v>
      </c>
      <c r="AR576">
        <v>0</v>
      </c>
      <c r="AS576" s="11" t="e">
        <f t="shared" si="266"/>
        <v>#VALUE!</v>
      </c>
      <c r="AT576" s="11" t="e">
        <f t="shared" si="267"/>
        <v>#VALUE!</v>
      </c>
      <c r="AU576" s="15">
        <f t="shared" si="268"/>
        <v>1.5759424160826513E-2</v>
      </c>
      <c r="AW576">
        <f t="shared" si="269"/>
        <v>78.812974192989046</v>
      </c>
      <c r="AX576">
        <f t="shared" si="270"/>
        <v>15.215219993965071</v>
      </c>
      <c r="AY576" t="e">
        <f t="shared" si="271"/>
        <v>#VALUE!</v>
      </c>
    </row>
    <row r="577" spans="8:51">
      <c r="H577" s="5">
        <v>20</v>
      </c>
      <c r="I577" s="5">
        <v>30</v>
      </c>
      <c r="J577" s="5">
        <v>1</v>
      </c>
      <c r="K577" s="5">
        <v>1</v>
      </c>
      <c r="L577" s="5" t="s">
        <v>88</v>
      </c>
      <c r="M577" s="6">
        <f t="shared" si="246"/>
        <v>5.1728162884310709E-3</v>
      </c>
      <c r="N577" s="6">
        <f t="shared" si="247"/>
        <v>2.6794554190270953E-2</v>
      </c>
      <c r="O577" s="6" t="e">
        <f t="shared" si="248"/>
        <v>#VALUE!</v>
      </c>
      <c r="P577">
        <f t="shared" si="249"/>
        <v>8.2765060614897135E-2</v>
      </c>
      <c r="Q577">
        <f t="shared" si="250"/>
        <v>1.1789603843719219</v>
      </c>
      <c r="R577">
        <f t="shared" si="251"/>
        <v>0.14349881432745903</v>
      </c>
      <c r="S577">
        <f t="shared" si="252"/>
        <v>0.74330626535800015</v>
      </c>
      <c r="T577">
        <f t="shared" si="253"/>
        <v>0.74330626535800026</v>
      </c>
      <c r="V577" s="4">
        <f t="shared" si="272"/>
        <v>0.99905510880095516</v>
      </c>
      <c r="W577">
        <v>313.14999999999998</v>
      </c>
      <c r="X577">
        <f t="shared" si="254"/>
        <v>1.9073334166666699E-2</v>
      </c>
      <c r="Y577">
        <v>2E-3</v>
      </c>
      <c r="Z577">
        <f t="shared" si="255"/>
        <v>7.2765497523200454E-2</v>
      </c>
      <c r="AB577">
        <f t="shared" si="273"/>
        <v>9.9905510880095509E-7</v>
      </c>
      <c r="AC577">
        <f t="shared" si="256"/>
        <v>7.7759129386834936E-11</v>
      </c>
      <c r="AD577">
        <v>0</v>
      </c>
      <c r="AE577" s="11">
        <f t="shared" si="257"/>
        <v>2.0903724265187424E-11</v>
      </c>
      <c r="AF577" s="11">
        <f t="shared" si="258"/>
        <v>9.8662853652022362E-11</v>
      </c>
      <c r="AG577" s="15">
        <f t="shared" si="259"/>
        <v>1.097002469958351E-3</v>
      </c>
      <c r="AI577">
        <f t="shared" si="274"/>
        <v>9.9905510880095509E-7</v>
      </c>
      <c r="AJ577">
        <f t="shared" si="260"/>
        <v>7.7759129386834936E-11</v>
      </c>
      <c r="AK577">
        <v>0</v>
      </c>
      <c r="AL577" s="11">
        <f t="shared" si="261"/>
        <v>4.333023565310624E-10</v>
      </c>
      <c r="AM577" s="11">
        <f t="shared" si="262"/>
        <v>5.1106148591789729E-10</v>
      </c>
      <c r="AN577" s="15">
        <f t="shared" si="263"/>
        <v>2.2739189884214046E-2</v>
      </c>
      <c r="AO577" s="15"/>
      <c r="AP577" t="e">
        <f t="shared" si="264"/>
        <v>#VALUE!</v>
      </c>
      <c r="AQ577" t="e">
        <f t="shared" si="265"/>
        <v>#VALUE!</v>
      </c>
      <c r="AR577">
        <v>0</v>
      </c>
      <c r="AS577" s="11" t="e">
        <f t="shared" si="266"/>
        <v>#VALUE!</v>
      </c>
      <c r="AT577" s="11" t="e">
        <f t="shared" si="267"/>
        <v>#VALUE!</v>
      </c>
      <c r="AU577" s="15">
        <f t="shared" si="268"/>
        <v>1.5759424160826513E-2</v>
      </c>
      <c r="AW577">
        <f t="shared" si="269"/>
        <v>78.812974192989046</v>
      </c>
      <c r="AX577">
        <f t="shared" si="270"/>
        <v>15.215219993965071</v>
      </c>
      <c r="AY577" t="e">
        <f t="shared" si="271"/>
        <v>#VALUE!</v>
      </c>
    </row>
    <row r="578" spans="8:51">
      <c r="H578" s="5">
        <v>20</v>
      </c>
      <c r="I578" s="5">
        <v>30</v>
      </c>
      <c r="J578" s="5">
        <v>1</v>
      </c>
      <c r="K578" s="5">
        <v>1</v>
      </c>
      <c r="L578" s="5" t="s">
        <v>88</v>
      </c>
      <c r="M578" s="6">
        <f t="shared" si="246"/>
        <v>5.1728162884310709E-3</v>
      </c>
      <c r="N578" s="6">
        <f t="shared" si="247"/>
        <v>2.6794554190270953E-2</v>
      </c>
      <c r="O578" s="6" t="e">
        <f t="shared" si="248"/>
        <v>#VALUE!</v>
      </c>
      <c r="P578">
        <f t="shared" si="249"/>
        <v>8.2765060614897135E-2</v>
      </c>
      <c r="Q578">
        <f t="shared" si="250"/>
        <v>1.1789603843719219</v>
      </c>
      <c r="R578">
        <f t="shared" si="251"/>
        <v>0.14349881432745903</v>
      </c>
      <c r="S578">
        <f t="shared" si="252"/>
        <v>0.74330626535800015</v>
      </c>
      <c r="T578">
        <f t="shared" si="253"/>
        <v>0.74330626535800026</v>
      </c>
      <c r="V578" s="4">
        <f t="shared" si="272"/>
        <v>0.99905510880095516</v>
      </c>
      <c r="W578">
        <v>313.14999999999998</v>
      </c>
      <c r="X578">
        <f t="shared" si="254"/>
        <v>1.9073334166666699E-2</v>
      </c>
      <c r="Y578">
        <v>2E-3</v>
      </c>
      <c r="Z578">
        <f t="shared" si="255"/>
        <v>7.2765497523200454E-2</v>
      </c>
      <c r="AB578">
        <f t="shared" si="273"/>
        <v>9.9905510880095509E-7</v>
      </c>
      <c r="AC578">
        <f t="shared" si="256"/>
        <v>7.7759129386834936E-11</v>
      </c>
      <c r="AD578">
        <v>0</v>
      </c>
      <c r="AE578" s="11">
        <f t="shared" si="257"/>
        <v>2.0903724265187424E-11</v>
      </c>
      <c r="AF578" s="11">
        <f t="shared" si="258"/>
        <v>9.8662853652022362E-11</v>
      </c>
      <c r="AG578" s="15">
        <f t="shared" si="259"/>
        <v>1.097002469958351E-3</v>
      </c>
      <c r="AI578">
        <f t="shared" si="274"/>
        <v>9.9905510880095509E-7</v>
      </c>
      <c r="AJ578">
        <f t="shared" si="260"/>
        <v>7.7759129386834936E-11</v>
      </c>
      <c r="AK578">
        <v>0</v>
      </c>
      <c r="AL578" s="11">
        <f t="shared" si="261"/>
        <v>4.333023565310624E-10</v>
      </c>
      <c r="AM578" s="11">
        <f t="shared" si="262"/>
        <v>5.1106148591789729E-10</v>
      </c>
      <c r="AN578" s="15">
        <f t="shared" si="263"/>
        <v>2.2739189884214046E-2</v>
      </c>
      <c r="AO578" s="15"/>
      <c r="AP578" t="e">
        <f t="shared" si="264"/>
        <v>#VALUE!</v>
      </c>
      <c r="AQ578" t="e">
        <f t="shared" si="265"/>
        <v>#VALUE!</v>
      </c>
      <c r="AR578">
        <v>0</v>
      </c>
      <c r="AS578" s="11" t="e">
        <f t="shared" si="266"/>
        <v>#VALUE!</v>
      </c>
      <c r="AT578" s="11" t="e">
        <f t="shared" si="267"/>
        <v>#VALUE!</v>
      </c>
      <c r="AU578" s="15">
        <f t="shared" si="268"/>
        <v>1.5759424160826513E-2</v>
      </c>
      <c r="AW578">
        <f t="shared" si="269"/>
        <v>78.812974192989046</v>
      </c>
      <c r="AX578">
        <f t="shared" si="270"/>
        <v>15.215219993965071</v>
      </c>
      <c r="AY578" t="e">
        <f t="shared" si="271"/>
        <v>#VALUE!</v>
      </c>
    </row>
    <row r="579" spans="8:51">
      <c r="H579" s="5">
        <v>20</v>
      </c>
      <c r="I579" s="5">
        <v>30</v>
      </c>
      <c r="J579" s="5">
        <v>1</v>
      </c>
      <c r="K579" s="5">
        <v>1</v>
      </c>
      <c r="L579" s="5" t="s">
        <v>88</v>
      </c>
      <c r="M579" s="6">
        <f t="shared" si="246"/>
        <v>5.1728162884310709E-3</v>
      </c>
      <c r="N579" s="6">
        <f t="shared" si="247"/>
        <v>2.6794554190270953E-2</v>
      </c>
      <c r="O579" s="6" t="e">
        <f t="shared" si="248"/>
        <v>#VALUE!</v>
      </c>
      <c r="P579">
        <f t="shared" si="249"/>
        <v>8.2765060614897135E-2</v>
      </c>
      <c r="Q579">
        <f t="shared" si="250"/>
        <v>1.1789603843719219</v>
      </c>
      <c r="R579">
        <f t="shared" si="251"/>
        <v>0.14349881432745903</v>
      </c>
      <c r="S579">
        <f t="shared" si="252"/>
        <v>0.74330626535800015</v>
      </c>
      <c r="T579">
        <f t="shared" si="253"/>
        <v>0.74330626535800026</v>
      </c>
      <c r="V579" s="4">
        <f t="shared" si="272"/>
        <v>0.99905510880095516</v>
      </c>
      <c r="W579">
        <v>313.14999999999998</v>
      </c>
      <c r="X579">
        <f t="shared" si="254"/>
        <v>1.9073334166666699E-2</v>
      </c>
      <c r="Y579">
        <v>2E-3</v>
      </c>
      <c r="Z579">
        <f t="shared" si="255"/>
        <v>7.2765497523200454E-2</v>
      </c>
      <c r="AB579">
        <f t="shared" si="273"/>
        <v>9.9905510880095509E-7</v>
      </c>
      <c r="AC579">
        <f t="shared" si="256"/>
        <v>7.7759129386834936E-11</v>
      </c>
      <c r="AD579">
        <v>0</v>
      </c>
      <c r="AE579" s="11">
        <f t="shared" si="257"/>
        <v>2.0903724265187424E-11</v>
      </c>
      <c r="AF579" s="11">
        <f t="shared" si="258"/>
        <v>9.8662853652022362E-11</v>
      </c>
      <c r="AG579" s="15">
        <f t="shared" si="259"/>
        <v>1.097002469958351E-3</v>
      </c>
      <c r="AI579">
        <f t="shared" si="274"/>
        <v>9.9905510880095509E-7</v>
      </c>
      <c r="AJ579">
        <f t="shared" si="260"/>
        <v>7.7759129386834936E-11</v>
      </c>
      <c r="AK579">
        <v>0</v>
      </c>
      <c r="AL579" s="11">
        <f t="shared" si="261"/>
        <v>4.333023565310624E-10</v>
      </c>
      <c r="AM579" s="11">
        <f t="shared" si="262"/>
        <v>5.1106148591789729E-10</v>
      </c>
      <c r="AN579" s="15">
        <f t="shared" si="263"/>
        <v>2.2739189884214046E-2</v>
      </c>
      <c r="AO579" s="15"/>
      <c r="AP579" t="e">
        <f t="shared" si="264"/>
        <v>#VALUE!</v>
      </c>
      <c r="AQ579" t="e">
        <f t="shared" si="265"/>
        <v>#VALUE!</v>
      </c>
      <c r="AR579">
        <v>0</v>
      </c>
      <c r="AS579" s="11" t="e">
        <f t="shared" si="266"/>
        <v>#VALUE!</v>
      </c>
      <c r="AT579" s="11" t="e">
        <f t="shared" si="267"/>
        <v>#VALUE!</v>
      </c>
      <c r="AU579" s="15">
        <f t="shared" si="268"/>
        <v>1.5759424160826513E-2</v>
      </c>
      <c r="AW579">
        <f t="shared" si="269"/>
        <v>78.812974192989046</v>
      </c>
      <c r="AX579">
        <f t="shared" si="270"/>
        <v>15.215219993965071</v>
      </c>
      <c r="AY579" t="e">
        <f t="shared" si="271"/>
        <v>#VALUE!</v>
      </c>
    </row>
  </sheetData>
  <sortState xmlns:xlrd2="http://schemas.microsoft.com/office/spreadsheetml/2017/richdata2" ref="A11:AY522">
    <sortCondition ref="A11:A522"/>
    <sortCondition ref="C11:C522"/>
    <sortCondition ref="B11:B522"/>
    <sortCondition ref="D11:D522"/>
  </sortState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7EE-1D5C-4B0F-A577-B05FB8995858}">
  <dimension ref="A1:AX39"/>
  <sheetViews>
    <sheetView topLeftCell="A8" zoomScale="75" zoomScaleNormal="70" workbookViewId="0">
      <selection activeCell="S33" sqref="S33"/>
    </sheetView>
  </sheetViews>
  <sheetFormatPr baseColWidth="10" defaultColWidth="8.83203125" defaultRowHeight="15"/>
  <cols>
    <col min="1" max="1" width="19.5" bestFit="1" customWidth="1"/>
    <col min="2" max="2" width="16" bestFit="1" customWidth="1"/>
    <col min="3" max="3" width="16.33203125" customWidth="1"/>
    <col min="15" max="15" width="16" bestFit="1" customWidth="1"/>
    <col min="28" max="28" width="16" bestFit="1" customWidth="1"/>
  </cols>
  <sheetData>
    <row r="1" spans="1:50" s="1" customFormat="1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6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t="s">
        <v>121</v>
      </c>
      <c r="AR2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>
      <c r="A3" s="43">
        <v>37</v>
      </c>
      <c r="B3" s="43" t="s">
        <v>123</v>
      </c>
      <c r="C3" s="45">
        <v>44256.458356481482</v>
      </c>
      <c r="D3" s="43" t="s">
        <v>124</v>
      </c>
      <c r="E3" s="43" t="s">
        <v>125</v>
      </c>
      <c r="F3" s="43">
        <v>0</v>
      </c>
      <c r="G3" s="43">
        <v>6.1150000000000002</v>
      </c>
      <c r="H3" s="44">
        <v>2175</v>
      </c>
      <c r="I3" s="43">
        <v>1E-3</v>
      </c>
      <c r="J3" s="43" t="s">
        <v>126</v>
      </c>
      <c r="K3" s="43" t="s">
        <v>126</v>
      </c>
      <c r="L3" s="43" t="s">
        <v>126</v>
      </c>
      <c r="M3" s="43" t="s">
        <v>126</v>
      </c>
      <c r="N3" s="43"/>
      <c r="O3" s="43">
        <v>37</v>
      </c>
      <c r="P3" s="43" t="s">
        <v>123</v>
      </c>
      <c r="Q3" s="45">
        <v>44256.458356481482</v>
      </c>
      <c r="R3" s="43" t="s">
        <v>124</v>
      </c>
      <c r="S3" s="43" t="s">
        <v>125</v>
      </c>
      <c r="T3" s="43">
        <v>0</v>
      </c>
      <c r="U3" s="43" t="s">
        <v>126</v>
      </c>
      <c r="V3" s="43" t="s">
        <v>126</v>
      </c>
      <c r="W3" s="43" t="s">
        <v>126</v>
      </c>
      <c r="X3" s="43" t="s">
        <v>126</v>
      </c>
      <c r="Y3" s="43" t="s">
        <v>126</v>
      </c>
      <c r="Z3" s="43" t="s">
        <v>126</v>
      </c>
      <c r="AA3" s="43" t="s">
        <v>126</v>
      </c>
      <c r="AB3" s="43"/>
      <c r="AC3" s="43">
        <v>37</v>
      </c>
      <c r="AD3" s="43" t="s">
        <v>123</v>
      </c>
      <c r="AE3" s="45">
        <v>44256.458356481482</v>
      </c>
      <c r="AF3" s="43" t="s">
        <v>124</v>
      </c>
      <c r="AG3" s="43" t="s">
        <v>125</v>
      </c>
      <c r="AH3" s="43">
        <v>0</v>
      </c>
      <c r="AI3" s="43">
        <v>12.25</v>
      </c>
      <c r="AJ3" s="44">
        <v>1664</v>
      </c>
      <c r="AK3" s="43">
        <v>0.40200000000000002</v>
      </c>
      <c r="AL3" s="43" t="s">
        <v>126</v>
      </c>
      <c r="AM3" s="43" t="s">
        <v>126</v>
      </c>
      <c r="AN3" s="43" t="s">
        <v>126</v>
      </c>
      <c r="AO3" s="43" t="s">
        <v>126</v>
      </c>
      <c r="AP3" s="43"/>
      <c r="AQ3" s="43">
        <v>1</v>
      </c>
      <c r="AR3" s="43"/>
      <c r="AS3" s="43"/>
      <c r="AT3" s="46">
        <f t="shared" ref="AT3:AT27" si="0">IF(H3&lt;15000,((0.00000002125*H3^2)+(0.002705*H3)+(-4.371)),(IF(H3&lt;700000,((-0.0000000008162*H3^2)+(0.003141*H3)+(0.4702)), ((0.000000003285*V3^2)+(0.1899*V3)+(559.5)))))</f>
        <v>1.6129007812499996</v>
      </c>
      <c r="AU3" s="47">
        <f t="shared" ref="AU3:AU27" si="1">((-0.00000006277*AJ3^2)+(0.1854*AJ3)+(34.83))</f>
        <v>343.16179639808001</v>
      </c>
      <c r="AV3" s="43"/>
      <c r="AW3" s="50">
        <f>IF(H3&lt;10000,((-0.00000005795*H3^2)+(0.003823*H3)+(-6.715)),(IF(H3&lt;700000,((-0.0000000001209*H3^2)+(0.002635*H3)+(-0.4111)), ((-0.00000002007*V3^2)+(0.2564*V3)+(286.1)))))</f>
        <v>1.3258852812500006</v>
      </c>
      <c r="AX3" s="51">
        <f>(-0.00000001626*AJ3^2)+(0.1912*AJ3)+(-3.858)</f>
        <v>314.25377775104005</v>
      </c>
    </row>
    <row r="4" spans="1:50">
      <c r="A4" s="43">
        <v>39</v>
      </c>
      <c r="B4" s="43" t="s">
        <v>145</v>
      </c>
      <c r="C4" s="45">
        <v>44320.443414351852</v>
      </c>
      <c r="D4" s="43" t="s">
        <v>124</v>
      </c>
      <c r="E4" s="43" t="s">
        <v>125</v>
      </c>
      <c r="F4" s="43">
        <v>0</v>
      </c>
      <c r="G4" s="43">
        <v>6.085</v>
      </c>
      <c r="H4" s="44">
        <v>2352</v>
      </c>
      <c r="I4" s="43">
        <v>0</v>
      </c>
      <c r="J4" s="43" t="s">
        <v>126</v>
      </c>
      <c r="K4" s="43" t="s">
        <v>126</v>
      </c>
      <c r="L4" s="43" t="s">
        <v>126</v>
      </c>
      <c r="M4" s="43" t="s">
        <v>126</v>
      </c>
      <c r="N4" s="43"/>
      <c r="O4" s="43">
        <v>39</v>
      </c>
      <c r="P4" s="43" t="s">
        <v>145</v>
      </c>
      <c r="Q4" s="45">
        <v>44320.443414351852</v>
      </c>
      <c r="R4" s="43" t="s">
        <v>124</v>
      </c>
      <c r="S4" s="43" t="s">
        <v>125</v>
      </c>
      <c r="T4" s="43">
        <v>0</v>
      </c>
      <c r="U4" s="43" t="s">
        <v>126</v>
      </c>
      <c r="V4" s="43" t="s">
        <v>126</v>
      </c>
      <c r="W4" s="43" t="s">
        <v>126</v>
      </c>
      <c r="X4" s="43" t="s">
        <v>126</v>
      </c>
      <c r="Y4" s="43" t="s">
        <v>126</v>
      </c>
      <c r="Z4" s="43" t="s">
        <v>126</v>
      </c>
      <c r="AA4" s="43" t="s">
        <v>126</v>
      </c>
      <c r="AB4" s="43"/>
      <c r="AC4" s="43">
        <v>39</v>
      </c>
      <c r="AD4" s="43" t="s">
        <v>145</v>
      </c>
      <c r="AE4" s="45">
        <v>44320.443414351852</v>
      </c>
      <c r="AF4" s="43" t="s">
        <v>124</v>
      </c>
      <c r="AG4" s="43" t="s">
        <v>125</v>
      </c>
      <c r="AH4" s="43">
        <v>0</v>
      </c>
      <c r="AI4" s="43">
        <v>12.234</v>
      </c>
      <c r="AJ4" s="44">
        <v>2855</v>
      </c>
      <c r="AK4" s="43">
        <v>0.57899999999999996</v>
      </c>
      <c r="AL4" s="43" t="s">
        <v>126</v>
      </c>
      <c r="AM4" s="43" t="s">
        <v>126</v>
      </c>
      <c r="AN4" s="43" t="s">
        <v>126</v>
      </c>
      <c r="AO4" s="43" t="s">
        <v>126</v>
      </c>
      <c r="AP4" s="43"/>
      <c r="AQ4" s="43">
        <v>1</v>
      </c>
      <c r="AR4" s="43"/>
      <c r="AS4" s="43"/>
      <c r="AT4" s="46">
        <f t="shared" si="0"/>
        <v>2.1087129600000001</v>
      </c>
      <c r="AU4" s="47">
        <f t="shared" si="1"/>
        <v>563.63536016075</v>
      </c>
      <c r="AV4" s="43"/>
      <c r="AW4" s="43"/>
      <c r="AX4" s="43"/>
    </row>
    <row r="5" spans="1:50">
      <c r="A5" s="17">
        <v>36562</v>
      </c>
      <c r="B5" s="43" t="s">
        <v>157</v>
      </c>
      <c r="C5" s="45">
        <v>44292.535810185182</v>
      </c>
      <c r="D5" s="43" t="s">
        <v>124</v>
      </c>
      <c r="E5" s="43" t="s">
        <v>125</v>
      </c>
      <c r="F5" s="43">
        <v>0</v>
      </c>
      <c r="G5" s="43">
        <v>6.0960000000000001</v>
      </c>
      <c r="H5" s="44">
        <v>1813</v>
      </c>
      <c r="I5" s="43">
        <v>1E-3</v>
      </c>
      <c r="J5" s="43" t="s">
        <v>126</v>
      </c>
      <c r="K5" s="43" t="s">
        <v>126</v>
      </c>
      <c r="L5" s="43" t="s">
        <v>126</v>
      </c>
      <c r="M5" s="43" t="s">
        <v>126</v>
      </c>
      <c r="N5" s="43"/>
      <c r="O5" s="43">
        <v>37</v>
      </c>
      <c r="P5" s="43" t="s">
        <v>157</v>
      </c>
      <c r="Q5" s="45">
        <v>44292.535810185182</v>
      </c>
      <c r="R5" s="43" t="s">
        <v>124</v>
      </c>
      <c r="S5" s="43" t="s">
        <v>125</v>
      </c>
      <c r="T5" s="43">
        <v>0</v>
      </c>
      <c r="U5" s="43" t="s">
        <v>126</v>
      </c>
      <c r="V5" s="44" t="s">
        <v>126</v>
      </c>
      <c r="W5" s="43" t="s">
        <v>126</v>
      </c>
      <c r="X5" s="43" t="s">
        <v>126</v>
      </c>
      <c r="Y5" s="43" t="s">
        <v>126</v>
      </c>
      <c r="Z5" s="43" t="s">
        <v>126</v>
      </c>
      <c r="AA5" s="43" t="s">
        <v>126</v>
      </c>
      <c r="AB5" s="43"/>
      <c r="AC5" s="43">
        <v>37</v>
      </c>
      <c r="AD5" s="43" t="s">
        <v>157</v>
      </c>
      <c r="AE5" s="45">
        <v>44292.535810185182</v>
      </c>
      <c r="AF5" s="43" t="s">
        <v>124</v>
      </c>
      <c r="AG5" s="43" t="s">
        <v>125</v>
      </c>
      <c r="AH5" s="43">
        <v>0</v>
      </c>
      <c r="AI5" s="43">
        <v>12.263</v>
      </c>
      <c r="AJ5" s="44">
        <v>2411</v>
      </c>
      <c r="AK5" s="43">
        <v>0.503</v>
      </c>
      <c r="AL5" s="43" t="s">
        <v>126</v>
      </c>
      <c r="AM5" s="43" t="s">
        <v>126</v>
      </c>
      <c r="AN5" s="43" t="s">
        <v>126</v>
      </c>
      <c r="AO5" s="43" t="s">
        <v>126</v>
      </c>
      <c r="AP5" s="43"/>
      <c r="AQ5" s="43">
        <v>1</v>
      </c>
      <c r="AR5" s="43"/>
      <c r="AS5" s="43"/>
      <c r="AT5" s="46">
        <f t="shared" si="0"/>
        <v>0.60301309124999936</v>
      </c>
      <c r="AU5" s="47">
        <f t="shared" si="1"/>
        <v>481.46452294882999</v>
      </c>
      <c r="AV5" s="43"/>
      <c r="AW5" s="50">
        <f>IF(H5&lt;10000,((-0.00000005795*H5^2)+(0.003823*H5)+(-6.715)),(IF(H5&lt;700000,((-0.0000000001209*H5^2)+(0.002635*H5)+(-0.4111)), ((-0.00000002007*V5^2)+(0.2564*V5)+(286.1)))))</f>
        <v>2.5619146449999519E-2</v>
      </c>
      <c r="AX5" s="51">
        <f>(-0.00000001626*AJ5^2)+(0.1912*AJ5)+(-3.858)</f>
        <v>457.03068190454002</v>
      </c>
    </row>
    <row r="6" spans="1:50">
      <c r="A6" s="43">
        <v>39</v>
      </c>
      <c r="B6" s="43" t="s">
        <v>169</v>
      </c>
      <c r="C6" s="45">
        <v>44323.459027777775</v>
      </c>
      <c r="D6" s="43" t="s">
        <v>124</v>
      </c>
      <c r="E6" s="43" t="s">
        <v>125</v>
      </c>
      <c r="F6" s="43">
        <v>0</v>
      </c>
      <c r="G6" s="43">
        <v>6.1180000000000003</v>
      </c>
      <c r="H6" s="44">
        <v>2545</v>
      </c>
      <c r="I6" s="43">
        <v>1E-3</v>
      </c>
      <c r="J6" s="43" t="s">
        <v>126</v>
      </c>
      <c r="K6" s="43" t="s">
        <v>126</v>
      </c>
      <c r="L6" s="43" t="s">
        <v>126</v>
      </c>
      <c r="M6" s="43" t="s">
        <v>126</v>
      </c>
      <c r="N6" s="43"/>
      <c r="O6" s="43">
        <v>39</v>
      </c>
      <c r="P6" s="43" t="s">
        <v>169</v>
      </c>
      <c r="Q6" s="45">
        <v>44323.459027777775</v>
      </c>
      <c r="R6" s="43" t="s">
        <v>124</v>
      </c>
      <c r="S6" s="43" t="s">
        <v>125</v>
      </c>
      <c r="T6" s="43">
        <v>0</v>
      </c>
      <c r="U6" s="43" t="s">
        <v>126</v>
      </c>
      <c r="V6" s="43" t="s">
        <v>126</v>
      </c>
      <c r="W6" s="43" t="s">
        <v>126</v>
      </c>
      <c r="X6" s="43" t="s">
        <v>126</v>
      </c>
      <c r="Y6" s="43" t="s">
        <v>126</v>
      </c>
      <c r="Z6" s="43" t="s">
        <v>126</v>
      </c>
      <c r="AA6" s="43" t="s">
        <v>126</v>
      </c>
      <c r="AB6" s="43"/>
      <c r="AC6" s="43">
        <v>39</v>
      </c>
      <c r="AD6" s="43" t="s">
        <v>169</v>
      </c>
      <c r="AE6" s="45">
        <v>44323.459027777775</v>
      </c>
      <c r="AF6" s="43" t="s">
        <v>124</v>
      </c>
      <c r="AG6" s="43" t="s">
        <v>125</v>
      </c>
      <c r="AH6" s="43">
        <v>0</v>
      </c>
      <c r="AI6" s="43">
        <v>12.271000000000001</v>
      </c>
      <c r="AJ6" s="44">
        <v>3193</v>
      </c>
      <c r="AK6" s="43">
        <v>0.64700000000000002</v>
      </c>
      <c r="AL6" s="43" t="s">
        <v>126</v>
      </c>
      <c r="AM6" s="43" t="s">
        <v>126</v>
      </c>
      <c r="AN6" s="43" t="s">
        <v>126</v>
      </c>
      <c r="AO6" s="43" t="s">
        <v>126</v>
      </c>
      <c r="AP6" s="43"/>
      <c r="AQ6" s="43">
        <v>1</v>
      </c>
      <c r="AR6" s="43"/>
      <c r="AS6" s="43"/>
      <c r="AT6" s="46">
        <f t="shared" si="0"/>
        <v>2.6508617812499997</v>
      </c>
      <c r="AU6" s="47">
        <f t="shared" si="1"/>
        <v>626.17224422027004</v>
      </c>
      <c r="AV6" s="43"/>
      <c r="AW6" s="50">
        <f t="shared" ref="AW6" si="2">IF(H6&lt;10000,((-0.00000005795*H6^2)+(0.003823*H6)+(-6.715)),(IF(H6&lt;700000,((-0.0000000001209*H6^2)+(0.002635*H6)+(-0.4111)), ((-0.00000002007*V6^2)+(0.2564*V6)+(286.1)))))</f>
        <v>2.6391914012500006</v>
      </c>
      <c r="AX6" s="51">
        <f t="shared" ref="AX6" si="3">(-0.00000001626*AJ6^2)+(0.1912*AJ6)+(-3.858)</f>
        <v>606.47782525126013</v>
      </c>
    </row>
    <row r="7" spans="1:50">
      <c r="A7" s="43">
        <v>37</v>
      </c>
      <c r="B7" s="43" t="s">
        <v>184</v>
      </c>
      <c r="C7" s="45">
        <v>44236.479155092595</v>
      </c>
      <c r="D7" s="43" t="s">
        <v>124</v>
      </c>
      <c r="E7" s="43" t="s">
        <v>125</v>
      </c>
      <c r="F7" s="43">
        <v>0</v>
      </c>
      <c r="G7" s="43">
        <v>6.1040000000000001</v>
      </c>
      <c r="H7" s="44">
        <v>2068</v>
      </c>
      <c r="I7" s="43">
        <v>1E-3</v>
      </c>
      <c r="J7" s="43" t="s">
        <v>126</v>
      </c>
      <c r="K7" s="43" t="s">
        <v>126</v>
      </c>
      <c r="L7" s="43" t="s">
        <v>126</v>
      </c>
      <c r="M7" s="43" t="s">
        <v>126</v>
      </c>
      <c r="N7" s="43"/>
      <c r="O7" s="43">
        <v>37</v>
      </c>
      <c r="P7" s="43" t="s">
        <v>184</v>
      </c>
      <c r="Q7" s="45">
        <v>44236.479155092595</v>
      </c>
      <c r="R7" s="43" t="s">
        <v>124</v>
      </c>
      <c r="S7" s="43" t="s">
        <v>125</v>
      </c>
      <c r="T7" s="43">
        <v>0</v>
      </c>
      <c r="U7" s="43" t="s">
        <v>126</v>
      </c>
      <c r="V7" s="43" t="s">
        <v>126</v>
      </c>
      <c r="W7" s="43" t="s">
        <v>126</v>
      </c>
      <c r="X7" s="43" t="s">
        <v>126</v>
      </c>
      <c r="Y7" s="43" t="s">
        <v>126</v>
      </c>
      <c r="Z7" s="43" t="s">
        <v>126</v>
      </c>
      <c r="AA7" s="43" t="s">
        <v>126</v>
      </c>
      <c r="AB7" s="43"/>
      <c r="AC7" s="43">
        <v>37</v>
      </c>
      <c r="AD7" s="43" t="s">
        <v>184</v>
      </c>
      <c r="AE7" s="45">
        <v>44236.479155092595</v>
      </c>
      <c r="AF7" s="43" t="s">
        <v>124</v>
      </c>
      <c r="AG7" s="43" t="s">
        <v>125</v>
      </c>
      <c r="AH7" s="43">
        <v>0</v>
      </c>
      <c r="AI7" s="43">
        <v>12.266999999999999</v>
      </c>
      <c r="AJ7" s="44">
        <v>3146</v>
      </c>
      <c r="AK7" s="43">
        <v>0.60299999999999998</v>
      </c>
      <c r="AL7" s="43" t="s">
        <v>126</v>
      </c>
      <c r="AM7" s="43" t="s">
        <v>126</v>
      </c>
      <c r="AN7" s="43" t="s">
        <v>126</v>
      </c>
      <c r="AO7" s="43" t="s">
        <v>126</v>
      </c>
      <c r="AP7" s="43"/>
      <c r="AQ7" s="43">
        <v>1</v>
      </c>
      <c r="AR7" s="43"/>
      <c r="AS7" s="43"/>
      <c r="AT7" s="46">
        <f t="shared" si="0"/>
        <v>1.3138182599999997</v>
      </c>
      <c r="AU7" s="47">
        <f t="shared" si="1"/>
        <v>617.47714547468013</v>
      </c>
      <c r="AV7" s="43"/>
      <c r="AW7" s="50">
        <f>IF(H7&lt;10000,((-0.00000005795*H7^2)+(0.003823*H7)+(-6.715)),(IF(H7&lt;700000,((-0.0000000001209*H7^2)+(0.002635*H7)+(-0.4111)), ((-0.00000002007*V7^2)+(0.2564*V7)+(286.1)))))</f>
        <v>0.94313363920000004</v>
      </c>
      <c r="AX7" s="51">
        <f>(-0.00000001626*AJ7^2)+(0.1912*AJ7)+(-3.858)</f>
        <v>597.49626964184006</v>
      </c>
    </row>
    <row r="8" spans="1:50">
      <c r="A8" s="43">
        <v>37</v>
      </c>
      <c r="B8" s="43" t="s">
        <v>201</v>
      </c>
      <c r="C8" s="45">
        <v>44264.527881944443</v>
      </c>
      <c r="D8" s="43" t="s">
        <v>124</v>
      </c>
      <c r="E8" s="43" t="s">
        <v>125</v>
      </c>
      <c r="F8" s="43">
        <v>0</v>
      </c>
      <c r="G8" s="43">
        <v>6.1180000000000003</v>
      </c>
      <c r="H8" s="44">
        <v>2069</v>
      </c>
      <c r="I8" s="43">
        <v>1E-3</v>
      </c>
      <c r="J8" s="43" t="s">
        <v>126</v>
      </c>
      <c r="K8" s="43" t="s">
        <v>126</v>
      </c>
      <c r="L8" s="43" t="s">
        <v>126</v>
      </c>
      <c r="M8" s="43" t="s">
        <v>126</v>
      </c>
      <c r="N8" s="43"/>
      <c r="O8" s="43">
        <v>37</v>
      </c>
      <c r="P8" s="43" t="s">
        <v>201</v>
      </c>
      <c r="Q8" s="45">
        <v>44264.527881944443</v>
      </c>
      <c r="R8" s="43" t="s">
        <v>124</v>
      </c>
      <c r="S8" s="43" t="s">
        <v>125</v>
      </c>
      <c r="T8" s="43">
        <v>0</v>
      </c>
      <c r="U8" s="43" t="s">
        <v>126</v>
      </c>
      <c r="V8" s="43" t="s">
        <v>126</v>
      </c>
      <c r="W8" s="43" t="s">
        <v>126</v>
      </c>
      <c r="X8" s="43" t="s">
        <v>126</v>
      </c>
      <c r="Y8" s="43" t="s">
        <v>126</v>
      </c>
      <c r="Z8" s="43" t="s">
        <v>126</v>
      </c>
      <c r="AA8" s="43" t="s">
        <v>126</v>
      </c>
      <c r="AB8" s="43"/>
      <c r="AC8" s="43">
        <v>37</v>
      </c>
      <c r="AD8" s="43" t="s">
        <v>201</v>
      </c>
      <c r="AE8" s="45">
        <v>44264.527881944443</v>
      </c>
      <c r="AF8" s="43" t="s">
        <v>124</v>
      </c>
      <c r="AG8" s="43" t="s">
        <v>125</v>
      </c>
      <c r="AH8" s="43">
        <v>0</v>
      </c>
      <c r="AI8" s="43">
        <v>12.297000000000001</v>
      </c>
      <c r="AJ8" s="44">
        <v>2133</v>
      </c>
      <c r="AK8" s="43">
        <v>0.46500000000000002</v>
      </c>
      <c r="AL8" s="43" t="s">
        <v>126</v>
      </c>
      <c r="AM8" s="43" t="s">
        <v>126</v>
      </c>
      <c r="AN8" s="43" t="s">
        <v>126</v>
      </c>
      <c r="AO8" s="43" t="s">
        <v>126</v>
      </c>
      <c r="AP8" s="43"/>
      <c r="AQ8" s="43">
        <v>1</v>
      </c>
      <c r="AR8" s="43"/>
      <c r="AS8" s="43"/>
      <c r="AT8" s="46">
        <f t="shared" si="0"/>
        <v>1.316611171249999</v>
      </c>
      <c r="AU8" s="47">
        <f t="shared" si="1"/>
        <v>430.00261602147003</v>
      </c>
      <c r="AV8" s="43"/>
      <c r="AW8" s="50">
        <f>IF(H8&lt;10000,((-0.00000005795*H8^2)+(0.003823*H8)+(-6.715)),(IF(H8&lt;700000,((-0.0000000001209*H8^2)+(0.002635*H8)+(-0.4111)), ((-0.00000002007*V8^2)+(0.2564*V8)+(286.1)))))</f>
        <v>0.9467169000500002</v>
      </c>
      <c r="AX8" s="51">
        <f>(-0.00000001626*AJ8^2)+(0.1912*AJ8)+(-3.858)</f>
        <v>403.89762205686003</v>
      </c>
    </row>
    <row r="9" spans="1:50">
      <c r="A9" s="43">
        <v>39</v>
      </c>
      <c r="B9" s="43" t="s">
        <v>214</v>
      </c>
      <c r="C9" s="45">
        <v>44305.429097222222</v>
      </c>
      <c r="D9" s="43" t="s">
        <v>124</v>
      </c>
      <c r="E9" s="43" t="s">
        <v>125</v>
      </c>
      <c r="F9" s="43">
        <v>0</v>
      </c>
      <c r="G9" s="43">
        <v>6.1139999999999999</v>
      </c>
      <c r="H9" s="44">
        <v>1841</v>
      </c>
      <c r="I9" s="43">
        <v>-1E-3</v>
      </c>
      <c r="J9" s="43" t="s">
        <v>126</v>
      </c>
      <c r="K9" s="43" t="s">
        <v>126</v>
      </c>
      <c r="L9" s="43" t="s">
        <v>126</v>
      </c>
      <c r="M9" s="43" t="s">
        <v>126</v>
      </c>
      <c r="N9" s="43"/>
      <c r="O9" s="43">
        <v>39</v>
      </c>
      <c r="P9" s="43" t="s">
        <v>214</v>
      </c>
      <c r="Q9" s="45">
        <v>44305.429097222222</v>
      </c>
      <c r="R9" s="43" t="s">
        <v>124</v>
      </c>
      <c r="S9" s="43" t="s">
        <v>125</v>
      </c>
      <c r="T9" s="43">
        <v>0</v>
      </c>
      <c r="U9" s="43" t="s">
        <v>126</v>
      </c>
      <c r="V9" s="43" t="s">
        <v>126</v>
      </c>
      <c r="W9" s="43" t="s">
        <v>126</v>
      </c>
      <c r="X9" s="43" t="s">
        <v>126</v>
      </c>
      <c r="Y9" s="43" t="s">
        <v>126</v>
      </c>
      <c r="Z9" s="43" t="s">
        <v>126</v>
      </c>
      <c r="AA9" s="43" t="s">
        <v>126</v>
      </c>
      <c r="AB9" s="43"/>
      <c r="AC9" s="43">
        <v>39</v>
      </c>
      <c r="AD9" s="43" t="s">
        <v>214</v>
      </c>
      <c r="AE9" s="45">
        <v>44305.429097222222</v>
      </c>
      <c r="AF9" s="43" t="s">
        <v>124</v>
      </c>
      <c r="AG9" s="43" t="s">
        <v>125</v>
      </c>
      <c r="AH9" s="43">
        <v>0</v>
      </c>
      <c r="AI9" s="43">
        <v>12.286</v>
      </c>
      <c r="AJ9" s="44">
        <v>2060</v>
      </c>
      <c r="AK9" s="43">
        <v>0.42099999999999999</v>
      </c>
      <c r="AL9" s="43" t="s">
        <v>126</v>
      </c>
      <c r="AM9" s="43" t="s">
        <v>126</v>
      </c>
      <c r="AN9" s="43" t="s">
        <v>126</v>
      </c>
      <c r="AO9" s="43" t="s">
        <v>126</v>
      </c>
      <c r="AP9" s="43"/>
      <c r="AQ9" s="43">
        <v>1</v>
      </c>
      <c r="AR9" s="43"/>
      <c r="AS9" s="43"/>
      <c r="AT9" s="46">
        <f t="shared" si="0"/>
        <v>0.68092722124999927</v>
      </c>
      <c r="AU9" s="47">
        <f t="shared" si="1"/>
        <v>416.487629228</v>
      </c>
      <c r="AV9" s="43"/>
      <c r="AW9" s="50">
        <f t="shared" ref="AW9" si="4">IF(H9&lt;10000,((-0.00000005795*H9^2)+(0.003823*H9)+(-6.715)),(IF(H9&lt;700000,((-0.0000000001209*H9^2)+(0.002635*H9)+(-0.4111)), ((-0.00000002007*V9^2)+(0.2564*V9)+(286.1)))))</f>
        <v>0.12673416605000032</v>
      </c>
      <c r="AX9" s="51">
        <f t="shared" ref="AX9" si="5">(-0.00000001626*AJ9^2)+(0.1912*AJ9)+(-3.858)</f>
        <v>389.944999064</v>
      </c>
    </row>
    <row r="10" spans="1:50">
      <c r="A10" s="43">
        <v>39</v>
      </c>
      <c r="B10" s="43" t="s">
        <v>232</v>
      </c>
      <c r="C10" s="45">
        <v>44334.443414351852</v>
      </c>
      <c r="D10" s="43" t="s">
        <v>124</v>
      </c>
      <c r="E10" s="43" t="s">
        <v>125</v>
      </c>
      <c r="F10" s="43">
        <v>0</v>
      </c>
      <c r="G10" s="43">
        <v>6.0629999999999997</v>
      </c>
      <c r="H10" s="44">
        <v>2303</v>
      </c>
      <c r="I10" s="43">
        <v>0</v>
      </c>
      <c r="J10" s="43" t="s">
        <v>126</v>
      </c>
      <c r="K10" s="43" t="s">
        <v>126</v>
      </c>
      <c r="L10" s="43" t="s">
        <v>126</v>
      </c>
      <c r="M10" s="43" t="s">
        <v>126</v>
      </c>
      <c r="N10" s="43"/>
      <c r="O10" s="43">
        <v>39</v>
      </c>
      <c r="P10" s="43" t="s">
        <v>232</v>
      </c>
      <c r="Q10" s="45">
        <v>44334.443414351852</v>
      </c>
      <c r="R10" s="43" t="s">
        <v>124</v>
      </c>
      <c r="S10" s="43" t="s">
        <v>125</v>
      </c>
      <c r="T10" s="43">
        <v>0</v>
      </c>
      <c r="U10" s="43" t="s">
        <v>126</v>
      </c>
      <c r="V10" s="44" t="s">
        <v>126</v>
      </c>
      <c r="W10" s="43" t="s">
        <v>126</v>
      </c>
      <c r="X10" s="43" t="s">
        <v>126</v>
      </c>
      <c r="Y10" s="43" t="s">
        <v>126</v>
      </c>
      <c r="Z10" s="43" t="s">
        <v>126</v>
      </c>
      <c r="AA10" s="43" t="s">
        <v>126</v>
      </c>
      <c r="AB10" s="43"/>
      <c r="AC10" s="43">
        <v>39</v>
      </c>
      <c r="AD10" s="43" t="s">
        <v>232</v>
      </c>
      <c r="AE10" s="45">
        <v>44334.443414351852</v>
      </c>
      <c r="AF10" s="43" t="s">
        <v>124</v>
      </c>
      <c r="AG10" s="43" t="s">
        <v>125</v>
      </c>
      <c r="AH10" s="43">
        <v>0</v>
      </c>
      <c r="AI10" s="43">
        <v>12.214</v>
      </c>
      <c r="AJ10" s="44">
        <v>1939</v>
      </c>
      <c r="AK10" s="43">
        <v>0.39700000000000002</v>
      </c>
      <c r="AL10" s="43" t="s">
        <v>126</v>
      </c>
      <c r="AM10" s="43" t="s">
        <v>126</v>
      </c>
      <c r="AN10" s="43" t="s">
        <v>126</v>
      </c>
      <c r="AO10" s="43" t="s">
        <v>126</v>
      </c>
      <c r="AP10" s="43"/>
      <c r="AQ10" s="43">
        <v>1</v>
      </c>
      <c r="AR10" s="43"/>
      <c r="AS10" s="43"/>
      <c r="AT10" s="46">
        <f t="shared" si="0"/>
        <v>1.9713209412499992</v>
      </c>
      <c r="AU10" s="47">
        <f t="shared" si="1"/>
        <v>394.08460231282999</v>
      </c>
    </row>
    <row r="11" spans="1:50">
      <c r="A11" s="17">
        <v>37</v>
      </c>
      <c r="B11" s="43" t="s">
        <v>258</v>
      </c>
      <c r="C11" s="45">
        <v>44278.595486111109</v>
      </c>
      <c r="D11" s="43" t="s">
        <v>124</v>
      </c>
      <c r="E11" s="43" t="s">
        <v>125</v>
      </c>
      <c r="F11" s="43">
        <v>0</v>
      </c>
      <c r="G11" s="43">
        <v>6.0910000000000002</v>
      </c>
      <c r="H11" s="44">
        <v>1779</v>
      </c>
      <c r="I11" s="43">
        <v>1E-3</v>
      </c>
      <c r="J11" s="43" t="s">
        <v>126</v>
      </c>
      <c r="K11" s="43" t="s">
        <v>126</v>
      </c>
      <c r="L11" s="43" t="s">
        <v>126</v>
      </c>
      <c r="M11" s="43" t="s">
        <v>126</v>
      </c>
      <c r="N11" s="43"/>
      <c r="O11" s="43">
        <v>37</v>
      </c>
      <c r="P11" s="43" t="s">
        <v>258</v>
      </c>
      <c r="Q11" s="45">
        <v>44278.595486111109</v>
      </c>
      <c r="R11" s="43" t="s">
        <v>124</v>
      </c>
      <c r="S11" s="43" t="s">
        <v>125</v>
      </c>
      <c r="T11" s="43">
        <v>0</v>
      </c>
      <c r="U11" s="43" t="s">
        <v>126</v>
      </c>
      <c r="V11" s="44" t="s">
        <v>126</v>
      </c>
      <c r="W11" s="43" t="s">
        <v>126</v>
      </c>
      <c r="X11" s="43" t="s">
        <v>126</v>
      </c>
      <c r="Y11" s="43" t="s">
        <v>126</v>
      </c>
      <c r="Z11" s="43" t="s">
        <v>126</v>
      </c>
      <c r="AA11" s="43" t="s">
        <v>126</v>
      </c>
      <c r="AB11" s="43"/>
      <c r="AC11" s="43">
        <v>37</v>
      </c>
      <c r="AD11" s="43" t="s">
        <v>258</v>
      </c>
      <c r="AE11" s="45">
        <v>44278.595486111109</v>
      </c>
      <c r="AF11" s="43" t="s">
        <v>124</v>
      </c>
      <c r="AG11" s="43" t="s">
        <v>125</v>
      </c>
      <c r="AH11" s="43">
        <v>0</v>
      </c>
      <c r="AI11" s="43">
        <v>12.273999999999999</v>
      </c>
      <c r="AJ11" s="44">
        <v>1989</v>
      </c>
      <c r="AK11" s="43">
        <v>0.44600000000000001</v>
      </c>
      <c r="AL11" s="43" t="s">
        <v>126</v>
      </c>
      <c r="AM11" s="43" t="s">
        <v>126</v>
      </c>
      <c r="AN11" s="43" t="s">
        <v>126</v>
      </c>
      <c r="AO11" s="43" t="s">
        <v>126</v>
      </c>
      <c r="AP11" s="43"/>
      <c r="AQ11" s="43">
        <v>1</v>
      </c>
      <c r="AR11" s="43"/>
      <c r="AS11" s="43"/>
      <c r="AT11" s="46">
        <f t="shared" si="0"/>
        <v>0.50844787124999957</v>
      </c>
      <c r="AU11" s="47">
        <f t="shared" si="1"/>
        <v>403.34227428483001</v>
      </c>
      <c r="AV11" s="43"/>
      <c r="AW11" s="50">
        <f>IF(H11&lt;10000,((-0.00000005795*H11^2)+(0.003823*H11)+(-6.715)),(IF(H11&lt;700000,((-0.0000000001209*H11^2)+(0.002635*H11)+(-0.4111)), ((-0.00000002007*V11^2)+(0.2564*V11)+(286.1)))))</f>
        <v>-9.7285535950000224E-2</v>
      </c>
      <c r="AX11" s="51">
        <f>(-0.00000001626*AJ11^2)+(0.1912*AJ11)+(-3.858)</f>
        <v>376.37447347253999</v>
      </c>
    </row>
    <row r="12" spans="1:50">
      <c r="A12" s="43">
        <v>39</v>
      </c>
      <c r="B12" s="43" t="s">
        <v>281</v>
      </c>
      <c r="C12" s="45">
        <v>44341.434062499997</v>
      </c>
      <c r="D12" s="43" t="s">
        <v>124</v>
      </c>
      <c r="E12" s="43" t="s">
        <v>125</v>
      </c>
      <c r="F12" s="43">
        <v>0</v>
      </c>
      <c r="G12" s="43">
        <v>6.1079999999999997</v>
      </c>
      <c r="H12" s="44">
        <v>2317</v>
      </c>
      <c r="I12" s="43">
        <v>0</v>
      </c>
      <c r="J12" s="43" t="s">
        <v>126</v>
      </c>
      <c r="K12" s="43" t="s">
        <v>126</v>
      </c>
      <c r="L12" s="43" t="s">
        <v>126</v>
      </c>
      <c r="M12" s="43" t="s">
        <v>126</v>
      </c>
      <c r="N12" s="43"/>
      <c r="O12" s="43">
        <v>39</v>
      </c>
      <c r="P12" s="43" t="s">
        <v>281</v>
      </c>
      <c r="Q12" s="45">
        <v>44341.434062499997</v>
      </c>
      <c r="R12" s="43" t="s">
        <v>124</v>
      </c>
      <c r="S12" s="43" t="s">
        <v>125</v>
      </c>
      <c r="T12" s="43">
        <v>0</v>
      </c>
      <c r="U12" s="43" t="s">
        <v>126</v>
      </c>
      <c r="V12" s="44" t="s">
        <v>126</v>
      </c>
      <c r="W12" s="43" t="s">
        <v>126</v>
      </c>
      <c r="X12" s="43" t="s">
        <v>126</v>
      </c>
      <c r="Y12" s="43" t="s">
        <v>126</v>
      </c>
      <c r="Z12" s="43" t="s">
        <v>126</v>
      </c>
      <c r="AA12" s="43" t="s">
        <v>126</v>
      </c>
      <c r="AB12" s="43"/>
      <c r="AC12" s="43">
        <v>39</v>
      </c>
      <c r="AD12" s="43" t="s">
        <v>281</v>
      </c>
      <c r="AE12" s="45">
        <v>44341.434062499997</v>
      </c>
      <c r="AF12" s="43" t="s">
        <v>124</v>
      </c>
      <c r="AG12" s="43" t="s">
        <v>125</v>
      </c>
      <c r="AH12" s="43">
        <v>0</v>
      </c>
      <c r="AI12" s="43">
        <v>12.234</v>
      </c>
      <c r="AJ12" s="44">
        <v>2361</v>
      </c>
      <c r="AK12" s="43">
        <v>0.48099999999999998</v>
      </c>
      <c r="AL12" s="43" t="s">
        <v>126</v>
      </c>
      <c r="AM12" s="43" t="s">
        <v>126</v>
      </c>
      <c r="AN12" s="43" t="s">
        <v>126</v>
      </c>
      <c r="AO12" s="43" t="s">
        <v>126</v>
      </c>
      <c r="AP12" s="43"/>
      <c r="AQ12" s="43">
        <v>1</v>
      </c>
      <c r="AR12" s="43"/>
      <c r="AS12" s="43"/>
      <c r="AT12" s="46">
        <f t="shared" si="0"/>
        <v>2.0105653912499992</v>
      </c>
      <c r="AU12" s="47">
        <f t="shared" si="1"/>
        <v>472.20949987082997</v>
      </c>
      <c r="AV12" s="43"/>
      <c r="AW12" s="50">
        <f t="shared" ref="AW12:AW27" si="6">IF(H12&lt;10000,((-0.00000005795*H12^2)+(0.003823*H12)+(-6.715)),(IF(H12&lt;700000,((-0.0000000001209*H12^2)+(0.002635*H12)+(-0.4111)), ((-0.00000002007*V12^2)+(0.2564*V12)+(286.1)))))</f>
        <v>1.831787062450001</v>
      </c>
      <c r="AX12" s="51">
        <f t="shared" ref="AX12:AX27" si="7">(-0.00000001626*AJ12^2)+(0.1912*AJ12)+(-3.858)</f>
        <v>447.47456154053998</v>
      </c>
    </row>
    <row r="13" spans="1:50">
      <c r="A13" s="43">
        <v>39</v>
      </c>
      <c r="B13" s="43" t="s">
        <v>302</v>
      </c>
      <c r="C13" s="45">
        <v>44348.458194444444</v>
      </c>
      <c r="D13" s="43" t="s">
        <v>124</v>
      </c>
      <c r="E13" s="43" t="s">
        <v>125</v>
      </c>
      <c r="F13" s="43">
        <v>0</v>
      </c>
      <c r="G13" s="43">
        <v>6.0659999999999998</v>
      </c>
      <c r="H13" s="44">
        <v>2321</v>
      </c>
      <c r="I13" s="43">
        <v>0</v>
      </c>
      <c r="J13" s="43" t="s">
        <v>126</v>
      </c>
      <c r="K13" s="43" t="s">
        <v>126</v>
      </c>
      <c r="L13" s="43" t="s">
        <v>126</v>
      </c>
      <c r="M13" s="43" t="s">
        <v>126</v>
      </c>
      <c r="N13" s="43"/>
      <c r="O13" s="43">
        <v>39</v>
      </c>
      <c r="P13" s="43" t="s">
        <v>302</v>
      </c>
      <c r="Q13" s="45">
        <v>44348.458194444444</v>
      </c>
      <c r="R13" s="43" t="s">
        <v>124</v>
      </c>
      <c r="S13" s="43" t="s">
        <v>125</v>
      </c>
      <c r="T13" s="43">
        <v>0</v>
      </c>
      <c r="U13" s="43" t="s">
        <v>126</v>
      </c>
      <c r="V13" s="43" t="s">
        <v>126</v>
      </c>
      <c r="W13" s="43" t="s">
        <v>126</v>
      </c>
      <c r="X13" s="43" t="s">
        <v>126</v>
      </c>
      <c r="Y13" s="43" t="s">
        <v>126</v>
      </c>
      <c r="Z13" s="43" t="s">
        <v>126</v>
      </c>
      <c r="AA13" s="43" t="s">
        <v>126</v>
      </c>
      <c r="AB13" s="43"/>
      <c r="AC13" s="43">
        <v>39</v>
      </c>
      <c r="AD13" s="43" t="s">
        <v>302</v>
      </c>
      <c r="AE13" s="45">
        <v>44348.458194444444</v>
      </c>
      <c r="AF13" s="43" t="s">
        <v>124</v>
      </c>
      <c r="AG13" s="43" t="s">
        <v>125</v>
      </c>
      <c r="AH13" s="43">
        <v>0</v>
      </c>
      <c r="AI13" s="43">
        <v>12.206</v>
      </c>
      <c r="AJ13" s="44">
        <v>1557</v>
      </c>
      <c r="AK13" s="43">
        <v>0.32</v>
      </c>
      <c r="AL13" s="43" t="s">
        <v>126</v>
      </c>
      <c r="AM13" s="43" t="s">
        <v>126</v>
      </c>
      <c r="AN13" s="43" t="s">
        <v>126</v>
      </c>
      <c r="AO13" s="43" t="s">
        <v>126</v>
      </c>
      <c r="AP13" s="43"/>
      <c r="AQ13" s="43">
        <v>1</v>
      </c>
      <c r="AR13" s="43"/>
      <c r="AS13" s="43"/>
      <c r="AT13" s="46">
        <f t="shared" si="0"/>
        <v>2.0217796212499994</v>
      </c>
      <c r="AU13" s="47">
        <f t="shared" si="1"/>
        <v>323.34562989027</v>
      </c>
      <c r="AV13" s="43"/>
      <c r="AW13" s="50">
        <f t="shared" si="6"/>
        <v>1.8460039740499994</v>
      </c>
      <c r="AX13" s="51">
        <f t="shared" si="7"/>
        <v>293.80098171125996</v>
      </c>
    </row>
    <row r="14" spans="1:50">
      <c r="A14" s="43">
        <v>39</v>
      </c>
      <c r="B14" s="43" t="s">
        <v>329</v>
      </c>
      <c r="C14" s="45">
        <v>44361.486192129632</v>
      </c>
      <c r="D14" s="43" t="s">
        <v>124</v>
      </c>
      <c r="E14" s="43" t="s">
        <v>125</v>
      </c>
      <c r="F14" s="43">
        <v>0</v>
      </c>
      <c r="G14" s="43">
        <v>6.0469999999999997</v>
      </c>
      <c r="H14" s="44">
        <v>942</v>
      </c>
      <c r="I14" s="43">
        <v>-3.0000000000000001E-3</v>
      </c>
      <c r="J14" s="43" t="s">
        <v>126</v>
      </c>
      <c r="K14" s="43" t="s">
        <v>126</v>
      </c>
      <c r="L14" s="43" t="s">
        <v>126</v>
      </c>
      <c r="M14" s="43" t="s">
        <v>126</v>
      </c>
      <c r="N14" s="43"/>
      <c r="O14" s="43">
        <v>39</v>
      </c>
      <c r="P14" s="43" t="s">
        <v>329</v>
      </c>
      <c r="Q14" s="45">
        <v>44361.486192129632</v>
      </c>
      <c r="R14" s="43" t="s">
        <v>124</v>
      </c>
      <c r="S14" s="43" t="s">
        <v>125</v>
      </c>
      <c r="T14" s="43">
        <v>0</v>
      </c>
      <c r="U14" s="43" t="s">
        <v>126</v>
      </c>
      <c r="V14" s="43" t="s">
        <v>126</v>
      </c>
      <c r="W14" s="43" t="s">
        <v>126</v>
      </c>
      <c r="X14" s="43" t="s">
        <v>126</v>
      </c>
      <c r="Y14" s="43" t="s">
        <v>126</v>
      </c>
      <c r="Z14" s="43" t="s">
        <v>126</v>
      </c>
      <c r="AA14" s="43" t="s">
        <v>126</v>
      </c>
      <c r="AB14" s="43"/>
      <c r="AC14" s="43">
        <v>39</v>
      </c>
      <c r="AD14" s="43" t="s">
        <v>329</v>
      </c>
      <c r="AE14" s="45">
        <v>44361.486192129632</v>
      </c>
      <c r="AF14" s="43" t="s">
        <v>124</v>
      </c>
      <c r="AG14" s="43" t="s">
        <v>125</v>
      </c>
      <c r="AH14" s="43">
        <v>0</v>
      </c>
      <c r="AI14" s="43">
        <v>12.215</v>
      </c>
      <c r="AJ14" s="44">
        <v>2445</v>
      </c>
      <c r="AK14" s="43">
        <v>0.497</v>
      </c>
      <c r="AL14" s="43" t="s">
        <v>126</v>
      </c>
      <c r="AM14" s="43" t="s">
        <v>126</v>
      </c>
      <c r="AN14" s="43" t="s">
        <v>126</v>
      </c>
      <c r="AO14" s="43" t="s">
        <v>126</v>
      </c>
      <c r="AP14" s="43"/>
      <c r="AQ14" s="43">
        <v>1</v>
      </c>
      <c r="AR14" s="43"/>
      <c r="AS14" s="43"/>
      <c r="AT14" s="46">
        <f t="shared" si="0"/>
        <v>-1.8040335150000004</v>
      </c>
      <c r="AU14" s="47">
        <f t="shared" si="1"/>
        <v>487.75775937074997</v>
      </c>
      <c r="AV14" s="43"/>
      <c r="AW14" s="50">
        <f t="shared" si="6"/>
        <v>-3.1651567437999999</v>
      </c>
      <c r="AX14" s="51">
        <f t="shared" si="7"/>
        <v>463.52879731350004</v>
      </c>
    </row>
    <row r="15" spans="1:50">
      <c r="A15" s="43">
        <v>39</v>
      </c>
      <c r="B15" s="43" t="s">
        <v>351</v>
      </c>
      <c r="C15" s="45">
        <v>44370.476168981484</v>
      </c>
      <c r="D15" s="43" t="s">
        <v>124</v>
      </c>
      <c r="E15" s="43" t="s">
        <v>125</v>
      </c>
      <c r="F15" s="43">
        <v>0</v>
      </c>
      <c r="G15" s="43">
        <v>6.077</v>
      </c>
      <c r="H15" s="44">
        <v>1011</v>
      </c>
      <c r="I15" s="43">
        <v>-3.0000000000000001E-3</v>
      </c>
      <c r="J15" s="43" t="s">
        <v>126</v>
      </c>
      <c r="K15" s="43" t="s">
        <v>126</v>
      </c>
      <c r="L15" s="43" t="s">
        <v>126</v>
      </c>
      <c r="M15" s="43" t="s">
        <v>126</v>
      </c>
      <c r="N15" s="43"/>
      <c r="O15" s="43">
        <v>39</v>
      </c>
      <c r="P15" s="43" t="s">
        <v>351</v>
      </c>
      <c r="Q15" s="45">
        <v>44370.476168981484</v>
      </c>
      <c r="R15" s="43" t="s">
        <v>124</v>
      </c>
      <c r="S15" s="43" t="s">
        <v>125</v>
      </c>
      <c r="T15" s="43">
        <v>0</v>
      </c>
      <c r="U15" s="43" t="s">
        <v>126</v>
      </c>
      <c r="V15" s="43" t="s">
        <v>126</v>
      </c>
      <c r="W15" s="43" t="s">
        <v>126</v>
      </c>
      <c r="X15" s="43" t="s">
        <v>126</v>
      </c>
      <c r="Y15" s="43" t="s">
        <v>126</v>
      </c>
      <c r="Z15" s="43" t="s">
        <v>126</v>
      </c>
      <c r="AA15" s="43" t="s">
        <v>126</v>
      </c>
      <c r="AB15" s="43"/>
      <c r="AC15" s="43">
        <v>39</v>
      </c>
      <c r="AD15" s="43" t="s">
        <v>351</v>
      </c>
      <c r="AE15" s="45">
        <v>44370.476168981484</v>
      </c>
      <c r="AF15" s="43" t="s">
        <v>124</v>
      </c>
      <c r="AG15" s="43" t="s">
        <v>125</v>
      </c>
      <c r="AH15" s="43">
        <v>0</v>
      </c>
      <c r="AI15" s="43">
        <v>12.234</v>
      </c>
      <c r="AJ15" s="44">
        <v>1845</v>
      </c>
      <c r="AK15" s="43">
        <v>0.378</v>
      </c>
      <c r="AL15" s="43" t="s">
        <v>126</v>
      </c>
      <c r="AM15" s="43" t="s">
        <v>126</v>
      </c>
      <c r="AN15" s="43" t="s">
        <v>126</v>
      </c>
      <c r="AO15" s="43" t="s">
        <v>126</v>
      </c>
      <c r="AP15" s="43"/>
      <c r="AQ15" s="43">
        <v>1</v>
      </c>
      <c r="AR15" s="43"/>
      <c r="AS15" s="43"/>
      <c r="AT15" s="46">
        <f t="shared" si="0"/>
        <v>-1.6145249287500008</v>
      </c>
      <c r="AU15" s="47">
        <f t="shared" si="1"/>
        <v>376.67932935075004</v>
      </c>
      <c r="AV15" s="43"/>
      <c r="AW15" s="50">
        <f t="shared" si="6"/>
        <v>-2.9091789119499998</v>
      </c>
      <c r="AX15" s="51">
        <f t="shared" si="7"/>
        <v>348.85065055350003</v>
      </c>
    </row>
    <row r="16" spans="1:50">
      <c r="A16" s="43">
        <v>39</v>
      </c>
      <c r="B16" s="43" t="s">
        <v>373</v>
      </c>
      <c r="C16" s="45">
        <v>44376.579953703702</v>
      </c>
      <c r="D16" s="43" t="s">
        <v>124</v>
      </c>
      <c r="E16" s="43" t="s">
        <v>125</v>
      </c>
      <c r="F16" s="43">
        <v>0</v>
      </c>
      <c r="G16" s="43">
        <v>6.0590000000000002</v>
      </c>
      <c r="H16" s="44">
        <v>1210</v>
      </c>
      <c r="I16" s="43">
        <v>-2E-3</v>
      </c>
      <c r="J16" s="43" t="s">
        <v>126</v>
      </c>
      <c r="K16" s="43" t="s">
        <v>126</v>
      </c>
      <c r="L16" s="43" t="s">
        <v>126</v>
      </c>
      <c r="M16" s="43" t="s">
        <v>126</v>
      </c>
      <c r="N16" s="43"/>
      <c r="O16" s="43">
        <v>39</v>
      </c>
      <c r="P16" s="43" t="s">
        <v>373</v>
      </c>
      <c r="Q16" s="45">
        <v>44376.579953703702</v>
      </c>
      <c r="R16" s="43" t="s">
        <v>124</v>
      </c>
      <c r="S16" s="43" t="s">
        <v>125</v>
      </c>
      <c r="T16" s="43">
        <v>0</v>
      </c>
      <c r="U16" s="43" t="s">
        <v>126</v>
      </c>
      <c r="V16" s="43" t="s">
        <v>126</v>
      </c>
      <c r="W16" s="43" t="s">
        <v>126</v>
      </c>
      <c r="X16" s="43" t="s">
        <v>126</v>
      </c>
      <c r="Y16" s="43" t="s">
        <v>126</v>
      </c>
      <c r="Z16" s="43" t="s">
        <v>126</v>
      </c>
      <c r="AA16" s="43" t="s">
        <v>126</v>
      </c>
      <c r="AB16" s="43"/>
      <c r="AC16" s="43">
        <v>39</v>
      </c>
      <c r="AD16" s="43" t="s">
        <v>373</v>
      </c>
      <c r="AE16" s="45">
        <v>44376.579953703702</v>
      </c>
      <c r="AF16" s="43" t="s">
        <v>124</v>
      </c>
      <c r="AG16" s="43" t="s">
        <v>125</v>
      </c>
      <c r="AH16" s="43">
        <v>0</v>
      </c>
      <c r="AI16" s="43">
        <v>12.209</v>
      </c>
      <c r="AJ16" s="44">
        <v>2451</v>
      </c>
      <c r="AK16" s="43">
        <v>0.499</v>
      </c>
      <c r="AL16" s="43" t="s">
        <v>126</v>
      </c>
      <c r="AM16" s="43" t="s">
        <v>126</v>
      </c>
      <c r="AN16" s="43" t="s">
        <v>126</v>
      </c>
      <c r="AO16" s="43" t="s">
        <v>126</v>
      </c>
      <c r="AP16" s="43"/>
      <c r="AQ16" s="43">
        <v>1</v>
      </c>
      <c r="AR16" s="43"/>
      <c r="AS16" s="43"/>
      <c r="AT16" s="46">
        <f t="shared" si="0"/>
        <v>-1.0668378750000005</v>
      </c>
      <c r="AU16" s="47">
        <f t="shared" si="1"/>
        <v>488.86831543923</v>
      </c>
      <c r="AV16" s="43"/>
      <c r="AW16" s="50">
        <f t="shared" si="6"/>
        <v>-2.174014595</v>
      </c>
      <c r="AX16" s="51">
        <f t="shared" si="7"/>
        <v>464.67551965974002</v>
      </c>
    </row>
    <row r="17" spans="1:50">
      <c r="A17" s="43">
        <v>39</v>
      </c>
      <c r="B17" s="43" t="s">
        <v>403</v>
      </c>
      <c r="C17" s="45">
        <v>44386.441377314812</v>
      </c>
      <c r="D17" s="43" t="s">
        <v>124</v>
      </c>
      <c r="E17" s="43" t="s">
        <v>125</v>
      </c>
      <c r="F17" s="43">
        <v>0</v>
      </c>
      <c r="G17" s="43">
        <v>6.0419999999999998</v>
      </c>
      <c r="H17" s="44">
        <v>1340</v>
      </c>
      <c r="I17" s="43">
        <v>-2E-3</v>
      </c>
      <c r="J17" s="43" t="s">
        <v>126</v>
      </c>
      <c r="K17" s="43" t="s">
        <v>126</v>
      </c>
      <c r="L17" s="43" t="s">
        <v>126</v>
      </c>
      <c r="M17" s="43" t="s">
        <v>126</v>
      </c>
      <c r="N17" s="43"/>
      <c r="O17" s="43">
        <v>39</v>
      </c>
      <c r="P17" s="43" t="s">
        <v>403</v>
      </c>
      <c r="Q17" s="45">
        <v>44386.441377314812</v>
      </c>
      <c r="R17" s="43" t="s">
        <v>124</v>
      </c>
      <c r="S17" s="43" t="s">
        <v>125</v>
      </c>
      <c r="T17" s="43">
        <v>0</v>
      </c>
      <c r="U17" s="43" t="s">
        <v>126</v>
      </c>
      <c r="V17" s="44" t="s">
        <v>126</v>
      </c>
      <c r="W17" s="43" t="s">
        <v>126</v>
      </c>
      <c r="X17" s="43" t="s">
        <v>126</v>
      </c>
      <c r="Y17" s="43" t="s">
        <v>126</v>
      </c>
      <c r="Z17" s="43" t="s">
        <v>126</v>
      </c>
      <c r="AA17" s="43" t="s">
        <v>126</v>
      </c>
      <c r="AB17" s="43"/>
      <c r="AC17" s="43">
        <v>39</v>
      </c>
      <c r="AD17" s="43" t="s">
        <v>403</v>
      </c>
      <c r="AE17" s="45">
        <v>44386.441377314812</v>
      </c>
      <c r="AF17" s="43" t="s">
        <v>124</v>
      </c>
      <c r="AG17" s="43" t="s">
        <v>125</v>
      </c>
      <c r="AH17" s="43">
        <v>0</v>
      </c>
      <c r="AI17" s="43">
        <v>12.209</v>
      </c>
      <c r="AJ17" s="44">
        <v>3527</v>
      </c>
      <c r="AK17" s="43">
        <v>0.71399999999999997</v>
      </c>
      <c r="AL17" s="43" t="s">
        <v>126</v>
      </c>
      <c r="AM17" s="43" t="s">
        <v>126</v>
      </c>
      <c r="AN17" s="43" t="s">
        <v>126</v>
      </c>
      <c r="AO17" s="43" t="s">
        <v>126</v>
      </c>
      <c r="AP17" s="43"/>
      <c r="AQ17" s="43">
        <v>1</v>
      </c>
      <c r="AR17" s="43"/>
      <c r="AS17" s="43"/>
      <c r="AT17" s="46">
        <f t="shared" si="0"/>
        <v>-0.7081435000000007</v>
      </c>
      <c r="AU17" s="47">
        <f t="shared" si="1"/>
        <v>687.95495821067004</v>
      </c>
      <c r="AV17" s="43"/>
      <c r="AW17" s="50">
        <f t="shared" si="6"/>
        <v>-1.6962350199999996</v>
      </c>
      <c r="AX17" s="51">
        <f t="shared" si="7"/>
        <v>670.30213000646006</v>
      </c>
    </row>
    <row r="18" spans="1:50">
      <c r="A18" s="43">
        <v>39</v>
      </c>
      <c r="B18" s="43" t="s">
        <v>429</v>
      </c>
      <c r="C18" s="45">
        <v>44399.430960648147</v>
      </c>
      <c r="D18" s="43" t="s">
        <v>124</v>
      </c>
      <c r="E18" s="43" t="s">
        <v>125</v>
      </c>
      <c r="F18" s="43">
        <v>0</v>
      </c>
      <c r="G18" s="43">
        <v>6.0549999999999997</v>
      </c>
      <c r="H18" s="44">
        <v>1440</v>
      </c>
      <c r="I18" s="43">
        <v>-2E-3</v>
      </c>
      <c r="J18" s="43" t="s">
        <v>126</v>
      </c>
      <c r="K18" s="43" t="s">
        <v>126</v>
      </c>
      <c r="L18" s="43" t="s">
        <v>126</v>
      </c>
      <c r="M18" s="43" t="s">
        <v>126</v>
      </c>
      <c r="N18" s="43"/>
      <c r="O18" s="43">
        <v>39</v>
      </c>
      <c r="P18" s="43" t="s">
        <v>429</v>
      </c>
      <c r="Q18" s="45">
        <v>44399.430960648147</v>
      </c>
      <c r="R18" s="43" t="s">
        <v>124</v>
      </c>
      <c r="S18" s="43" t="s">
        <v>125</v>
      </c>
      <c r="T18" s="43">
        <v>0</v>
      </c>
      <c r="U18" s="43" t="s">
        <v>126</v>
      </c>
      <c r="V18" s="43" t="s">
        <v>126</v>
      </c>
      <c r="W18" s="43" t="s">
        <v>126</v>
      </c>
      <c r="X18" s="43" t="s">
        <v>126</v>
      </c>
      <c r="Y18" s="43" t="s">
        <v>126</v>
      </c>
      <c r="Z18" s="43" t="s">
        <v>126</v>
      </c>
      <c r="AA18" s="43" t="s">
        <v>126</v>
      </c>
      <c r="AB18" s="43"/>
      <c r="AC18" s="43">
        <v>39</v>
      </c>
      <c r="AD18" s="43" t="s">
        <v>429</v>
      </c>
      <c r="AE18" s="45">
        <v>44399.430960648147</v>
      </c>
      <c r="AF18" s="43" t="s">
        <v>124</v>
      </c>
      <c r="AG18" s="43" t="s">
        <v>125</v>
      </c>
      <c r="AH18" s="43">
        <v>0</v>
      </c>
      <c r="AI18" s="43">
        <v>12.218999999999999</v>
      </c>
      <c r="AJ18" s="44">
        <v>2819</v>
      </c>
      <c r="AK18" s="43">
        <v>0.57199999999999995</v>
      </c>
      <c r="AL18" s="43" t="s">
        <v>126</v>
      </c>
      <c r="AM18" s="43" t="s">
        <v>126</v>
      </c>
      <c r="AN18" s="43" t="s">
        <v>126</v>
      </c>
      <c r="AO18" s="43" t="s">
        <v>126</v>
      </c>
      <c r="AP18" s="43"/>
      <c r="AQ18" s="43">
        <v>1</v>
      </c>
      <c r="AR18" s="43"/>
      <c r="AS18" s="43"/>
      <c r="AT18" s="46">
        <f t="shared" si="0"/>
        <v>-0.43173600000000034</v>
      </c>
      <c r="AU18" s="47">
        <f t="shared" si="1"/>
        <v>556.9737818120301</v>
      </c>
      <c r="AV18" s="43"/>
      <c r="AW18" s="50">
        <f t="shared" si="6"/>
        <v>-1.3300451200000003</v>
      </c>
      <c r="AX18" s="51">
        <f t="shared" si="7"/>
        <v>535.00558566614006</v>
      </c>
    </row>
    <row r="19" spans="1:50">
      <c r="A19" s="43">
        <v>39</v>
      </c>
      <c r="B19" s="43" t="s">
        <v>449</v>
      </c>
      <c r="C19" s="45">
        <v>44404.454675925925</v>
      </c>
      <c r="D19" s="43" t="s">
        <v>124</v>
      </c>
      <c r="E19" s="43" t="s">
        <v>125</v>
      </c>
      <c r="F19" s="43">
        <v>0</v>
      </c>
      <c r="G19" s="43">
        <v>6.0670000000000002</v>
      </c>
      <c r="H19" s="44">
        <v>1602</v>
      </c>
      <c r="I19" s="43">
        <v>-1E-3</v>
      </c>
      <c r="J19" s="43" t="s">
        <v>126</v>
      </c>
      <c r="K19" s="43" t="s">
        <v>126</v>
      </c>
      <c r="L19" s="43" t="s">
        <v>126</v>
      </c>
      <c r="M19" s="43" t="s">
        <v>126</v>
      </c>
      <c r="N19" s="43"/>
      <c r="O19" s="43">
        <v>39</v>
      </c>
      <c r="P19" s="43" t="s">
        <v>449</v>
      </c>
      <c r="Q19" s="45">
        <v>44404.454675925925</v>
      </c>
      <c r="R19" s="43" t="s">
        <v>124</v>
      </c>
      <c r="S19" s="43" t="s">
        <v>125</v>
      </c>
      <c r="T19" s="43">
        <v>0</v>
      </c>
      <c r="U19" s="43" t="s">
        <v>126</v>
      </c>
      <c r="V19" s="44" t="s">
        <v>126</v>
      </c>
      <c r="W19" s="43" t="s">
        <v>126</v>
      </c>
      <c r="X19" s="43" t="s">
        <v>126</v>
      </c>
      <c r="Y19" s="43" t="s">
        <v>126</v>
      </c>
      <c r="Z19" s="43" t="s">
        <v>126</v>
      </c>
      <c r="AA19" s="43" t="s">
        <v>126</v>
      </c>
      <c r="AB19" s="43"/>
      <c r="AC19" s="43">
        <v>39</v>
      </c>
      <c r="AD19" s="43" t="s">
        <v>449</v>
      </c>
      <c r="AE19" s="45">
        <v>44404.454675925925</v>
      </c>
      <c r="AF19" s="43" t="s">
        <v>124</v>
      </c>
      <c r="AG19" s="43" t="s">
        <v>125</v>
      </c>
      <c r="AH19" s="43">
        <v>0</v>
      </c>
      <c r="AI19" s="43">
        <v>12.237</v>
      </c>
      <c r="AJ19" s="44">
        <v>2658</v>
      </c>
      <c r="AK19" s="43">
        <v>0.54</v>
      </c>
      <c r="AL19" s="43" t="s">
        <v>126</v>
      </c>
      <c r="AM19" s="43" t="s">
        <v>126</v>
      </c>
      <c r="AN19" s="43" t="s">
        <v>126</v>
      </c>
      <c r="AO19" s="43" t="s">
        <v>126</v>
      </c>
      <c r="AP19" s="43"/>
      <c r="AQ19" s="43">
        <v>1</v>
      </c>
      <c r="AR19" s="43"/>
      <c r="AS19" s="43"/>
      <c r="AT19" s="46">
        <f t="shared" si="0"/>
        <v>1.6946084999998945E-2</v>
      </c>
      <c r="AU19" s="47">
        <f t="shared" si="1"/>
        <v>527.17973220971999</v>
      </c>
      <c r="AV19" s="43"/>
      <c r="AW19" s="50">
        <f t="shared" si="6"/>
        <v>-0.73927711179999989</v>
      </c>
      <c r="AX19" s="51">
        <f t="shared" si="7"/>
        <v>504.23672368536</v>
      </c>
    </row>
    <row r="20" spans="1:50">
      <c r="A20" s="43">
        <v>39</v>
      </c>
      <c r="B20" s="43" t="s">
        <v>475</v>
      </c>
      <c r="C20" s="45">
        <v>44411.536504629628</v>
      </c>
      <c r="D20" s="43" t="s">
        <v>124</v>
      </c>
      <c r="E20" s="43" t="s">
        <v>125</v>
      </c>
      <c r="F20" s="43">
        <v>0</v>
      </c>
      <c r="G20" s="43">
        <v>6.0590000000000002</v>
      </c>
      <c r="H20" s="44">
        <v>1892</v>
      </c>
      <c r="I20" s="43">
        <v>-1E-3</v>
      </c>
      <c r="J20" s="43" t="s">
        <v>126</v>
      </c>
      <c r="K20" s="43" t="s">
        <v>126</v>
      </c>
      <c r="L20" s="43" t="s">
        <v>126</v>
      </c>
      <c r="M20" s="43" t="s">
        <v>126</v>
      </c>
      <c r="N20" s="43"/>
      <c r="O20" s="43">
        <v>39</v>
      </c>
      <c r="P20" s="43" t="s">
        <v>475</v>
      </c>
      <c r="Q20" s="45">
        <v>44411.536504629628</v>
      </c>
      <c r="R20" s="43" t="s">
        <v>124</v>
      </c>
      <c r="S20" s="43" t="s">
        <v>125</v>
      </c>
      <c r="T20" s="43">
        <v>0</v>
      </c>
      <c r="U20" s="43" t="s">
        <v>126</v>
      </c>
      <c r="V20" s="44" t="s">
        <v>126</v>
      </c>
      <c r="W20" s="43" t="s">
        <v>126</v>
      </c>
      <c r="X20" s="43" t="s">
        <v>126</v>
      </c>
      <c r="Y20" s="43" t="s">
        <v>126</v>
      </c>
      <c r="Z20" s="43" t="s">
        <v>126</v>
      </c>
      <c r="AA20" s="43" t="s">
        <v>126</v>
      </c>
      <c r="AB20" s="43"/>
      <c r="AC20" s="43">
        <v>39</v>
      </c>
      <c r="AD20" s="43" t="s">
        <v>475</v>
      </c>
      <c r="AE20" s="45">
        <v>44411.536504629628</v>
      </c>
      <c r="AF20" s="43" t="s">
        <v>124</v>
      </c>
      <c r="AG20" s="43" t="s">
        <v>125</v>
      </c>
      <c r="AH20" s="43">
        <v>0</v>
      </c>
      <c r="AI20" s="43">
        <v>12.231999999999999</v>
      </c>
      <c r="AJ20" s="44">
        <v>1987</v>
      </c>
      <c r="AK20" s="43">
        <v>0.40600000000000003</v>
      </c>
      <c r="AL20" s="43" t="s">
        <v>126</v>
      </c>
      <c r="AM20" s="43" t="s">
        <v>126</v>
      </c>
      <c r="AN20" s="43" t="s">
        <v>126</v>
      </c>
      <c r="AO20" s="43" t="s">
        <v>126</v>
      </c>
      <c r="AP20" s="43"/>
      <c r="AQ20" s="43">
        <v>1</v>
      </c>
      <c r="AR20" s="43"/>
      <c r="AS20" s="43"/>
      <c r="AT20" s="46">
        <f t="shared" si="0"/>
        <v>0.82292786000000007</v>
      </c>
      <c r="AU20" s="47">
        <f t="shared" si="1"/>
        <v>402.97197343187003</v>
      </c>
      <c r="AV20" s="43"/>
      <c r="AW20" s="50">
        <f t="shared" si="6"/>
        <v>0.31067447120000047</v>
      </c>
      <c r="AX20" s="51">
        <f t="shared" si="7"/>
        <v>375.99220277206001</v>
      </c>
    </row>
    <row r="21" spans="1:50">
      <c r="A21" s="43">
        <v>39</v>
      </c>
      <c r="B21" s="43" t="s">
        <v>497</v>
      </c>
      <c r="C21" s="45">
        <v>44418.445983796293</v>
      </c>
      <c r="D21" s="43" t="s">
        <v>124</v>
      </c>
      <c r="E21" s="43" t="s">
        <v>125</v>
      </c>
      <c r="F21" s="43">
        <v>0</v>
      </c>
      <c r="G21" s="43">
        <v>6.0679999999999996</v>
      </c>
      <c r="H21" s="44">
        <v>2390</v>
      </c>
      <c r="I21" s="43">
        <v>0</v>
      </c>
      <c r="J21" s="43" t="s">
        <v>126</v>
      </c>
      <c r="K21" s="43" t="s">
        <v>126</v>
      </c>
      <c r="L21" s="43" t="s">
        <v>126</v>
      </c>
      <c r="M21" s="43" t="s">
        <v>126</v>
      </c>
      <c r="N21" s="43"/>
      <c r="O21" s="43">
        <v>39</v>
      </c>
      <c r="P21" s="43" t="s">
        <v>497</v>
      </c>
      <c r="Q21" s="45">
        <v>44418.445983796293</v>
      </c>
      <c r="R21" s="43" t="s">
        <v>124</v>
      </c>
      <c r="S21" s="43" t="s">
        <v>125</v>
      </c>
      <c r="T21" s="43">
        <v>0</v>
      </c>
      <c r="U21" s="43" t="s">
        <v>126</v>
      </c>
      <c r="V21" s="44" t="s">
        <v>126</v>
      </c>
      <c r="W21" s="43" t="s">
        <v>126</v>
      </c>
      <c r="X21" s="43" t="s">
        <v>126</v>
      </c>
      <c r="Y21" s="43" t="s">
        <v>126</v>
      </c>
      <c r="Z21" s="43" t="s">
        <v>126</v>
      </c>
      <c r="AA21" s="43" t="s">
        <v>126</v>
      </c>
      <c r="AB21" s="43"/>
      <c r="AC21" s="43">
        <v>39</v>
      </c>
      <c r="AD21" s="43" t="s">
        <v>497</v>
      </c>
      <c r="AE21" s="45">
        <v>44418.445983796293</v>
      </c>
      <c r="AF21" s="43" t="s">
        <v>124</v>
      </c>
      <c r="AG21" s="43" t="s">
        <v>125</v>
      </c>
      <c r="AH21" s="43">
        <v>0</v>
      </c>
      <c r="AI21" s="43">
        <v>12.198</v>
      </c>
      <c r="AJ21" s="44">
        <v>2343</v>
      </c>
      <c r="AK21" s="43">
        <v>0.47699999999999998</v>
      </c>
      <c r="AL21" s="43" t="s">
        <v>126</v>
      </c>
      <c r="AM21" s="43" t="s">
        <v>126</v>
      </c>
      <c r="AN21" s="43" t="s">
        <v>126</v>
      </c>
      <c r="AO21" s="43" t="s">
        <v>126</v>
      </c>
      <c r="AP21" s="43"/>
      <c r="AQ21" s="43">
        <v>1</v>
      </c>
      <c r="AR21" s="43"/>
      <c r="AS21" s="43"/>
      <c r="AT21" s="46">
        <f t="shared" si="0"/>
        <v>2.2153321249999998</v>
      </c>
      <c r="AU21" s="47">
        <f t="shared" si="1"/>
        <v>468.87761473226999</v>
      </c>
      <c r="AV21" s="43"/>
      <c r="AW21" s="50">
        <f t="shared" si="6"/>
        <v>2.0909538049999998</v>
      </c>
      <c r="AX21" s="51">
        <f t="shared" si="7"/>
        <v>444.03433830725999</v>
      </c>
    </row>
    <row r="22" spans="1:50">
      <c r="A22" s="43">
        <v>65</v>
      </c>
      <c r="B22" s="43" t="s">
        <v>524</v>
      </c>
      <c r="C22" s="45">
        <v>44425.484016203707</v>
      </c>
      <c r="D22" s="43" t="s">
        <v>124</v>
      </c>
      <c r="E22" s="43" t="s">
        <v>125</v>
      </c>
      <c r="F22" s="43">
        <v>0</v>
      </c>
      <c r="G22" s="43">
        <v>6.0609999999999999</v>
      </c>
      <c r="H22" s="44">
        <v>1958</v>
      </c>
      <c r="I22" s="43">
        <v>-1E-3</v>
      </c>
      <c r="J22" s="43" t="s">
        <v>126</v>
      </c>
      <c r="K22" s="43" t="s">
        <v>126</v>
      </c>
      <c r="L22" s="43" t="s">
        <v>126</v>
      </c>
      <c r="M22" s="43" t="s">
        <v>126</v>
      </c>
      <c r="N22" s="43"/>
      <c r="O22" s="43">
        <v>65</v>
      </c>
      <c r="P22" s="43" t="s">
        <v>524</v>
      </c>
      <c r="Q22" s="45">
        <v>44425.484016203707</v>
      </c>
      <c r="R22" s="43" t="s">
        <v>124</v>
      </c>
      <c r="S22" s="43" t="s">
        <v>125</v>
      </c>
      <c r="T22" s="43">
        <v>0</v>
      </c>
      <c r="U22" s="43" t="s">
        <v>126</v>
      </c>
      <c r="V22" s="44" t="s">
        <v>126</v>
      </c>
      <c r="W22" s="43" t="s">
        <v>126</v>
      </c>
      <c r="X22" s="43" t="s">
        <v>126</v>
      </c>
      <c r="Y22" s="43" t="s">
        <v>126</v>
      </c>
      <c r="Z22" s="43" t="s">
        <v>126</v>
      </c>
      <c r="AA22" s="43" t="s">
        <v>126</v>
      </c>
      <c r="AB22" s="43"/>
      <c r="AC22" s="43">
        <v>65</v>
      </c>
      <c r="AD22" s="43" t="s">
        <v>524</v>
      </c>
      <c r="AE22" s="45">
        <v>44425.484016203707</v>
      </c>
      <c r="AF22" s="43" t="s">
        <v>124</v>
      </c>
      <c r="AG22" s="43" t="s">
        <v>125</v>
      </c>
      <c r="AH22" s="43">
        <v>0</v>
      </c>
      <c r="AI22" s="43">
        <v>12.205</v>
      </c>
      <c r="AJ22" s="44">
        <v>2365</v>
      </c>
      <c r="AK22" s="43">
        <v>0.48199999999999998</v>
      </c>
      <c r="AL22" s="43" t="s">
        <v>126</v>
      </c>
      <c r="AM22" s="43" t="s">
        <v>126</v>
      </c>
      <c r="AN22" s="43" t="s">
        <v>126</v>
      </c>
      <c r="AO22" s="43" t="s">
        <v>126</v>
      </c>
      <c r="AP22" s="43"/>
      <c r="AQ22" s="43">
        <v>1</v>
      </c>
      <c r="AR22" s="43"/>
      <c r="AS22" s="43"/>
      <c r="AT22" s="46">
        <f t="shared" si="0"/>
        <v>1.0068574849999994</v>
      </c>
      <c r="AU22" s="47">
        <f t="shared" si="1"/>
        <v>472.94991326675</v>
      </c>
      <c r="AV22" s="43"/>
      <c r="AW22" s="50">
        <f t="shared" si="6"/>
        <v>0.5482673762000001</v>
      </c>
      <c r="AX22" s="51">
        <f t="shared" si="7"/>
        <v>448.23905416150006</v>
      </c>
    </row>
    <row r="23" spans="1:50">
      <c r="A23" s="43">
        <v>39</v>
      </c>
      <c r="B23" s="43" t="s">
        <v>544</v>
      </c>
      <c r="C23" s="45">
        <v>44440.508067129631</v>
      </c>
      <c r="D23" s="43" t="s">
        <v>124</v>
      </c>
      <c r="E23" s="43" t="s">
        <v>125</v>
      </c>
      <c r="F23" s="43">
        <v>0</v>
      </c>
      <c r="G23" s="43">
        <v>6.0629999999999997</v>
      </c>
      <c r="H23" s="44">
        <v>2537</v>
      </c>
      <c r="I23" s="43">
        <v>0</v>
      </c>
      <c r="J23" s="43" t="s">
        <v>126</v>
      </c>
      <c r="K23" s="43" t="s">
        <v>126</v>
      </c>
      <c r="L23" s="43" t="s">
        <v>126</v>
      </c>
      <c r="M23" s="43" t="s">
        <v>126</v>
      </c>
      <c r="N23" s="43"/>
      <c r="O23" s="43">
        <v>39</v>
      </c>
      <c r="P23" s="43" t="s">
        <v>544</v>
      </c>
      <c r="Q23" s="45">
        <v>44440.508067129631</v>
      </c>
      <c r="R23" s="43" t="s">
        <v>124</v>
      </c>
      <c r="S23" s="43" t="s">
        <v>125</v>
      </c>
      <c r="T23" s="43">
        <v>0</v>
      </c>
      <c r="U23" s="43" t="s">
        <v>126</v>
      </c>
      <c r="V23" s="44" t="s">
        <v>126</v>
      </c>
      <c r="W23" s="43" t="s">
        <v>126</v>
      </c>
      <c r="X23" s="43" t="s">
        <v>126</v>
      </c>
      <c r="Y23" s="43" t="s">
        <v>126</v>
      </c>
      <c r="Z23" s="43" t="s">
        <v>126</v>
      </c>
      <c r="AA23" s="43" t="s">
        <v>126</v>
      </c>
      <c r="AB23" s="43"/>
      <c r="AC23" s="43">
        <v>39</v>
      </c>
      <c r="AD23" s="43" t="s">
        <v>544</v>
      </c>
      <c r="AE23" s="45">
        <v>44440.508067129631</v>
      </c>
      <c r="AF23" s="43" t="s">
        <v>124</v>
      </c>
      <c r="AG23" s="43" t="s">
        <v>125</v>
      </c>
      <c r="AH23" s="43">
        <v>0</v>
      </c>
      <c r="AI23" s="43">
        <v>12.218</v>
      </c>
      <c r="AJ23" s="44">
        <v>3832</v>
      </c>
      <c r="AK23" s="43">
        <v>0.77500000000000002</v>
      </c>
      <c r="AL23" s="43" t="s">
        <v>126</v>
      </c>
      <c r="AM23" s="43" t="s">
        <v>126</v>
      </c>
      <c r="AN23" s="43" t="s">
        <v>126</v>
      </c>
      <c r="AO23" s="43" t="s">
        <v>126</v>
      </c>
      <c r="AP23" s="43"/>
      <c r="AQ23" s="43">
        <v>1</v>
      </c>
      <c r="AR23" s="43"/>
      <c r="AS23" s="43"/>
      <c r="AT23" s="46">
        <f t="shared" si="0"/>
        <v>2.6283578412499997</v>
      </c>
      <c r="AU23" s="47">
        <f t="shared" si="1"/>
        <v>744.36107125952003</v>
      </c>
      <c r="AV23" s="43"/>
      <c r="AW23" s="50">
        <f t="shared" si="6"/>
        <v>2.6109634164499997</v>
      </c>
      <c r="AX23" s="51">
        <f t="shared" si="7"/>
        <v>728.58163451776011</v>
      </c>
    </row>
    <row r="24" spans="1:50">
      <c r="A24" s="43">
        <v>39</v>
      </c>
      <c r="B24" s="43" t="s">
        <v>566</v>
      </c>
      <c r="C24" s="45">
        <v>44446.524814814817</v>
      </c>
      <c r="D24" s="43" t="s">
        <v>124</v>
      </c>
      <c r="E24" s="43" t="s">
        <v>125</v>
      </c>
      <c r="F24" s="43">
        <v>0</v>
      </c>
      <c r="G24" s="43">
        <v>6.0709999999999997</v>
      </c>
      <c r="H24" s="44">
        <v>2728</v>
      </c>
      <c r="I24" s="43">
        <v>1E-3</v>
      </c>
      <c r="J24" s="43" t="s">
        <v>126</v>
      </c>
      <c r="K24" s="43" t="s">
        <v>126</v>
      </c>
      <c r="L24" s="43" t="s">
        <v>126</v>
      </c>
      <c r="M24" s="43" t="s">
        <v>126</v>
      </c>
      <c r="N24" s="43"/>
      <c r="O24" s="43">
        <v>39</v>
      </c>
      <c r="P24" s="43" t="s">
        <v>566</v>
      </c>
      <c r="Q24" s="45">
        <v>44446.524814814817</v>
      </c>
      <c r="R24" s="43" t="s">
        <v>124</v>
      </c>
      <c r="S24" s="43" t="s">
        <v>125</v>
      </c>
      <c r="T24" s="43">
        <v>0</v>
      </c>
      <c r="U24" s="43" t="s">
        <v>126</v>
      </c>
      <c r="V24" s="44" t="s">
        <v>126</v>
      </c>
      <c r="W24" s="43" t="s">
        <v>126</v>
      </c>
      <c r="X24" s="43" t="s">
        <v>126</v>
      </c>
      <c r="Y24" s="43" t="s">
        <v>126</v>
      </c>
      <c r="Z24" s="43" t="s">
        <v>126</v>
      </c>
      <c r="AA24" s="43" t="s">
        <v>126</v>
      </c>
      <c r="AB24" s="43"/>
      <c r="AC24" s="43">
        <v>39</v>
      </c>
      <c r="AD24" s="43" t="s">
        <v>566</v>
      </c>
      <c r="AE24" s="45">
        <v>44446.524814814817</v>
      </c>
      <c r="AF24" s="43" t="s">
        <v>124</v>
      </c>
      <c r="AG24" s="43" t="s">
        <v>125</v>
      </c>
      <c r="AH24" s="43">
        <v>0</v>
      </c>
      <c r="AI24" s="43">
        <v>12.22</v>
      </c>
      <c r="AJ24" s="44">
        <v>2662</v>
      </c>
      <c r="AK24" s="43">
        <v>0.54100000000000004</v>
      </c>
      <c r="AL24" s="43" t="s">
        <v>126</v>
      </c>
      <c r="AM24" s="43" t="s">
        <v>126</v>
      </c>
      <c r="AN24" s="43" t="s">
        <v>126</v>
      </c>
      <c r="AO24" s="43" t="s">
        <v>126</v>
      </c>
      <c r="AP24" s="43"/>
      <c r="AQ24" s="43">
        <v>1</v>
      </c>
      <c r="AR24" s="43"/>
      <c r="AS24" s="43"/>
      <c r="AT24" s="46">
        <f t="shared" si="0"/>
        <v>3.1663821599999995</v>
      </c>
      <c r="AU24" s="47">
        <f t="shared" si="1"/>
        <v>527.91999646412</v>
      </c>
      <c r="AV24" s="43"/>
      <c r="AW24" s="50">
        <f t="shared" si="6"/>
        <v>3.2828810272000002</v>
      </c>
      <c r="AX24" s="51">
        <f t="shared" si="7"/>
        <v>505.00117767256</v>
      </c>
    </row>
    <row r="25" spans="1:50">
      <c r="A25" s="43">
        <v>39</v>
      </c>
      <c r="B25" s="43" t="s">
        <v>602</v>
      </c>
      <c r="C25" s="45">
        <v>44454.42224537037</v>
      </c>
      <c r="D25" s="43" t="s">
        <v>124</v>
      </c>
      <c r="E25" s="43" t="s">
        <v>125</v>
      </c>
      <c r="F25" s="43">
        <v>0</v>
      </c>
      <c r="G25" s="43">
        <v>6.0659999999999998</v>
      </c>
      <c r="H25" s="44">
        <v>2772</v>
      </c>
      <c r="I25" s="43">
        <v>1E-3</v>
      </c>
      <c r="J25" s="43" t="s">
        <v>126</v>
      </c>
      <c r="K25" s="43" t="s">
        <v>126</v>
      </c>
      <c r="L25" s="43" t="s">
        <v>126</v>
      </c>
      <c r="M25" s="43" t="s">
        <v>126</v>
      </c>
      <c r="N25" s="43"/>
      <c r="O25" s="43">
        <v>39</v>
      </c>
      <c r="P25" s="43" t="s">
        <v>602</v>
      </c>
      <c r="Q25" s="45">
        <v>44454.42224537037</v>
      </c>
      <c r="R25" s="43" t="s">
        <v>124</v>
      </c>
      <c r="S25" s="43" t="s">
        <v>125</v>
      </c>
      <c r="T25" s="43">
        <v>0</v>
      </c>
      <c r="U25" s="43" t="s">
        <v>126</v>
      </c>
      <c r="V25" s="44" t="s">
        <v>126</v>
      </c>
      <c r="W25" s="43" t="s">
        <v>126</v>
      </c>
      <c r="X25" s="43" t="s">
        <v>126</v>
      </c>
      <c r="Y25" s="43" t="s">
        <v>126</v>
      </c>
      <c r="Z25" s="43" t="s">
        <v>126</v>
      </c>
      <c r="AA25" s="43" t="s">
        <v>126</v>
      </c>
      <c r="AB25" s="43"/>
      <c r="AC25" s="43">
        <v>39</v>
      </c>
      <c r="AD25" s="43" t="s">
        <v>602</v>
      </c>
      <c r="AE25" s="45">
        <v>44454.42224537037</v>
      </c>
      <c r="AF25" s="43" t="s">
        <v>124</v>
      </c>
      <c r="AG25" s="43" t="s">
        <v>125</v>
      </c>
      <c r="AH25" s="43">
        <v>0</v>
      </c>
      <c r="AI25" s="43">
        <v>12.202999999999999</v>
      </c>
      <c r="AJ25" s="44">
        <v>2672</v>
      </c>
      <c r="AK25" s="43">
        <v>0.54300000000000004</v>
      </c>
      <c r="AL25" s="43" t="s">
        <v>126</v>
      </c>
      <c r="AM25" s="43" t="s">
        <v>126</v>
      </c>
      <c r="AN25" s="43" t="s">
        <v>126</v>
      </c>
      <c r="AO25" s="43" t="s">
        <v>126</v>
      </c>
      <c r="AP25" s="43"/>
      <c r="AQ25" s="43">
        <v>1</v>
      </c>
      <c r="AR25" s="43"/>
      <c r="AS25" s="43"/>
      <c r="AT25" s="46">
        <f t="shared" si="0"/>
        <v>3.2905446600000001</v>
      </c>
      <c r="AU25" s="47">
        <f t="shared" si="1"/>
        <v>529.77064831231996</v>
      </c>
      <c r="AV25" s="43"/>
      <c r="AW25" s="50">
        <f t="shared" si="6"/>
        <v>3.4370691271999991</v>
      </c>
      <c r="AX25" s="51">
        <f t="shared" si="7"/>
        <v>506.91231036416002</v>
      </c>
    </row>
    <row r="26" spans="1:50">
      <c r="A26" s="43">
        <v>39</v>
      </c>
      <c r="B26" s="43" t="s">
        <v>625</v>
      </c>
      <c r="C26" s="45">
        <v>44461.441782407404</v>
      </c>
      <c r="D26" s="43" t="s">
        <v>124</v>
      </c>
      <c r="E26" s="43" t="s">
        <v>125</v>
      </c>
      <c r="F26" s="43">
        <v>0</v>
      </c>
      <c r="G26" s="43">
        <v>6.07</v>
      </c>
      <c r="H26" s="44">
        <v>2852</v>
      </c>
      <c r="I26" s="43">
        <v>1E-3</v>
      </c>
      <c r="J26" s="43" t="s">
        <v>126</v>
      </c>
      <c r="K26" s="43" t="s">
        <v>126</v>
      </c>
      <c r="L26" s="43" t="s">
        <v>126</v>
      </c>
      <c r="M26" s="43" t="s">
        <v>126</v>
      </c>
      <c r="N26" s="43"/>
      <c r="O26" s="43">
        <v>39</v>
      </c>
      <c r="P26" s="43" t="s">
        <v>625</v>
      </c>
      <c r="Q26" s="45">
        <v>44461.441782407404</v>
      </c>
      <c r="R26" s="43" t="s">
        <v>124</v>
      </c>
      <c r="S26" s="43" t="s">
        <v>125</v>
      </c>
      <c r="T26" s="43">
        <v>0</v>
      </c>
      <c r="U26" s="43" t="s">
        <v>126</v>
      </c>
      <c r="V26" s="44" t="s">
        <v>126</v>
      </c>
      <c r="W26" s="43" t="s">
        <v>126</v>
      </c>
      <c r="X26" s="43" t="s">
        <v>126</v>
      </c>
      <c r="Y26" s="43" t="s">
        <v>126</v>
      </c>
      <c r="Z26" s="43" t="s">
        <v>126</v>
      </c>
      <c r="AA26" s="43" t="s">
        <v>126</v>
      </c>
      <c r="AB26" s="43"/>
      <c r="AC26" s="43">
        <v>39</v>
      </c>
      <c r="AD26" s="43" t="s">
        <v>625</v>
      </c>
      <c r="AE26" s="45">
        <v>44461.441782407404</v>
      </c>
      <c r="AF26" s="43" t="s">
        <v>124</v>
      </c>
      <c r="AG26" s="43" t="s">
        <v>125</v>
      </c>
      <c r="AH26" s="43">
        <v>0</v>
      </c>
      <c r="AI26" s="43">
        <v>12.202999999999999</v>
      </c>
      <c r="AJ26" s="44">
        <v>2856</v>
      </c>
      <c r="AK26" s="43">
        <v>0.57999999999999996</v>
      </c>
      <c r="AL26" s="43" t="s">
        <v>126</v>
      </c>
      <c r="AM26" s="43" t="s">
        <v>126</v>
      </c>
      <c r="AN26" s="43" t="s">
        <v>126</v>
      </c>
      <c r="AO26" s="43" t="s">
        <v>126</v>
      </c>
      <c r="AP26" s="43"/>
      <c r="AQ26" s="43">
        <v>1</v>
      </c>
      <c r="AR26" s="43"/>
      <c r="AS26" s="43"/>
      <c r="AT26" s="46">
        <f t="shared" si="0"/>
        <v>3.5165054599999985</v>
      </c>
      <c r="AU26" s="47">
        <f t="shared" si="1"/>
        <v>563.82040168128015</v>
      </c>
      <c r="AV26" s="43"/>
      <c r="AW26" s="50">
        <f t="shared" si="6"/>
        <v>3.7168362631999994</v>
      </c>
      <c r="AX26" s="51">
        <f t="shared" si="7"/>
        <v>542.07657147264013</v>
      </c>
    </row>
    <row r="27" spans="1:50">
      <c r="A27" s="43">
        <v>39</v>
      </c>
      <c r="B27" s="43" t="s">
        <v>651</v>
      </c>
      <c r="C27" s="45">
        <v>44467.611909722225</v>
      </c>
      <c r="D27" s="43" t="s">
        <v>124</v>
      </c>
      <c r="E27" s="43" t="s">
        <v>125</v>
      </c>
      <c r="F27" s="43">
        <v>0</v>
      </c>
      <c r="G27" s="43">
        <v>6.0730000000000004</v>
      </c>
      <c r="H27" s="44">
        <v>2699</v>
      </c>
      <c r="I27" s="43">
        <v>1E-3</v>
      </c>
      <c r="J27" s="43" t="s">
        <v>126</v>
      </c>
      <c r="K27" s="43" t="s">
        <v>126</v>
      </c>
      <c r="L27" s="43" t="s">
        <v>126</v>
      </c>
      <c r="M27" s="43" t="s">
        <v>126</v>
      </c>
      <c r="N27" s="43"/>
      <c r="O27" s="43">
        <v>39</v>
      </c>
      <c r="P27" s="43" t="s">
        <v>651</v>
      </c>
      <c r="Q27" s="45">
        <v>44467.611909722225</v>
      </c>
      <c r="R27" s="43" t="s">
        <v>124</v>
      </c>
      <c r="S27" s="43" t="s">
        <v>125</v>
      </c>
      <c r="T27" s="43">
        <v>0</v>
      </c>
      <c r="U27" s="43" t="s">
        <v>126</v>
      </c>
      <c r="V27" s="44" t="s">
        <v>126</v>
      </c>
      <c r="W27" s="43" t="s">
        <v>126</v>
      </c>
      <c r="X27" s="43" t="s">
        <v>126</v>
      </c>
      <c r="Y27" s="43" t="s">
        <v>126</v>
      </c>
      <c r="Z27" s="43" t="s">
        <v>126</v>
      </c>
      <c r="AA27" s="43" t="s">
        <v>126</v>
      </c>
      <c r="AB27" s="43"/>
      <c r="AC27" s="43">
        <v>39</v>
      </c>
      <c r="AD27" s="43" t="s">
        <v>651</v>
      </c>
      <c r="AE27" s="45">
        <v>44467.611909722225</v>
      </c>
      <c r="AF27" s="43" t="s">
        <v>124</v>
      </c>
      <c r="AG27" s="43" t="s">
        <v>125</v>
      </c>
      <c r="AH27" s="43">
        <v>0</v>
      </c>
      <c r="AI27" s="43">
        <v>12.218</v>
      </c>
      <c r="AJ27" s="44">
        <v>2736</v>
      </c>
      <c r="AK27" s="43">
        <v>0.55600000000000005</v>
      </c>
      <c r="AL27" s="43" t="s">
        <v>126</v>
      </c>
      <c r="AM27" s="43" t="s">
        <v>126</v>
      </c>
      <c r="AN27" s="43" t="s">
        <v>126</v>
      </c>
      <c r="AO27" s="43" t="s">
        <v>126</v>
      </c>
      <c r="AP27" s="43"/>
      <c r="AQ27" s="43">
        <v>1</v>
      </c>
      <c r="AR27" s="43"/>
      <c r="AS27" s="43"/>
      <c r="AT27" s="46">
        <f t="shared" si="0"/>
        <v>3.0845927712499996</v>
      </c>
      <c r="AU27" s="47">
        <f t="shared" si="1"/>
        <v>541.61452286208009</v>
      </c>
      <c r="AV27" s="43"/>
      <c r="AW27" s="50">
        <f t="shared" si="6"/>
        <v>3.1811343720499998</v>
      </c>
      <c r="AX27" s="51">
        <f t="shared" si="7"/>
        <v>519.14348258304005</v>
      </c>
    </row>
    <row r="28" spans="1:50">
      <c r="A28" s="43"/>
      <c r="B28" s="43"/>
      <c r="C28" s="45"/>
      <c r="D28" s="43"/>
      <c r="E28" s="43"/>
      <c r="F28" s="43"/>
      <c r="G28" s="43"/>
      <c r="H28" s="44"/>
      <c r="I28" s="43"/>
      <c r="J28" s="43"/>
      <c r="K28" s="43"/>
      <c r="L28" s="43"/>
      <c r="M28" s="43"/>
      <c r="N28" s="43"/>
      <c r="O28" s="43"/>
      <c r="P28" s="43"/>
      <c r="Q28" s="45"/>
      <c r="R28" s="43"/>
      <c r="S28" s="43"/>
      <c r="T28" s="43"/>
      <c r="U28" s="43"/>
      <c r="V28" s="44"/>
      <c r="W28" s="43"/>
      <c r="X28" s="43"/>
      <c r="Y28" s="43"/>
      <c r="Z28" s="43"/>
      <c r="AA28" s="43"/>
      <c r="AB28" s="43"/>
      <c r="AC28" s="43"/>
      <c r="AD28" s="43"/>
      <c r="AE28" s="45"/>
      <c r="AF28" s="43"/>
      <c r="AG28" s="43"/>
      <c r="AH28" s="43"/>
      <c r="AI28" s="43"/>
      <c r="AJ28" s="44"/>
      <c r="AK28" s="43"/>
      <c r="AL28" s="43"/>
      <c r="AM28" s="43"/>
      <c r="AN28" s="43"/>
      <c r="AO28" s="43"/>
      <c r="AP28" s="43"/>
      <c r="AQ28" s="43"/>
      <c r="AR28" s="43"/>
      <c r="AS28" s="43"/>
      <c r="AT28" s="46"/>
      <c r="AU28" s="47"/>
      <c r="AV28" s="43"/>
      <c r="AW28" s="50"/>
      <c r="AX28" s="51"/>
    </row>
    <row r="29" spans="1:50">
      <c r="C29" s="2"/>
      <c r="H29" s="33"/>
      <c r="Q29" s="2"/>
      <c r="AE29" s="2"/>
      <c r="AJ29" s="33"/>
      <c r="AQ29" s="37"/>
      <c r="AT29" s="34"/>
      <c r="AU29" s="35"/>
    </row>
    <row r="30" spans="1:50">
      <c r="C30" s="2"/>
      <c r="H30" s="33"/>
      <c r="Q30" s="2"/>
      <c r="AE30" s="2"/>
      <c r="AJ30" s="33"/>
      <c r="AQ30" s="37"/>
      <c r="AT30" s="34"/>
      <c r="AU30" s="35"/>
    </row>
    <row r="31" spans="1:50">
      <c r="C31" s="2"/>
      <c r="H31" s="33"/>
      <c r="Q31" s="2"/>
      <c r="AE31" s="2"/>
      <c r="AJ31" s="33"/>
      <c r="AQ31" s="37"/>
      <c r="AT31" s="34"/>
      <c r="AU31" s="35"/>
    </row>
    <row r="32" spans="1:50">
      <c r="C32" s="2"/>
      <c r="H32" s="33"/>
      <c r="Q32" s="2"/>
      <c r="AE32" s="2"/>
      <c r="AJ32" s="33"/>
      <c r="AQ32" s="37"/>
      <c r="AT32" s="34"/>
      <c r="AU32" s="35"/>
    </row>
    <row r="33" spans="1:47">
      <c r="A33" s="36"/>
      <c r="C33" s="2"/>
      <c r="H33" s="33"/>
      <c r="Q33" s="2"/>
      <c r="AE33" s="2"/>
      <c r="AJ33" s="33"/>
      <c r="AT33" s="34"/>
      <c r="AU33" s="35"/>
    </row>
    <row r="34" spans="1:47">
      <c r="A34" s="17"/>
      <c r="C34" s="2"/>
      <c r="H34" s="33"/>
      <c r="Q34" s="2"/>
      <c r="AE34" s="2"/>
      <c r="AJ34" s="33"/>
      <c r="AT34" s="34"/>
      <c r="AU34" s="35"/>
    </row>
    <row r="35" spans="1:47">
      <c r="C35" s="2"/>
      <c r="H35" s="33"/>
      <c r="Q35" s="2"/>
      <c r="AE35" s="2"/>
      <c r="AJ35" s="33"/>
      <c r="AQ35" s="37"/>
      <c r="AR35" s="37"/>
      <c r="AS35" s="37"/>
      <c r="AT35" s="34"/>
      <c r="AU35" s="35"/>
    </row>
    <row r="36" spans="1:47">
      <c r="C36" s="2"/>
      <c r="H36" s="33"/>
      <c r="Q36" s="2"/>
      <c r="AE36" s="2"/>
      <c r="AJ36" s="33"/>
      <c r="AQ36" s="37"/>
      <c r="AR36" s="37"/>
      <c r="AS36" s="37"/>
      <c r="AT36" s="34"/>
      <c r="AU36" s="35"/>
    </row>
    <row r="37" spans="1:47">
      <c r="C37" s="2"/>
      <c r="H37" s="33"/>
      <c r="Q37" s="2"/>
      <c r="AE37" s="2"/>
      <c r="AJ37" s="33"/>
      <c r="AQ37" s="37"/>
      <c r="AR37" s="37"/>
      <c r="AS37" s="37"/>
      <c r="AT37" s="34"/>
      <c r="AU37" s="35"/>
    </row>
    <row r="38" spans="1:47">
      <c r="C38" s="2"/>
      <c r="H38" s="33"/>
      <c r="Q38" s="2"/>
      <c r="AE38" s="2"/>
      <c r="AJ38" s="33"/>
      <c r="AQ38" s="42"/>
    </row>
    <row r="39" spans="1:47" s="43" customFormat="1">
      <c r="C39" s="45"/>
      <c r="H39" s="44"/>
      <c r="Q39" s="45"/>
      <c r="AE39" s="45"/>
      <c r="AJ39" s="44"/>
      <c r="AQ39" s="49"/>
      <c r="AR39" s="49"/>
      <c r="AS39" s="49"/>
      <c r="AT39" s="46"/>
      <c r="AU39" s="4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B9D5-8B37-47D7-9C8A-7BBC8C842A35}">
  <dimension ref="A1:AX40"/>
  <sheetViews>
    <sheetView zoomScale="70" zoomScaleNormal="70" workbookViewId="0">
      <selection activeCell="B32" sqref="B32"/>
    </sheetView>
  </sheetViews>
  <sheetFormatPr baseColWidth="10" defaultColWidth="8.83203125" defaultRowHeight="15"/>
  <cols>
    <col min="1" max="1" width="19.5" bestFit="1" customWidth="1"/>
    <col min="2" max="3" width="16" bestFit="1" customWidth="1"/>
    <col min="4" max="4" width="9.5" bestFit="1" customWidth="1"/>
    <col min="15" max="15" width="12.6640625" bestFit="1" customWidth="1"/>
    <col min="28" max="28" width="12.6640625" bestFit="1" customWidth="1"/>
  </cols>
  <sheetData>
    <row r="1" spans="1:50" s="1" customFormat="1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6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s="43" t="s">
        <v>121</v>
      </c>
      <c r="AR2" s="43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>
      <c r="A3" s="43">
        <v>38</v>
      </c>
      <c r="B3" s="43" t="s">
        <v>127</v>
      </c>
      <c r="C3" s="45">
        <v>44256.479594907411</v>
      </c>
      <c r="D3" s="43" t="s">
        <v>128</v>
      </c>
      <c r="E3" s="43" t="s">
        <v>125</v>
      </c>
      <c r="F3" s="43">
        <v>0</v>
      </c>
      <c r="G3" s="43">
        <v>6.0039999999999996</v>
      </c>
      <c r="H3" s="44">
        <v>380686</v>
      </c>
      <c r="I3" s="43">
        <v>0.56499999999999995</v>
      </c>
      <c r="J3" s="43" t="s">
        <v>126</v>
      </c>
      <c r="K3" s="43" t="s">
        <v>126</v>
      </c>
      <c r="L3" s="43" t="s">
        <v>126</v>
      </c>
      <c r="M3" s="43" t="s">
        <v>126</v>
      </c>
      <c r="N3" s="43"/>
      <c r="O3" s="43">
        <v>38</v>
      </c>
      <c r="P3" s="43" t="s">
        <v>127</v>
      </c>
      <c r="Q3" s="45">
        <v>44256.479594907411</v>
      </c>
      <c r="R3" s="43" t="s">
        <v>128</v>
      </c>
      <c r="S3" s="43" t="s">
        <v>125</v>
      </c>
      <c r="T3" s="43">
        <v>0</v>
      </c>
      <c r="U3" s="43">
        <v>5.95</v>
      </c>
      <c r="V3" s="44">
        <v>3301</v>
      </c>
      <c r="W3" s="43">
        <v>1.204</v>
      </c>
      <c r="X3" s="43" t="s">
        <v>126</v>
      </c>
      <c r="Y3" s="43" t="s">
        <v>126</v>
      </c>
      <c r="Z3" s="43" t="s">
        <v>126</v>
      </c>
      <c r="AA3" s="43" t="s">
        <v>126</v>
      </c>
      <c r="AB3" s="43"/>
      <c r="AC3" s="43">
        <v>38</v>
      </c>
      <c r="AD3" s="43" t="s">
        <v>127</v>
      </c>
      <c r="AE3" s="45">
        <v>44256.479594907411</v>
      </c>
      <c r="AF3" s="43" t="s">
        <v>128</v>
      </c>
      <c r="AG3" s="43" t="s">
        <v>125</v>
      </c>
      <c r="AH3" s="43">
        <v>0</v>
      </c>
      <c r="AI3" s="43">
        <v>12.18</v>
      </c>
      <c r="AJ3" s="44">
        <v>5958</v>
      </c>
      <c r="AK3" s="43">
        <v>0.98499999999999999</v>
      </c>
      <c r="AL3" s="43" t="s">
        <v>126</v>
      </c>
      <c r="AM3" s="43" t="s">
        <v>126</v>
      </c>
      <c r="AN3" s="43" t="s">
        <v>126</v>
      </c>
      <c r="AO3" s="43" t="s">
        <v>126</v>
      </c>
      <c r="AP3" s="43"/>
      <c r="AQ3" s="43">
        <v>1</v>
      </c>
      <c r="AR3" s="43"/>
      <c r="AS3" s="43"/>
      <c r="AT3" s="46">
        <f t="shared" ref="AT3:AT22" si="0">IF(H3&lt;15000,((0.00000002125*H3^2)+(0.002705*H3)+(-4.371)),(IF(H3&lt;700000,((-0.0000000008162*H3^2)+(0.003141*H3)+(0.4702)), ((0.000000003285*V3^2)+(0.1899*V3)+(559.5)))))</f>
        <v>1077.9197278675449</v>
      </c>
      <c r="AU3" s="47">
        <f t="shared" ref="AU3:AU22" si="1">((-0.00000006277*AJ3^2)+(0.1854*AJ3)+(34.83))</f>
        <v>1137.21500535372</v>
      </c>
      <c r="AV3" s="43"/>
      <c r="AW3" s="50">
        <f t="shared" ref="AW3" si="2">IF(H3&lt;10000,((-0.00000005795*H3^2)+(0.003823*H3)+(-6.715)),(IF(H3&lt;700000,((-0.0000000001209*H3^2)+(0.002635*H3)+(-0.4111)), ((-0.00000002007*V3^2)+(0.2564*V3)+(286.1)))))</f>
        <v>985.17546068094362</v>
      </c>
      <c r="AX3" s="51">
        <f t="shared" ref="AX3" si="3">(-0.00000001626*AJ3^2)+(0.1912*AJ3)+(-3.858)</f>
        <v>1134.7344063573601</v>
      </c>
    </row>
    <row r="4" spans="1:50">
      <c r="A4" s="43">
        <v>40</v>
      </c>
      <c r="B4" s="43" t="s">
        <v>146</v>
      </c>
      <c r="C4" s="45">
        <v>44320.46471064815</v>
      </c>
      <c r="D4" s="43" t="s">
        <v>128</v>
      </c>
      <c r="E4" s="43" t="s">
        <v>125</v>
      </c>
      <c r="F4" s="43">
        <v>0</v>
      </c>
      <c r="G4" s="43">
        <v>6.0030000000000001</v>
      </c>
      <c r="H4" s="44">
        <v>1026679</v>
      </c>
      <c r="I4" s="43">
        <v>2.1379999999999999</v>
      </c>
      <c r="J4" s="43" t="s">
        <v>126</v>
      </c>
      <c r="K4" s="43" t="s">
        <v>126</v>
      </c>
      <c r="L4" s="43" t="s">
        <v>126</v>
      </c>
      <c r="M4" s="43" t="s">
        <v>126</v>
      </c>
      <c r="N4" s="43"/>
      <c r="O4" s="43">
        <v>40</v>
      </c>
      <c r="P4" s="43" t="s">
        <v>146</v>
      </c>
      <c r="Q4" s="45">
        <v>44320.46471064815</v>
      </c>
      <c r="R4" s="43" t="s">
        <v>128</v>
      </c>
      <c r="S4" s="43" t="s">
        <v>125</v>
      </c>
      <c r="T4" s="43">
        <v>0</v>
      </c>
      <c r="U4" s="43">
        <v>5.9589999999999996</v>
      </c>
      <c r="V4" s="44">
        <v>8780</v>
      </c>
      <c r="W4" s="43">
        <v>2.4710000000000001</v>
      </c>
      <c r="X4" s="43" t="s">
        <v>126</v>
      </c>
      <c r="Y4" s="43" t="s">
        <v>126</v>
      </c>
      <c r="Z4" s="43" t="s">
        <v>126</v>
      </c>
      <c r="AA4" s="43" t="s">
        <v>126</v>
      </c>
      <c r="AB4" s="43"/>
      <c r="AC4" s="43">
        <v>40</v>
      </c>
      <c r="AD4" s="43" t="s">
        <v>146</v>
      </c>
      <c r="AE4" s="45">
        <v>44320.46471064815</v>
      </c>
      <c r="AF4" s="43" t="s">
        <v>128</v>
      </c>
      <c r="AG4" s="43" t="s">
        <v>125</v>
      </c>
      <c r="AH4" s="43">
        <v>0</v>
      </c>
      <c r="AI4" s="43">
        <v>12.186</v>
      </c>
      <c r="AJ4" s="44">
        <v>10512</v>
      </c>
      <c r="AK4" s="43">
        <v>2.1070000000000002</v>
      </c>
      <c r="AL4" s="43" t="s">
        <v>126</v>
      </c>
      <c r="AM4" s="43" t="s">
        <v>126</v>
      </c>
      <c r="AN4" s="43" t="s">
        <v>126</v>
      </c>
      <c r="AO4" s="43" t="s">
        <v>126</v>
      </c>
      <c r="AP4" s="43"/>
      <c r="AQ4" s="43">
        <v>1</v>
      </c>
      <c r="AR4" s="43"/>
      <c r="AS4" s="43"/>
      <c r="AT4" s="46">
        <f t="shared" si="0"/>
        <v>2227.0752353940002</v>
      </c>
      <c r="AU4" s="47">
        <f t="shared" si="1"/>
        <v>1976.81858042112</v>
      </c>
      <c r="AV4" s="43"/>
      <c r="AW4" s="43"/>
      <c r="AX4" s="43"/>
    </row>
    <row r="5" spans="1:50">
      <c r="A5" s="17">
        <v>36563</v>
      </c>
      <c r="B5" s="43" t="s">
        <v>158</v>
      </c>
      <c r="C5" s="45">
        <v>44292.557071759256</v>
      </c>
      <c r="D5" s="43" t="s">
        <v>128</v>
      </c>
      <c r="E5" s="43" t="s">
        <v>125</v>
      </c>
      <c r="F5" s="43">
        <v>0</v>
      </c>
      <c r="G5" s="43">
        <v>6.0359999999999996</v>
      </c>
      <c r="H5" s="44">
        <v>933706</v>
      </c>
      <c r="I5" s="43">
        <v>1.39</v>
      </c>
      <c r="J5" s="43" t="s">
        <v>126</v>
      </c>
      <c r="K5" s="43" t="s">
        <v>126</v>
      </c>
      <c r="L5" s="43" t="s">
        <v>126</v>
      </c>
      <c r="M5" s="43" t="s">
        <v>126</v>
      </c>
      <c r="N5" s="43"/>
      <c r="O5" s="43">
        <v>38</v>
      </c>
      <c r="P5" s="43" t="s">
        <v>158</v>
      </c>
      <c r="Q5" s="45">
        <v>44292.557071759256</v>
      </c>
      <c r="R5" s="43" t="s">
        <v>128</v>
      </c>
      <c r="S5" s="43" t="s">
        <v>125</v>
      </c>
      <c r="T5" s="43">
        <v>0</v>
      </c>
      <c r="U5" s="43">
        <v>5.9870000000000001</v>
      </c>
      <c r="V5" s="44">
        <v>7415</v>
      </c>
      <c r="W5" s="43">
        <v>1.96</v>
      </c>
      <c r="X5" s="43" t="s">
        <v>126</v>
      </c>
      <c r="Y5" s="43" t="s">
        <v>126</v>
      </c>
      <c r="Z5" s="43" t="s">
        <v>126</v>
      </c>
      <c r="AA5" s="43" t="s">
        <v>126</v>
      </c>
      <c r="AB5" s="43"/>
      <c r="AC5" s="43">
        <v>38</v>
      </c>
      <c r="AD5" s="43" t="s">
        <v>158</v>
      </c>
      <c r="AE5" s="45">
        <v>44292.557071759256</v>
      </c>
      <c r="AF5" s="43" t="s">
        <v>128</v>
      </c>
      <c r="AG5" s="43" t="s">
        <v>125</v>
      </c>
      <c r="AH5" s="43">
        <v>0</v>
      </c>
      <c r="AI5" s="43">
        <v>12.234</v>
      </c>
      <c r="AJ5" s="44">
        <v>11015</v>
      </c>
      <c r="AK5" s="43">
        <v>1.6719999999999999</v>
      </c>
      <c r="AL5" s="43" t="s">
        <v>126</v>
      </c>
      <c r="AM5" s="43" t="s">
        <v>126</v>
      </c>
      <c r="AN5" s="43" t="s">
        <v>126</v>
      </c>
      <c r="AO5" s="43" t="s">
        <v>126</v>
      </c>
      <c r="AP5" s="43"/>
      <c r="AQ5" s="43">
        <v>1</v>
      </c>
      <c r="AR5" s="43"/>
      <c r="AS5" s="43"/>
      <c r="AT5" s="46">
        <f t="shared" si="0"/>
        <v>1967.7891166091251</v>
      </c>
      <c r="AU5" s="47">
        <f t="shared" si="1"/>
        <v>2069.3951017767499</v>
      </c>
      <c r="AV5" s="43"/>
      <c r="AW5" s="50">
        <f t="shared" ref="AW5:AW22" si="4">IF(H5&lt;10000,((-0.00000005795*H5^2)+(0.003823*H5)+(-6.715)),(IF(H5&lt;700000,((-0.0000000001209*H5^2)+(0.002635*H5)+(-0.4111)), ((-0.00000002007*V5^2)+(0.2564*V5)+(286.1)))))</f>
        <v>2186.2025067442501</v>
      </c>
      <c r="AX5" s="51">
        <f t="shared" ref="AX5:AX22" si="5">(-0.00000001626*AJ5^2)+(0.1912*AJ5)+(-3.858)</f>
        <v>2100.2371705414998</v>
      </c>
    </row>
    <row r="6" spans="1:50">
      <c r="A6" s="43">
        <v>40</v>
      </c>
      <c r="B6" s="43" t="s">
        <v>170</v>
      </c>
      <c r="C6" s="45">
        <v>44323.48033564815</v>
      </c>
      <c r="D6" s="43" t="s">
        <v>128</v>
      </c>
      <c r="E6" s="43" t="s">
        <v>125</v>
      </c>
      <c r="F6" s="43">
        <v>0</v>
      </c>
      <c r="G6" s="43">
        <v>6.0369999999999999</v>
      </c>
      <c r="H6" s="44">
        <v>447947</v>
      </c>
      <c r="I6" s="43">
        <v>0.92900000000000005</v>
      </c>
      <c r="J6" s="43" t="s">
        <v>126</v>
      </c>
      <c r="K6" s="43" t="s">
        <v>126</v>
      </c>
      <c r="L6" s="43" t="s">
        <v>126</v>
      </c>
      <c r="M6" s="43" t="s">
        <v>126</v>
      </c>
      <c r="N6" s="43"/>
      <c r="O6" s="43">
        <v>40</v>
      </c>
      <c r="P6" s="43" t="s">
        <v>170</v>
      </c>
      <c r="Q6" s="45">
        <v>44323.48033564815</v>
      </c>
      <c r="R6" s="43" t="s">
        <v>128</v>
      </c>
      <c r="S6" s="43" t="s">
        <v>125</v>
      </c>
      <c r="T6" s="43">
        <v>0</v>
      </c>
      <c r="U6" s="43">
        <v>5.9870000000000001</v>
      </c>
      <c r="V6" s="44">
        <v>4248</v>
      </c>
      <c r="W6" s="43">
        <v>1.2549999999999999</v>
      </c>
      <c r="X6" s="43" t="s">
        <v>126</v>
      </c>
      <c r="Y6" s="43" t="s">
        <v>126</v>
      </c>
      <c r="Z6" s="43" t="s">
        <v>126</v>
      </c>
      <c r="AA6" s="43" t="s">
        <v>126</v>
      </c>
      <c r="AB6" s="43"/>
      <c r="AC6" s="43">
        <v>40</v>
      </c>
      <c r="AD6" s="43" t="s">
        <v>170</v>
      </c>
      <c r="AE6" s="45">
        <v>44323.48033564815</v>
      </c>
      <c r="AF6" s="43" t="s">
        <v>128</v>
      </c>
      <c r="AG6" s="43" t="s">
        <v>125</v>
      </c>
      <c r="AH6" s="43">
        <v>0</v>
      </c>
      <c r="AI6" s="43">
        <v>12.237</v>
      </c>
      <c r="AJ6" s="44">
        <v>6440</v>
      </c>
      <c r="AK6" s="43">
        <v>1.2949999999999999</v>
      </c>
      <c r="AL6" s="43" t="s">
        <v>126</v>
      </c>
      <c r="AM6" s="43" t="s">
        <v>126</v>
      </c>
      <c r="AN6" s="43" t="s">
        <v>126</v>
      </c>
      <c r="AO6" s="43" t="s">
        <v>126</v>
      </c>
      <c r="AP6" s="43"/>
      <c r="AQ6" s="43">
        <v>1</v>
      </c>
      <c r="AR6" s="43"/>
      <c r="AS6" s="43"/>
      <c r="AT6" s="46">
        <f t="shared" si="0"/>
        <v>1243.6958796128943</v>
      </c>
      <c r="AU6" s="47">
        <f t="shared" si="1"/>
        <v>1226.2027021280001</v>
      </c>
      <c r="AV6" s="43"/>
      <c r="AW6" s="50">
        <f t="shared" si="4"/>
        <v>1155.6698723595919</v>
      </c>
      <c r="AX6" s="51">
        <f t="shared" si="5"/>
        <v>1226.7956392640001</v>
      </c>
    </row>
    <row r="7" spans="1:50">
      <c r="A7" s="43">
        <v>48</v>
      </c>
      <c r="B7" s="43" t="s">
        <v>185</v>
      </c>
      <c r="C7" s="45">
        <v>44236.500428240739</v>
      </c>
      <c r="D7" s="43" t="s">
        <v>128</v>
      </c>
      <c r="E7" s="43" t="s">
        <v>125</v>
      </c>
      <c r="F7" s="43">
        <v>0</v>
      </c>
      <c r="G7" s="43">
        <v>6.0359999999999996</v>
      </c>
      <c r="H7" s="44">
        <v>776477</v>
      </c>
      <c r="I7" s="43">
        <v>1.155</v>
      </c>
      <c r="J7" s="43" t="s">
        <v>126</v>
      </c>
      <c r="K7" s="43" t="s">
        <v>126</v>
      </c>
      <c r="L7" s="43" t="s">
        <v>126</v>
      </c>
      <c r="M7" s="43" t="s">
        <v>126</v>
      </c>
      <c r="N7" s="43"/>
      <c r="O7" s="43">
        <v>48</v>
      </c>
      <c r="P7" s="43" t="s">
        <v>185</v>
      </c>
      <c r="Q7" s="45">
        <v>44236.500428240739</v>
      </c>
      <c r="R7" s="43" t="s">
        <v>128</v>
      </c>
      <c r="S7" s="43" t="s">
        <v>125</v>
      </c>
      <c r="T7" s="43">
        <v>0</v>
      </c>
      <c r="U7" s="43">
        <v>5.9880000000000004</v>
      </c>
      <c r="V7" s="44">
        <v>6406</v>
      </c>
      <c r="W7" s="43">
        <v>1.774</v>
      </c>
      <c r="X7" s="43" t="s">
        <v>126</v>
      </c>
      <c r="Y7" s="43" t="s">
        <v>126</v>
      </c>
      <c r="Z7" s="43" t="s">
        <v>126</v>
      </c>
      <c r="AA7" s="43" t="s">
        <v>126</v>
      </c>
      <c r="AB7" s="43"/>
      <c r="AC7" s="43">
        <v>48</v>
      </c>
      <c r="AD7" s="43" t="s">
        <v>185</v>
      </c>
      <c r="AE7" s="45">
        <v>44236.500428240739</v>
      </c>
      <c r="AF7" s="43" t="s">
        <v>128</v>
      </c>
      <c r="AG7" s="43" t="s">
        <v>125</v>
      </c>
      <c r="AH7" s="43">
        <v>0</v>
      </c>
      <c r="AI7" s="43">
        <v>12.241</v>
      </c>
      <c r="AJ7" s="44">
        <v>8647</v>
      </c>
      <c r="AK7" s="43">
        <v>1.35</v>
      </c>
      <c r="AL7" s="43" t="s">
        <v>126</v>
      </c>
      <c r="AM7" s="43" t="s">
        <v>126</v>
      </c>
      <c r="AN7" s="43" t="s">
        <v>126</v>
      </c>
      <c r="AO7" s="43" t="s">
        <v>126</v>
      </c>
      <c r="AP7" s="43"/>
      <c r="AQ7" s="43">
        <v>1</v>
      </c>
      <c r="AR7" s="43"/>
      <c r="AS7" s="43"/>
      <c r="AT7" s="46">
        <f t="shared" si="0"/>
        <v>1776.1342060062602</v>
      </c>
      <c r="AU7" s="47">
        <f t="shared" si="1"/>
        <v>1633.2904488730699</v>
      </c>
      <c r="AV7" s="43"/>
      <c r="AW7" s="50">
        <f t="shared" si="4"/>
        <v>1927.77479070148</v>
      </c>
      <c r="AX7" s="51">
        <f t="shared" si="5"/>
        <v>1648.2326298976602</v>
      </c>
    </row>
    <row r="8" spans="1:50">
      <c r="A8" s="43">
        <v>38</v>
      </c>
      <c r="B8" s="43" t="s">
        <v>202</v>
      </c>
      <c r="C8" s="45">
        <v>44264.549143518518</v>
      </c>
      <c r="D8" s="43" t="s">
        <v>128</v>
      </c>
      <c r="E8" s="43" t="s">
        <v>125</v>
      </c>
      <c r="F8" s="43">
        <v>0</v>
      </c>
      <c r="G8" s="43">
        <v>6.0460000000000003</v>
      </c>
      <c r="H8" s="44">
        <v>938844</v>
      </c>
      <c r="I8" s="43">
        <v>1.397</v>
      </c>
      <c r="J8" s="43" t="s">
        <v>126</v>
      </c>
      <c r="K8" s="43" t="s">
        <v>126</v>
      </c>
      <c r="L8" s="43" t="s">
        <v>126</v>
      </c>
      <c r="M8" s="43" t="s">
        <v>126</v>
      </c>
      <c r="N8" s="43"/>
      <c r="O8" s="43">
        <v>38</v>
      </c>
      <c r="P8" s="43" t="s">
        <v>202</v>
      </c>
      <c r="Q8" s="45">
        <v>44264.549143518518</v>
      </c>
      <c r="R8" s="43" t="s">
        <v>128</v>
      </c>
      <c r="S8" s="43" t="s">
        <v>125</v>
      </c>
      <c r="T8" s="43">
        <v>0</v>
      </c>
      <c r="U8" s="43">
        <v>5.9960000000000004</v>
      </c>
      <c r="V8" s="44">
        <v>7048</v>
      </c>
      <c r="W8" s="43">
        <v>1.8919999999999999</v>
      </c>
      <c r="X8" s="43" t="s">
        <v>126</v>
      </c>
      <c r="Y8" s="43" t="s">
        <v>126</v>
      </c>
      <c r="Z8" s="43" t="s">
        <v>126</v>
      </c>
      <c r="AA8" s="43" t="s">
        <v>126</v>
      </c>
      <c r="AB8" s="43"/>
      <c r="AC8" s="43">
        <v>38</v>
      </c>
      <c r="AD8" s="43" t="s">
        <v>202</v>
      </c>
      <c r="AE8" s="45">
        <v>44264.549143518518</v>
      </c>
      <c r="AF8" s="43" t="s">
        <v>128</v>
      </c>
      <c r="AG8" s="43" t="s">
        <v>125</v>
      </c>
      <c r="AH8" s="43">
        <v>0</v>
      </c>
      <c r="AI8" s="43">
        <v>12.266999999999999</v>
      </c>
      <c r="AJ8" s="44">
        <v>9743</v>
      </c>
      <c r="AK8" s="43">
        <v>1.4990000000000001</v>
      </c>
      <c r="AL8" s="43" t="s">
        <v>126</v>
      </c>
      <c r="AM8" s="43" t="s">
        <v>126</v>
      </c>
      <c r="AN8" s="43" t="s">
        <v>126</v>
      </c>
      <c r="AO8" s="43" t="s">
        <v>126</v>
      </c>
      <c r="AP8" s="43"/>
      <c r="AQ8" s="43">
        <v>1</v>
      </c>
      <c r="AR8" s="43"/>
      <c r="AS8" s="43"/>
      <c r="AT8" s="46">
        <f t="shared" si="0"/>
        <v>1898.0783800886402</v>
      </c>
      <c r="AU8" s="47">
        <f t="shared" si="1"/>
        <v>1835.22369190427</v>
      </c>
      <c r="AV8" s="43"/>
      <c r="AW8" s="50">
        <f t="shared" si="4"/>
        <v>2092.2102367187204</v>
      </c>
      <c r="AX8" s="51">
        <f t="shared" si="5"/>
        <v>1857.4601024432602</v>
      </c>
    </row>
    <row r="9" spans="1:50">
      <c r="A9" s="43">
        <v>40</v>
      </c>
      <c r="B9" s="43" t="s">
        <v>215</v>
      </c>
      <c r="C9" s="45">
        <v>44305.45039351852</v>
      </c>
      <c r="D9" s="43" t="s">
        <v>128</v>
      </c>
      <c r="E9" s="43" t="s">
        <v>125</v>
      </c>
      <c r="F9" s="43">
        <v>0</v>
      </c>
      <c r="G9" s="43">
        <v>6.0919999999999996</v>
      </c>
      <c r="H9" s="44">
        <v>2399</v>
      </c>
      <c r="I9" s="43">
        <v>0</v>
      </c>
      <c r="J9" s="43" t="s">
        <v>126</v>
      </c>
      <c r="K9" s="43" t="s">
        <v>126</v>
      </c>
      <c r="L9" s="43" t="s">
        <v>126</v>
      </c>
      <c r="M9" s="43" t="s">
        <v>126</v>
      </c>
      <c r="N9" s="43"/>
      <c r="O9" s="43">
        <v>40</v>
      </c>
      <c r="P9" s="43" t="s">
        <v>215</v>
      </c>
      <c r="Q9" s="45">
        <v>44305.45039351852</v>
      </c>
      <c r="R9" s="43" t="s">
        <v>128</v>
      </c>
      <c r="S9" s="43" t="s">
        <v>125</v>
      </c>
      <c r="T9" s="43">
        <v>0</v>
      </c>
      <c r="U9" s="43" t="s">
        <v>126</v>
      </c>
      <c r="V9" s="43" t="s">
        <v>126</v>
      </c>
      <c r="W9" s="43" t="s">
        <v>126</v>
      </c>
      <c r="X9" s="43" t="s">
        <v>126</v>
      </c>
      <c r="Y9" s="43" t="s">
        <v>126</v>
      </c>
      <c r="Z9" s="43" t="s">
        <v>126</v>
      </c>
      <c r="AA9" s="43" t="s">
        <v>126</v>
      </c>
      <c r="AB9" s="43"/>
      <c r="AC9" s="43">
        <v>40</v>
      </c>
      <c r="AD9" s="43" t="s">
        <v>215</v>
      </c>
      <c r="AE9" s="45">
        <v>44305.45039351852</v>
      </c>
      <c r="AF9" s="43" t="s">
        <v>128</v>
      </c>
      <c r="AG9" s="43" t="s">
        <v>125</v>
      </c>
      <c r="AH9" s="43">
        <v>0</v>
      </c>
      <c r="AI9" s="43">
        <v>12.23</v>
      </c>
      <c r="AJ9" s="44">
        <v>3007</v>
      </c>
      <c r="AK9" s="43">
        <v>0.61</v>
      </c>
      <c r="AL9" s="43" t="s">
        <v>126</v>
      </c>
      <c r="AM9" s="43" t="s">
        <v>126</v>
      </c>
      <c r="AN9" s="43" t="s">
        <v>126</v>
      </c>
      <c r="AO9" s="43" t="s">
        <v>126</v>
      </c>
      <c r="AP9" s="43"/>
      <c r="AQ9" s="43">
        <v>1</v>
      </c>
      <c r="AR9" s="43"/>
      <c r="AS9" s="43"/>
      <c r="AT9" s="46">
        <f t="shared" si="0"/>
        <v>2.2405930212499996</v>
      </c>
      <c r="AU9" s="47">
        <f t="shared" si="1"/>
        <v>591.76023058427006</v>
      </c>
      <c r="AV9" s="43"/>
      <c r="AW9" s="50">
        <f t="shared" si="4"/>
        <v>2.1228631020499993</v>
      </c>
      <c r="AX9" s="51">
        <f t="shared" si="5"/>
        <v>570.93337628326003</v>
      </c>
    </row>
    <row r="10" spans="1:50">
      <c r="A10" s="43">
        <v>40</v>
      </c>
      <c r="B10" s="43" t="s">
        <v>233</v>
      </c>
      <c r="C10" s="45">
        <v>44334.464699074073</v>
      </c>
      <c r="D10" s="43" t="s">
        <v>128</v>
      </c>
      <c r="E10" s="43" t="s">
        <v>125</v>
      </c>
      <c r="F10" s="43">
        <v>0</v>
      </c>
      <c r="G10" s="43">
        <v>5.9980000000000002</v>
      </c>
      <c r="H10" s="44">
        <v>847854</v>
      </c>
      <c r="I10" s="43">
        <v>1.764</v>
      </c>
      <c r="J10" s="43" t="s">
        <v>126</v>
      </c>
      <c r="K10" s="43" t="s">
        <v>126</v>
      </c>
      <c r="L10" s="43" t="s">
        <v>126</v>
      </c>
      <c r="M10" s="43" t="s">
        <v>126</v>
      </c>
      <c r="N10" s="43"/>
      <c r="O10" s="43">
        <v>40</v>
      </c>
      <c r="P10" s="43" t="s">
        <v>233</v>
      </c>
      <c r="Q10" s="45">
        <v>44334.464699074073</v>
      </c>
      <c r="R10" s="43" t="s">
        <v>128</v>
      </c>
      <c r="S10" s="43" t="s">
        <v>125</v>
      </c>
      <c r="T10" s="43">
        <v>0</v>
      </c>
      <c r="U10" s="43">
        <v>5.9459999999999997</v>
      </c>
      <c r="V10" s="44">
        <v>6573</v>
      </c>
      <c r="W10" s="43">
        <v>1.88</v>
      </c>
      <c r="X10" s="43" t="s">
        <v>126</v>
      </c>
      <c r="Y10" s="43" t="s">
        <v>126</v>
      </c>
      <c r="Z10" s="43" t="s">
        <v>126</v>
      </c>
      <c r="AA10" s="43" t="s">
        <v>126</v>
      </c>
      <c r="AB10" s="43"/>
      <c r="AC10" s="43">
        <v>40</v>
      </c>
      <c r="AD10" s="43" t="s">
        <v>233</v>
      </c>
      <c r="AE10" s="45">
        <v>44334.464699074073</v>
      </c>
      <c r="AF10" s="43" t="s">
        <v>128</v>
      </c>
      <c r="AG10" s="43" t="s">
        <v>125</v>
      </c>
      <c r="AH10" s="43">
        <v>0</v>
      </c>
      <c r="AI10" s="43">
        <v>12.173999999999999</v>
      </c>
      <c r="AJ10" s="44">
        <v>9160</v>
      </c>
      <c r="AK10" s="43">
        <v>1.8380000000000001</v>
      </c>
      <c r="AL10" s="43" t="s">
        <v>126</v>
      </c>
      <c r="AM10" s="43" t="s">
        <v>126</v>
      </c>
      <c r="AN10" s="43" t="s">
        <v>126</v>
      </c>
      <c r="AO10" s="43" t="s">
        <v>126</v>
      </c>
      <c r="AP10" s="43"/>
      <c r="AQ10" s="43">
        <v>1</v>
      </c>
      <c r="AR10" s="43"/>
      <c r="AS10" s="43"/>
      <c r="AT10" s="46">
        <f t="shared" si="0"/>
        <v>1807.8546262207651</v>
      </c>
      <c r="AU10" s="47">
        <f t="shared" si="1"/>
        <v>1727.827245488</v>
      </c>
      <c r="AV10" s="43"/>
      <c r="AW10" s="50">
        <f t="shared" si="4"/>
        <v>1970.5500891169704</v>
      </c>
      <c r="AX10" s="51">
        <f t="shared" si="5"/>
        <v>1746.1696949440002</v>
      </c>
    </row>
    <row r="11" spans="1:50">
      <c r="A11" s="17">
        <v>38</v>
      </c>
      <c r="B11" s="43" t="s">
        <v>259</v>
      </c>
      <c r="C11" s="45">
        <v>44278.616759259261</v>
      </c>
      <c r="D11" s="43" t="s">
        <v>128</v>
      </c>
      <c r="E11" s="43" t="s">
        <v>125</v>
      </c>
      <c r="F11" s="43">
        <v>0</v>
      </c>
      <c r="G11" s="43">
        <v>6.0339999999999998</v>
      </c>
      <c r="H11" s="44">
        <v>753065</v>
      </c>
      <c r="I11" s="43">
        <v>1.1200000000000001</v>
      </c>
      <c r="J11" s="43" t="s">
        <v>126</v>
      </c>
      <c r="K11" s="43" t="s">
        <v>126</v>
      </c>
      <c r="L11" s="43" t="s">
        <v>126</v>
      </c>
      <c r="M11" s="43" t="s">
        <v>126</v>
      </c>
      <c r="N11" s="43"/>
      <c r="O11" s="43">
        <v>38</v>
      </c>
      <c r="P11" s="43" t="s">
        <v>259</v>
      </c>
      <c r="Q11" s="45">
        <v>44278.616759259261</v>
      </c>
      <c r="R11" s="43" t="s">
        <v>128</v>
      </c>
      <c r="S11" s="43" t="s">
        <v>125</v>
      </c>
      <c r="T11" s="43">
        <v>0</v>
      </c>
      <c r="U11" s="43">
        <v>5.9930000000000003</v>
      </c>
      <c r="V11" s="44">
        <v>6307</v>
      </c>
      <c r="W11" s="43">
        <v>1.756</v>
      </c>
      <c r="X11" s="43" t="s">
        <v>126</v>
      </c>
      <c r="Y11" s="43" t="s">
        <v>126</v>
      </c>
      <c r="Z11" s="43" t="s">
        <v>126</v>
      </c>
      <c r="AA11" s="43" t="s">
        <v>126</v>
      </c>
      <c r="AB11" s="43"/>
      <c r="AC11" s="43">
        <v>38</v>
      </c>
      <c r="AD11" s="43" t="s">
        <v>259</v>
      </c>
      <c r="AE11" s="45">
        <v>44278.616759259261</v>
      </c>
      <c r="AF11" s="43" t="s">
        <v>128</v>
      </c>
      <c r="AG11" s="43" t="s">
        <v>125</v>
      </c>
      <c r="AH11" s="43">
        <v>0</v>
      </c>
      <c r="AI11" s="43">
        <v>12.239000000000001</v>
      </c>
      <c r="AJ11" s="44">
        <v>10432</v>
      </c>
      <c r="AK11" s="43">
        <v>1.593</v>
      </c>
      <c r="AL11" s="43" t="s">
        <v>126</v>
      </c>
      <c r="AM11" s="43" t="s">
        <v>126</v>
      </c>
      <c r="AN11" s="43" t="s">
        <v>126</v>
      </c>
      <c r="AO11" s="43" t="s">
        <v>126</v>
      </c>
      <c r="AP11" s="43"/>
      <c r="AQ11" s="43">
        <v>1</v>
      </c>
      <c r="AR11" s="43"/>
      <c r="AS11" s="43"/>
      <c r="AT11" s="46">
        <f t="shared" si="0"/>
        <v>1757.329971547965</v>
      </c>
      <c r="AU11" s="47">
        <f t="shared" si="1"/>
        <v>1962.0917528115201</v>
      </c>
      <c r="AV11" s="43"/>
      <c r="AW11" s="50">
        <f t="shared" si="4"/>
        <v>1902.4164505425701</v>
      </c>
      <c r="AX11" s="51">
        <f t="shared" si="5"/>
        <v>1988.9708790937602</v>
      </c>
    </row>
    <row r="12" spans="1:50">
      <c r="A12" s="43">
        <v>40</v>
      </c>
      <c r="B12" s="43" t="s">
        <v>282</v>
      </c>
      <c r="C12" s="45">
        <v>44341.455393518518</v>
      </c>
      <c r="D12" s="43" t="s">
        <v>128</v>
      </c>
      <c r="E12" s="43" t="s">
        <v>125</v>
      </c>
      <c r="F12" s="43">
        <v>0</v>
      </c>
      <c r="G12" s="43">
        <v>6.0019999999999998</v>
      </c>
      <c r="H12" s="44">
        <v>1092495</v>
      </c>
      <c r="I12" s="43">
        <v>2.2749999999999999</v>
      </c>
      <c r="J12" s="43" t="s">
        <v>126</v>
      </c>
      <c r="K12" s="43" t="s">
        <v>126</v>
      </c>
      <c r="L12" s="43" t="s">
        <v>126</v>
      </c>
      <c r="M12" s="43" t="s">
        <v>126</v>
      </c>
      <c r="N12" s="43"/>
      <c r="O12" s="43">
        <v>40</v>
      </c>
      <c r="P12" s="43" t="s">
        <v>282</v>
      </c>
      <c r="Q12" s="45">
        <v>44341.455393518518</v>
      </c>
      <c r="R12" s="43" t="s">
        <v>128</v>
      </c>
      <c r="S12" s="43" t="s">
        <v>125</v>
      </c>
      <c r="T12" s="43">
        <v>0</v>
      </c>
      <c r="U12" s="43">
        <v>5.9560000000000004</v>
      </c>
      <c r="V12" s="44">
        <v>8657</v>
      </c>
      <c r="W12" s="43">
        <v>2.4380000000000002</v>
      </c>
      <c r="X12" s="43" t="s">
        <v>126</v>
      </c>
      <c r="Y12" s="43" t="s">
        <v>126</v>
      </c>
      <c r="Z12" s="43" t="s">
        <v>126</v>
      </c>
      <c r="AA12" s="43" t="s">
        <v>126</v>
      </c>
      <c r="AB12" s="43"/>
      <c r="AC12" s="43">
        <v>40</v>
      </c>
      <c r="AD12" s="43" t="s">
        <v>282</v>
      </c>
      <c r="AE12" s="45">
        <v>44341.455393518518</v>
      </c>
      <c r="AF12" s="43" t="s">
        <v>128</v>
      </c>
      <c r="AG12" s="43" t="s">
        <v>125</v>
      </c>
      <c r="AH12" s="43">
        <v>0</v>
      </c>
      <c r="AI12" s="43">
        <v>12.18</v>
      </c>
      <c r="AJ12" s="44">
        <v>11464</v>
      </c>
      <c r="AK12" s="43">
        <v>2.2970000000000002</v>
      </c>
      <c r="AL12" s="43" t="s">
        <v>126</v>
      </c>
      <c r="AM12" s="43" t="s">
        <v>126</v>
      </c>
      <c r="AN12" s="43" t="s">
        <v>126</v>
      </c>
      <c r="AO12" s="43" t="s">
        <v>126</v>
      </c>
      <c r="AP12" s="43"/>
      <c r="AQ12" s="43">
        <v>1</v>
      </c>
      <c r="AR12" s="43"/>
      <c r="AS12" s="43"/>
      <c r="AT12" s="46">
        <f t="shared" si="0"/>
        <v>2203.7104898869652</v>
      </c>
      <c r="AU12" s="47">
        <f t="shared" si="1"/>
        <v>2152.0061597100798</v>
      </c>
      <c r="AV12" s="43"/>
      <c r="AW12" s="50">
        <f t="shared" si="4"/>
        <v>2504.2506809645702</v>
      </c>
      <c r="AX12" s="51">
        <f t="shared" si="5"/>
        <v>2185.9218572070399</v>
      </c>
    </row>
    <row r="13" spans="1:50">
      <c r="A13" s="43">
        <v>40</v>
      </c>
      <c r="B13" s="43" t="s">
        <v>303</v>
      </c>
      <c r="C13" s="45">
        <v>44348.479490740741</v>
      </c>
      <c r="D13" s="43" t="s">
        <v>128</v>
      </c>
      <c r="E13" s="43" t="s">
        <v>125</v>
      </c>
      <c r="F13" s="43">
        <v>0</v>
      </c>
      <c r="G13" s="43">
        <v>6.0030000000000001</v>
      </c>
      <c r="H13" s="44">
        <v>610933</v>
      </c>
      <c r="I13" s="43">
        <v>1.2689999999999999</v>
      </c>
      <c r="J13" s="43" t="s">
        <v>126</v>
      </c>
      <c r="K13" s="43" t="s">
        <v>126</v>
      </c>
      <c r="L13" s="43" t="s">
        <v>126</v>
      </c>
      <c r="M13" s="43" t="s">
        <v>126</v>
      </c>
      <c r="N13" s="43"/>
      <c r="O13" s="43">
        <v>40</v>
      </c>
      <c r="P13" s="43" t="s">
        <v>303</v>
      </c>
      <c r="Q13" s="45">
        <v>44348.479490740741</v>
      </c>
      <c r="R13" s="43" t="s">
        <v>128</v>
      </c>
      <c r="S13" s="43" t="s">
        <v>125</v>
      </c>
      <c r="T13" s="43">
        <v>0</v>
      </c>
      <c r="U13" s="43">
        <v>5.96</v>
      </c>
      <c r="V13" s="44">
        <v>5020</v>
      </c>
      <c r="W13" s="43">
        <v>1.4630000000000001</v>
      </c>
      <c r="X13" s="43" t="s">
        <v>126</v>
      </c>
      <c r="Y13" s="43" t="s">
        <v>126</v>
      </c>
      <c r="Z13" s="43" t="s">
        <v>126</v>
      </c>
      <c r="AA13" s="43" t="s">
        <v>126</v>
      </c>
      <c r="AB13" s="43"/>
      <c r="AC13" s="43">
        <v>40</v>
      </c>
      <c r="AD13" s="43" t="s">
        <v>303</v>
      </c>
      <c r="AE13" s="45">
        <v>44348.479490740741</v>
      </c>
      <c r="AF13" s="43" t="s">
        <v>128</v>
      </c>
      <c r="AG13" s="43" t="s">
        <v>125</v>
      </c>
      <c r="AH13" s="43">
        <v>0</v>
      </c>
      <c r="AI13" s="43">
        <v>12.163</v>
      </c>
      <c r="AJ13" s="44">
        <v>8155</v>
      </c>
      <c r="AK13" s="43">
        <v>1.637</v>
      </c>
      <c r="AL13" s="43" t="s">
        <v>126</v>
      </c>
      <c r="AM13" s="43" t="s">
        <v>126</v>
      </c>
      <c r="AN13" s="43" t="s">
        <v>126</v>
      </c>
      <c r="AO13" s="43" t="s">
        <v>126</v>
      </c>
      <c r="AP13" s="43"/>
      <c r="AQ13" s="43">
        <v>1</v>
      </c>
      <c r="AR13" s="43"/>
      <c r="AS13" s="43"/>
      <c r="AT13" s="46">
        <f t="shared" si="0"/>
        <v>1614.7729746948783</v>
      </c>
      <c r="AU13" s="47">
        <f t="shared" si="1"/>
        <v>1542.5925423507501</v>
      </c>
      <c r="AV13" s="43"/>
      <c r="AW13" s="50">
        <f t="shared" si="4"/>
        <v>1564.2727441238799</v>
      </c>
      <c r="AX13" s="51">
        <f t="shared" si="5"/>
        <v>1554.2966445535001</v>
      </c>
    </row>
    <row r="14" spans="1:50">
      <c r="A14" s="43">
        <v>40</v>
      </c>
      <c r="B14" s="43" t="s">
        <v>330</v>
      </c>
      <c r="C14" s="45">
        <v>44361.507534722223</v>
      </c>
      <c r="D14" s="43" t="s">
        <v>128</v>
      </c>
      <c r="E14" s="43" t="s">
        <v>125</v>
      </c>
      <c r="F14" s="43">
        <v>0</v>
      </c>
      <c r="G14" s="43">
        <v>6.07</v>
      </c>
      <c r="H14" s="44">
        <v>1086</v>
      </c>
      <c r="I14" s="43">
        <v>-3.0000000000000001E-3</v>
      </c>
      <c r="J14" s="43" t="s">
        <v>126</v>
      </c>
      <c r="K14" s="43" t="s">
        <v>126</v>
      </c>
      <c r="L14" s="43" t="s">
        <v>126</v>
      </c>
      <c r="M14" s="43" t="s">
        <v>126</v>
      </c>
      <c r="N14" s="43"/>
      <c r="O14" s="43">
        <v>40</v>
      </c>
      <c r="P14" s="43" t="s">
        <v>330</v>
      </c>
      <c r="Q14" s="45">
        <v>44361.507534722223</v>
      </c>
      <c r="R14" s="43" t="s">
        <v>128</v>
      </c>
      <c r="S14" s="43" t="s">
        <v>125</v>
      </c>
      <c r="T14" s="43">
        <v>0</v>
      </c>
      <c r="U14" s="43" t="s">
        <v>126</v>
      </c>
      <c r="V14" s="44" t="s">
        <v>126</v>
      </c>
      <c r="W14" s="43" t="s">
        <v>126</v>
      </c>
      <c r="X14" s="43" t="s">
        <v>126</v>
      </c>
      <c r="Y14" s="43" t="s">
        <v>126</v>
      </c>
      <c r="Z14" s="43" t="s">
        <v>126</v>
      </c>
      <c r="AA14" s="43" t="s">
        <v>126</v>
      </c>
      <c r="AB14" s="43"/>
      <c r="AC14" s="43">
        <v>40</v>
      </c>
      <c r="AD14" s="43" t="s">
        <v>330</v>
      </c>
      <c r="AE14" s="45">
        <v>44361.507534722223</v>
      </c>
      <c r="AF14" s="43" t="s">
        <v>128</v>
      </c>
      <c r="AG14" s="43" t="s">
        <v>125</v>
      </c>
      <c r="AH14" s="43">
        <v>0</v>
      </c>
      <c r="AI14" s="43">
        <v>12.191000000000001</v>
      </c>
      <c r="AJ14" s="44">
        <v>1891</v>
      </c>
      <c r="AK14" s="43">
        <v>0.38700000000000001</v>
      </c>
      <c r="AL14" s="43" t="s">
        <v>126</v>
      </c>
      <c r="AM14" s="43" t="s">
        <v>126</v>
      </c>
      <c r="AN14" s="43" t="s">
        <v>126</v>
      </c>
      <c r="AO14" s="43" t="s">
        <v>126</v>
      </c>
      <c r="AP14" s="43"/>
      <c r="AQ14" s="43">
        <v>1</v>
      </c>
      <c r="AR14" s="43"/>
      <c r="AS14" s="43"/>
      <c r="AT14" s="46">
        <f t="shared" si="0"/>
        <v>-1.4083078350000005</v>
      </c>
      <c r="AU14" s="47">
        <f t="shared" si="1"/>
        <v>385.19694194963</v>
      </c>
      <c r="AV14" s="43"/>
      <c r="AW14" s="50">
        <f t="shared" si="4"/>
        <v>-2.6315679981999995</v>
      </c>
      <c r="AX14" s="51">
        <f t="shared" si="5"/>
        <v>357.64305617494006</v>
      </c>
    </row>
    <row r="15" spans="1:50">
      <c r="A15" s="43">
        <v>40</v>
      </c>
      <c r="B15" s="43" t="s">
        <v>352</v>
      </c>
      <c r="C15" s="45">
        <v>44370.497453703705</v>
      </c>
      <c r="D15" s="43" t="s">
        <v>128</v>
      </c>
      <c r="E15" s="43" t="s">
        <v>125</v>
      </c>
      <c r="F15" s="43">
        <v>0</v>
      </c>
      <c r="G15" s="43">
        <v>6.03</v>
      </c>
      <c r="H15" s="44">
        <v>834789</v>
      </c>
      <c r="I15" s="43">
        <v>1.7370000000000001</v>
      </c>
      <c r="J15" s="43" t="s">
        <v>126</v>
      </c>
      <c r="K15" s="43" t="s">
        <v>126</v>
      </c>
      <c r="L15" s="43" t="s">
        <v>126</v>
      </c>
      <c r="M15" s="43" t="s">
        <v>126</v>
      </c>
      <c r="N15" s="43"/>
      <c r="O15" s="43">
        <v>40</v>
      </c>
      <c r="P15" s="43" t="s">
        <v>352</v>
      </c>
      <c r="Q15" s="45">
        <v>44370.497453703705</v>
      </c>
      <c r="R15" s="43" t="s">
        <v>128</v>
      </c>
      <c r="S15" s="43" t="s">
        <v>125</v>
      </c>
      <c r="T15" s="43">
        <v>0</v>
      </c>
      <c r="U15" s="43">
        <v>5.9889999999999999</v>
      </c>
      <c r="V15" s="44">
        <v>6934</v>
      </c>
      <c r="W15" s="43">
        <v>1.976</v>
      </c>
      <c r="X15" s="43" t="s">
        <v>126</v>
      </c>
      <c r="Y15" s="43" t="s">
        <v>126</v>
      </c>
      <c r="Z15" s="43" t="s">
        <v>126</v>
      </c>
      <c r="AA15" s="43" t="s">
        <v>126</v>
      </c>
      <c r="AB15" s="43"/>
      <c r="AC15" s="43">
        <v>40</v>
      </c>
      <c r="AD15" s="43" t="s">
        <v>352</v>
      </c>
      <c r="AE15" s="45">
        <v>44370.497453703705</v>
      </c>
      <c r="AF15" s="43" t="s">
        <v>128</v>
      </c>
      <c r="AG15" s="43" t="s">
        <v>125</v>
      </c>
      <c r="AH15" s="43">
        <v>0</v>
      </c>
      <c r="AI15" s="43">
        <v>12.196999999999999</v>
      </c>
      <c r="AJ15" s="44">
        <v>9168</v>
      </c>
      <c r="AK15" s="43">
        <v>1.839</v>
      </c>
      <c r="AL15" s="43" t="s">
        <v>126</v>
      </c>
      <c r="AM15" s="43" t="s">
        <v>126</v>
      </c>
      <c r="AN15" s="43" t="s">
        <v>126</v>
      </c>
      <c r="AO15" s="43" t="s">
        <v>126</v>
      </c>
      <c r="AP15" s="43"/>
      <c r="AQ15" s="43">
        <v>1</v>
      </c>
      <c r="AR15" s="43"/>
      <c r="AS15" s="43"/>
      <c r="AT15" s="46">
        <f t="shared" si="0"/>
        <v>1876.42454396946</v>
      </c>
      <c r="AU15" s="47">
        <f t="shared" si="1"/>
        <v>1729.3012418995199</v>
      </c>
      <c r="AV15" s="43"/>
      <c r="AW15" s="50">
        <f t="shared" si="4"/>
        <v>2063.0126272550801</v>
      </c>
      <c r="AX15" s="51">
        <f t="shared" si="5"/>
        <v>1747.6969108377602</v>
      </c>
    </row>
    <row r="16" spans="1:50">
      <c r="A16" s="43">
        <v>40</v>
      </c>
      <c r="B16" s="43" t="s">
        <v>374</v>
      </c>
      <c r="C16" s="45">
        <v>44376.60119212963</v>
      </c>
      <c r="D16" s="43" t="s">
        <v>128</v>
      </c>
      <c r="E16" s="43" t="s">
        <v>125</v>
      </c>
      <c r="F16" s="43">
        <v>0</v>
      </c>
      <c r="G16" s="43">
        <v>6</v>
      </c>
      <c r="H16" s="44">
        <v>934475</v>
      </c>
      <c r="I16" s="43">
        <v>1.9450000000000001</v>
      </c>
      <c r="J16" s="43" t="s">
        <v>126</v>
      </c>
      <c r="K16" s="43" t="s">
        <v>126</v>
      </c>
      <c r="L16" s="43" t="s">
        <v>126</v>
      </c>
      <c r="M16" s="43" t="s">
        <v>126</v>
      </c>
      <c r="N16" s="43"/>
      <c r="O16" s="43">
        <v>40</v>
      </c>
      <c r="P16" s="43" t="s">
        <v>374</v>
      </c>
      <c r="Q16" s="45">
        <v>44376.60119212963</v>
      </c>
      <c r="R16" s="43" t="s">
        <v>128</v>
      </c>
      <c r="S16" s="43" t="s">
        <v>125</v>
      </c>
      <c r="T16" s="43">
        <v>0</v>
      </c>
      <c r="U16" s="43">
        <v>5.952</v>
      </c>
      <c r="V16" s="44">
        <v>6156</v>
      </c>
      <c r="W16" s="43">
        <v>1.768</v>
      </c>
      <c r="X16" s="43" t="s">
        <v>126</v>
      </c>
      <c r="Y16" s="43" t="s">
        <v>126</v>
      </c>
      <c r="Z16" s="43" t="s">
        <v>126</v>
      </c>
      <c r="AA16" s="43" t="s">
        <v>126</v>
      </c>
      <c r="AB16" s="43"/>
      <c r="AC16" s="43">
        <v>40</v>
      </c>
      <c r="AD16" s="43" t="s">
        <v>374</v>
      </c>
      <c r="AE16" s="45">
        <v>44376.60119212963</v>
      </c>
      <c r="AF16" s="43" t="s">
        <v>128</v>
      </c>
      <c r="AG16" s="43" t="s">
        <v>125</v>
      </c>
      <c r="AH16" s="43">
        <v>0</v>
      </c>
      <c r="AI16" s="43">
        <v>12.16</v>
      </c>
      <c r="AJ16" s="44">
        <v>9595</v>
      </c>
      <c r="AK16" s="43">
        <v>1.9239999999999999</v>
      </c>
      <c r="AL16" s="43" t="s">
        <v>126</v>
      </c>
      <c r="AM16" s="43" t="s">
        <v>126</v>
      </c>
      <c r="AN16" s="43" t="s">
        <v>126</v>
      </c>
      <c r="AO16" s="43" t="s">
        <v>126</v>
      </c>
      <c r="AP16" s="43"/>
      <c r="AQ16" s="43">
        <v>1</v>
      </c>
      <c r="AR16" s="43"/>
      <c r="AS16" s="43"/>
      <c r="AT16" s="46">
        <f t="shared" si="0"/>
        <v>1728.64888946376</v>
      </c>
      <c r="AU16" s="47">
        <f t="shared" si="1"/>
        <v>1807.96414115075</v>
      </c>
      <c r="AV16" s="43"/>
      <c r="AW16" s="50">
        <f t="shared" si="4"/>
        <v>1863.7378205364803</v>
      </c>
      <c r="AX16" s="51">
        <f t="shared" si="5"/>
        <v>1829.2090389535001</v>
      </c>
    </row>
    <row r="17" spans="1:50">
      <c r="A17" s="43">
        <v>40</v>
      </c>
      <c r="B17" s="43" t="s">
        <v>404</v>
      </c>
      <c r="C17" s="45">
        <v>44386.46261574074</v>
      </c>
      <c r="D17" s="43" t="s">
        <v>128</v>
      </c>
      <c r="E17" s="43" t="s">
        <v>125</v>
      </c>
      <c r="F17" s="43">
        <v>0</v>
      </c>
      <c r="G17" s="43">
        <v>6.0010000000000003</v>
      </c>
      <c r="H17" s="44">
        <v>844676</v>
      </c>
      <c r="I17" s="43">
        <v>1.7569999999999999</v>
      </c>
      <c r="J17" s="43" t="s">
        <v>126</v>
      </c>
      <c r="K17" s="43" t="s">
        <v>126</v>
      </c>
      <c r="L17" s="43" t="s">
        <v>126</v>
      </c>
      <c r="M17" s="43" t="s">
        <v>126</v>
      </c>
      <c r="N17" s="43"/>
      <c r="O17" s="43">
        <v>40</v>
      </c>
      <c r="P17" s="43" t="s">
        <v>404</v>
      </c>
      <c r="Q17" s="45">
        <v>44386.46261574074</v>
      </c>
      <c r="R17" s="43" t="s">
        <v>128</v>
      </c>
      <c r="S17" s="43" t="s">
        <v>125</v>
      </c>
      <c r="T17" s="43">
        <v>0</v>
      </c>
      <c r="U17" s="43">
        <v>5.9550000000000001</v>
      </c>
      <c r="V17" s="44">
        <v>6898</v>
      </c>
      <c r="W17" s="43">
        <v>1.9670000000000001</v>
      </c>
      <c r="X17" s="43" t="s">
        <v>126</v>
      </c>
      <c r="Y17" s="43" t="s">
        <v>126</v>
      </c>
      <c r="Z17" s="43" t="s">
        <v>126</v>
      </c>
      <c r="AA17" s="43" t="s">
        <v>126</v>
      </c>
      <c r="AB17" s="43"/>
      <c r="AC17" s="43">
        <v>40</v>
      </c>
      <c r="AD17" s="43" t="s">
        <v>404</v>
      </c>
      <c r="AE17" s="45">
        <v>44386.46261574074</v>
      </c>
      <c r="AF17" s="43" t="s">
        <v>128</v>
      </c>
      <c r="AG17" s="43" t="s">
        <v>125</v>
      </c>
      <c r="AH17" s="43">
        <v>0</v>
      </c>
      <c r="AI17" s="43">
        <v>12.16</v>
      </c>
      <c r="AJ17" s="44">
        <v>9673</v>
      </c>
      <c r="AK17" s="43">
        <v>1.94</v>
      </c>
      <c r="AL17" s="43" t="s">
        <v>126</v>
      </c>
      <c r="AM17" s="43" t="s">
        <v>126</v>
      </c>
      <c r="AN17" s="43" t="s">
        <v>126</v>
      </c>
      <c r="AO17" s="43" t="s">
        <v>126</v>
      </c>
      <c r="AP17" s="43"/>
      <c r="AQ17" s="43">
        <v>1</v>
      </c>
      <c r="AR17" s="43"/>
      <c r="AS17" s="43"/>
      <c r="AT17" s="46">
        <f t="shared" si="0"/>
        <v>1869.5865081971401</v>
      </c>
      <c r="AU17" s="47">
        <f t="shared" si="1"/>
        <v>1822.33100386667</v>
      </c>
      <c r="AV17" s="43"/>
      <c r="AW17" s="50">
        <f t="shared" si="4"/>
        <v>2053.7922211517202</v>
      </c>
      <c r="AX17" s="51">
        <f t="shared" si="5"/>
        <v>1844.0982017344602</v>
      </c>
    </row>
    <row r="18" spans="1:50">
      <c r="A18" s="43">
        <v>40</v>
      </c>
      <c r="B18" s="43" t="s">
        <v>430</v>
      </c>
      <c r="C18" s="45">
        <v>44399.452210648145</v>
      </c>
      <c r="D18" s="43" t="s">
        <v>128</v>
      </c>
      <c r="E18" s="43" t="s">
        <v>125</v>
      </c>
      <c r="F18" s="43">
        <v>0</v>
      </c>
      <c r="G18" s="43">
        <v>6.0060000000000002</v>
      </c>
      <c r="H18" s="44">
        <v>685643</v>
      </c>
      <c r="I18" s="43">
        <v>1.425</v>
      </c>
      <c r="J18" s="43" t="s">
        <v>126</v>
      </c>
      <c r="K18" s="43" t="s">
        <v>126</v>
      </c>
      <c r="L18" s="43" t="s">
        <v>126</v>
      </c>
      <c r="M18" s="43" t="s">
        <v>126</v>
      </c>
      <c r="N18" s="43"/>
      <c r="O18" s="43">
        <v>40</v>
      </c>
      <c r="P18" s="43" t="s">
        <v>430</v>
      </c>
      <c r="Q18" s="45">
        <v>44399.452210648145</v>
      </c>
      <c r="R18" s="43" t="s">
        <v>128</v>
      </c>
      <c r="S18" s="43" t="s">
        <v>125</v>
      </c>
      <c r="T18" s="43">
        <v>0</v>
      </c>
      <c r="U18" s="43">
        <v>5.9539999999999997</v>
      </c>
      <c r="V18" s="44">
        <v>6240</v>
      </c>
      <c r="W18" s="43">
        <v>1.79</v>
      </c>
      <c r="X18" s="43" t="s">
        <v>126</v>
      </c>
      <c r="Y18" s="43" t="s">
        <v>126</v>
      </c>
      <c r="Z18" s="43" t="s">
        <v>126</v>
      </c>
      <c r="AA18" s="43" t="s">
        <v>126</v>
      </c>
      <c r="AB18" s="43"/>
      <c r="AC18" s="43">
        <v>40</v>
      </c>
      <c r="AD18" s="43" t="s">
        <v>430</v>
      </c>
      <c r="AE18" s="45">
        <v>44399.452210648145</v>
      </c>
      <c r="AF18" s="43" t="s">
        <v>128</v>
      </c>
      <c r="AG18" s="43" t="s">
        <v>125</v>
      </c>
      <c r="AH18" s="43">
        <v>0</v>
      </c>
      <c r="AI18" s="43">
        <v>12.183</v>
      </c>
      <c r="AJ18" s="44">
        <v>8077</v>
      </c>
      <c r="AK18" s="43">
        <v>1.6220000000000001</v>
      </c>
      <c r="AL18" s="43" t="s">
        <v>126</v>
      </c>
      <c r="AM18" s="43" t="s">
        <v>126</v>
      </c>
      <c r="AN18" s="43" t="s">
        <v>126</v>
      </c>
      <c r="AO18" s="43" t="s">
        <v>126</v>
      </c>
      <c r="AP18" s="43"/>
      <c r="AQ18" s="43">
        <v>1</v>
      </c>
      <c r="AR18" s="43"/>
      <c r="AS18" s="43"/>
      <c r="AT18" s="46">
        <f t="shared" si="0"/>
        <v>1770.3740818009262</v>
      </c>
      <c r="AU18" s="47">
        <f t="shared" si="1"/>
        <v>1528.2108151966702</v>
      </c>
      <c r="AV18" s="43"/>
      <c r="AW18" s="50">
        <f t="shared" si="4"/>
        <v>1749.422350495016</v>
      </c>
      <c r="AX18" s="51">
        <f t="shared" si="5"/>
        <v>1539.4036312744602</v>
      </c>
    </row>
    <row r="19" spans="1:50">
      <c r="A19" s="43">
        <v>40</v>
      </c>
      <c r="B19" s="43" t="s">
        <v>476</v>
      </c>
      <c r="C19" s="45">
        <v>44411.55773148148</v>
      </c>
      <c r="D19" s="43" t="s">
        <v>128</v>
      </c>
      <c r="E19" s="43" t="s">
        <v>125</v>
      </c>
      <c r="F19" s="43">
        <v>0</v>
      </c>
      <c r="G19" s="43">
        <v>6.0179999999999998</v>
      </c>
      <c r="H19" s="44">
        <v>22472</v>
      </c>
      <c r="I19" s="43">
        <v>4.2000000000000003E-2</v>
      </c>
      <c r="J19" s="43" t="s">
        <v>126</v>
      </c>
      <c r="K19" s="43" t="s">
        <v>126</v>
      </c>
      <c r="L19" s="43" t="s">
        <v>126</v>
      </c>
      <c r="M19" s="43" t="s">
        <v>126</v>
      </c>
      <c r="N19" s="43"/>
      <c r="O19" s="43">
        <v>40</v>
      </c>
      <c r="P19" s="43" t="s">
        <v>476</v>
      </c>
      <c r="Q19" s="45">
        <v>44411.55773148148</v>
      </c>
      <c r="R19" s="43" t="s">
        <v>128</v>
      </c>
      <c r="S19" s="43" t="s">
        <v>125</v>
      </c>
      <c r="T19" s="43">
        <v>0</v>
      </c>
      <c r="U19" s="43" t="s">
        <v>126</v>
      </c>
      <c r="V19" s="44" t="s">
        <v>126</v>
      </c>
      <c r="W19" s="43" t="s">
        <v>126</v>
      </c>
      <c r="X19" s="43" t="s">
        <v>126</v>
      </c>
      <c r="Y19" s="43" t="s">
        <v>126</v>
      </c>
      <c r="Z19" s="43" t="s">
        <v>126</v>
      </c>
      <c r="AA19" s="43" t="s">
        <v>126</v>
      </c>
      <c r="AB19" s="43"/>
      <c r="AC19" s="43">
        <v>40</v>
      </c>
      <c r="AD19" s="43" t="s">
        <v>476</v>
      </c>
      <c r="AE19" s="45">
        <v>44411.55773148148</v>
      </c>
      <c r="AF19" s="43" t="s">
        <v>128</v>
      </c>
      <c r="AG19" s="43" t="s">
        <v>125</v>
      </c>
      <c r="AH19" s="43">
        <v>0</v>
      </c>
      <c r="AI19" s="43">
        <v>12.198</v>
      </c>
      <c r="AJ19" s="44">
        <v>2991</v>
      </c>
      <c r="AK19" s="43">
        <v>0.60699999999999998</v>
      </c>
      <c r="AL19" s="43" t="s">
        <v>126</v>
      </c>
      <c r="AM19" s="43" t="s">
        <v>126</v>
      </c>
      <c r="AN19" s="43" t="s">
        <v>126</v>
      </c>
      <c r="AO19" s="43" t="s">
        <v>126</v>
      </c>
      <c r="AP19" s="43"/>
      <c r="AQ19" s="43">
        <v>2</v>
      </c>
      <c r="AR19" s="43" t="s">
        <v>477</v>
      </c>
      <c r="AS19" s="43"/>
      <c r="AT19" s="46">
        <f t="shared" si="0"/>
        <v>70.642578522099214</v>
      </c>
      <c r="AU19" s="47">
        <f t="shared" si="1"/>
        <v>588.79985449563014</v>
      </c>
      <c r="AV19" s="43"/>
      <c r="AW19" s="50">
        <f t="shared" si="4"/>
        <v>58.741566614214406</v>
      </c>
      <c r="AX19" s="51">
        <f t="shared" si="5"/>
        <v>567.87573672294013</v>
      </c>
    </row>
    <row r="20" spans="1:50">
      <c r="A20" s="43">
        <v>40</v>
      </c>
      <c r="B20" s="43" t="s">
        <v>498</v>
      </c>
      <c r="C20" s="45">
        <v>44418.467222222222</v>
      </c>
      <c r="D20" s="43" t="s">
        <v>499</v>
      </c>
      <c r="E20" s="43" t="s">
        <v>125</v>
      </c>
      <c r="F20" s="43">
        <v>0</v>
      </c>
      <c r="G20" s="43">
        <v>6.0030000000000001</v>
      </c>
      <c r="H20" s="44">
        <v>971998</v>
      </c>
      <c r="I20" s="43">
        <v>2.0230000000000001</v>
      </c>
      <c r="J20" s="43" t="s">
        <v>126</v>
      </c>
      <c r="K20" s="43" t="s">
        <v>126</v>
      </c>
      <c r="L20" s="43" t="s">
        <v>126</v>
      </c>
      <c r="M20" s="43" t="s">
        <v>126</v>
      </c>
      <c r="N20" s="43"/>
      <c r="O20" s="43">
        <v>40</v>
      </c>
      <c r="P20" s="43" t="s">
        <v>498</v>
      </c>
      <c r="Q20" s="45">
        <v>44418.467222222222</v>
      </c>
      <c r="R20" s="43" t="s">
        <v>499</v>
      </c>
      <c r="S20" s="43" t="s">
        <v>125</v>
      </c>
      <c r="T20" s="43">
        <v>0</v>
      </c>
      <c r="U20" s="43">
        <v>5.9560000000000004</v>
      </c>
      <c r="V20" s="44">
        <v>7410</v>
      </c>
      <c r="W20" s="43">
        <v>2.1040000000000001</v>
      </c>
      <c r="X20" s="43" t="s">
        <v>126</v>
      </c>
      <c r="Y20" s="43" t="s">
        <v>126</v>
      </c>
      <c r="Z20" s="43" t="s">
        <v>126</v>
      </c>
      <c r="AA20" s="43" t="s">
        <v>126</v>
      </c>
      <c r="AB20" s="43"/>
      <c r="AC20" s="43">
        <v>40</v>
      </c>
      <c r="AD20" s="43" t="s">
        <v>498</v>
      </c>
      <c r="AE20" s="45">
        <v>44418.467222222222</v>
      </c>
      <c r="AF20" s="43" t="s">
        <v>499</v>
      </c>
      <c r="AG20" s="43" t="s">
        <v>125</v>
      </c>
      <c r="AH20" s="43">
        <v>0</v>
      </c>
      <c r="AI20" s="43">
        <v>12.177</v>
      </c>
      <c r="AJ20" s="44">
        <v>9923</v>
      </c>
      <c r="AK20" s="43">
        <v>1.99</v>
      </c>
      <c r="AL20" s="43" t="s">
        <v>126</v>
      </c>
      <c r="AM20" s="43" t="s">
        <v>126</v>
      </c>
      <c r="AN20" s="43" t="s">
        <v>126</v>
      </c>
      <c r="AO20" s="43" t="s">
        <v>126</v>
      </c>
      <c r="AP20" s="43"/>
      <c r="AQ20" s="43">
        <v>1</v>
      </c>
      <c r="AR20" s="43"/>
      <c r="AS20" s="43"/>
      <c r="AT20" s="46">
        <f t="shared" si="0"/>
        <v>1966.8393731085</v>
      </c>
      <c r="AU20" s="47">
        <f t="shared" si="1"/>
        <v>1868.37349363667</v>
      </c>
      <c r="AV20" s="43"/>
      <c r="AW20" s="50">
        <f t="shared" si="4"/>
        <v>2184.9219944330002</v>
      </c>
      <c r="AX20" s="51">
        <f t="shared" si="5"/>
        <v>1891.8185439944602</v>
      </c>
    </row>
    <row r="21" spans="1:50">
      <c r="A21" s="43">
        <v>66</v>
      </c>
      <c r="B21" s="43" t="s">
        <v>525</v>
      </c>
      <c r="C21" s="45">
        <v>44425.505254629628</v>
      </c>
      <c r="D21" s="43" t="s">
        <v>128</v>
      </c>
      <c r="E21" s="43" t="s">
        <v>125</v>
      </c>
      <c r="F21" s="43">
        <v>0</v>
      </c>
      <c r="G21" s="43">
        <v>6.008</v>
      </c>
      <c r="H21" s="44">
        <v>896206</v>
      </c>
      <c r="I21" s="43">
        <v>1.865</v>
      </c>
      <c r="J21" s="43" t="s">
        <v>126</v>
      </c>
      <c r="K21" s="43" t="s">
        <v>126</v>
      </c>
      <c r="L21" s="43" t="s">
        <v>126</v>
      </c>
      <c r="M21" s="43" t="s">
        <v>126</v>
      </c>
      <c r="N21" s="43"/>
      <c r="O21" s="43">
        <v>66</v>
      </c>
      <c r="P21" s="43" t="s">
        <v>525</v>
      </c>
      <c r="Q21" s="45">
        <v>44425.505254629628</v>
      </c>
      <c r="R21" s="43" t="s">
        <v>128</v>
      </c>
      <c r="S21" s="43" t="s">
        <v>125</v>
      </c>
      <c r="T21" s="43">
        <v>0</v>
      </c>
      <c r="U21" s="43">
        <v>5.9509999999999996</v>
      </c>
      <c r="V21" s="44">
        <v>6847</v>
      </c>
      <c r="W21" s="43">
        <v>1.9530000000000001</v>
      </c>
      <c r="X21" s="43" t="s">
        <v>126</v>
      </c>
      <c r="Y21" s="43" t="s">
        <v>126</v>
      </c>
      <c r="Z21" s="43" t="s">
        <v>126</v>
      </c>
      <c r="AA21" s="43" t="s">
        <v>126</v>
      </c>
      <c r="AB21" s="43"/>
      <c r="AC21" s="43">
        <v>66</v>
      </c>
      <c r="AD21" s="43" t="s">
        <v>525</v>
      </c>
      <c r="AE21" s="45">
        <v>44425.505254629628</v>
      </c>
      <c r="AF21" s="43" t="s">
        <v>128</v>
      </c>
      <c r="AG21" s="43" t="s">
        <v>125</v>
      </c>
      <c r="AH21" s="43">
        <v>0</v>
      </c>
      <c r="AI21" s="43">
        <v>12.172000000000001</v>
      </c>
      <c r="AJ21" s="44">
        <v>9652</v>
      </c>
      <c r="AK21" s="43">
        <v>1.9359999999999999</v>
      </c>
      <c r="AL21" s="43" t="s">
        <v>126</v>
      </c>
      <c r="AM21" s="43" t="s">
        <v>126</v>
      </c>
      <c r="AN21" s="43" t="s">
        <v>126</v>
      </c>
      <c r="AO21" s="43" t="s">
        <v>126</v>
      </c>
      <c r="AP21" s="43"/>
      <c r="AQ21" s="43">
        <v>1</v>
      </c>
      <c r="AR21" s="43"/>
      <c r="AS21" s="43"/>
      <c r="AT21" s="46">
        <f t="shared" si="0"/>
        <v>1859.899305428565</v>
      </c>
      <c r="AU21" s="47">
        <f t="shared" si="1"/>
        <v>1818.46307750192</v>
      </c>
      <c r="AV21" s="43"/>
      <c r="AW21" s="50">
        <f t="shared" si="4"/>
        <v>2040.7298901213703</v>
      </c>
      <c r="AX21" s="51">
        <f t="shared" si="5"/>
        <v>1840.0896004489603</v>
      </c>
    </row>
    <row r="22" spans="1:50">
      <c r="A22" s="43">
        <v>40</v>
      </c>
      <c r="B22" s="43" t="s">
        <v>545</v>
      </c>
      <c r="C22" s="45">
        <v>44440.529305555552</v>
      </c>
      <c r="D22" s="43" t="s">
        <v>128</v>
      </c>
      <c r="E22" s="43" t="s">
        <v>125</v>
      </c>
      <c r="F22" s="43">
        <v>0</v>
      </c>
      <c r="G22" s="43">
        <v>6.0019999999999998</v>
      </c>
      <c r="H22" s="44">
        <v>853086</v>
      </c>
      <c r="I22" s="43">
        <v>1.7749999999999999</v>
      </c>
      <c r="J22" s="43" t="s">
        <v>126</v>
      </c>
      <c r="K22" s="43" t="s">
        <v>126</v>
      </c>
      <c r="L22" s="43" t="s">
        <v>126</v>
      </c>
      <c r="M22" s="43" t="s">
        <v>126</v>
      </c>
      <c r="N22" s="43"/>
      <c r="O22" s="43">
        <v>40</v>
      </c>
      <c r="P22" s="43" t="s">
        <v>545</v>
      </c>
      <c r="Q22" s="45">
        <v>44440.529305555552</v>
      </c>
      <c r="R22" s="43" t="s">
        <v>128</v>
      </c>
      <c r="S22" s="43" t="s">
        <v>125</v>
      </c>
      <c r="T22" s="43">
        <v>0</v>
      </c>
      <c r="U22" s="43">
        <v>5.9489999999999998</v>
      </c>
      <c r="V22" s="44">
        <v>6253</v>
      </c>
      <c r="W22" s="43">
        <v>1.794</v>
      </c>
      <c r="X22" s="43" t="s">
        <v>126</v>
      </c>
      <c r="Y22" s="43" t="s">
        <v>126</v>
      </c>
      <c r="Z22" s="43" t="s">
        <v>126</v>
      </c>
      <c r="AA22" s="43" t="s">
        <v>126</v>
      </c>
      <c r="AB22" s="43"/>
      <c r="AC22" s="43">
        <v>40</v>
      </c>
      <c r="AD22" s="43" t="s">
        <v>545</v>
      </c>
      <c r="AE22" s="45">
        <v>44440.529305555552</v>
      </c>
      <c r="AF22" s="43" t="s">
        <v>128</v>
      </c>
      <c r="AG22" s="43" t="s">
        <v>125</v>
      </c>
      <c r="AH22" s="43">
        <v>0</v>
      </c>
      <c r="AI22" s="43">
        <v>12.167999999999999</v>
      </c>
      <c r="AJ22" s="44">
        <v>9519</v>
      </c>
      <c r="AK22" s="43">
        <v>1.909</v>
      </c>
      <c r="AL22" s="43" t="s">
        <v>126</v>
      </c>
      <c r="AM22" s="43" t="s">
        <v>126</v>
      </c>
      <c r="AN22" s="43" t="s">
        <v>126</v>
      </c>
      <c r="AO22" s="43" t="s">
        <v>126</v>
      </c>
      <c r="AP22" s="43"/>
      <c r="AQ22" s="43">
        <v>1</v>
      </c>
      <c r="AR22" s="43"/>
      <c r="AS22" s="43"/>
      <c r="AT22" s="46">
        <f t="shared" si="0"/>
        <v>1747.073143529565</v>
      </c>
      <c r="AU22" s="47">
        <f t="shared" si="1"/>
        <v>1793.96492487003</v>
      </c>
      <c r="AV22" s="43"/>
      <c r="AW22" s="50">
        <f t="shared" si="4"/>
        <v>1888.5844628193704</v>
      </c>
      <c r="AX22" s="51">
        <f t="shared" si="5"/>
        <v>1814.7014592701403</v>
      </c>
    </row>
    <row r="23" spans="1:50">
      <c r="A23" s="43">
        <v>40</v>
      </c>
      <c r="B23" s="43" t="s">
        <v>567</v>
      </c>
      <c r="C23" s="45">
        <v>44446.546006944445</v>
      </c>
      <c r="D23" s="43" t="s">
        <v>128</v>
      </c>
      <c r="E23" s="43" t="s">
        <v>125</v>
      </c>
      <c r="F23" s="43">
        <v>0</v>
      </c>
      <c r="G23" s="43">
        <v>6.0049999999999999</v>
      </c>
      <c r="H23" s="44">
        <v>948267</v>
      </c>
      <c r="I23" s="43">
        <v>1.974</v>
      </c>
      <c r="J23" s="43" t="s">
        <v>126</v>
      </c>
      <c r="K23" s="43" t="s">
        <v>126</v>
      </c>
      <c r="L23" s="43" t="s">
        <v>126</v>
      </c>
      <c r="M23" s="43" t="s">
        <v>126</v>
      </c>
      <c r="N23" s="43"/>
      <c r="O23" s="43">
        <v>40</v>
      </c>
      <c r="P23" s="43" t="s">
        <v>567</v>
      </c>
      <c r="Q23" s="45">
        <v>44446.546006944445</v>
      </c>
      <c r="R23" s="43" t="s">
        <v>128</v>
      </c>
      <c r="S23" s="43" t="s">
        <v>125</v>
      </c>
      <c r="T23" s="43">
        <v>0</v>
      </c>
      <c r="U23" s="43">
        <v>5.9569999999999999</v>
      </c>
      <c r="V23" s="44">
        <v>8130</v>
      </c>
      <c r="W23" s="43">
        <v>2.2970000000000002</v>
      </c>
      <c r="X23" s="43" t="s">
        <v>126</v>
      </c>
      <c r="Y23" s="43" t="s">
        <v>126</v>
      </c>
      <c r="Z23" s="43" t="s">
        <v>126</v>
      </c>
      <c r="AA23" s="43" t="s">
        <v>126</v>
      </c>
      <c r="AB23" s="43"/>
      <c r="AC23" s="43">
        <v>40</v>
      </c>
      <c r="AD23" s="43" t="s">
        <v>567</v>
      </c>
      <c r="AE23" s="45">
        <v>44446.546006944445</v>
      </c>
      <c r="AF23" s="43" t="s">
        <v>128</v>
      </c>
      <c r="AG23" s="43" t="s">
        <v>125</v>
      </c>
      <c r="AH23" s="43">
        <v>0</v>
      </c>
      <c r="AI23" s="43">
        <v>12.167</v>
      </c>
      <c r="AJ23" s="44">
        <v>10229</v>
      </c>
      <c r="AK23" s="43">
        <v>2.0510000000000002</v>
      </c>
      <c r="AL23" s="43" t="s">
        <v>126</v>
      </c>
      <c r="AM23" s="43" t="s">
        <v>126</v>
      </c>
      <c r="AN23" s="43" t="s">
        <v>126</v>
      </c>
      <c r="AO23" s="43" t="s">
        <v>126</v>
      </c>
      <c r="AP23" s="43"/>
      <c r="AQ23" s="43">
        <v>1</v>
      </c>
      <c r="AR23" s="43"/>
      <c r="AS23" s="43"/>
      <c r="AT23" s="46">
        <f t="shared" ref="AT23:AT26" si="6">IF(H23&lt;15000,((0.00000002125*H23^2)+(0.002705*H23)+(-4.371)),(IF(H23&lt;700000,((-0.0000000008162*H23^2)+(0.003141*H23)+(0.4702)), ((0.000000003285*V23^2)+(0.1899*V23)+(559.5)))))</f>
        <v>2103.6041283165005</v>
      </c>
      <c r="AU23" s="47">
        <f t="shared" ref="AU23:AU26" si="7">((-0.00000006277*AJ23^2)+(0.1854*AJ23)+(34.83))</f>
        <v>1924.7188216784302</v>
      </c>
      <c r="AV23" s="43"/>
      <c r="AW23" s="50">
        <f t="shared" ref="AW23:AW26" si="8">IF(H23&lt;10000,((-0.00000005795*H23^2)+(0.003823*H23)+(-6.715)),(IF(H23&lt;700000,((-0.0000000001209*H23^2)+(0.002635*H23)+(-0.4111)), ((-0.00000002007*V23^2)+(0.2564*V23)+(286.1)))))</f>
        <v>2369.3054352170002</v>
      </c>
      <c r="AX23" s="51">
        <f t="shared" ref="AX23:AX26" si="9">(-0.00000001626*AJ23^2)+(0.1912*AJ23)+(-3.858)</f>
        <v>1950.2254765093403</v>
      </c>
    </row>
    <row r="24" spans="1:50">
      <c r="A24" s="43">
        <v>40</v>
      </c>
      <c r="B24" s="43" t="s">
        <v>603</v>
      </c>
      <c r="C24" s="45">
        <v>44454.443425925929</v>
      </c>
      <c r="D24" s="43" t="s">
        <v>128</v>
      </c>
      <c r="E24" s="43" t="s">
        <v>125</v>
      </c>
      <c r="F24" s="43">
        <v>0</v>
      </c>
      <c r="G24" s="43">
        <v>6.0359999999999996</v>
      </c>
      <c r="H24" s="44">
        <v>5336</v>
      </c>
      <c r="I24" s="43">
        <v>6.0000000000000001E-3</v>
      </c>
      <c r="J24" s="43" t="s">
        <v>126</v>
      </c>
      <c r="K24" s="43" t="s">
        <v>126</v>
      </c>
      <c r="L24" s="43" t="s">
        <v>126</v>
      </c>
      <c r="M24" s="43" t="s">
        <v>126</v>
      </c>
      <c r="N24" s="43"/>
      <c r="O24" s="43">
        <v>40</v>
      </c>
      <c r="P24" s="43" t="s">
        <v>603</v>
      </c>
      <c r="Q24" s="45">
        <v>44454.443425925929</v>
      </c>
      <c r="R24" s="43" t="s">
        <v>128</v>
      </c>
      <c r="S24" s="43" t="s">
        <v>125</v>
      </c>
      <c r="T24" s="43">
        <v>0</v>
      </c>
      <c r="U24" s="43" t="s">
        <v>126</v>
      </c>
      <c r="V24" s="44" t="s">
        <v>126</v>
      </c>
      <c r="W24" s="43" t="s">
        <v>126</v>
      </c>
      <c r="X24" s="43" t="s">
        <v>126</v>
      </c>
      <c r="Y24" s="43" t="s">
        <v>126</v>
      </c>
      <c r="Z24" s="43" t="s">
        <v>126</v>
      </c>
      <c r="AA24" s="43" t="s">
        <v>126</v>
      </c>
      <c r="AB24" s="43"/>
      <c r="AC24" s="43">
        <v>40</v>
      </c>
      <c r="AD24" s="43" t="s">
        <v>603</v>
      </c>
      <c r="AE24" s="45">
        <v>44454.443425925929</v>
      </c>
      <c r="AF24" s="43" t="s">
        <v>128</v>
      </c>
      <c r="AG24" s="43" t="s">
        <v>125</v>
      </c>
      <c r="AH24" s="43">
        <v>0</v>
      </c>
      <c r="AI24" s="43">
        <v>12.164</v>
      </c>
      <c r="AJ24" s="44">
        <v>1818</v>
      </c>
      <c r="AK24" s="43">
        <v>0.372</v>
      </c>
      <c r="AL24" s="43" t="s">
        <v>126</v>
      </c>
      <c r="AM24" s="43" t="s">
        <v>126</v>
      </c>
      <c r="AN24" s="43" t="s">
        <v>126</v>
      </c>
      <c r="AO24" s="43" t="s">
        <v>126</v>
      </c>
      <c r="AP24" s="43"/>
      <c r="AQ24" s="43">
        <v>1</v>
      </c>
      <c r="AR24" s="43"/>
      <c r="AS24" s="43"/>
      <c r="AT24" s="46">
        <f t="shared" si="6"/>
        <v>10.667929039999999</v>
      </c>
      <c r="AU24" s="47">
        <f t="shared" si="7"/>
        <v>371.67973736651999</v>
      </c>
      <c r="AV24" s="43"/>
      <c r="AW24" s="50">
        <f t="shared" si="8"/>
        <v>12.034523676799999</v>
      </c>
      <c r="AX24" s="51">
        <f t="shared" si="9"/>
        <v>343.68985868376001</v>
      </c>
    </row>
    <row r="25" spans="1:50">
      <c r="A25" s="43">
        <v>40</v>
      </c>
      <c r="B25" s="43" t="s">
        <v>626</v>
      </c>
      <c r="C25" s="45">
        <v>44461.463009259256</v>
      </c>
      <c r="D25" s="43" t="s">
        <v>128</v>
      </c>
      <c r="E25" s="43" t="s">
        <v>125</v>
      </c>
      <c r="F25" s="43">
        <v>0</v>
      </c>
      <c r="G25" s="43">
        <v>6.0010000000000003</v>
      </c>
      <c r="H25" s="44">
        <v>829023</v>
      </c>
      <c r="I25" s="43">
        <v>1.7250000000000001</v>
      </c>
      <c r="J25" s="43" t="s">
        <v>126</v>
      </c>
      <c r="K25" s="43" t="s">
        <v>126</v>
      </c>
      <c r="L25" s="43" t="s">
        <v>126</v>
      </c>
      <c r="M25" s="43" t="s">
        <v>126</v>
      </c>
      <c r="N25" s="43"/>
      <c r="O25" s="43">
        <v>40</v>
      </c>
      <c r="P25" s="43" t="s">
        <v>626</v>
      </c>
      <c r="Q25" s="45">
        <v>44461.463009259256</v>
      </c>
      <c r="R25" s="43" t="s">
        <v>128</v>
      </c>
      <c r="S25" s="43" t="s">
        <v>125</v>
      </c>
      <c r="T25" s="43">
        <v>0</v>
      </c>
      <c r="U25" s="43">
        <v>5.9539999999999997</v>
      </c>
      <c r="V25" s="44">
        <v>6407</v>
      </c>
      <c r="W25" s="43">
        <v>1.835</v>
      </c>
      <c r="X25" s="43" t="s">
        <v>126</v>
      </c>
      <c r="Y25" s="43" t="s">
        <v>126</v>
      </c>
      <c r="Z25" s="43" t="s">
        <v>126</v>
      </c>
      <c r="AA25" s="43" t="s">
        <v>126</v>
      </c>
      <c r="AB25" s="43"/>
      <c r="AC25" s="43">
        <v>40</v>
      </c>
      <c r="AD25" s="43" t="s">
        <v>626</v>
      </c>
      <c r="AE25" s="45">
        <v>44461.463009259256</v>
      </c>
      <c r="AF25" s="43" t="s">
        <v>128</v>
      </c>
      <c r="AG25" s="43" t="s">
        <v>125</v>
      </c>
      <c r="AH25" s="43">
        <v>0</v>
      </c>
      <c r="AI25" s="43">
        <v>12.159000000000001</v>
      </c>
      <c r="AJ25" s="44">
        <v>8396</v>
      </c>
      <c r="AK25" s="43">
        <v>1.6850000000000001</v>
      </c>
      <c r="AL25" s="43" t="s">
        <v>126</v>
      </c>
      <c r="AM25" s="43" t="s">
        <v>126</v>
      </c>
      <c r="AN25" s="43" t="s">
        <v>126</v>
      </c>
      <c r="AO25" s="43" t="s">
        <v>126</v>
      </c>
      <c r="AP25" s="43"/>
      <c r="AQ25" s="43">
        <v>1</v>
      </c>
      <c r="AR25" s="43"/>
      <c r="AS25" s="43"/>
      <c r="AT25" s="46">
        <f t="shared" si="6"/>
        <v>1776.324148096965</v>
      </c>
      <c r="AU25" s="47">
        <f t="shared" si="7"/>
        <v>1587.0235659396799</v>
      </c>
      <c r="AV25" s="43"/>
      <c r="AW25" s="50">
        <f t="shared" si="8"/>
        <v>1928.03093354457</v>
      </c>
      <c r="AX25" s="51">
        <f t="shared" si="9"/>
        <v>1600.3109868118402</v>
      </c>
    </row>
    <row r="26" spans="1:50">
      <c r="A26" s="43">
        <v>40</v>
      </c>
      <c r="B26" s="43" t="s">
        <v>652</v>
      </c>
      <c r="C26" s="45">
        <v>44467.633113425924</v>
      </c>
      <c r="D26" s="43" t="s">
        <v>128</v>
      </c>
      <c r="E26" s="43" t="s">
        <v>125</v>
      </c>
      <c r="F26" s="43">
        <v>0</v>
      </c>
      <c r="G26" s="43">
        <v>6.008</v>
      </c>
      <c r="H26" s="44">
        <v>883673</v>
      </c>
      <c r="I26" s="43">
        <v>1.839</v>
      </c>
      <c r="J26" s="43" t="s">
        <v>126</v>
      </c>
      <c r="K26" s="43" t="s">
        <v>126</v>
      </c>
      <c r="L26" s="43" t="s">
        <v>126</v>
      </c>
      <c r="M26" s="43" t="s">
        <v>126</v>
      </c>
      <c r="N26" s="43"/>
      <c r="O26" s="43">
        <v>40</v>
      </c>
      <c r="P26" s="43" t="s">
        <v>652</v>
      </c>
      <c r="Q26" s="45">
        <v>44467.633113425924</v>
      </c>
      <c r="R26" s="43" t="s">
        <v>128</v>
      </c>
      <c r="S26" s="43" t="s">
        <v>125</v>
      </c>
      <c r="T26" s="43">
        <v>0</v>
      </c>
      <c r="U26" s="43">
        <v>5.9560000000000004</v>
      </c>
      <c r="V26" s="44">
        <v>7320</v>
      </c>
      <c r="W26" s="43">
        <v>2.08</v>
      </c>
      <c r="X26" s="43" t="s">
        <v>126</v>
      </c>
      <c r="Y26" s="43" t="s">
        <v>126</v>
      </c>
      <c r="Z26" s="43" t="s">
        <v>126</v>
      </c>
      <c r="AA26" s="43" t="s">
        <v>126</v>
      </c>
      <c r="AB26" s="43"/>
      <c r="AC26" s="43">
        <v>40</v>
      </c>
      <c r="AD26" s="43" t="s">
        <v>652</v>
      </c>
      <c r="AE26" s="45">
        <v>44467.633113425924</v>
      </c>
      <c r="AF26" s="43" t="s">
        <v>128</v>
      </c>
      <c r="AG26" s="43" t="s">
        <v>125</v>
      </c>
      <c r="AH26" s="43">
        <v>0</v>
      </c>
      <c r="AI26" s="43">
        <v>12.179</v>
      </c>
      <c r="AJ26" s="44">
        <v>9654</v>
      </c>
      <c r="AK26" s="43">
        <v>1.9359999999999999</v>
      </c>
      <c r="AL26" s="43" t="s">
        <v>126</v>
      </c>
      <c r="AM26" s="43" t="s">
        <v>126</v>
      </c>
      <c r="AN26" s="43" t="s">
        <v>126</v>
      </c>
      <c r="AO26" s="43" t="s">
        <v>126</v>
      </c>
      <c r="AP26" s="43"/>
      <c r="AQ26" s="43">
        <v>1</v>
      </c>
      <c r="AR26" s="43"/>
      <c r="AS26" s="43"/>
      <c r="AT26" s="46">
        <f t="shared" si="6"/>
        <v>1949.744018184</v>
      </c>
      <c r="AU26" s="47">
        <f t="shared" si="7"/>
        <v>1818.8314538266802</v>
      </c>
      <c r="AV26" s="43"/>
      <c r="AW26" s="50">
        <f t="shared" si="8"/>
        <v>2161.8726012320003</v>
      </c>
      <c r="AX26" s="51">
        <f t="shared" si="9"/>
        <v>1840.4713726178402</v>
      </c>
    </row>
    <row r="27" spans="1:50">
      <c r="C27" s="2"/>
      <c r="H27" s="33"/>
      <c r="Q27" s="2"/>
      <c r="V27" s="33"/>
      <c r="AE27" s="2"/>
      <c r="AJ27" s="33"/>
      <c r="AT27" s="34"/>
      <c r="AU27" s="35"/>
    </row>
    <row r="28" spans="1:50">
      <c r="C28" s="2"/>
      <c r="H28" s="33"/>
      <c r="Q28" s="2"/>
      <c r="V28" s="33"/>
      <c r="AE28" s="2"/>
      <c r="AJ28" s="33"/>
      <c r="AT28" s="34"/>
      <c r="AU28" s="35"/>
    </row>
    <row r="29" spans="1:50">
      <c r="C29" s="2"/>
      <c r="H29" s="33"/>
      <c r="Q29" s="2"/>
      <c r="V29" s="33"/>
      <c r="AE29" s="2"/>
      <c r="AJ29" s="33"/>
      <c r="AQ29" s="37"/>
      <c r="AT29" s="34"/>
      <c r="AU29" s="35"/>
    </row>
    <row r="30" spans="1:50">
      <c r="C30" s="2"/>
      <c r="H30" s="33"/>
      <c r="Q30" s="2"/>
      <c r="V30" s="33"/>
      <c r="AE30" s="2"/>
      <c r="AJ30" s="33"/>
      <c r="AQ30" s="37"/>
      <c r="AT30" s="34"/>
      <c r="AU30" s="35"/>
    </row>
    <row r="31" spans="1:50">
      <c r="C31" s="2"/>
      <c r="H31" s="33"/>
      <c r="Q31" s="2"/>
      <c r="V31" s="33"/>
      <c r="AE31" s="2"/>
      <c r="AJ31" s="33"/>
      <c r="AQ31" s="37"/>
      <c r="AT31" s="34"/>
      <c r="AU31" s="35"/>
    </row>
    <row r="32" spans="1:50">
      <c r="C32" s="2"/>
      <c r="H32" s="33"/>
      <c r="Q32" s="2"/>
      <c r="V32" s="33"/>
      <c r="AE32" s="2"/>
      <c r="AJ32" s="33"/>
      <c r="AQ32" s="37"/>
      <c r="AT32" s="34"/>
      <c r="AU32" s="35"/>
    </row>
    <row r="33" spans="1:47">
      <c r="A33" s="36"/>
      <c r="C33" s="2"/>
      <c r="H33" s="33"/>
      <c r="Q33" s="2"/>
      <c r="V33" s="33"/>
      <c r="AE33" s="2"/>
      <c r="AJ33" s="33"/>
      <c r="AT33" s="34"/>
      <c r="AU33" s="35"/>
    </row>
    <row r="34" spans="1:47">
      <c r="A34" s="17"/>
      <c r="C34" s="2"/>
      <c r="H34" s="33"/>
      <c r="Q34" s="2"/>
      <c r="V34" s="33"/>
      <c r="AE34" s="2"/>
      <c r="AJ34" s="33"/>
      <c r="AT34" s="34"/>
      <c r="AU34" s="35"/>
    </row>
    <row r="35" spans="1:47">
      <c r="C35" s="2"/>
      <c r="H35" s="33"/>
      <c r="Q35" s="2"/>
      <c r="V35" s="33"/>
      <c r="AE35" s="2"/>
      <c r="AJ35" s="33"/>
      <c r="AQ35" s="37"/>
      <c r="AR35" s="37"/>
      <c r="AS35" s="37"/>
      <c r="AT35" s="34"/>
      <c r="AU35" s="35"/>
    </row>
    <row r="36" spans="1:47">
      <c r="C36" s="2"/>
      <c r="H36" s="33"/>
      <c r="Q36" s="2"/>
      <c r="V36" s="33"/>
      <c r="AE36" s="2"/>
      <c r="AJ36" s="33"/>
      <c r="AQ36" s="37"/>
      <c r="AR36" s="37"/>
      <c r="AS36" s="37"/>
      <c r="AT36" s="34"/>
      <c r="AU36" s="35"/>
    </row>
    <row r="37" spans="1:47">
      <c r="C37" s="2"/>
      <c r="H37" s="33"/>
      <c r="Q37" s="2"/>
      <c r="V37" s="33"/>
      <c r="AE37" s="2"/>
      <c r="AJ37" s="33"/>
      <c r="AQ37" s="37"/>
      <c r="AR37" s="37"/>
      <c r="AS37" s="37"/>
      <c r="AT37" s="34"/>
      <c r="AU37" s="35"/>
    </row>
    <row r="38" spans="1:47">
      <c r="C38" s="2"/>
      <c r="H38" s="33"/>
      <c r="Q38" s="2"/>
      <c r="AE38" s="2"/>
      <c r="AJ38" s="33"/>
      <c r="AQ38" s="42"/>
    </row>
    <row r="39" spans="1:47">
      <c r="C39" s="2"/>
      <c r="H39" s="33"/>
      <c r="Q39" s="2"/>
      <c r="V39" s="33"/>
      <c r="AE39" s="2"/>
      <c r="AJ39" s="33"/>
      <c r="AT39" s="34"/>
      <c r="AU39" s="35"/>
    </row>
    <row r="40" spans="1:47" s="43" customFormat="1">
      <c r="C40" s="45"/>
      <c r="H40" s="44"/>
      <c r="I40" s="48"/>
      <c r="Q40" s="45"/>
      <c r="V40" s="44"/>
      <c r="W40" s="48"/>
      <c r="AE40" s="45"/>
      <c r="AJ40" s="44"/>
      <c r="AK40" s="48"/>
      <c r="AQ40" s="49"/>
      <c r="AR40" s="49"/>
      <c r="AS40" s="49"/>
      <c r="AT40" s="46"/>
      <c r="AU40" s="4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86B-64D3-4803-B5CD-63F8013041F5}">
  <dimension ref="A1:R307"/>
  <sheetViews>
    <sheetView zoomScale="80" zoomScaleNormal="80" workbookViewId="0">
      <pane ySplit="1" topLeftCell="A2" activePane="bottomLeft" state="frozen"/>
      <selection pane="bottomLeft" activeCell="I22" sqref="I22"/>
    </sheetView>
  </sheetViews>
  <sheetFormatPr baseColWidth="10" defaultColWidth="8.83203125" defaultRowHeight="15"/>
  <cols>
    <col min="1" max="1" width="10.1640625" bestFit="1" customWidth="1"/>
    <col min="4" max="4" width="11.6640625" bestFit="1" customWidth="1"/>
    <col min="5" max="5" width="14.33203125" style="18" bestFit="1" customWidth="1"/>
    <col min="6" max="6" width="28.6640625" style="22" bestFit="1" customWidth="1"/>
    <col min="7" max="7" width="12" style="22" bestFit="1" customWidth="1"/>
    <col min="8" max="8" width="20.5" bestFit="1" customWidth="1"/>
    <col min="9" max="9" width="15.5" customWidth="1"/>
    <col min="10" max="10" width="27" customWidth="1"/>
    <col min="11" max="11" width="16.33203125" bestFit="1" customWidth="1"/>
    <col min="12" max="12" width="22.1640625" bestFit="1" customWidth="1"/>
    <col min="16" max="16" width="11.1640625" bestFit="1" customWidth="1"/>
  </cols>
  <sheetData>
    <row r="1" spans="1:18" ht="32">
      <c r="A1" t="s">
        <v>92</v>
      </c>
      <c r="B1" t="s">
        <v>93</v>
      </c>
      <c r="C1" t="s">
        <v>94</v>
      </c>
      <c r="D1" t="s">
        <v>95</v>
      </c>
      <c r="E1" s="18" t="s">
        <v>96</v>
      </c>
      <c r="F1" s="22" t="s">
        <v>97</v>
      </c>
      <c r="G1" s="27" t="s">
        <v>98</v>
      </c>
      <c r="H1" s="17" t="s">
        <v>99</v>
      </c>
      <c r="I1" s="17" t="s">
        <v>100</v>
      </c>
      <c r="J1" s="19" t="s">
        <v>105</v>
      </c>
      <c r="K1" t="s">
        <v>103</v>
      </c>
      <c r="L1" t="s">
        <v>104</v>
      </c>
      <c r="M1" s="29"/>
      <c r="N1" s="29" t="s">
        <v>98</v>
      </c>
    </row>
    <row r="2" spans="1:18" ht="16">
      <c r="A2" s="18" t="s">
        <v>89</v>
      </c>
      <c r="B2" s="1" t="s">
        <v>101</v>
      </c>
      <c r="C2" s="1">
        <v>1</v>
      </c>
      <c r="D2">
        <v>7.8</v>
      </c>
      <c r="E2" s="18">
        <f t="shared" ref="E2:E33" si="0">D2/1000</f>
        <v>7.7999999999999996E-3</v>
      </c>
      <c r="F2" s="22">
        <v>388.17790747557336</v>
      </c>
      <c r="G2" s="25">
        <f t="shared" ref="G2:G33" si="1">(F2*16.04)/1000</f>
        <v>6.2263736359081969</v>
      </c>
      <c r="H2" s="17">
        <v>43605.416666666664</v>
      </c>
      <c r="I2" s="20">
        <v>43612.470833333333</v>
      </c>
      <c r="J2" s="21">
        <f t="shared" ref="J2:J33" si="2">(E2*N2)/((I2-H2)*0.26)</f>
        <v>0.16775375430826955</v>
      </c>
      <c r="K2">
        <f>AVERAGE(J2:J9)</f>
        <v>4.6973757255712281</v>
      </c>
      <c r="L2">
        <f>LN(K2)</f>
        <v>1.5470039965156657</v>
      </c>
      <c r="M2" s="28"/>
      <c r="N2" s="30">
        <v>39.445431394997009</v>
      </c>
      <c r="O2">
        <v>184.09175515316696</v>
      </c>
      <c r="P2" s="24">
        <v>43612</v>
      </c>
      <c r="Q2" t="s">
        <v>89</v>
      </c>
      <c r="R2">
        <v>388.17790747557336</v>
      </c>
    </row>
    <row r="3" spans="1:18" ht="16">
      <c r="A3" s="18" t="s">
        <v>89</v>
      </c>
      <c r="B3" s="1" t="s">
        <v>101</v>
      </c>
      <c r="C3">
        <v>2</v>
      </c>
      <c r="D3">
        <v>7.8</v>
      </c>
      <c r="E3" s="18">
        <f t="shared" si="0"/>
        <v>7.7999999999999996E-3</v>
      </c>
      <c r="F3" s="22">
        <v>799.75577393592641</v>
      </c>
      <c r="G3" s="25">
        <f t="shared" si="1"/>
        <v>12.82808261393226</v>
      </c>
      <c r="H3" s="17">
        <v>43605.416666666664</v>
      </c>
      <c r="I3" s="20">
        <v>43612.470833333333</v>
      </c>
      <c r="J3" s="21">
        <f t="shared" si="2"/>
        <v>0.18481682098377858</v>
      </c>
      <c r="K3">
        <f>STDEV(J2:J9)</f>
        <v>8.5729422872407923</v>
      </c>
      <c r="L3">
        <f>LN(K3)</f>
        <v>2.148610997752904</v>
      </c>
      <c r="M3" s="23"/>
      <c r="N3">
        <v>43.457621934114336</v>
      </c>
      <c r="O3">
        <v>202.81664095702007</v>
      </c>
      <c r="P3" s="24">
        <v>43612</v>
      </c>
      <c r="Q3" t="s">
        <v>89</v>
      </c>
      <c r="R3">
        <v>2195.2877995881095</v>
      </c>
    </row>
    <row r="4" spans="1:18" ht="16">
      <c r="A4" s="18" t="s">
        <v>90</v>
      </c>
      <c r="B4" s="1" t="s">
        <v>101</v>
      </c>
      <c r="C4" s="1">
        <v>1</v>
      </c>
      <c r="D4">
        <v>148.6</v>
      </c>
      <c r="E4" s="18">
        <f t="shared" si="0"/>
        <v>0.14859999999999998</v>
      </c>
      <c r="F4" s="22">
        <v>4730.0597590376919</v>
      </c>
      <c r="G4" s="25">
        <f t="shared" si="1"/>
        <v>75.870158534964574</v>
      </c>
      <c r="H4" s="17">
        <v>43605.416666666664</v>
      </c>
      <c r="I4" s="20">
        <v>43612.459722222222</v>
      </c>
      <c r="J4" s="21">
        <f t="shared" si="2"/>
        <v>20.857370131085158</v>
      </c>
      <c r="M4" s="23"/>
      <c r="N4">
        <v>257.02490114250361</v>
      </c>
      <c r="O4">
        <v>1199.5347368768792</v>
      </c>
      <c r="P4" s="24">
        <v>43612</v>
      </c>
      <c r="Q4" t="s">
        <v>90</v>
      </c>
      <c r="R4">
        <v>12983.766818256237</v>
      </c>
    </row>
    <row r="5" spans="1:18" ht="16">
      <c r="A5" s="18" t="s">
        <v>90</v>
      </c>
      <c r="B5" s="1" t="s">
        <v>101</v>
      </c>
      <c r="C5">
        <v>2</v>
      </c>
      <c r="D5">
        <v>148.6</v>
      </c>
      <c r="E5" s="18">
        <f t="shared" si="0"/>
        <v>0.14859999999999998</v>
      </c>
      <c r="F5" s="22">
        <v>3627.2509454744577</v>
      </c>
      <c r="G5" s="25">
        <f t="shared" si="1"/>
        <v>58.181105165410301</v>
      </c>
      <c r="H5" s="17">
        <v>43605.416666666664</v>
      </c>
      <c r="I5" s="20">
        <v>43612.459722222222</v>
      </c>
      <c r="J5" s="21">
        <f t="shared" si="2"/>
        <v>15.994494653801368</v>
      </c>
      <c r="M5" s="23"/>
      <c r="N5">
        <v>197.09979644512904</v>
      </c>
      <c r="O5">
        <v>919.8643844092378</v>
      </c>
      <c r="P5" s="24">
        <v>43612</v>
      </c>
      <c r="Q5" t="s">
        <v>90</v>
      </c>
      <c r="R5">
        <v>9956.6142641971946</v>
      </c>
    </row>
    <row r="6" spans="1:18" ht="16">
      <c r="A6" s="18" t="s">
        <v>102</v>
      </c>
      <c r="B6" s="1" t="s">
        <v>101</v>
      </c>
      <c r="C6">
        <v>1</v>
      </c>
      <c r="D6">
        <v>0</v>
      </c>
      <c r="E6" s="18">
        <f t="shared" si="0"/>
        <v>0</v>
      </c>
      <c r="F6" s="22">
        <v>0</v>
      </c>
      <c r="G6" s="25">
        <f t="shared" si="1"/>
        <v>0</v>
      </c>
      <c r="H6" s="17">
        <v>43605.416666666664</v>
      </c>
      <c r="I6" s="20">
        <v>43612.454861111109</v>
      </c>
      <c r="J6" s="21">
        <f t="shared" si="2"/>
        <v>0</v>
      </c>
      <c r="M6" s="23"/>
      <c r="N6">
        <v>0</v>
      </c>
    </row>
    <row r="7" spans="1:18" ht="16">
      <c r="A7" s="18" t="s">
        <v>102</v>
      </c>
      <c r="B7" s="1" t="s">
        <v>101</v>
      </c>
      <c r="C7">
        <v>2</v>
      </c>
      <c r="D7">
        <v>0</v>
      </c>
      <c r="E7" s="18">
        <f t="shared" si="0"/>
        <v>0</v>
      </c>
      <c r="F7" s="22">
        <v>0</v>
      </c>
      <c r="G7" s="25">
        <f t="shared" si="1"/>
        <v>0</v>
      </c>
      <c r="H7" s="17">
        <v>43605.416666666664</v>
      </c>
      <c r="I7" s="20">
        <v>43612.454861111109</v>
      </c>
      <c r="J7" s="21">
        <f t="shared" si="2"/>
        <v>0</v>
      </c>
      <c r="M7" s="23"/>
      <c r="N7">
        <v>0</v>
      </c>
    </row>
    <row r="8" spans="1:18" ht="16">
      <c r="A8" s="18" t="s">
        <v>91</v>
      </c>
      <c r="B8" s="1" t="s">
        <v>101</v>
      </c>
      <c r="C8">
        <v>1</v>
      </c>
      <c r="D8">
        <v>8</v>
      </c>
      <c r="E8" s="18">
        <f t="shared" si="0"/>
        <v>8.0000000000000002E-3</v>
      </c>
      <c r="F8" s="22">
        <v>973.40789334801218</v>
      </c>
      <c r="G8" s="25">
        <f t="shared" si="1"/>
        <v>15.613462609302115</v>
      </c>
      <c r="H8" s="17">
        <v>43605.416666666664</v>
      </c>
      <c r="I8" s="20">
        <v>43612.450694444444</v>
      </c>
      <c r="J8" s="21">
        <f t="shared" si="2"/>
        <v>0.23137476825615944</v>
      </c>
      <c r="M8" s="23"/>
      <c r="N8">
        <v>52.893637777211829</v>
      </c>
      <c r="O8">
        <v>246.85450939390142</v>
      </c>
      <c r="P8" s="24">
        <v>43612</v>
      </c>
      <c r="Q8" t="s">
        <v>91</v>
      </c>
      <c r="R8">
        <v>2671.9537913093664</v>
      </c>
    </row>
    <row r="9" spans="1:18" ht="16">
      <c r="A9" s="18" t="s">
        <v>91</v>
      </c>
      <c r="B9" s="1" t="s">
        <v>101</v>
      </c>
      <c r="C9">
        <v>2</v>
      </c>
      <c r="D9">
        <v>8</v>
      </c>
      <c r="E9" s="18">
        <f t="shared" si="0"/>
        <v>8.0000000000000002E-3</v>
      </c>
      <c r="F9" s="22">
        <v>344.80606188481204</v>
      </c>
      <c r="G9" s="26">
        <f t="shared" si="1"/>
        <v>5.5306892326323851</v>
      </c>
      <c r="H9" s="17">
        <v>43605.416666666664</v>
      </c>
      <c r="I9" s="20">
        <v>43612.450694444444</v>
      </c>
      <c r="J9" s="21">
        <f t="shared" si="2"/>
        <v>0.14319567613508519</v>
      </c>
      <c r="M9" s="23"/>
      <c r="N9">
        <v>32.735376816743717</v>
      </c>
      <c r="O9">
        <v>152.77594288293119</v>
      </c>
      <c r="P9" s="24">
        <v>43612</v>
      </c>
      <c r="Q9" t="s">
        <v>91</v>
      </c>
      <c r="R9">
        <v>1653.6471657300665</v>
      </c>
    </row>
    <row r="10" spans="1:18" ht="16">
      <c r="A10" s="18" t="s">
        <v>91</v>
      </c>
      <c r="B10" s="1" t="s">
        <v>101</v>
      </c>
      <c r="C10">
        <v>1</v>
      </c>
      <c r="D10">
        <v>6.2</v>
      </c>
      <c r="E10" s="18">
        <f t="shared" si="0"/>
        <v>6.1999999999999998E-3</v>
      </c>
      <c r="F10" s="22">
        <v>612.677648768984</v>
      </c>
      <c r="G10" s="26">
        <f t="shared" si="1"/>
        <v>9.8273494862545032</v>
      </c>
      <c r="H10" s="20">
        <v>43612.450694444444</v>
      </c>
      <c r="I10" s="17">
        <v>43619.555555555555</v>
      </c>
      <c r="J10" s="21">
        <f t="shared" si="2"/>
        <v>0.11078016709199448</v>
      </c>
      <c r="M10" s="23"/>
      <c r="N10">
        <v>33.006484237760318</v>
      </c>
      <c r="O10">
        <v>155.28346846163191</v>
      </c>
      <c r="P10" s="24">
        <v>43619</v>
      </c>
      <c r="Q10" t="s">
        <v>91</v>
      </c>
      <c r="R10">
        <v>1681.7681237905465</v>
      </c>
    </row>
    <row r="11" spans="1:18" ht="16">
      <c r="A11" s="18" t="s">
        <v>91</v>
      </c>
      <c r="B11" s="1" t="s">
        <v>101</v>
      </c>
      <c r="C11">
        <v>2</v>
      </c>
      <c r="D11">
        <v>6.2</v>
      </c>
      <c r="E11" s="18">
        <f t="shared" si="0"/>
        <v>6.1999999999999998E-3</v>
      </c>
      <c r="F11" s="22">
        <v>612.677648768984</v>
      </c>
      <c r="G11" s="26">
        <f t="shared" si="1"/>
        <v>9.8273494862545032</v>
      </c>
      <c r="H11" s="20">
        <v>43612.450694444444</v>
      </c>
      <c r="I11" s="17">
        <v>43619.555555555555</v>
      </c>
      <c r="J11" s="21">
        <f t="shared" si="2"/>
        <v>0.11078016709199448</v>
      </c>
      <c r="M11" s="23"/>
      <c r="N11">
        <v>33.006484237760318</v>
      </c>
    </row>
    <row r="12" spans="1:18" ht="16">
      <c r="A12" s="18" t="s">
        <v>102</v>
      </c>
      <c r="B12" s="1" t="s">
        <v>101</v>
      </c>
      <c r="C12">
        <v>1</v>
      </c>
      <c r="D12">
        <v>0</v>
      </c>
      <c r="E12" s="18">
        <f t="shared" si="0"/>
        <v>0</v>
      </c>
      <c r="F12" s="22">
        <v>0</v>
      </c>
      <c r="G12" s="26">
        <f t="shared" si="1"/>
        <v>0</v>
      </c>
      <c r="H12" s="20">
        <v>43612.454861111109</v>
      </c>
      <c r="I12" s="17">
        <v>43619.552083333336</v>
      </c>
      <c r="J12" s="21">
        <f t="shared" si="2"/>
        <v>0</v>
      </c>
      <c r="M12" s="23"/>
      <c r="N12">
        <v>0</v>
      </c>
    </row>
    <row r="13" spans="1:18" ht="16">
      <c r="A13" s="18" t="s">
        <v>102</v>
      </c>
      <c r="B13" s="1" t="s">
        <v>101</v>
      </c>
      <c r="C13">
        <v>2</v>
      </c>
      <c r="D13">
        <v>0</v>
      </c>
      <c r="E13" s="18">
        <f t="shared" si="0"/>
        <v>0</v>
      </c>
      <c r="F13" s="22">
        <v>0</v>
      </c>
      <c r="G13" s="26">
        <f t="shared" si="1"/>
        <v>0</v>
      </c>
      <c r="H13" s="20">
        <v>43612.454861111109</v>
      </c>
      <c r="I13" s="17">
        <v>43619.552083333336</v>
      </c>
      <c r="J13" s="21">
        <f t="shared" si="2"/>
        <v>0</v>
      </c>
      <c r="M13" s="23"/>
      <c r="N13">
        <v>0</v>
      </c>
    </row>
    <row r="14" spans="1:18" ht="16">
      <c r="A14" s="18" t="s">
        <v>90</v>
      </c>
      <c r="B14" s="1" t="s">
        <v>101</v>
      </c>
      <c r="C14" s="1">
        <v>1</v>
      </c>
      <c r="D14">
        <v>287</v>
      </c>
      <c r="E14" s="18">
        <f t="shared" si="0"/>
        <v>0.28699999999999998</v>
      </c>
      <c r="F14" s="22">
        <v>4736.9786489494509</v>
      </c>
      <c r="G14" s="26">
        <f t="shared" si="1"/>
        <v>75.98113752914918</v>
      </c>
      <c r="H14" s="20">
        <v>43612.459722222222</v>
      </c>
      <c r="I14" s="17">
        <v>43619.546527777777</v>
      </c>
      <c r="J14" s="21">
        <f t="shared" si="2"/>
        <v>39.749044088998275</v>
      </c>
      <c r="M14" s="23"/>
      <c r="N14">
        <v>255.19294106012168</v>
      </c>
      <c r="O14">
        <v>1200.5897001718781</v>
      </c>
      <c r="P14" s="24">
        <v>43619</v>
      </c>
      <c r="Q14" t="s">
        <v>90</v>
      </c>
      <c r="R14">
        <v>13002.758809442781</v>
      </c>
    </row>
    <row r="15" spans="1:18" ht="16">
      <c r="A15" s="18" t="s">
        <v>90</v>
      </c>
      <c r="B15" s="1" t="s">
        <v>101</v>
      </c>
      <c r="C15">
        <v>2</v>
      </c>
      <c r="D15">
        <v>287</v>
      </c>
      <c r="E15" s="18">
        <f t="shared" si="0"/>
        <v>0.28699999999999998</v>
      </c>
      <c r="F15" s="22">
        <v>5220.2124239339273</v>
      </c>
      <c r="G15" s="26">
        <f t="shared" si="1"/>
        <v>83.732207279900194</v>
      </c>
      <c r="H15" s="20">
        <v>43612.459722222222</v>
      </c>
      <c r="I15" s="17">
        <v>43619.546527777777</v>
      </c>
      <c r="J15" s="21">
        <f t="shared" si="2"/>
        <v>43.803966445764829</v>
      </c>
      <c r="M15" s="23"/>
      <c r="N15">
        <v>281.22595860079019</v>
      </c>
      <c r="O15">
        <v>1323.065551556643</v>
      </c>
      <c r="P15" s="24">
        <v>43619</v>
      </c>
      <c r="Q15" t="s">
        <v>90</v>
      </c>
      <c r="R15">
        <v>14329.210265180962</v>
      </c>
    </row>
    <row r="16" spans="1:18" ht="16">
      <c r="A16" s="18" t="s">
        <v>89</v>
      </c>
      <c r="B16" s="1" t="s">
        <v>101</v>
      </c>
      <c r="C16" s="1">
        <v>1</v>
      </c>
      <c r="D16">
        <v>21</v>
      </c>
      <c r="E16" s="18">
        <f t="shared" si="0"/>
        <v>2.1000000000000001E-2</v>
      </c>
      <c r="F16" s="22">
        <v>2444.575705343088</v>
      </c>
      <c r="G16" s="26">
        <f t="shared" si="1"/>
        <v>39.210994313703132</v>
      </c>
      <c r="H16" s="20">
        <v>43612.470833333333</v>
      </c>
      <c r="I16" s="17">
        <v>43619.540277777778</v>
      </c>
      <c r="J16" s="21">
        <f t="shared" si="2"/>
        <v>1.5046357696989208</v>
      </c>
      <c r="K16">
        <f>AVERAGE(J16:J23)</f>
        <v>17.315177756269478</v>
      </c>
      <c r="L16">
        <f>LN(K16)</f>
        <v>2.8515834438293814</v>
      </c>
      <c r="M16" s="23"/>
      <c r="N16">
        <v>131.69543502776318</v>
      </c>
      <c r="O16">
        <v>619.57898285570991</v>
      </c>
      <c r="P16" s="24">
        <v>43619</v>
      </c>
      <c r="Q16" t="s">
        <v>89</v>
      </c>
      <c r="R16">
        <v>6710.232543490366</v>
      </c>
    </row>
    <row r="17" spans="1:18" ht="16">
      <c r="A17" s="18" t="s">
        <v>89</v>
      </c>
      <c r="B17" s="1" t="s">
        <v>101</v>
      </c>
      <c r="C17">
        <v>2</v>
      </c>
      <c r="D17">
        <v>21</v>
      </c>
      <c r="E17" s="18">
        <f t="shared" si="0"/>
        <v>2.1000000000000001E-2</v>
      </c>
      <c r="F17" s="22">
        <v>2708.7609461781367</v>
      </c>
      <c r="G17" s="26">
        <f t="shared" si="1"/>
        <v>43.448525576697314</v>
      </c>
      <c r="H17" s="20">
        <v>43612.470833333333</v>
      </c>
      <c r="I17" s="17">
        <v>43619.540277777778</v>
      </c>
      <c r="J17" s="21">
        <f t="shared" si="2"/>
        <v>1.6672417230830279</v>
      </c>
      <c r="K17">
        <f>STDEV(J16:J23)</f>
        <v>29.335766523182819</v>
      </c>
      <c r="L17">
        <f>LN(K17)</f>
        <v>3.3788074720239241</v>
      </c>
      <c r="M17" s="23"/>
      <c r="N17">
        <v>145.9277576936727</v>
      </c>
      <c r="O17">
        <v>686.53686943059006</v>
      </c>
      <c r="P17" s="24">
        <v>43619</v>
      </c>
      <c r="Q17" t="s">
        <v>89</v>
      </c>
      <c r="R17">
        <v>7435.4072217326939</v>
      </c>
    </row>
    <row r="18" spans="1:18" ht="16">
      <c r="A18" s="18" t="s">
        <v>89</v>
      </c>
      <c r="B18" s="1" t="s">
        <v>101</v>
      </c>
      <c r="C18">
        <v>1</v>
      </c>
      <c r="D18">
        <v>30</v>
      </c>
      <c r="E18" s="18">
        <f t="shared" si="0"/>
        <v>0.03</v>
      </c>
      <c r="F18" s="22">
        <v>3606.7619908706611</v>
      </c>
      <c r="G18" s="26">
        <f t="shared" si="1"/>
        <v>57.852462333565406</v>
      </c>
      <c r="H18" s="17">
        <v>43619.540277777778</v>
      </c>
      <c r="I18" s="17">
        <v>43626.465277777781</v>
      </c>
      <c r="J18" s="21">
        <f t="shared" si="2"/>
        <v>3.237522856755827</v>
      </c>
      <c r="K18">
        <f>AVERAGE(J18:J25)</f>
        <v>17.37094535376216</v>
      </c>
      <c r="L18">
        <f>LN(K18)</f>
        <v>2.8547990032834041</v>
      </c>
      <c r="M18" s="23"/>
      <c r="N18">
        <v>194.30533011971056</v>
      </c>
      <c r="O18">
        <v>914.13570085883282</v>
      </c>
      <c r="P18" s="24">
        <v>43626</v>
      </c>
      <c r="Q18" t="s">
        <v>89</v>
      </c>
      <c r="R18">
        <v>9900.3731546811377</v>
      </c>
    </row>
    <row r="19" spans="1:18" ht="16">
      <c r="A19" s="18" t="s">
        <v>89</v>
      </c>
      <c r="B19" s="1" t="s">
        <v>101</v>
      </c>
      <c r="C19">
        <v>2</v>
      </c>
      <c r="D19">
        <v>30</v>
      </c>
      <c r="E19" s="18">
        <f t="shared" si="0"/>
        <v>0.03</v>
      </c>
      <c r="F19" s="22">
        <v>3109.8682122155687</v>
      </c>
      <c r="G19" s="26">
        <f t="shared" si="1"/>
        <v>49.882286123937725</v>
      </c>
      <c r="H19" s="17">
        <v>43619.540277777778</v>
      </c>
      <c r="I19" s="17">
        <v>43626.465277777781</v>
      </c>
      <c r="J19" s="21">
        <f t="shared" si="2"/>
        <v>2.7914981482090635</v>
      </c>
      <c r="K19">
        <f>STDEV(J18:J25)</f>
        <v>29.301730010276096</v>
      </c>
      <c r="L19">
        <f>LN(K19)</f>
        <v>3.3776465589992712</v>
      </c>
      <c r="M19" s="23"/>
      <c r="N19">
        <v>167.53641386175104</v>
      </c>
      <c r="O19">
        <v>788.19771444525816</v>
      </c>
      <c r="P19" s="24">
        <v>43626</v>
      </c>
      <c r="Q19" t="s">
        <v>89</v>
      </c>
      <c r="R19">
        <v>8536.4257028179727</v>
      </c>
    </row>
    <row r="20" spans="1:18" ht="16">
      <c r="A20" s="18" t="s">
        <v>90</v>
      </c>
      <c r="B20" s="1" t="s">
        <v>101</v>
      </c>
      <c r="C20">
        <v>1</v>
      </c>
      <c r="D20">
        <v>396</v>
      </c>
      <c r="E20" s="18">
        <f t="shared" si="0"/>
        <v>0.39600000000000002</v>
      </c>
      <c r="F20" s="22">
        <v>5095.1948577568664</v>
      </c>
      <c r="G20" s="26">
        <f t="shared" si="1"/>
        <v>81.726925518420131</v>
      </c>
      <c r="H20" s="17">
        <v>43619.546527777777</v>
      </c>
      <c r="I20" s="17">
        <v>43626.475694444445</v>
      </c>
      <c r="J20" s="21">
        <f t="shared" si="2"/>
        <v>60.334936209739432</v>
      </c>
      <c r="M20" s="23"/>
      <c r="N20">
        <v>274.49094821521925</v>
      </c>
      <c r="O20">
        <v>1291.3797844430374</v>
      </c>
      <c r="P20" s="24">
        <v>43626</v>
      </c>
      <c r="Q20" t="s">
        <v>90</v>
      </c>
      <c r="R20">
        <v>13986.043580166584</v>
      </c>
    </row>
    <row r="21" spans="1:18" ht="16">
      <c r="A21" s="18" t="s">
        <v>90</v>
      </c>
      <c r="B21" s="1" t="s">
        <v>101</v>
      </c>
      <c r="C21">
        <v>2</v>
      </c>
      <c r="D21">
        <v>396</v>
      </c>
      <c r="E21" s="18">
        <f t="shared" si="0"/>
        <v>0.39600000000000002</v>
      </c>
      <c r="F21" s="22">
        <v>5825.7293695616381</v>
      </c>
      <c r="G21" s="26">
        <f t="shared" si="1"/>
        <v>93.444699087768683</v>
      </c>
      <c r="H21" s="17">
        <v>43619.546527777777</v>
      </c>
      <c r="I21" s="17">
        <v>43626.475694444445</v>
      </c>
      <c r="J21" s="21">
        <f t="shared" si="2"/>
        <v>68.985587342669533</v>
      </c>
      <c r="M21" s="23"/>
      <c r="N21">
        <v>313.84667776969491</v>
      </c>
      <c r="O21">
        <v>1476.5341360860227</v>
      </c>
      <c r="P21" s="24">
        <v>43626</v>
      </c>
      <c r="Q21" t="s">
        <v>90</v>
      </c>
      <c r="R21">
        <v>15991.32263310851</v>
      </c>
    </row>
    <row r="22" spans="1:18" ht="16">
      <c r="A22" s="18" t="s">
        <v>102</v>
      </c>
      <c r="B22" s="1" t="s">
        <v>101</v>
      </c>
      <c r="C22">
        <v>1</v>
      </c>
      <c r="D22">
        <v>0</v>
      </c>
      <c r="E22" s="18">
        <f t="shared" si="0"/>
        <v>0</v>
      </c>
      <c r="F22" s="22">
        <v>0</v>
      </c>
      <c r="G22" s="26">
        <f t="shared" si="1"/>
        <v>0</v>
      </c>
      <c r="H22" s="17">
        <v>43619.552083333336</v>
      </c>
      <c r="I22" s="17">
        <v>43626.490277777775</v>
      </c>
      <c r="J22" s="21">
        <f t="shared" si="2"/>
        <v>0</v>
      </c>
      <c r="M22" s="23"/>
      <c r="N22">
        <v>0</v>
      </c>
    </row>
    <row r="23" spans="1:18" ht="16">
      <c r="A23" s="18" t="s">
        <v>102</v>
      </c>
      <c r="B23" s="1" t="s">
        <v>101</v>
      </c>
      <c r="C23">
        <v>2</v>
      </c>
      <c r="D23">
        <v>0</v>
      </c>
      <c r="E23" s="18">
        <f t="shared" si="0"/>
        <v>0</v>
      </c>
      <c r="F23" s="22">
        <v>0</v>
      </c>
      <c r="G23" s="26">
        <f t="shared" si="1"/>
        <v>0</v>
      </c>
      <c r="H23" s="17">
        <v>43619.552083333336</v>
      </c>
      <c r="I23" s="17">
        <v>43626.490277777775</v>
      </c>
      <c r="J23" s="21">
        <f t="shared" si="2"/>
        <v>0</v>
      </c>
      <c r="M23" s="23"/>
      <c r="N23">
        <v>0</v>
      </c>
    </row>
    <row r="24" spans="1:18" ht="16">
      <c r="A24" s="18" t="s">
        <v>91</v>
      </c>
      <c r="B24" s="1" t="s">
        <v>101</v>
      </c>
      <c r="C24">
        <v>1</v>
      </c>
      <c r="D24">
        <v>18</v>
      </c>
      <c r="E24" s="18">
        <f t="shared" si="0"/>
        <v>1.7999999999999999E-2</v>
      </c>
      <c r="F24" s="22">
        <v>3296.6014166354462</v>
      </c>
      <c r="G24" s="26">
        <f t="shared" si="1"/>
        <v>52.87748672283255</v>
      </c>
      <c r="H24" s="17">
        <v>43619.555555555555</v>
      </c>
      <c r="I24" s="17">
        <v>43626.495138888888</v>
      </c>
      <c r="J24" s="21">
        <f t="shared" si="2"/>
        <v>1.7717377252692963</v>
      </c>
      <c r="M24" s="23"/>
      <c r="N24">
        <v>177.59620073456244</v>
      </c>
      <c r="O24">
        <v>835.52534214235914</v>
      </c>
      <c r="P24" s="24">
        <v>43626</v>
      </c>
      <c r="Q24" t="s">
        <v>91</v>
      </c>
      <c r="R24">
        <v>9048.9985891923989</v>
      </c>
    </row>
    <row r="25" spans="1:18" ht="16">
      <c r="A25" s="18" t="s">
        <v>91</v>
      </c>
      <c r="B25" s="1" t="s">
        <v>101</v>
      </c>
      <c r="C25">
        <v>2</v>
      </c>
      <c r="D25">
        <v>18</v>
      </c>
      <c r="E25" s="18">
        <f t="shared" si="0"/>
        <v>1.7999999999999999E-2</v>
      </c>
      <c r="F25" s="22">
        <v>3435.3002599854967</v>
      </c>
      <c r="G25" s="26">
        <f t="shared" si="1"/>
        <v>55.10221617016736</v>
      </c>
      <c r="H25" s="17">
        <v>43619.555555555555</v>
      </c>
      <c r="I25" s="17">
        <v>43626.495138888888</v>
      </c>
      <c r="J25" s="21">
        <f t="shared" si="2"/>
        <v>1.846280547454122</v>
      </c>
      <c r="M25" s="23"/>
      <c r="N25">
        <v>185.06825589444503</v>
      </c>
      <c r="O25">
        <v>870.67863606500589</v>
      </c>
      <c r="P25" s="24">
        <v>43626</v>
      </c>
      <c r="Q25" t="s">
        <v>91</v>
      </c>
      <c r="R25">
        <v>9429.7196649838988</v>
      </c>
    </row>
    <row r="26" spans="1:18" ht="16">
      <c r="A26" s="18" t="s">
        <v>89</v>
      </c>
      <c r="B26" s="1" t="s">
        <v>101</v>
      </c>
      <c r="C26">
        <v>1</v>
      </c>
      <c r="D26">
        <v>41</v>
      </c>
      <c r="E26" s="18">
        <f t="shared" si="0"/>
        <v>4.1000000000000002E-2</v>
      </c>
      <c r="F26" s="22">
        <v>3802.8269974278573</v>
      </c>
      <c r="G26" s="26">
        <f t="shared" si="1"/>
        <v>60.997345038742829</v>
      </c>
      <c r="H26" s="17">
        <v>43626.465277777781</v>
      </c>
      <c r="I26" s="17">
        <v>43633.462500000001</v>
      </c>
      <c r="J26" s="21">
        <f t="shared" si="2"/>
        <v>4.588810658073907</v>
      </c>
      <c r="K26">
        <f>AVERAGE(J26:J33)</f>
        <v>14.860161089250193</v>
      </c>
      <c r="L26">
        <f>LN(K26)</f>
        <v>2.6986838796918375</v>
      </c>
      <c r="M26" s="23"/>
      <c r="N26">
        <v>203.61759162589166</v>
      </c>
      <c r="O26">
        <v>957.9464943830709</v>
      </c>
      <c r="P26" s="24">
        <v>43633</v>
      </c>
      <c r="Q26" t="s">
        <v>89</v>
      </c>
      <c r="R26">
        <v>10374.857636235836</v>
      </c>
    </row>
    <row r="27" spans="1:18" ht="16">
      <c r="A27" s="18" t="s">
        <v>89</v>
      </c>
      <c r="B27" s="1" t="s">
        <v>101</v>
      </c>
      <c r="C27">
        <v>2</v>
      </c>
      <c r="D27">
        <v>41</v>
      </c>
      <c r="E27" s="18">
        <f t="shared" si="0"/>
        <v>4.1000000000000002E-2</v>
      </c>
      <c r="F27" s="22">
        <v>4001.6823580322098</v>
      </c>
      <c r="G27" s="26">
        <f t="shared" si="1"/>
        <v>64.186985022836637</v>
      </c>
      <c r="H27" s="17">
        <v>43626.465277777781</v>
      </c>
      <c r="I27" s="17">
        <v>43633.462500000001</v>
      </c>
      <c r="J27" s="21">
        <f t="shared" si="2"/>
        <v>4.8287662486841505</v>
      </c>
      <c r="K27">
        <f>STDEV(J26:J33)</f>
        <v>21.459560479645177</v>
      </c>
      <c r="L27">
        <f>LN(K27)</f>
        <v>3.0661702560815938</v>
      </c>
      <c r="M27" s="23"/>
      <c r="N27">
        <v>214.26505195883428</v>
      </c>
      <c r="O27">
        <v>1008.0389113426291</v>
      </c>
      <c r="P27" s="24">
        <v>43633</v>
      </c>
      <c r="Q27" t="s">
        <v>89</v>
      </c>
      <c r="R27">
        <v>10917.374047807523</v>
      </c>
    </row>
    <row r="28" spans="1:18" ht="16">
      <c r="A28" s="18" t="s">
        <v>90</v>
      </c>
      <c r="B28" s="1" t="s">
        <v>101</v>
      </c>
      <c r="C28">
        <v>1</v>
      </c>
      <c r="D28">
        <v>317</v>
      </c>
      <c r="E28" s="18">
        <f t="shared" si="0"/>
        <v>0.317</v>
      </c>
      <c r="F28" s="22">
        <v>4998.144700490906</v>
      </c>
      <c r="G28" s="26">
        <f t="shared" si="1"/>
        <v>80.170240995874138</v>
      </c>
      <c r="H28" s="17">
        <v>43626.475694444445</v>
      </c>
      <c r="I28" s="17">
        <v>43633.456250000003</v>
      </c>
      <c r="J28" s="21">
        <f t="shared" si="2"/>
        <v>46.742666047045326</v>
      </c>
      <c r="M28" s="23"/>
      <c r="N28">
        <v>267.61937558559123</v>
      </c>
      <c r="O28">
        <v>1259.051541785374</v>
      </c>
      <c r="P28" s="24">
        <v>43633</v>
      </c>
      <c r="Q28" t="s">
        <v>90</v>
      </c>
      <c r="R28">
        <v>13635.918685749652</v>
      </c>
    </row>
    <row r="29" spans="1:18" ht="16">
      <c r="A29" s="18" t="s">
        <v>90</v>
      </c>
      <c r="B29" s="1" t="s">
        <v>101</v>
      </c>
      <c r="C29">
        <v>2</v>
      </c>
      <c r="D29">
        <v>317</v>
      </c>
      <c r="E29" s="18">
        <f t="shared" si="0"/>
        <v>0.317</v>
      </c>
      <c r="F29" s="22">
        <v>5558.9515879210858</v>
      </c>
      <c r="G29" s="26">
        <f t="shared" si="1"/>
        <v>89.165583470254205</v>
      </c>
      <c r="H29" s="17">
        <v>43626.475694444445</v>
      </c>
      <c r="I29" s="17">
        <v>43633.456250000003</v>
      </c>
      <c r="J29" s="21">
        <f t="shared" si="2"/>
        <v>51.987333944206689</v>
      </c>
      <c r="M29" s="23"/>
      <c r="N29">
        <v>297.64707546859438</v>
      </c>
      <c r="O29">
        <v>1400.3209164382276</v>
      </c>
      <c r="P29" s="24">
        <v>43633</v>
      </c>
      <c r="Q29" t="s">
        <v>90</v>
      </c>
      <c r="R29">
        <v>15165.909827193638</v>
      </c>
    </row>
    <row r="30" spans="1:18" ht="16">
      <c r="A30" s="18" t="s">
        <v>102</v>
      </c>
      <c r="B30" s="1" t="s">
        <v>101</v>
      </c>
      <c r="C30">
        <v>1</v>
      </c>
      <c r="D30">
        <v>0</v>
      </c>
      <c r="E30" s="18">
        <f t="shared" si="0"/>
        <v>0</v>
      </c>
      <c r="F30" s="22">
        <v>0</v>
      </c>
      <c r="G30" s="26">
        <f t="shared" si="1"/>
        <v>0</v>
      </c>
      <c r="H30" s="17">
        <v>43626.490277777775</v>
      </c>
      <c r="I30" s="17">
        <v>43633.45</v>
      </c>
      <c r="J30" s="21">
        <f t="shared" si="2"/>
        <v>0</v>
      </c>
      <c r="M30" s="23"/>
      <c r="N30">
        <v>0</v>
      </c>
    </row>
    <row r="31" spans="1:18" ht="16">
      <c r="A31" s="18" t="s">
        <v>102</v>
      </c>
      <c r="B31" s="1" t="s">
        <v>101</v>
      </c>
      <c r="C31">
        <v>2</v>
      </c>
      <c r="D31">
        <v>0</v>
      </c>
      <c r="E31" s="18">
        <f t="shared" si="0"/>
        <v>0</v>
      </c>
      <c r="F31" s="22">
        <v>0</v>
      </c>
      <c r="G31" s="26">
        <f t="shared" si="1"/>
        <v>0</v>
      </c>
      <c r="H31" s="17">
        <v>43626.490277777775</v>
      </c>
      <c r="I31" s="17">
        <v>43633.45</v>
      </c>
      <c r="J31" s="21">
        <f t="shared" si="2"/>
        <v>0</v>
      </c>
      <c r="M31" s="23"/>
      <c r="N31">
        <v>0</v>
      </c>
    </row>
    <row r="32" spans="1:18" ht="16">
      <c r="A32" s="18" t="s">
        <v>91</v>
      </c>
      <c r="B32" s="1" t="s">
        <v>101</v>
      </c>
      <c r="C32">
        <v>1</v>
      </c>
      <c r="D32">
        <v>43</v>
      </c>
      <c r="E32" s="18">
        <f t="shared" si="0"/>
        <v>4.2999999999999997E-2</v>
      </c>
      <c r="F32" s="22">
        <v>3767.4885944618522</v>
      </c>
      <c r="G32" s="26">
        <f t="shared" si="1"/>
        <v>60.43051705516811</v>
      </c>
      <c r="H32" s="17">
        <v>43626.495138888888</v>
      </c>
      <c r="I32" s="17">
        <v>43633.446527777778</v>
      </c>
      <c r="J32" s="21">
        <f t="shared" si="2"/>
        <v>4.7993696006554547</v>
      </c>
      <c r="M32" s="23"/>
      <c r="N32">
        <v>201.72544125757094</v>
      </c>
      <c r="O32">
        <v>949.04461710564624</v>
      </c>
      <c r="P32" s="24">
        <v>43633</v>
      </c>
      <c r="Q32" t="s">
        <v>91</v>
      </c>
      <c r="R32">
        <v>10278.447544450908</v>
      </c>
    </row>
    <row r="33" spans="1:18" ht="16">
      <c r="A33" s="18" t="s">
        <v>91</v>
      </c>
      <c r="B33" s="1" t="s">
        <v>101</v>
      </c>
      <c r="C33">
        <v>2</v>
      </c>
      <c r="D33">
        <v>43</v>
      </c>
      <c r="E33" s="18">
        <f t="shared" si="0"/>
        <v>4.2999999999999997E-2</v>
      </c>
      <c r="F33" s="22">
        <v>4658.4381850605041</v>
      </c>
      <c r="G33" s="26">
        <f t="shared" si="1"/>
        <v>74.721348488370481</v>
      </c>
      <c r="H33" s="17">
        <v>43626.495138888888</v>
      </c>
      <c r="I33" s="17">
        <v>43633.446527777778</v>
      </c>
      <c r="J33" s="21">
        <f t="shared" si="2"/>
        <v>5.9343422153360228</v>
      </c>
      <c r="M33" s="23"/>
      <c r="N33">
        <v>249.43021720990188</v>
      </c>
      <c r="O33">
        <v>1173.4781865431423</v>
      </c>
      <c r="P33" s="24">
        <v>43633</v>
      </c>
      <c r="Q33" t="s">
        <v>91</v>
      </c>
      <c r="R33">
        <v>12709.132708350204</v>
      </c>
    </row>
    <row r="34" spans="1:18" ht="16">
      <c r="A34" s="18" t="s">
        <v>91</v>
      </c>
      <c r="B34" s="1" t="s">
        <v>101</v>
      </c>
      <c r="C34">
        <v>1</v>
      </c>
      <c r="D34">
        <v>122</v>
      </c>
      <c r="E34" s="18">
        <f t="shared" ref="E34:E65" si="3">D34/1000</f>
        <v>0.122</v>
      </c>
      <c r="F34" s="22">
        <v>5696.279578220744</v>
      </c>
      <c r="G34" s="26">
        <f t="shared" ref="G34:G65" si="4">(F34*16.04)/1000</f>
        <v>91.368324434660721</v>
      </c>
      <c r="H34" s="17">
        <v>43633.446527777778</v>
      </c>
      <c r="I34" s="17">
        <v>43640.470833333333</v>
      </c>
      <c r="J34" s="21">
        <f t="shared" ref="J34:J65" si="5">(E34*N34)/((I34-H34)*0.26)</f>
        <v>20.374319500791643</v>
      </c>
      <c r="M34" s="23"/>
      <c r="N34">
        <v>305.00013009520592</v>
      </c>
      <c r="O34">
        <v>1434.9143562600257</v>
      </c>
      <c r="P34" s="24">
        <v>43640</v>
      </c>
      <c r="Q34" t="s">
        <v>91</v>
      </c>
      <c r="R34">
        <v>15540.567509437138</v>
      </c>
    </row>
    <row r="35" spans="1:18" ht="16">
      <c r="A35" s="18" t="s">
        <v>91</v>
      </c>
      <c r="B35" s="1" t="s">
        <v>101</v>
      </c>
      <c r="C35">
        <v>2</v>
      </c>
      <c r="D35">
        <v>122</v>
      </c>
      <c r="E35" s="18">
        <f t="shared" si="3"/>
        <v>0.122</v>
      </c>
      <c r="F35" s="22">
        <v>5218.6622981993132</v>
      </c>
      <c r="G35" s="26">
        <f t="shared" si="4"/>
        <v>83.707343263116982</v>
      </c>
      <c r="H35" s="17">
        <v>43633.446527777778</v>
      </c>
      <c r="I35" s="17">
        <v>43640.470833333333</v>
      </c>
      <c r="J35" s="21">
        <f t="shared" si="5"/>
        <v>18.665989189993372</v>
      </c>
      <c r="M35" s="23"/>
      <c r="N35">
        <v>279.42671317598996</v>
      </c>
      <c r="O35">
        <v>1314.6007581492593</v>
      </c>
      <c r="P35" s="24">
        <v>43640</v>
      </c>
      <c r="Q35" t="s">
        <v>91</v>
      </c>
      <c r="R35">
        <v>14237.533927267839</v>
      </c>
    </row>
    <row r="36" spans="1:18" ht="16">
      <c r="A36" s="18" t="s">
        <v>102</v>
      </c>
      <c r="B36" s="1" t="s">
        <v>101</v>
      </c>
      <c r="C36">
        <v>1</v>
      </c>
      <c r="D36">
        <v>2</v>
      </c>
      <c r="E36" s="18">
        <f t="shared" si="3"/>
        <v>2E-3</v>
      </c>
      <c r="F36" s="22">
        <v>116.96160819734857</v>
      </c>
      <c r="G36" s="26">
        <f t="shared" si="4"/>
        <v>1.8760641954854709</v>
      </c>
      <c r="H36" s="17">
        <v>43633.45</v>
      </c>
      <c r="I36" s="17">
        <v>43640.464583333334</v>
      </c>
      <c r="J36" s="21">
        <f t="shared" si="5"/>
        <v>1.7512075536317381E-2</v>
      </c>
      <c r="M36" s="23"/>
      <c r="N36">
        <v>15.969188714595253</v>
      </c>
      <c r="O36">
        <v>75.12920777196247</v>
      </c>
      <c r="P36" s="24">
        <v>43640</v>
      </c>
      <c r="Q36" t="s">
        <v>102</v>
      </c>
      <c r="R36">
        <v>813.67262109902276</v>
      </c>
    </row>
    <row r="37" spans="1:18" ht="16">
      <c r="A37" s="18" t="s">
        <v>102</v>
      </c>
      <c r="B37" s="1" t="s">
        <v>101</v>
      </c>
      <c r="C37">
        <v>2</v>
      </c>
      <c r="D37">
        <v>0</v>
      </c>
      <c r="E37" s="18">
        <f t="shared" si="3"/>
        <v>0</v>
      </c>
      <c r="F37" s="22">
        <v>0</v>
      </c>
      <c r="G37" s="26">
        <f t="shared" si="4"/>
        <v>0</v>
      </c>
      <c r="H37" s="17">
        <v>43633.45</v>
      </c>
      <c r="I37" s="17">
        <v>43640.464583333334</v>
      </c>
      <c r="J37" s="21">
        <f t="shared" si="5"/>
        <v>0</v>
      </c>
      <c r="M37" s="23"/>
      <c r="N37">
        <v>0</v>
      </c>
      <c r="O37">
        <v>0</v>
      </c>
    </row>
    <row r="38" spans="1:18" ht="16">
      <c r="A38" s="18" t="s">
        <v>90</v>
      </c>
      <c r="B38" s="1" t="s">
        <v>101</v>
      </c>
      <c r="C38">
        <v>1</v>
      </c>
      <c r="D38">
        <v>352</v>
      </c>
      <c r="E38" s="18">
        <f t="shared" si="3"/>
        <v>0.35199999999999998</v>
      </c>
      <c r="F38" s="22">
        <v>4672.8231613301814</v>
      </c>
      <c r="G38" s="26">
        <f t="shared" si="4"/>
        <v>74.952083507736106</v>
      </c>
      <c r="H38" s="17">
        <v>43633.456250000003</v>
      </c>
      <c r="I38" s="17">
        <v>43640.452777777777</v>
      </c>
      <c r="J38" s="21">
        <f t="shared" si="5"/>
        <v>48.41443038262598</v>
      </c>
      <c r="M38" s="23"/>
      <c r="N38">
        <v>250.20044268311139</v>
      </c>
      <c r="O38">
        <v>1177.1018164370719</v>
      </c>
      <c r="P38" s="24">
        <v>43640</v>
      </c>
      <c r="Q38" t="s">
        <v>90</v>
      </c>
      <c r="R38">
        <v>12748.377743951216</v>
      </c>
    </row>
    <row r="39" spans="1:18" ht="16">
      <c r="A39" s="18" t="s">
        <v>90</v>
      </c>
      <c r="B39" s="1" t="s">
        <v>101</v>
      </c>
      <c r="C39">
        <v>2</v>
      </c>
      <c r="D39">
        <v>352</v>
      </c>
      <c r="E39" s="18">
        <f t="shared" si="3"/>
        <v>0.35199999999999998</v>
      </c>
      <c r="F39" s="22">
        <v>5204.0357930700111</v>
      </c>
      <c r="G39" s="26">
        <f t="shared" si="4"/>
        <v>83.472734120842972</v>
      </c>
      <c r="H39" s="17">
        <v>43633.456250000003</v>
      </c>
      <c r="I39" s="17">
        <v>43640.452777777777</v>
      </c>
      <c r="J39" s="21">
        <f t="shared" si="5"/>
        <v>53.91824597542886</v>
      </c>
      <c r="M39" s="23"/>
      <c r="N39">
        <v>278.64355534358094</v>
      </c>
      <c r="O39">
        <v>1310.9162862226722</v>
      </c>
      <c r="P39" s="24">
        <v>43640</v>
      </c>
      <c r="Q39" t="s">
        <v>90</v>
      </c>
      <c r="R39">
        <v>14197.629953583311</v>
      </c>
    </row>
    <row r="40" spans="1:18" ht="16">
      <c r="A40" s="18" t="s">
        <v>89</v>
      </c>
      <c r="B40" s="1" t="s">
        <v>101</v>
      </c>
      <c r="C40">
        <v>1</v>
      </c>
      <c r="D40">
        <v>84</v>
      </c>
      <c r="E40" s="18">
        <f t="shared" si="3"/>
        <v>8.4000000000000005E-2</v>
      </c>
      <c r="F40" s="22">
        <v>4440.2139516420611</v>
      </c>
      <c r="G40" s="26">
        <f t="shared" si="4"/>
        <v>71.221031784338663</v>
      </c>
      <c r="H40" s="17">
        <v>43633.462500000001</v>
      </c>
      <c r="I40" s="17">
        <v>43640.447916666664</v>
      </c>
      <c r="J40" s="21">
        <f t="shared" si="5"/>
        <v>10.995785190177688</v>
      </c>
      <c r="K40">
        <f>AVERAGE(J40:J47)</f>
        <v>31.62884348136209</v>
      </c>
      <c r="L40">
        <f>LN(K40)</f>
        <v>3.4540694726706436</v>
      </c>
      <c r="M40" s="23"/>
      <c r="N40">
        <v>237.74567492777231</v>
      </c>
      <c r="O40">
        <v>1118.5066773122398</v>
      </c>
      <c r="P40" s="24">
        <v>43640</v>
      </c>
      <c r="Q40" t="s">
        <v>89</v>
      </c>
      <c r="R40">
        <v>12113.774214255051</v>
      </c>
    </row>
    <row r="41" spans="1:18" ht="16">
      <c r="A41" s="18" t="s">
        <v>89</v>
      </c>
      <c r="B41" s="1" t="s">
        <v>101</v>
      </c>
      <c r="C41">
        <v>2</v>
      </c>
      <c r="D41">
        <v>84</v>
      </c>
      <c r="E41" s="18">
        <f t="shared" si="3"/>
        <v>8.4000000000000005E-2</v>
      </c>
      <c r="F41" s="22">
        <v>4225.7823964887702</v>
      </c>
      <c r="G41" s="26">
        <f t="shared" si="4"/>
        <v>67.781549639679866</v>
      </c>
      <c r="H41" s="17">
        <v>43633.462500000001</v>
      </c>
      <c r="I41" s="17">
        <v>43640.447916666664</v>
      </c>
      <c r="J41" s="21">
        <f t="shared" si="5"/>
        <v>10.464764986164916</v>
      </c>
      <c r="K41">
        <f>STDEV(J40:J47)</f>
        <v>34.287761439780041</v>
      </c>
      <c r="L41">
        <f>LN(K41)</f>
        <v>3.5347884811644379</v>
      </c>
      <c r="M41" s="23"/>
      <c r="N41">
        <v>226.2642068361553</v>
      </c>
      <c r="O41">
        <v>1064.4905580717007</v>
      </c>
      <c r="P41" s="24">
        <v>43640</v>
      </c>
      <c r="Q41" t="s">
        <v>89</v>
      </c>
      <c r="R41">
        <v>11528.762890064711</v>
      </c>
    </row>
    <row r="42" spans="1:18" ht="16">
      <c r="A42" s="18" t="s">
        <v>89</v>
      </c>
      <c r="B42" s="1" t="s">
        <v>101</v>
      </c>
      <c r="C42">
        <v>1</v>
      </c>
      <c r="D42">
        <v>207</v>
      </c>
      <c r="E42" s="18">
        <f t="shared" si="3"/>
        <v>0.20699999999999999</v>
      </c>
      <c r="F42" s="22">
        <v>5667.2049327761797</v>
      </c>
      <c r="G42" s="26">
        <f t="shared" si="4"/>
        <v>90.901967121729925</v>
      </c>
      <c r="H42" s="17">
        <v>43640.447916666664</v>
      </c>
      <c r="I42" s="17">
        <v>43647.449305555558</v>
      </c>
      <c r="J42" s="21">
        <f t="shared" si="5"/>
        <v>32.14005060335554</v>
      </c>
      <c r="K42">
        <f>AVERAGE(J42:J49)</f>
        <v>40.366494822670724</v>
      </c>
      <c r="L42">
        <f>LN(K42)</f>
        <v>3.69800010480518</v>
      </c>
      <c r="M42" s="23"/>
      <c r="N42">
        <v>282.6400880556979</v>
      </c>
      <c r="O42">
        <v>1328.8101928328499</v>
      </c>
      <c r="P42" s="24">
        <v>43647</v>
      </c>
      <c r="Q42" t="s">
        <v>89</v>
      </c>
      <c r="R42">
        <v>15556.181339537088</v>
      </c>
    </row>
    <row r="43" spans="1:18" ht="16">
      <c r="A43" s="18" t="s">
        <v>89</v>
      </c>
      <c r="B43" s="1" t="s">
        <v>101</v>
      </c>
      <c r="C43">
        <v>2</v>
      </c>
      <c r="D43">
        <v>207</v>
      </c>
      <c r="E43" s="18">
        <f t="shared" si="3"/>
        <v>0.20699999999999999</v>
      </c>
      <c r="F43" s="22">
        <v>5589.5670999488484</v>
      </c>
      <c r="G43" s="26">
        <f t="shared" si="4"/>
        <v>89.65665628317953</v>
      </c>
      <c r="H43" s="17">
        <v>43640.447916666664</v>
      </c>
      <c r="I43" s="17">
        <v>43647.449305555558</v>
      </c>
      <c r="J43" s="21">
        <f t="shared" si="5"/>
        <v>31.699748213481861</v>
      </c>
      <c r="K43">
        <f>STDEV(J42:J49)</f>
        <v>31.939221302914053</v>
      </c>
      <c r="L43">
        <f>LN(K43)</f>
        <v>3.4638347624932404</v>
      </c>
      <c r="M43" s="23"/>
      <c r="N43">
        <v>278.76806222161167</v>
      </c>
      <c r="O43">
        <v>1310.6061672445474</v>
      </c>
      <c r="P43" s="24">
        <v>43647</v>
      </c>
      <c r="Q43" t="s">
        <v>89</v>
      </c>
      <c r="R43">
        <v>15343.069546228602</v>
      </c>
    </row>
    <row r="44" spans="1:18" ht="16">
      <c r="A44" s="18" t="s">
        <v>90</v>
      </c>
      <c r="B44" s="1" t="s">
        <v>101</v>
      </c>
      <c r="C44">
        <v>1</v>
      </c>
      <c r="D44">
        <v>432</v>
      </c>
      <c r="E44" s="18">
        <f t="shared" si="3"/>
        <v>0.432</v>
      </c>
      <c r="F44" s="22">
        <v>6848.8937220161288</v>
      </c>
      <c r="G44" s="26">
        <f t="shared" si="4"/>
        <v>109.8562553011387</v>
      </c>
      <c r="H44" s="17">
        <v>43640.452777777777</v>
      </c>
      <c r="I44" s="17">
        <v>43647.457638888889</v>
      </c>
      <c r="J44" s="21">
        <f t="shared" si="5"/>
        <v>81.0207276721667</v>
      </c>
      <c r="M44" s="23"/>
      <c r="N44">
        <v>341.57436472417868</v>
      </c>
      <c r="O44">
        <v>1605.8850695179856</v>
      </c>
      <c r="P44" s="24">
        <v>43647</v>
      </c>
      <c r="Q44" t="s">
        <v>90</v>
      </c>
      <c r="R44">
        <v>18799.8553041046</v>
      </c>
    </row>
    <row r="45" spans="1:18" ht="16">
      <c r="A45" s="18" t="s">
        <v>90</v>
      </c>
      <c r="B45" s="1" t="s">
        <v>101</v>
      </c>
      <c r="C45">
        <v>2</v>
      </c>
      <c r="D45">
        <v>432</v>
      </c>
      <c r="E45" s="18">
        <f t="shared" si="3"/>
        <v>0.432</v>
      </c>
      <c r="F45" s="22">
        <v>7271.6490644831592</v>
      </c>
      <c r="G45" s="26">
        <f t="shared" si="4"/>
        <v>116.63725099430987</v>
      </c>
      <c r="H45" s="17">
        <v>43640.452777777777</v>
      </c>
      <c r="I45" s="17">
        <v>43647.457638888889</v>
      </c>
      <c r="J45" s="21">
        <f t="shared" si="5"/>
        <v>86.021819361452216</v>
      </c>
      <c r="M45" s="23"/>
      <c r="N45">
        <v>362.65841032306696</v>
      </c>
      <c r="O45">
        <v>1705.010055257568</v>
      </c>
      <c r="P45" s="24">
        <v>43647</v>
      </c>
      <c r="Q45" t="s">
        <v>90</v>
      </c>
      <c r="R45">
        <v>19960.296623535341</v>
      </c>
    </row>
    <row r="46" spans="1:18" ht="16">
      <c r="A46" s="18" t="s">
        <v>102</v>
      </c>
      <c r="B46" s="1" t="s">
        <v>101</v>
      </c>
      <c r="C46">
        <v>1</v>
      </c>
      <c r="D46">
        <v>22</v>
      </c>
      <c r="E46" s="18">
        <f t="shared" si="3"/>
        <v>2.1999999999999999E-2</v>
      </c>
      <c r="F46" s="22">
        <v>588.4719029712453</v>
      </c>
      <c r="G46" s="26">
        <f t="shared" si="4"/>
        <v>9.4390893236587736</v>
      </c>
      <c r="H46" s="17">
        <v>43640.464583333334</v>
      </c>
      <c r="I46" s="17">
        <v>43647.464583333334</v>
      </c>
      <c r="J46" s="21">
        <f t="shared" si="5"/>
        <v>0.35476589845181239</v>
      </c>
      <c r="M46" s="23"/>
      <c r="N46">
        <v>29.348815235559027</v>
      </c>
      <c r="O46">
        <v>137.98115157993306</v>
      </c>
      <c r="P46" s="24">
        <v>43647</v>
      </c>
      <c r="Q46" t="s">
        <v>102</v>
      </c>
      <c r="R46">
        <v>1615.3246167081404</v>
      </c>
    </row>
    <row r="47" spans="1:18" ht="16">
      <c r="A47" s="18" t="s">
        <v>102</v>
      </c>
      <c r="B47" s="1" t="s">
        <v>101</v>
      </c>
      <c r="C47">
        <v>2</v>
      </c>
      <c r="D47">
        <v>22</v>
      </c>
      <c r="E47" s="18">
        <f t="shared" si="3"/>
        <v>2.1999999999999999E-2</v>
      </c>
      <c r="F47" s="22">
        <v>552.51000553664937</v>
      </c>
      <c r="G47" s="26">
        <f t="shared" si="4"/>
        <v>8.8622604888078556</v>
      </c>
      <c r="H47" s="17">
        <v>43640.464583333334</v>
      </c>
      <c r="I47" s="17">
        <v>43647.464583333334</v>
      </c>
      <c r="J47" s="21">
        <f t="shared" si="5"/>
        <v>0.3330859256459745</v>
      </c>
      <c r="M47" s="23"/>
      <c r="N47">
        <v>27.555290212530622</v>
      </c>
      <c r="O47">
        <v>129.5490344372605</v>
      </c>
      <c r="P47" s="24">
        <v>43647</v>
      </c>
      <c r="Q47" t="s">
        <v>102</v>
      </c>
      <c r="R47">
        <v>1516.6110878270945</v>
      </c>
    </row>
    <row r="48" spans="1:18" ht="16">
      <c r="A48" s="18" t="s">
        <v>91</v>
      </c>
      <c r="B48" s="1" t="s">
        <v>101</v>
      </c>
      <c r="C48">
        <v>1</v>
      </c>
      <c r="D48">
        <v>242</v>
      </c>
      <c r="E48" s="18">
        <f t="shared" si="3"/>
        <v>0.24199999999999999</v>
      </c>
      <c r="F48" s="22">
        <v>6978.6794407173584</v>
      </c>
      <c r="G48" s="26">
        <f t="shared" si="4"/>
        <v>111.93801822910643</v>
      </c>
      <c r="H48" s="17">
        <v>43640.470833333333</v>
      </c>
      <c r="I48" s="17">
        <v>43647.469444444447</v>
      </c>
      <c r="J48" s="21">
        <f t="shared" si="5"/>
        <v>46.287982078283491</v>
      </c>
      <c r="M48" s="23"/>
      <c r="N48">
        <v>348.04715817301513</v>
      </c>
      <c r="O48">
        <v>1636.3163999427784</v>
      </c>
      <c r="P48" s="24">
        <v>43647</v>
      </c>
      <c r="Q48" t="s">
        <v>91</v>
      </c>
      <c r="R48">
        <v>19156.110318586569</v>
      </c>
    </row>
    <row r="49" spans="1:18" ht="16">
      <c r="A49" s="18" t="s">
        <v>91</v>
      </c>
      <c r="B49" s="1" t="s">
        <v>101</v>
      </c>
      <c r="C49">
        <v>2</v>
      </c>
      <c r="D49">
        <v>242</v>
      </c>
      <c r="E49" s="18">
        <f t="shared" si="3"/>
        <v>0.24199999999999999</v>
      </c>
      <c r="F49" s="22">
        <v>6795.6182037511644</v>
      </c>
      <c r="G49" s="26">
        <f t="shared" si="4"/>
        <v>109.00171598816867</v>
      </c>
      <c r="H49" s="17">
        <v>43640.470833333333</v>
      </c>
      <c r="I49" s="17">
        <v>43647.469444444447</v>
      </c>
      <c r="J49" s="21">
        <f t="shared" si="5"/>
        <v>45.073778828528198</v>
      </c>
      <c r="M49" s="23"/>
      <c r="N49">
        <v>338.91735878346606</v>
      </c>
      <c r="O49">
        <v>1593.39336460548</v>
      </c>
      <c r="P49" s="24">
        <v>43647</v>
      </c>
      <c r="Q49" t="s">
        <v>91</v>
      </c>
      <c r="R49">
        <v>18653.616790954235</v>
      </c>
    </row>
    <row r="50" spans="1:18" ht="16">
      <c r="A50" s="18" t="s">
        <v>89</v>
      </c>
      <c r="B50" s="1" t="s">
        <v>101</v>
      </c>
      <c r="C50">
        <v>1</v>
      </c>
      <c r="D50">
        <v>375</v>
      </c>
      <c r="E50" s="18">
        <f t="shared" si="3"/>
        <v>0.375</v>
      </c>
      <c r="F50" s="22">
        <v>5393.7762292512489</v>
      </c>
      <c r="G50" s="26">
        <f t="shared" si="4"/>
        <v>86.516170717190036</v>
      </c>
      <c r="H50" s="17">
        <v>43647.449305555558</v>
      </c>
      <c r="I50" s="16">
        <v>43654.445138888892</v>
      </c>
      <c r="J50" s="21">
        <f t="shared" si="5"/>
        <v>55.718326941955063</v>
      </c>
      <c r="K50">
        <f>AVERAGE(J50:J57)</f>
        <v>56.842437465956337</v>
      </c>
      <c r="L50">
        <f>LN(K50)</f>
        <v>4.0402831852432382</v>
      </c>
      <c r="M50" s="23"/>
      <c r="N50">
        <v>270.25864936938262</v>
      </c>
      <c r="O50">
        <v>1264.2393469547349</v>
      </c>
      <c r="P50" s="24">
        <v>43654</v>
      </c>
      <c r="Q50" t="s">
        <v>89</v>
      </c>
      <c r="R50">
        <v>14805.633839327897</v>
      </c>
    </row>
    <row r="51" spans="1:18" ht="16">
      <c r="A51" s="18" t="s">
        <v>89</v>
      </c>
      <c r="B51" s="1" t="s">
        <v>101</v>
      </c>
      <c r="C51">
        <v>2</v>
      </c>
      <c r="D51">
        <v>375</v>
      </c>
      <c r="E51" s="18">
        <f t="shared" si="3"/>
        <v>0.375</v>
      </c>
      <c r="F51" s="22">
        <v>6276.6946330924256</v>
      </c>
      <c r="G51" s="26">
        <f t="shared" si="4"/>
        <v>100.67818191480249</v>
      </c>
      <c r="H51" s="17">
        <v>43647.449305555558</v>
      </c>
      <c r="I51" s="16">
        <v>43654.445138888892</v>
      </c>
      <c r="J51" s="21">
        <f t="shared" si="5"/>
        <v>64.838975296164037</v>
      </c>
      <c r="K51">
        <f>STDEV(J50:J57)</f>
        <v>38.98136549667079</v>
      </c>
      <c r="L51">
        <f>LN(K51)</f>
        <v>3.6630837241654639</v>
      </c>
      <c r="M51" s="23"/>
      <c r="N51">
        <v>314.49784750879303</v>
      </c>
      <c r="O51">
        <v>1471.1853044516474</v>
      </c>
      <c r="P51" s="24">
        <v>43654</v>
      </c>
      <c r="Q51" t="s">
        <v>89</v>
      </c>
      <c r="R51">
        <v>17229.198711445508</v>
      </c>
    </row>
    <row r="52" spans="1:18" ht="16">
      <c r="A52" s="18" t="s">
        <v>90</v>
      </c>
      <c r="B52" s="1" t="s">
        <v>101</v>
      </c>
      <c r="C52">
        <v>1</v>
      </c>
      <c r="D52">
        <v>581</v>
      </c>
      <c r="E52" s="18">
        <f t="shared" si="3"/>
        <v>0.58099999999999996</v>
      </c>
      <c r="F52" s="22">
        <v>6418.4707301603239</v>
      </c>
      <c r="G52" s="26">
        <f t="shared" si="4"/>
        <v>102.9522705117716</v>
      </c>
      <c r="H52" s="17">
        <v>43647.457638888889</v>
      </c>
      <c r="I52" s="16">
        <v>43654.450694444444</v>
      </c>
      <c r="J52" s="21">
        <f t="shared" si="5"/>
        <v>102.76708740569282</v>
      </c>
      <c r="M52" s="23"/>
      <c r="N52">
        <v>321.60163062434725</v>
      </c>
      <c r="O52">
        <v>1504.415997152407</v>
      </c>
      <c r="P52" s="24">
        <v>43654</v>
      </c>
      <c r="Q52" t="s">
        <v>90</v>
      </c>
      <c r="R52">
        <v>17618.366687857404</v>
      </c>
    </row>
    <row r="53" spans="1:18" ht="16">
      <c r="A53" s="18" t="s">
        <v>90</v>
      </c>
      <c r="B53" s="1" t="s">
        <v>101</v>
      </c>
      <c r="C53">
        <v>2</v>
      </c>
      <c r="D53">
        <v>581</v>
      </c>
      <c r="E53" s="18">
        <f t="shared" si="3"/>
        <v>0.58099999999999996</v>
      </c>
      <c r="F53" s="22">
        <v>6863.5982951007427</v>
      </c>
      <c r="G53" s="26">
        <f t="shared" si="4"/>
        <v>110.09211665341591</v>
      </c>
      <c r="H53" s="17">
        <v>43647.457638888889</v>
      </c>
      <c r="I53" s="16">
        <v>43654.450694444444</v>
      </c>
      <c r="J53" s="21">
        <f t="shared" si="5"/>
        <v>109.89409090793869</v>
      </c>
      <c r="M53" s="23"/>
      <c r="N53">
        <v>343.90503539770015</v>
      </c>
      <c r="O53">
        <v>1608.7487981610886</v>
      </c>
      <c r="P53" s="24">
        <v>43654</v>
      </c>
      <c r="Q53" t="s">
        <v>90</v>
      </c>
      <c r="R53">
        <v>18840.218588675758</v>
      </c>
    </row>
    <row r="54" spans="1:18" ht="16">
      <c r="A54" s="18" t="s">
        <v>102</v>
      </c>
      <c r="B54" s="1" t="s">
        <v>101</v>
      </c>
      <c r="C54">
        <v>1</v>
      </c>
      <c r="D54">
        <v>40</v>
      </c>
      <c r="E54" s="18">
        <f t="shared" si="3"/>
        <v>0.04</v>
      </c>
      <c r="F54" s="22">
        <v>3326.0111462196924</v>
      </c>
      <c r="G54" s="26">
        <f t="shared" si="4"/>
        <v>53.34921878536386</v>
      </c>
      <c r="H54" s="17">
        <v>43647.464583333334</v>
      </c>
      <c r="I54" s="16">
        <v>43654.457638888889</v>
      </c>
      <c r="J54" s="21">
        <f t="shared" si="5"/>
        <v>3.6663172506023129</v>
      </c>
      <c r="M54" s="23"/>
      <c r="N54">
        <v>166.65194141537961</v>
      </c>
      <c r="O54">
        <v>779.5789036737001</v>
      </c>
      <c r="P54" s="24">
        <v>43654</v>
      </c>
      <c r="Q54" t="s">
        <v>102</v>
      </c>
      <c r="R54">
        <v>9129.7267597784503</v>
      </c>
    </row>
    <row r="55" spans="1:18" ht="16">
      <c r="A55" s="18" t="s">
        <v>102</v>
      </c>
      <c r="B55" s="1" t="s">
        <v>101</v>
      </c>
      <c r="C55">
        <v>2</v>
      </c>
      <c r="D55">
        <v>40</v>
      </c>
      <c r="E55" s="18">
        <f t="shared" si="3"/>
        <v>0.04</v>
      </c>
      <c r="F55" s="22">
        <v>3483.0849842193966</v>
      </c>
      <c r="G55" s="26">
        <f t="shared" si="4"/>
        <v>55.868683146879121</v>
      </c>
      <c r="H55" s="17">
        <v>43647.464583333334</v>
      </c>
      <c r="I55" s="16">
        <v>43654.457638888889</v>
      </c>
      <c r="J55" s="21">
        <f t="shared" si="5"/>
        <v>3.8394623474042797</v>
      </c>
      <c r="M55" s="23"/>
      <c r="N55">
        <v>174.522227742582</v>
      </c>
      <c r="O55">
        <v>816.3952115693628</v>
      </c>
      <c r="P55" s="24">
        <v>43654</v>
      </c>
      <c r="Q55" t="s">
        <v>102</v>
      </c>
      <c r="R55">
        <v>9560.8862354996691</v>
      </c>
    </row>
    <row r="56" spans="1:18" ht="16">
      <c r="A56" s="18" t="s">
        <v>91</v>
      </c>
      <c r="B56" s="1" t="s">
        <v>101</v>
      </c>
      <c r="C56">
        <v>1</v>
      </c>
      <c r="D56">
        <v>317</v>
      </c>
      <c r="E56" s="18">
        <f t="shared" si="3"/>
        <v>0.317</v>
      </c>
      <c r="F56" s="22">
        <v>6792.794537543039</v>
      </c>
      <c r="G56" s="26">
        <f t="shared" si="4"/>
        <v>108.95642438219033</v>
      </c>
      <c r="H56" s="17">
        <v>43647.469444444447</v>
      </c>
      <c r="I56" s="16">
        <v>43654.461111111108</v>
      </c>
      <c r="J56" s="21">
        <f t="shared" si="5"/>
        <v>59.35268291862068</v>
      </c>
      <c r="M56" s="23"/>
      <c r="N56">
        <v>340.35736729384951</v>
      </c>
      <c r="O56">
        <v>1592.1532086497452</v>
      </c>
      <c r="P56" s="24">
        <v>43654</v>
      </c>
      <c r="Q56" t="s">
        <v>91</v>
      </c>
      <c r="R56">
        <v>18645.865974794066</v>
      </c>
    </row>
    <row r="57" spans="1:18" ht="16">
      <c r="A57" s="18" t="s">
        <v>91</v>
      </c>
      <c r="B57" s="1" t="s">
        <v>101</v>
      </c>
      <c r="C57">
        <v>2</v>
      </c>
      <c r="D57">
        <v>317</v>
      </c>
      <c r="E57" s="18">
        <f t="shared" si="3"/>
        <v>0.317</v>
      </c>
      <c r="F57" s="22">
        <v>6256.0190714943001</v>
      </c>
      <c r="G57" s="26">
        <f t="shared" si="4"/>
        <v>100.34654590676857</v>
      </c>
      <c r="H57" s="17">
        <v>43647.469444444447</v>
      </c>
      <c r="I57" s="16">
        <v>43654.461111111108</v>
      </c>
      <c r="J57" s="21">
        <f t="shared" si="5"/>
        <v>54.662556659272795</v>
      </c>
      <c r="M57" s="23"/>
      <c r="N57">
        <v>313.46188511158431</v>
      </c>
      <c r="O57">
        <v>1466.3391897109245</v>
      </c>
      <c r="P57" s="24">
        <v>43654</v>
      </c>
      <c r="Q57" t="s">
        <v>91</v>
      </c>
      <c r="R57">
        <v>17172.445375483181</v>
      </c>
    </row>
    <row r="58" spans="1:18" ht="16">
      <c r="A58" s="18" t="s">
        <v>89</v>
      </c>
      <c r="B58" s="1" t="s">
        <v>101</v>
      </c>
      <c r="C58">
        <v>1</v>
      </c>
      <c r="D58">
        <v>332</v>
      </c>
      <c r="E58" s="18">
        <f t="shared" si="3"/>
        <v>0.33200000000000002</v>
      </c>
      <c r="F58" s="22">
        <v>6363.6714356395023</v>
      </c>
      <c r="G58" s="26">
        <f t="shared" si="4"/>
        <v>102.07328982765762</v>
      </c>
      <c r="H58" s="16">
        <v>43654.445138888892</v>
      </c>
      <c r="I58" s="17">
        <v>43661.435416666667</v>
      </c>
      <c r="J58" s="21">
        <f t="shared" si="5"/>
        <v>62.272636386515089</v>
      </c>
      <c r="K58">
        <f>AVERAGE(J58:J65)</f>
        <v>63.948936391194678</v>
      </c>
      <c r="L58">
        <f>LN(K58)</f>
        <v>4.1580848960052998</v>
      </c>
      <c r="M58" s="23"/>
      <c r="N58">
        <v>340.89996035239187</v>
      </c>
      <c r="O58">
        <v>1612.411894015579</v>
      </c>
      <c r="P58" s="24">
        <v>43661</v>
      </c>
      <c r="Q58" t="s">
        <v>89</v>
      </c>
      <c r="R58">
        <v>17467.945488526078</v>
      </c>
    </row>
    <row r="59" spans="1:18" ht="16">
      <c r="A59" s="18" t="s">
        <v>89</v>
      </c>
      <c r="B59" s="1" t="s">
        <v>101</v>
      </c>
      <c r="C59">
        <v>2</v>
      </c>
      <c r="D59">
        <v>332</v>
      </c>
      <c r="E59" s="18">
        <f t="shared" si="3"/>
        <v>0.33200000000000002</v>
      </c>
      <c r="F59" s="22">
        <v>6729.6379375346332</v>
      </c>
      <c r="G59" s="26">
        <f t="shared" si="4"/>
        <v>107.9433925180555</v>
      </c>
      <c r="H59" s="16">
        <v>43654.445138888892</v>
      </c>
      <c r="I59" s="17">
        <v>43661.435416666667</v>
      </c>
      <c r="J59" s="21">
        <f t="shared" si="5"/>
        <v>65.853855048202661</v>
      </c>
      <c r="K59">
        <f>STDEV(J58:J65)</f>
        <v>39.657783250533285</v>
      </c>
      <c r="L59">
        <f>LN(K59)</f>
        <v>3.6802872276952723</v>
      </c>
      <c r="M59" s="23"/>
      <c r="N59">
        <v>360.50467553106233</v>
      </c>
      <c r="O59">
        <v>1705.1396136087394</v>
      </c>
      <c r="P59" s="24">
        <v>43661</v>
      </c>
      <c r="Q59" t="s">
        <v>89</v>
      </c>
      <c r="R59">
        <v>18472.504408700483</v>
      </c>
    </row>
    <row r="60" spans="1:18" ht="16">
      <c r="A60" s="18" t="s">
        <v>90</v>
      </c>
      <c r="B60" s="1" t="s">
        <v>101</v>
      </c>
      <c r="C60">
        <v>1</v>
      </c>
      <c r="D60">
        <v>656</v>
      </c>
      <c r="E60" s="18">
        <f t="shared" si="3"/>
        <v>0.65600000000000003</v>
      </c>
      <c r="F60" s="22">
        <v>6398.4789767348311</v>
      </c>
      <c r="G60" s="26">
        <f t="shared" si="4"/>
        <v>102.63160278682668</v>
      </c>
      <c r="H60" s="16">
        <v>43654.450694444444</v>
      </c>
      <c r="I60" s="17">
        <v>43661.444444444445</v>
      </c>
      <c r="J60" s="21">
        <f t="shared" si="5"/>
        <v>123.6563255280158</v>
      </c>
      <c r="M60" s="23"/>
      <c r="N60">
        <v>342.76458983544592</v>
      </c>
      <c r="O60">
        <v>1621.2313457787902</v>
      </c>
      <c r="P60" s="24">
        <v>43661</v>
      </c>
      <c r="Q60" t="s">
        <v>90</v>
      </c>
      <c r="R60">
        <v>17563.490369589184</v>
      </c>
    </row>
    <row r="61" spans="1:18" ht="16">
      <c r="A61" s="18" t="s">
        <v>90</v>
      </c>
      <c r="B61" s="1" t="s">
        <v>101</v>
      </c>
      <c r="C61">
        <v>2</v>
      </c>
      <c r="D61">
        <v>656</v>
      </c>
      <c r="E61" s="18">
        <f t="shared" si="3"/>
        <v>0.65600000000000003</v>
      </c>
      <c r="F61" s="22">
        <v>5622.0926970318678</v>
      </c>
      <c r="G61" s="26">
        <f t="shared" si="4"/>
        <v>90.178366860391151</v>
      </c>
      <c r="H61" s="16">
        <v>43654.450694444444</v>
      </c>
      <c r="I61" s="17">
        <v>43661.444444444445</v>
      </c>
      <c r="J61" s="21">
        <f t="shared" si="5"/>
        <v>108.6519666971884</v>
      </c>
      <c r="M61" s="23"/>
      <c r="N61">
        <v>301.1738108887821</v>
      </c>
      <c r="O61">
        <v>1424.5124415417481</v>
      </c>
      <c r="P61" s="24">
        <v>43661</v>
      </c>
      <c r="Q61" t="s">
        <v>90</v>
      </c>
      <c r="R61">
        <v>15432.350610245514</v>
      </c>
    </row>
    <row r="62" spans="1:18" ht="16">
      <c r="A62" s="18" t="s">
        <v>102</v>
      </c>
      <c r="B62" s="1" t="s">
        <v>101</v>
      </c>
      <c r="C62">
        <v>1</v>
      </c>
      <c r="D62">
        <v>76</v>
      </c>
      <c r="E62" s="18">
        <f t="shared" si="3"/>
        <v>7.5999999999999998E-2</v>
      </c>
      <c r="F62" s="22">
        <v>5251.5041069473391</v>
      </c>
      <c r="G62" s="26">
        <f t="shared" si="4"/>
        <v>84.234125875435325</v>
      </c>
      <c r="H62" s="16">
        <v>43654.457638888889</v>
      </c>
      <c r="I62" s="17">
        <v>43661.45208333333</v>
      </c>
      <c r="J62" s="21">
        <f t="shared" si="5"/>
        <v>11.756821678873845</v>
      </c>
      <c r="M62" s="23"/>
      <c r="N62">
        <v>281.32149183922564</v>
      </c>
      <c r="O62">
        <v>1330.6135882646529</v>
      </c>
      <c r="P62" s="24">
        <v>43661</v>
      </c>
      <c r="Q62" t="s">
        <v>102</v>
      </c>
      <c r="R62">
        <v>14415.104299568298</v>
      </c>
    </row>
    <row r="63" spans="1:18" ht="16">
      <c r="A63" s="18" t="s">
        <v>102</v>
      </c>
      <c r="B63" s="1" t="s">
        <v>101</v>
      </c>
      <c r="C63">
        <v>2</v>
      </c>
      <c r="D63">
        <v>76</v>
      </c>
      <c r="E63" s="18">
        <f t="shared" si="3"/>
        <v>7.5999999999999998E-2</v>
      </c>
      <c r="F63" s="22">
        <v>5289.4819399178123</v>
      </c>
      <c r="G63" s="26">
        <f t="shared" si="4"/>
        <v>84.84329031628171</v>
      </c>
      <c r="H63" s="16">
        <v>43654.457638888889</v>
      </c>
      <c r="I63" s="17">
        <v>43661.45208333333</v>
      </c>
      <c r="J63" s="21">
        <f t="shared" si="5"/>
        <v>11.841844674360647</v>
      </c>
      <c r="M63" s="23"/>
      <c r="N63">
        <v>283.35595290228383</v>
      </c>
      <c r="O63">
        <v>1340.2363210235412</v>
      </c>
      <c r="P63" s="24">
        <v>43661</v>
      </c>
      <c r="Q63" t="s">
        <v>102</v>
      </c>
      <c r="R63">
        <v>14519.351466130867</v>
      </c>
    </row>
    <row r="64" spans="1:18" ht="16">
      <c r="A64" s="18" t="s">
        <v>91</v>
      </c>
      <c r="B64" s="1" t="s">
        <v>101</v>
      </c>
      <c r="C64">
        <v>1</v>
      </c>
      <c r="D64">
        <v>318</v>
      </c>
      <c r="E64" s="18">
        <f t="shared" si="3"/>
        <v>0.318</v>
      </c>
      <c r="F64" s="22">
        <v>6844.9610965425318</v>
      </c>
      <c r="G64" s="26">
        <f t="shared" si="4"/>
        <v>109.7931759885422</v>
      </c>
      <c r="H64" s="16">
        <v>43654.461111111108</v>
      </c>
      <c r="I64" s="17">
        <v>43661.459722222222</v>
      </c>
      <c r="J64" s="21">
        <f t="shared" si="5"/>
        <v>64.081415534058607</v>
      </c>
      <c r="M64" s="23"/>
      <c r="N64">
        <v>366.68250239266473</v>
      </c>
      <c r="O64">
        <v>1734.3599206469673</v>
      </c>
      <c r="P64" s="24">
        <v>43661</v>
      </c>
      <c r="Q64" t="s">
        <v>91</v>
      </c>
      <c r="R64">
        <v>18789.060452721347</v>
      </c>
    </row>
    <row r="65" spans="1:18" ht="16">
      <c r="A65" s="18" t="s">
        <v>91</v>
      </c>
      <c r="B65" s="1" t="s">
        <v>101</v>
      </c>
      <c r="C65">
        <v>2</v>
      </c>
      <c r="D65">
        <v>318</v>
      </c>
      <c r="E65" s="18">
        <f t="shared" si="3"/>
        <v>0.318</v>
      </c>
      <c r="F65" s="22">
        <v>6780.3594697436201</v>
      </c>
      <c r="G65" s="26">
        <f t="shared" si="4"/>
        <v>108.75696589468765</v>
      </c>
      <c r="H65" s="16">
        <v>43654.461111111108</v>
      </c>
      <c r="I65" s="17">
        <v>43661.459722222222</v>
      </c>
      <c r="J65" s="21">
        <f t="shared" si="5"/>
        <v>63.476625582342393</v>
      </c>
      <c r="M65" s="23"/>
      <c r="N65">
        <v>363.22181272048709</v>
      </c>
      <c r="O65">
        <v>1717.991314492986</v>
      </c>
      <c r="P65" s="24">
        <v>43661</v>
      </c>
      <c r="Q65" t="s">
        <v>91</v>
      </c>
      <c r="R65">
        <v>18611.732363613282</v>
      </c>
    </row>
    <row r="66" spans="1:18" ht="16">
      <c r="A66" s="18" t="s">
        <v>89</v>
      </c>
      <c r="B66" s="1" t="s">
        <v>101</v>
      </c>
      <c r="C66">
        <v>1</v>
      </c>
      <c r="D66">
        <v>101</v>
      </c>
      <c r="E66" s="18">
        <f t="shared" ref="E66:E97" si="6">D66/1000</f>
        <v>0.10100000000000001</v>
      </c>
      <c r="F66" s="22">
        <v>5281.3529985569239</v>
      </c>
      <c r="G66" s="26">
        <f t="shared" ref="G66:G97" si="7">(F66*16.04)/1000</f>
        <v>84.712902096853057</v>
      </c>
      <c r="H66" s="17">
        <v>43661.435416666667</v>
      </c>
      <c r="I66" s="17">
        <v>43668.620833333334</v>
      </c>
      <c r="J66" s="21">
        <f t="shared" ref="J66:J97" si="8">(E66*N66)/((I66-H66)*0.26)</f>
        <v>15.287976020180764</v>
      </c>
      <c r="K66">
        <f>AVERAGE(J66:J73)</f>
        <v>46.766229028922815</v>
      </c>
      <c r="L66">
        <f>LN(K66)</f>
        <v>3.8451613404975071</v>
      </c>
      <c r="M66" s="23"/>
      <c r="N66">
        <v>282.78340792776038</v>
      </c>
      <c r="O66">
        <v>1329.9418783446358</v>
      </c>
      <c r="P66" s="24">
        <v>43668</v>
      </c>
      <c r="Q66" t="s">
        <v>89</v>
      </c>
      <c r="R66">
        <v>14403.683016951516</v>
      </c>
    </row>
    <row r="67" spans="1:18" ht="16">
      <c r="A67" s="18" t="s">
        <v>89</v>
      </c>
      <c r="B67" s="1" t="s">
        <v>101</v>
      </c>
      <c r="C67">
        <v>2</v>
      </c>
      <c r="D67">
        <v>101</v>
      </c>
      <c r="E67" s="18">
        <f t="shared" si="6"/>
        <v>0.10100000000000001</v>
      </c>
      <c r="F67" s="22">
        <v>5172.3362581065367</v>
      </c>
      <c r="G67" s="26">
        <f t="shared" si="7"/>
        <v>82.964273580028845</v>
      </c>
      <c r="H67" s="17">
        <v>43661.435416666667</v>
      </c>
      <c r="I67" s="17">
        <v>43668.620833333334</v>
      </c>
      <c r="J67" s="21">
        <f t="shared" si="8"/>
        <v>14.97240436377772</v>
      </c>
      <c r="K67">
        <f>STDEV(J66:J73)</f>
        <v>39.053475294031301</v>
      </c>
      <c r="L67">
        <f>LN(K67)</f>
        <v>3.6649318683317085</v>
      </c>
      <c r="M67" s="23"/>
      <c r="N67">
        <v>276.94624358859198</v>
      </c>
      <c r="O67">
        <v>1302.4894568524137</v>
      </c>
      <c r="P67" s="24">
        <v>43668</v>
      </c>
      <c r="Q67" t="s">
        <v>89</v>
      </c>
      <c r="R67">
        <v>14106.364777966601</v>
      </c>
    </row>
    <row r="68" spans="1:18" ht="16">
      <c r="A68" s="18" t="s">
        <v>90</v>
      </c>
      <c r="B68" s="1" t="s">
        <v>101</v>
      </c>
      <c r="C68">
        <v>1</v>
      </c>
      <c r="D68">
        <v>686</v>
      </c>
      <c r="E68" s="18">
        <f t="shared" si="6"/>
        <v>0.68600000000000005</v>
      </c>
      <c r="F68" s="22">
        <v>5184.7096545928434</v>
      </c>
      <c r="G68" s="26">
        <f t="shared" si="7"/>
        <v>83.162742859669208</v>
      </c>
      <c r="H68" s="17">
        <v>43661.444444444445</v>
      </c>
      <c r="I68" s="17">
        <v>43668.629166666666</v>
      </c>
      <c r="J68" s="21">
        <f t="shared" si="8"/>
        <v>108.68430687491582</v>
      </c>
      <c r="M68" s="23"/>
      <c r="N68">
        <v>295.95525400993699</v>
      </c>
      <c r="O68">
        <v>1391.8896066366422</v>
      </c>
      <c r="P68" s="24">
        <v>43668</v>
      </c>
      <c r="Q68" t="s">
        <v>90</v>
      </c>
      <c r="R68">
        <v>15074.596127116076</v>
      </c>
    </row>
    <row r="69" spans="1:18" ht="16">
      <c r="A69" s="18" t="s">
        <v>90</v>
      </c>
      <c r="B69" s="1" t="s">
        <v>101</v>
      </c>
      <c r="C69">
        <v>2</v>
      </c>
      <c r="D69">
        <v>686</v>
      </c>
      <c r="E69" s="18">
        <f t="shared" si="6"/>
        <v>0.68600000000000005</v>
      </c>
      <c r="F69" s="22">
        <v>5527.3545914806682</v>
      </c>
      <c r="G69" s="26">
        <f t="shared" si="7"/>
        <v>88.658767647349919</v>
      </c>
      <c r="H69" s="17">
        <v>43661.444444444445</v>
      </c>
      <c r="I69" s="17">
        <v>43668.629166666666</v>
      </c>
      <c r="J69" s="21">
        <f t="shared" si="8"/>
        <v>101.94688360063364</v>
      </c>
      <c r="M69" s="23"/>
      <c r="N69">
        <v>277.60876155074965</v>
      </c>
      <c r="O69">
        <v>1305.6053057966137</v>
      </c>
      <c r="P69" s="24">
        <v>43668</v>
      </c>
      <c r="Q69" t="s">
        <v>90</v>
      </c>
      <c r="R69">
        <v>14140.110388396453</v>
      </c>
    </row>
    <row r="70" spans="1:18" ht="16">
      <c r="A70" s="18" t="s">
        <v>102</v>
      </c>
      <c r="B70" s="1" t="s">
        <v>101</v>
      </c>
      <c r="C70">
        <v>1</v>
      </c>
      <c r="D70">
        <v>138</v>
      </c>
      <c r="E70" s="18">
        <f t="shared" si="6"/>
        <v>0.13800000000000001</v>
      </c>
      <c r="F70" s="22">
        <v>3983.0047457342062</v>
      </c>
      <c r="G70" s="26">
        <f t="shared" si="7"/>
        <v>63.887396121576664</v>
      </c>
      <c r="H70" s="17">
        <v>43661.45208333333</v>
      </c>
      <c r="I70" s="17">
        <v>43668.640972222223</v>
      </c>
      <c r="J70" s="21">
        <f t="shared" si="8"/>
        <v>21.882640124608958</v>
      </c>
      <c r="M70" s="23"/>
      <c r="N70">
        <v>296.38467969114629</v>
      </c>
      <c r="O70">
        <v>1393.9092130953875</v>
      </c>
      <c r="P70" s="24">
        <v>43668</v>
      </c>
      <c r="Q70" t="s">
        <v>102</v>
      </c>
      <c r="R70">
        <v>15096.469091434612</v>
      </c>
    </row>
    <row r="71" spans="1:18" ht="16">
      <c r="A71" s="18" t="s">
        <v>102</v>
      </c>
      <c r="B71" s="1" t="s">
        <v>101</v>
      </c>
      <c r="C71">
        <v>2</v>
      </c>
      <c r="D71">
        <v>138</v>
      </c>
      <c r="E71" s="18">
        <f t="shared" si="6"/>
        <v>0.13800000000000001</v>
      </c>
      <c r="F71" s="22">
        <v>5535.3746822834883</v>
      </c>
      <c r="G71" s="26">
        <f t="shared" si="7"/>
        <v>88.787409903827154</v>
      </c>
      <c r="H71" s="17">
        <v>43661.45208333333</v>
      </c>
      <c r="I71" s="17">
        <v>43668.640972222223</v>
      </c>
      <c r="J71" s="21">
        <f t="shared" si="8"/>
        <v>15.74575606317511</v>
      </c>
      <c r="M71" s="23"/>
      <c r="N71">
        <v>213.26498268510346</v>
      </c>
      <c r="O71">
        <v>1002.9938946411547</v>
      </c>
      <c r="P71" s="24">
        <v>43668</v>
      </c>
      <c r="Q71" t="s">
        <v>102</v>
      </c>
      <c r="R71">
        <v>10862.734952245162</v>
      </c>
    </row>
    <row r="72" spans="1:18" ht="16">
      <c r="A72" s="18" t="s">
        <v>91</v>
      </c>
      <c r="B72" s="1" t="s">
        <v>101</v>
      </c>
      <c r="C72">
        <v>1</v>
      </c>
      <c r="D72">
        <v>327</v>
      </c>
      <c r="E72" s="18">
        <f t="shared" si="6"/>
        <v>0.32700000000000001</v>
      </c>
      <c r="F72" s="22">
        <v>6200.293320968819</v>
      </c>
      <c r="G72" s="26">
        <f t="shared" si="7"/>
        <v>99.45270486833985</v>
      </c>
      <c r="H72" s="17">
        <v>43661.459722222222</v>
      </c>
      <c r="I72" s="17">
        <v>43668.645833333336</v>
      </c>
      <c r="J72" s="21">
        <f t="shared" si="8"/>
        <v>37.506479421698522</v>
      </c>
      <c r="M72" s="23"/>
      <c r="N72">
        <v>214.30180248583514</v>
      </c>
      <c r="O72">
        <v>1007.8701003683387</v>
      </c>
      <c r="P72" s="24">
        <v>43668</v>
      </c>
      <c r="Q72" t="s">
        <v>91</v>
      </c>
      <c r="R72">
        <v>10915.545772600122</v>
      </c>
    </row>
    <row r="73" spans="1:18" ht="16">
      <c r="A73" s="18" t="s">
        <v>91</v>
      </c>
      <c r="B73" s="1" t="s">
        <v>101</v>
      </c>
      <c r="C73">
        <v>2</v>
      </c>
      <c r="D73">
        <v>327</v>
      </c>
      <c r="E73" s="18">
        <f t="shared" si="6"/>
        <v>0.32700000000000001</v>
      </c>
      <c r="F73" s="22">
        <v>4002.3687225802455</v>
      </c>
      <c r="G73" s="26">
        <f t="shared" si="7"/>
        <v>64.197994310187127</v>
      </c>
      <c r="H73" s="17">
        <v>43661.459722222222</v>
      </c>
      <c r="I73" s="17">
        <v>43668.645833333336</v>
      </c>
      <c r="J73" s="21">
        <f t="shared" si="8"/>
        <v>58.103385762391937</v>
      </c>
      <c r="M73" s="23"/>
      <c r="N73">
        <v>331.98691243216967</v>
      </c>
      <c r="O73">
        <v>1561.3479628856694</v>
      </c>
      <c r="P73" s="24">
        <v>43668</v>
      </c>
      <c r="Q73" t="s">
        <v>91</v>
      </c>
      <c r="R73">
        <v>16909.882681911011</v>
      </c>
    </row>
    <row r="74" spans="1:18" ht="16">
      <c r="A74" s="18" t="s">
        <v>89</v>
      </c>
      <c r="B74" s="1" t="s">
        <v>101</v>
      </c>
      <c r="C74">
        <v>1</v>
      </c>
      <c r="D74">
        <v>64</v>
      </c>
      <c r="E74" s="18">
        <f t="shared" si="6"/>
        <v>6.4000000000000001E-2</v>
      </c>
      <c r="F74" s="22">
        <v>5417.5151885377154</v>
      </c>
      <c r="G74" s="26">
        <f t="shared" si="7"/>
        <v>86.896943624144939</v>
      </c>
      <c r="H74" s="17">
        <v>43668.620833333334</v>
      </c>
      <c r="I74" s="16">
        <v>43675.458333333336</v>
      </c>
      <c r="J74" s="21">
        <f t="shared" si="8"/>
        <v>10.47681166194667</v>
      </c>
      <c r="K74">
        <f>AVERAGE(J74:J81)</f>
        <v>47.947475591419789</v>
      </c>
      <c r="L74">
        <f>LN(K74)</f>
        <v>3.8701061532578431</v>
      </c>
      <c r="M74" s="23"/>
      <c r="N74">
        <v>291.01799893796334</v>
      </c>
      <c r="O74">
        <v>1372.7755035445362</v>
      </c>
      <c r="P74" s="24">
        <v>43675</v>
      </c>
      <c r="Q74" t="s">
        <v>89</v>
      </c>
      <c r="R74">
        <v>14870.796041833826</v>
      </c>
    </row>
    <row r="75" spans="1:18" ht="16">
      <c r="A75" s="18" t="s">
        <v>89</v>
      </c>
      <c r="B75" s="1" t="s">
        <v>101</v>
      </c>
      <c r="C75">
        <v>2</v>
      </c>
      <c r="D75">
        <v>64</v>
      </c>
      <c r="E75" s="18">
        <f t="shared" si="6"/>
        <v>6.4000000000000001E-2</v>
      </c>
      <c r="F75" s="22">
        <v>5995.0317041312592</v>
      </c>
      <c r="G75" s="26">
        <f t="shared" si="7"/>
        <v>96.160308534265397</v>
      </c>
      <c r="H75" s="17">
        <v>43668.620833333334</v>
      </c>
      <c r="I75" s="16">
        <v>43675.458333333336</v>
      </c>
      <c r="J75" s="21">
        <f t="shared" si="8"/>
        <v>11.593657956782881</v>
      </c>
      <c r="K75">
        <f>STDEV(J74:J81)</f>
        <v>47.797164180673427</v>
      </c>
      <c r="L75">
        <f>LN(K75)</f>
        <v>3.8669663109733539</v>
      </c>
      <c r="M75" s="23"/>
      <c r="N75">
        <v>322.04102238554924</v>
      </c>
      <c r="O75">
        <v>1519.1157532546997</v>
      </c>
      <c r="P75" s="24">
        <v>43675</v>
      </c>
      <c r="Q75" t="s">
        <v>89</v>
      </c>
      <c r="R75">
        <v>16456.048692782137</v>
      </c>
    </row>
    <row r="76" spans="1:18" ht="16">
      <c r="A76" s="18" t="s">
        <v>90</v>
      </c>
      <c r="B76" s="1" t="s">
        <v>101</v>
      </c>
      <c r="C76">
        <v>1</v>
      </c>
      <c r="D76">
        <v>581</v>
      </c>
      <c r="E76" s="18">
        <f t="shared" si="6"/>
        <v>0.58099999999999996</v>
      </c>
      <c r="F76" s="22">
        <v>7358.3120029200809</v>
      </c>
      <c r="G76" s="26">
        <f t="shared" si="7"/>
        <v>118.02732452683809</v>
      </c>
      <c r="H76" s="17">
        <v>43668.629166666666</v>
      </c>
      <c r="I76" s="16">
        <v>43675.462500000001</v>
      </c>
      <c r="J76" s="21">
        <f t="shared" si="8"/>
        <v>129.26117197738679</v>
      </c>
      <c r="M76" s="23"/>
      <c r="N76">
        <v>395.27369285124274</v>
      </c>
      <c r="O76">
        <v>1864.5652321231316</v>
      </c>
      <c r="P76" s="24">
        <v>43675</v>
      </c>
      <c r="Q76" t="s">
        <v>90</v>
      </c>
      <c r="R76">
        <v>20198.181860037897</v>
      </c>
    </row>
    <row r="77" spans="1:18" ht="16">
      <c r="A77" s="18" t="s">
        <v>90</v>
      </c>
      <c r="B77" s="1" t="s">
        <v>101</v>
      </c>
      <c r="C77">
        <v>2</v>
      </c>
      <c r="D77">
        <v>581</v>
      </c>
      <c r="E77" s="18">
        <f t="shared" si="6"/>
        <v>0.58099999999999996</v>
      </c>
      <c r="F77" s="22">
        <v>6566.6456652569304</v>
      </c>
      <c r="G77" s="26">
        <f t="shared" si="7"/>
        <v>105.32899647072117</v>
      </c>
      <c r="H77" s="17">
        <v>43668.629166666666</v>
      </c>
      <c r="I77" s="16">
        <v>43675.462500000001</v>
      </c>
      <c r="J77" s="21">
        <f t="shared" si="8"/>
        <v>115.35421633582456</v>
      </c>
      <c r="M77" s="23"/>
      <c r="N77">
        <v>352.74697250152792</v>
      </c>
      <c r="O77">
        <v>1663.9603205533074</v>
      </c>
      <c r="P77" s="24">
        <v>43675</v>
      </c>
      <c r="Q77" t="s">
        <v>90</v>
      </c>
      <c r="R77">
        <v>18025.099140217793</v>
      </c>
    </row>
    <row r="78" spans="1:18" ht="16">
      <c r="A78" s="18" t="s">
        <v>102</v>
      </c>
      <c r="B78" s="1" t="s">
        <v>101</v>
      </c>
      <c r="C78">
        <v>1</v>
      </c>
      <c r="D78">
        <v>102</v>
      </c>
      <c r="E78" s="18">
        <f t="shared" si="6"/>
        <v>0.10199999999999999</v>
      </c>
      <c r="F78" s="22">
        <v>5324.1921664286629</v>
      </c>
      <c r="G78" s="26">
        <f t="shared" si="7"/>
        <v>85.400042349515743</v>
      </c>
      <c r="H78" s="17">
        <v>43668.640972222223</v>
      </c>
      <c r="I78" s="16">
        <v>43675.474305555559</v>
      </c>
      <c r="J78" s="21">
        <f t="shared" si="8"/>
        <v>16.419792030001354</v>
      </c>
      <c r="M78" s="23"/>
      <c r="N78">
        <v>286.0048742481643</v>
      </c>
      <c r="O78">
        <v>1349.1278432778684</v>
      </c>
      <c r="P78" s="24">
        <v>43675</v>
      </c>
      <c r="Q78" t="s">
        <v>102</v>
      </c>
      <c r="R78">
        <v>14614.629223745798</v>
      </c>
    </row>
    <row r="79" spans="1:18" ht="16">
      <c r="A79" s="18" t="s">
        <v>102</v>
      </c>
      <c r="B79" s="1" t="s">
        <v>101</v>
      </c>
      <c r="C79">
        <v>2</v>
      </c>
      <c r="D79">
        <v>102</v>
      </c>
      <c r="E79" s="18">
        <f t="shared" si="6"/>
        <v>0.10199999999999999</v>
      </c>
      <c r="F79" s="22">
        <v>5025.0149392343801</v>
      </c>
      <c r="G79" s="26">
        <f t="shared" si="7"/>
        <v>80.601239625319451</v>
      </c>
      <c r="H79" s="17">
        <v>43668.640972222223</v>
      </c>
      <c r="I79" s="16">
        <v>43675.474305555559</v>
      </c>
      <c r="J79" s="21">
        <f t="shared" si="8"/>
        <v>15.497130394755056</v>
      </c>
      <c r="M79" s="23"/>
      <c r="N79">
        <v>269.93367648390119</v>
      </c>
      <c r="O79">
        <v>1273.3175955134232</v>
      </c>
      <c r="P79" s="24">
        <v>43675</v>
      </c>
      <c r="Q79" t="s">
        <v>102</v>
      </c>
      <c r="R79">
        <v>13793.403371831126</v>
      </c>
    </row>
    <row r="80" spans="1:18" ht="16">
      <c r="A80" s="18" t="s">
        <v>91</v>
      </c>
      <c r="B80" s="1" t="s">
        <v>101</v>
      </c>
      <c r="C80">
        <v>1</v>
      </c>
      <c r="D80">
        <v>224</v>
      </c>
      <c r="E80" s="18">
        <f t="shared" si="6"/>
        <v>0.224</v>
      </c>
      <c r="F80" s="22">
        <v>6060.8229965666515</v>
      </c>
      <c r="G80" s="26">
        <f t="shared" si="7"/>
        <v>97.215600864929087</v>
      </c>
      <c r="H80" s="17">
        <v>43668.645833333336</v>
      </c>
      <c r="I80" s="16">
        <v>43675.478472222225</v>
      </c>
      <c r="J80" s="21">
        <f t="shared" si="8"/>
        <v>41.052302015876883</v>
      </c>
      <c r="M80" s="23"/>
      <c r="N80">
        <v>325.57519803725751</v>
      </c>
      <c r="O80">
        <v>1535.7869893211773</v>
      </c>
      <c r="P80" s="24">
        <v>43675</v>
      </c>
      <c r="Q80" t="s">
        <v>91</v>
      </c>
      <c r="R80">
        <v>16636.642351883518</v>
      </c>
    </row>
    <row r="81" spans="1:18" ht="16">
      <c r="A81" s="18" t="s">
        <v>91</v>
      </c>
      <c r="B81" s="1" t="s">
        <v>101</v>
      </c>
      <c r="C81">
        <v>2</v>
      </c>
      <c r="D81">
        <v>224</v>
      </c>
      <c r="E81" s="18">
        <f t="shared" si="6"/>
        <v>0.224</v>
      </c>
      <c r="F81" s="22">
        <v>6484.8974190768595</v>
      </c>
      <c r="G81" s="26">
        <f t="shared" si="7"/>
        <v>104.01775460199282</v>
      </c>
      <c r="H81" s="17">
        <v>43668.645833333336</v>
      </c>
      <c r="I81" s="16">
        <v>43675.478472222225</v>
      </c>
      <c r="J81" s="21">
        <f t="shared" si="8"/>
        <v>43.924722358784074</v>
      </c>
      <c r="M81" s="23"/>
      <c r="N81">
        <v>348.35562144997073</v>
      </c>
      <c r="O81">
        <v>1643.2456596971335</v>
      </c>
      <c r="P81" s="24">
        <v>43675</v>
      </c>
      <c r="Q81" t="s">
        <v>91</v>
      </c>
      <c r="R81">
        <v>17800.704477090032</v>
      </c>
    </row>
    <row r="82" spans="1:18" ht="16">
      <c r="A82" s="18" t="s">
        <v>89</v>
      </c>
      <c r="B82" s="1" t="s">
        <v>101</v>
      </c>
      <c r="C82">
        <v>1</v>
      </c>
      <c r="D82">
        <v>77</v>
      </c>
      <c r="E82" s="18">
        <f t="shared" si="6"/>
        <v>7.6999999999999999E-2</v>
      </c>
      <c r="F82" s="22">
        <v>5216.7807317650331</v>
      </c>
      <c r="G82" s="26">
        <f t="shared" si="7"/>
        <v>83.677162937511127</v>
      </c>
      <c r="H82" s="16">
        <v>43675.458333333336</v>
      </c>
      <c r="I82" s="16">
        <v>43682.452777777777</v>
      </c>
      <c r="J82" s="21">
        <f t="shared" si="8"/>
        <v>11.827023594858016</v>
      </c>
      <c r="K82">
        <f>AVERAGE(J82:J89)</f>
        <v>38.696473114620836</v>
      </c>
      <c r="L82">
        <f>LN(K82)</f>
        <v>3.6557484618936562</v>
      </c>
      <c r="M82" s="23"/>
      <c r="N82">
        <v>279.32596706629539</v>
      </c>
      <c r="O82">
        <v>1322.1957873931399</v>
      </c>
      <c r="P82" s="24">
        <v>43682</v>
      </c>
      <c r="Q82" t="s">
        <v>89</v>
      </c>
      <c r="R82">
        <v>14319.790449537444</v>
      </c>
    </row>
    <row r="83" spans="1:18" ht="16">
      <c r="A83" s="18" t="s">
        <v>89</v>
      </c>
      <c r="B83" s="1" t="s">
        <v>101</v>
      </c>
      <c r="C83">
        <v>2</v>
      </c>
      <c r="D83">
        <v>77</v>
      </c>
      <c r="E83" s="18">
        <f t="shared" si="6"/>
        <v>7.6999999999999999E-2</v>
      </c>
      <c r="F83" s="22">
        <v>4801.8832482758962</v>
      </c>
      <c r="G83" s="26">
        <f t="shared" si="7"/>
        <v>77.022207302345365</v>
      </c>
      <c r="H83" s="16">
        <v>43675.458333333336</v>
      </c>
      <c r="I83" s="16">
        <v>43682.452777777777</v>
      </c>
      <c r="J83" s="21">
        <f t="shared" si="8"/>
        <v>10.886404738329425</v>
      </c>
      <c r="K83">
        <f>STDEV(J82:J89)</f>
        <v>34.169666280577111</v>
      </c>
      <c r="L83">
        <f>LN(K83)</f>
        <v>3.5313382996345895</v>
      </c>
      <c r="M83" s="23"/>
      <c r="N83">
        <v>257.11080281695104</v>
      </c>
      <c r="O83">
        <v>1217.0398045991792</v>
      </c>
      <c r="P83" s="24">
        <v>43682</v>
      </c>
      <c r="Q83" t="s">
        <v>89</v>
      </c>
      <c r="R83">
        <v>13180.918542303818</v>
      </c>
    </row>
    <row r="84" spans="1:18" ht="16">
      <c r="A84" s="18" t="s">
        <v>90</v>
      </c>
      <c r="B84" s="1" t="s">
        <v>101</v>
      </c>
      <c r="C84">
        <v>1</v>
      </c>
      <c r="D84">
        <v>438</v>
      </c>
      <c r="E84" s="18">
        <f t="shared" si="6"/>
        <v>0.438</v>
      </c>
      <c r="F84" s="22">
        <v>6974.9275668797609</v>
      </c>
      <c r="G84" s="26">
        <f t="shared" si="7"/>
        <v>111.87783817275137</v>
      </c>
      <c r="H84" s="16">
        <v>43675.462500000001</v>
      </c>
      <c r="I84" s="16">
        <v>43682.456250000003</v>
      </c>
      <c r="J84" s="21">
        <f t="shared" si="8"/>
        <v>89.957854403757324</v>
      </c>
      <c r="M84" s="23"/>
      <c r="N84">
        <v>373.46372945540242</v>
      </c>
      <c r="O84">
        <v>1767.7990163831328</v>
      </c>
      <c r="P84" s="24">
        <v>43682</v>
      </c>
      <c r="Q84" t="s">
        <v>90</v>
      </c>
      <c r="R84">
        <v>19145.811620997007</v>
      </c>
    </row>
    <row r="85" spans="1:18" ht="16">
      <c r="A85" s="18" t="s">
        <v>90</v>
      </c>
      <c r="B85" s="1" t="s">
        <v>101</v>
      </c>
      <c r="C85">
        <v>2</v>
      </c>
      <c r="D85">
        <v>438</v>
      </c>
      <c r="E85" s="18">
        <f t="shared" si="6"/>
        <v>0.438</v>
      </c>
      <c r="F85" s="22">
        <v>7183.173879136205</v>
      </c>
      <c r="G85" s="26">
        <f t="shared" si="7"/>
        <v>115.21810902134472</v>
      </c>
      <c r="H85" s="16">
        <v>43675.462500000001</v>
      </c>
      <c r="I85" s="16">
        <v>43682.456250000003</v>
      </c>
      <c r="J85" s="21">
        <f t="shared" si="8"/>
        <v>92.643673182297675</v>
      </c>
      <c r="M85" s="23"/>
      <c r="N85">
        <v>384.61401649062924</v>
      </c>
      <c r="O85">
        <v>1820.5791524408098</v>
      </c>
      <c r="P85" s="24">
        <v>43682</v>
      </c>
      <c r="Q85" t="s">
        <v>90</v>
      </c>
      <c r="R85">
        <v>19717.436863983268</v>
      </c>
    </row>
    <row r="86" spans="1:18" ht="16">
      <c r="A86" s="18" t="s">
        <v>102</v>
      </c>
      <c r="B86" s="1" t="s">
        <v>101</v>
      </c>
      <c r="C86">
        <v>1</v>
      </c>
      <c r="D86">
        <v>109</v>
      </c>
      <c r="E86" s="18">
        <f t="shared" si="6"/>
        <v>0.109</v>
      </c>
      <c r="F86" s="22">
        <v>4756.1877182754988</v>
      </c>
      <c r="G86" s="26">
        <f t="shared" si="7"/>
        <v>76.289251001138993</v>
      </c>
      <c r="H86" s="16">
        <v>43675.474305555559</v>
      </c>
      <c r="I86" s="16">
        <v>43682.468055555553</v>
      </c>
      <c r="J86" s="21">
        <f t="shared" si="8"/>
        <v>15.265490422996177</v>
      </c>
      <c r="M86" s="23"/>
      <c r="N86">
        <v>254.66409309993182</v>
      </c>
      <c r="O86">
        <v>1205.4582487746579</v>
      </c>
      <c r="P86" s="24">
        <v>43682</v>
      </c>
      <c r="Q86" t="s">
        <v>102</v>
      </c>
      <c r="R86">
        <v>13055.48670076563</v>
      </c>
    </row>
    <row r="87" spans="1:18" ht="16">
      <c r="A87" s="18" t="s">
        <v>102</v>
      </c>
      <c r="B87" s="1" t="s">
        <v>101</v>
      </c>
      <c r="C87">
        <v>2</v>
      </c>
      <c r="D87">
        <v>109</v>
      </c>
      <c r="E87" s="18">
        <f t="shared" si="6"/>
        <v>0.109</v>
      </c>
      <c r="F87" s="22">
        <v>4518.4135164252202</v>
      </c>
      <c r="G87" s="26">
        <f t="shared" si="7"/>
        <v>72.475352803460524</v>
      </c>
      <c r="H87" s="16">
        <v>43675.474305555559</v>
      </c>
      <c r="I87" s="16">
        <v>43682.468055555553</v>
      </c>
      <c r="J87" s="21">
        <f t="shared" si="8"/>
        <v>14.502328828840879</v>
      </c>
      <c r="M87" s="23"/>
      <c r="N87">
        <v>241.93277233139068</v>
      </c>
      <c r="O87">
        <v>1145.194253755102</v>
      </c>
      <c r="P87" s="24">
        <v>43682</v>
      </c>
      <c r="Q87" t="s">
        <v>102</v>
      </c>
      <c r="R87">
        <v>12402.808944142722</v>
      </c>
    </row>
    <row r="88" spans="1:18" ht="16">
      <c r="A88" s="18" t="s">
        <v>91</v>
      </c>
      <c r="B88" s="1" t="s">
        <v>101</v>
      </c>
      <c r="C88">
        <v>1</v>
      </c>
      <c r="D88">
        <v>246</v>
      </c>
      <c r="E88" s="18">
        <f t="shared" si="6"/>
        <v>0.246</v>
      </c>
      <c r="F88" s="22">
        <v>5047.9211939322622</v>
      </c>
      <c r="G88" s="26">
        <f t="shared" si="7"/>
        <v>80.96865595067348</v>
      </c>
      <c r="H88" s="16">
        <v>43675.478472222225</v>
      </c>
      <c r="I88" s="16">
        <v>43682.476388888892</v>
      </c>
      <c r="J88" s="21">
        <f t="shared" si="8"/>
        <v>36.543848925007346</v>
      </c>
      <c r="M88" s="23"/>
      <c r="N88">
        <v>270.28459536050246</v>
      </c>
      <c r="O88">
        <v>1279.3982497806855</v>
      </c>
      <c r="P88" s="24">
        <v>43682</v>
      </c>
      <c r="Q88" t="s">
        <v>91</v>
      </c>
      <c r="R88">
        <v>13856.279843763356</v>
      </c>
    </row>
    <row r="89" spans="1:18" ht="16">
      <c r="A89" s="18" t="s">
        <v>91</v>
      </c>
      <c r="B89" s="1" t="s">
        <v>101</v>
      </c>
      <c r="C89">
        <v>2</v>
      </c>
      <c r="D89">
        <v>246</v>
      </c>
      <c r="E89" s="18">
        <f t="shared" si="6"/>
        <v>0.246</v>
      </c>
      <c r="F89" s="22">
        <v>5241.4889823992125</v>
      </c>
      <c r="G89" s="26">
        <f t="shared" si="7"/>
        <v>84.073483277683366</v>
      </c>
      <c r="H89" s="16">
        <v>43675.478472222225</v>
      </c>
      <c r="I89" s="16">
        <v>43682.476388888892</v>
      </c>
      <c r="J89" s="21">
        <f t="shared" si="8"/>
        <v>37.945160820879821</v>
      </c>
      <c r="M89" s="23"/>
      <c r="N89">
        <v>280.64893928954507</v>
      </c>
      <c r="O89">
        <v>1328.4581063561441</v>
      </c>
      <c r="P89" s="24">
        <v>43682</v>
      </c>
      <c r="Q89" t="s">
        <v>91</v>
      </c>
      <c r="R89">
        <v>14387.613306132071</v>
      </c>
    </row>
    <row r="90" spans="1:18" ht="16">
      <c r="A90" s="18" t="s">
        <v>89</v>
      </c>
      <c r="B90" s="1" t="s">
        <v>101</v>
      </c>
      <c r="C90">
        <v>1</v>
      </c>
      <c r="D90">
        <v>100</v>
      </c>
      <c r="E90" s="18">
        <f t="shared" si="6"/>
        <v>0.1</v>
      </c>
      <c r="F90" s="22">
        <v>6093.4588656594606</v>
      </c>
      <c r="G90" s="26">
        <f t="shared" si="7"/>
        <v>97.739080205177743</v>
      </c>
      <c r="H90" s="16">
        <v>43682.452777777777</v>
      </c>
      <c r="I90" s="16">
        <v>43689.48333333333</v>
      </c>
      <c r="J90" s="21">
        <f t="shared" si="8"/>
        <v>17.84882449789804</v>
      </c>
      <c r="K90">
        <f>AVERAGE(J90:J97)</f>
        <v>50.124029165485631</v>
      </c>
      <c r="L90">
        <f>LN(K90)</f>
        <v>3.9145005171695524</v>
      </c>
      <c r="M90" s="23"/>
      <c r="N90">
        <v>326.26659580786117</v>
      </c>
      <c r="O90">
        <v>1544.3903159990434</v>
      </c>
      <c r="P90" s="24">
        <v>43689</v>
      </c>
      <c r="Q90" t="s">
        <v>89</v>
      </c>
      <c r="R90">
        <v>16726.226106803857</v>
      </c>
    </row>
    <row r="91" spans="1:18" ht="16">
      <c r="A91" s="18" t="s">
        <v>89</v>
      </c>
      <c r="B91" s="1" t="s">
        <v>101</v>
      </c>
      <c r="C91">
        <v>2</v>
      </c>
      <c r="D91">
        <v>100</v>
      </c>
      <c r="E91" s="18">
        <f t="shared" si="6"/>
        <v>0.1</v>
      </c>
      <c r="F91" s="22">
        <v>5917.5442068571174</v>
      </c>
      <c r="G91" s="26">
        <f t="shared" si="7"/>
        <v>94.917409077988154</v>
      </c>
      <c r="H91" s="16">
        <v>43682.452777777777</v>
      </c>
      <c r="I91" s="16">
        <v>43689.48333333333</v>
      </c>
      <c r="J91" s="21">
        <f t="shared" si="8"/>
        <v>17.33353918280946</v>
      </c>
      <c r="K91">
        <f>STDEV(J90:J97)</f>
        <v>41.056500555836642</v>
      </c>
      <c r="L91">
        <f>LN(K91)</f>
        <v>3.7149491803853225</v>
      </c>
      <c r="M91" s="23"/>
      <c r="N91">
        <v>316.84746651766449</v>
      </c>
      <c r="O91">
        <v>1499.8046543106207</v>
      </c>
      <c r="P91" s="24">
        <v>43689</v>
      </c>
      <c r="Q91" t="s">
        <v>89</v>
      </c>
      <c r="R91">
        <v>16243.349562709749</v>
      </c>
    </row>
    <row r="92" spans="1:18" ht="16">
      <c r="A92" s="18" t="s">
        <v>90</v>
      </c>
      <c r="B92" s="1" t="s">
        <v>101</v>
      </c>
      <c r="C92">
        <v>1</v>
      </c>
      <c r="D92">
        <v>491</v>
      </c>
      <c r="E92" s="18">
        <f t="shared" si="6"/>
        <v>0.49099999999999999</v>
      </c>
      <c r="F92" s="22">
        <v>7834.7354870910003</v>
      </c>
      <c r="G92" s="26">
        <f t="shared" si="7"/>
        <v>125.66915721293964</v>
      </c>
      <c r="H92" s="16">
        <v>43682.456250000003</v>
      </c>
      <c r="I92" s="16">
        <v>43689.488194444442</v>
      </c>
      <c r="J92" s="21">
        <f t="shared" si="8"/>
        <v>112.65897087338769</v>
      </c>
      <c r="M92" s="23"/>
      <c r="N92">
        <v>419.50106381026359</v>
      </c>
      <c r="O92">
        <v>1985.7177805643373</v>
      </c>
      <c r="P92" s="24">
        <v>43689</v>
      </c>
      <c r="Q92" t="s">
        <v>90</v>
      </c>
      <c r="R92">
        <v>21505.939423438089</v>
      </c>
    </row>
    <row r="93" spans="1:18" ht="16">
      <c r="A93" s="18" t="s">
        <v>90</v>
      </c>
      <c r="B93" s="1" t="s">
        <v>101</v>
      </c>
      <c r="C93">
        <v>2</v>
      </c>
      <c r="D93">
        <v>491</v>
      </c>
      <c r="E93" s="18">
        <f t="shared" si="6"/>
        <v>0.49099999999999999</v>
      </c>
      <c r="F93" s="22">
        <v>7848.0209335399895</v>
      </c>
      <c r="G93" s="26">
        <f t="shared" si="7"/>
        <v>125.88225577398143</v>
      </c>
      <c r="H93" s="16">
        <v>43682.456250000003</v>
      </c>
      <c r="I93" s="16">
        <v>43689.488194444442</v>
      </c>
      <c r="J93" s="21">
        <f t="shared" si="8"/>
        <v>112.85000791950144</v>
      </c>
      <c r="M93" s="23"/>
      <c r="N93">
        <v>420.21241634127472</v>
      </c>
      <c r="O93">
        <v>1989.0849838706852</v>
      </c>
      <c r="P93" s="24">
        <v>43689</v>
      </c>
      <c r="Q93" t="s">
        <v>90</v>
      </c>
      <c r="R93">
        <v>21542.407279566229</v>
      </c>
    </row>
    <row r="94" spans="1:18" ht="16">
      <c r="A94" s="18" t="s">
        <v>102</v>
      </c>
      <c r="B94" s="1" t="s">
        <v>101</v>
      </c>
      <c r="C94">
        <v>1</v>
      </c>
      <c r="D94">
        <v>113</v>
      </c>
      <c r="E94" s="18">
        <f t="shared" si="6"/>
        <v>0.113</v>
      </c>
      <c r="F94" s="22">
        <v>6013.5600177099859</v>
      </c>
      <c r="G94" s="26">
        <f t="shared" si="7"/>
        <v>96.457502684068174</v>
      </c>
      <c r="H94" s="16">
        <v>43682.468055555553</v>
      </c>
      <c r="I94" s="16">
        <v>43689.498611111114</v>
      </c>
      <c r="J94" s="21">
        <f t="shared" si="8"/>
        <v>19.904708818890004</v>
      </c>
      <c r="M94" s="23"/>
      <c r="N94">
        <v>321.98851242301117</v>
      </c>
      <c r="O94">
        <v>1524.1399114663964</v>
      </c>
      <c r="P94" s="24">
        <v>43689</v>
      </c>
      <c r="Q94" t="s">
        <v>102</v>
      </c>
      <c r="R94">
        <v>16506.907945158826</v>
      </c>
    </row>
    <row r="95" spans="1:18" ht="16">
      <c r="A95" s="18" t="s">
        <v>102</v>
      </c>
      <c r="B95" s="1" t="s">
        <v>101</v>
      </c>
      <c r="C95">
        <v>2</v>
      </c>
      <c r="D95">
        <v>113</v>
      </c>
      <c r="E95" s="18">
        <f t="shared" si="6"/>
        <v>0.113</v>
      </c>
      <c r="F95" s="22">
        <v>5959.371508003559</v>
      </c>
      <c r="G95" s="26">
        <f t="shared" si="7"/>
        <v>95.588318988377083</v>
      </c>
      <c r="H95" s="16">
        <v>43682.468055555553</v>
      </c>
      <c r="I95" s="16">
        <v>43689.498611111114</v>
      </c>
      <c r="J95" s="21">
        <f t="shared" si="8"/>
        <v>19.72534642725185</v>
      </c>
      <c r="M95" s="23"/>
      <c r="N95">
        <v>319.08705678285662</v>
      </c>
      <c r="O95">
        <v>1510.4058055219612</v>
      </c>
      <c r="P95" s="24">
        <v>43689</v>
      </c>
      <c r="Q95" t="s">
        <v>102</v>
      </c>
      <c r="R95">
        <v>16358.163318219858</v>
      </c>
    </row>
    <row r="96" spans="1:18" ht="16">
      <c r="A96" s="18" t="s">
        <v>91</v>
      </c>
      <c r="B96" s="1" t="s">
        <v>101</v>
      </c>
      <c r="C96">
        <v>1</v>
      </c>
      <c r="D96">
        <v>252</v>
      </c>
      <c r="E96" s="18">
        <f t="shared" si="6"/>
        <v>0.252</v>
      </c>
      <c r="F96" s="22">
        <v>6807.8656426562839</v>
      </c>
      <c r="G96" s="26">
        <f t="shared" si="7"/>
        <v>109.19816490820679</v>
      </c>
      <c r="H96" s="16">
        <v>43682.476388888892</v>
      </c>
      <c r="I96" s="16">
        <v>43689.502083333333</v>
      </c>
      <c r="J96" s="21">
        <f t="shared" si="8"/>
        <v>50.287221329311379</v>
      </c>
      <c r="M96" s="23"/>
      <c r="N96">
        <v>364.51860871081425</v>
      </c>
      <c r="O96">
        <v>1725.457084874093</v>
      </c>
      <c r="P96" s="24">
        <v>43689</v>
      </c>
      <c r="Q96" t="s">
        <v>91</v>
      </c>
      <c r="R96">
        <v>18687.235370626735</v>
      </c>
    </row>
    <row r="97" spans="1:18" ht="16">
      <c r="A97" s="18" t="s">
        <v>91</v>
      </c>
      <c r="B97" s="1" t="s">
        <v>101</v>
      </c>
      <c r="C97">
        <v>2</v>
      </c>
      <c r="D97">
        <v>252</v>
      </c>
      <c r="E97" s="18">
        <f t="shared" si="6"/>
        <v>0.252</v>
      </c>
      <c r="F97" s="22">
        <v>6820.9152843879019</v>
      </c>
      <c r="G97" s="26">
        <f t="shared" si="7"/>
        <v>109.40748116158194</v>
      </c>
      <c r="H97" s="16">
        <v>43682.476388888892</v>
      </c>
      <c r="I97" s="16">
        <v>43689.502083333333</v>
      </c>
      <c r="J97" s="21">
        <f t="shared" si="8"/>
        <v>50.383614274835203</v>
      </c>
      <c r="M97" s="23"/>
      <c r="N97">
        <v>365.21733537462774</v>
      </c>
      <c r="O97">
        <v>1728.7645233522856</v>
      </c>
      <c r="P97" s="24">
        <v>43689</v>
      </c>
      <c r="Q97" t="s">
        <v>91</v>
      </c>
      <c r="R97">
        <v>18723.055955130214</v>
      </c>
    </row>
    <row r="98" spans="1:18" ht="16">
      <c r="A98" s="18" t="s">
        <v>89</v>
      </c>
      <c r="B98" s="1" t="s">
        <v>101</v>
      </c>
      <c r="C98">
        <v>1</v>
      </c>
      <c r="D98">
        <v>157</v>
      </c>
      <c r="E98" s="18">
        <f t="shared" ref="E98:E129" si="9">D98/1000</f>
        <v>0.157</v>
      </c>
      <c r="F98" s="22">
        <v>5410.5794564968428</v>
      </c>
      <c r="G98" s="26">
        <f t="shared" ref="G98:G129" si="10">(F98*16.04)/1000</f>
        <v>86.785694482209351</v>
      </c>
      <c r="H98" s="16">
        <v>43689.48333333333</v>
      </c>
      <c r="I98" s="17">
        <v>43696.458333333336</v>
      </c>
      <c r="J98" s="21">
        <f t="shared" ref="J98:J129" si="11">(E98*N98)/((I98-H98)*0.26)</f>
        <v>25.204664968241396</v>
      </c>
      <c r="K98">
        <f>AVERAGE(J98:J105)</f>
        <v>52.572364906035688</v>
      </c>
      <c r="L98">
        <f>LN(K98)</f>
        <v>3.9621905996676441</v>
      </c>
      <c r="M98" s="23"/>
      <c r="N98">
        <v>291.13796127352816</v>
      </c>
      <c r="O98">
        <v>1371.0180182928093</v>
      </c>
      <c r="P98" s="24">
        <v>43696</v>
      </c>
      <c r="Q98" t="s">
        <v>89</v>
      </c>
      <c r="R98">
        <v>14851.757819883132</v>
      </c>
    </row>
    <row r="99" spans="1:18" ht="16">
      <c r="A99" s="18" t="s">
        <v>89</v>
      </c>
      <c r="B99" s="1" t="s">
        <v>101</v>
      </c>
      <c r="C99">
        <v>2</v>
      </c>
      <c r="D99">
        <v>157</v>
      </c>
      <c r="E99" s="18">
        <f t="shared" si="9"/>
        <v>0.157</v>
      </c>
      <c r="F99" s="22">
        <v>5327.7311171373467</v>
      </c>
      <c r="G99" s="26">
        <f t="shared" si="10"/>
        <v>85.456807118883034</v>
      </c>
      <c r="H99" s="16">
        <v>43689.48333333333</v>
      </c>
      <c r="I99" s="17">
        <v>43696.458333333336</v>
      </c>
      <c r="J99" s="21">
        <f t="shared" si="11"/>
        <v>24.818723932993528</v>
      </c>
      <c r="K99">
        <f>STDEV(J98:J105)</f>
        <v>37.294946809892288</v>
      </c>
      <c r="L99">
        <f>LN(K99)</f>
        <v>3.6188578432066802</v>
      </c>
      <c r="M99" s="23"/>
      <c r="N99">
        <v>286.67997358293837</v>
      </c>
      <c r="O99">
        <v>1350.0245984639748</v>
      </c>
      <c r="P99" s="24">
        <v>43696</v>
      </c>
      <c r="Q99" t="s">
        <v>89</v>
      </c>
      <c r="R99">
        <v>14624.343458475088</v>
      </c>
    </row>
    <row r="100" spans="1:18" ht="16">
      <c r="A100" s="18" t="s">
        <v>90</v>
      </c>
      <c r="B100" s="1" t="s">
        <v>101</v>
      </c>
      <c r="C100">
        <v>1</v>
      </c>
      <c r="D100">
        <v>481</v>
      </c>
      <c r="E100" s="18">
        <f t="shared" si="9"/>
        <v>0.48099999999999998</v>
      </c>
      <c r="F100" s="22">
        <v>7348.9492447256607</v>
      </c>
      <c r="G100" s="26">
        <f t="shared" si="10"/>
        <v>117.87714588539959</v>
      </c>
      <c r="H100" s="16">
        <v>43689.488194444442</v>
      </c>
      <c r="I100" s="17">
        <v>43696.461805555555</v>
      </c>
      <c r="J100" s="21">
        <f t="shared" si="11"/>
        <v>104.90454602208617</v>
      </c>
      <c r="M100" s="23"/>
      <c r="N100">
        <v>395.43973391666094</v>
      </c>
      <c r="O100">
        <v>1862.1927486786726</v>
      </c>
      <c r="P100" s="24">
        <v>43696</v>
      </c>
      <c r="Q100" t="s">
        <v>90</v>
      </c>
      <c r="R100">
        <v>20172.481578146155</v>
      </c>
    </row>
    <row r="101" spans="1:18" ht="16">
      <c r="A101" s="18" t="s">
        <v>90</v>
      </c>
      <c r="B101" s="1" t="s">
        <v>101</v>
      </c>
      <c r="C101">
        <v>2</v>
      </c>
      <c r="D101">
        <v>481</v>
      </c>
      <c r="E101" s="18">
        <f t="shared" si="9"/>
        <v>0.48099999999999998</v>
      </c>
      <c r="F101" s="22">
        <v>7727.1986598375825</v>
      </c>
      <c r="G101" s="26">
        <f t="shared" si="10"/>
        <v>123.94426650379482</v>
      </c>
      <c r="H101" s="16">
        <v>43689.488194444442</v>
      </c>
      <c r="I101" s="17">
        <v>43696.461805555555</v>
      </c>
      <c r="J101" s="21">
        <f t="shared" si="11"/>
        <v>110.3039686951866</v>
      </c>
      <c r="M101" s="23"/>
      <c r="N101">
        <v>415.79296307705306</v>
      </c>
      <c r="O101">
        <v>1958.0395554203176</v>
      </c>
      <c r="P101" s="24">
        <v>43696</v>
      </c>
      <c r="Q101" t="s">
        <v>90</v>
      </c>
      <c r="R101">
        <v>21210.756453124508</v>
      </c>
    </row>
    <row r="102" spans="1:18" ht="16">
      <c r="A102" s="18" t="s">
        <v>102</v>
      </c>
      <c r="B102" s="1" t="s">
        <v>101</v>
      </c>
      <c r="C102">
        <v>1</v>
      </c>
      <c r="D102">
        <v>157</v>
      </c>
      <c r="E102" s="18">
        <f t="shared" si="9"/>
        <v>0.157</v>
      </c>
      <c r="F102" s="22">
        <v>4267.8908223444168</v>
      </c>
      <c r="G102" s="26">
        <f t="shared" si="10"/>
        <v>68.456968790404446</v>
      </c>
      <c r="H102" s="16">
        <v>43689.498611111114</v>
      </c>
      <c r="I102" s="17">
        <v>43696.47152777778</v>
      </c>
      <c r="J102" s="21">
        <f t="shared" si="11"/>
        <v>19.887499780609112</v>
      </c>
      <c r="M102" s="23"/>
      <c r="N102">
        <v>229.65100927652938</v>
      </c>
      <c r="O102">
        <v>1081.4655370257251</v>
      </c>
      <c r="P102" s="24">
        <v>43696</v>
      </c>
      <c r="Q102" t="s">
        <v>102</v>
      </c>
      <c r="R102">
        <v>11715.137242657023</v>
      </c>
    </row>
    <row r="103" spans="1:18" ht="16">
      <c r="A103" s="18" t="s">
        <v>102</v>
      </c>
      <c r="B103" s="1" t="s">
        <v>101</v>
      </c>
      <c r="C103">
        <v>2</v>
      </c>
      <c r="D103">
        <v>157</v>
      </c>
      <c r="E103" s="18">
        <f t="shared" si="9"/>
        <v>0.157</v>
      </c>
      <c r="F103" s="22">
        <v>4408.8695831572149</v>
      </c>
      <c r="G103" s="26">
        <f t="shared" si="10"/>
        <v>70.718268113841731</v>
      </c>
      <c r="H103" s="16">
        <v>43689.498611111114</v>
      </c>
      <c r="I103" s="17">
        <v>43696.47152777778</v>
      </c>
      <c r="J103" s="21">
        <f t="shared" si="11"/>
        <v>20.544432019844539</v>
      </c>
      <c r="M103" s="23"/>
      <c r="N103">
        <v>237.23693779600089</v>
      </c>
      <c r="O103">
        <v>1117.1889605194597</v>
      </c>
      <c r="P103" s="24">
        <v>43696</v>
      </c>
      <c r="Q103" t="s">
        <v>102</v>
      </c>
      <c r="R103">
        <v>12102.11657272208</v>
      </c>
    </row>
    <row r="104" spans="1:18" ht="16">
      <c r="A104" s="18" t="s">
        <v>91</v>
      </c>
      <c r="B104" s="1" t="s">
        <v>101</v>
      </c>
      <c r="C104">
        <v>1</v>
      </c>
      <c r="D104">
        <v>298</v>
      </c>
      <c r="E104" s="18">
        <f t="shared" si="9"/>
        <v>0.29799999999999999</v>
      </c>
      <c r="F104" s="22">
        <v>6651.1568821468491</v>
      </c>
      <c r="G104" s="26">
        <f t="shared" si="10"/>
        <v>106.68455638963546</v>
      </c>
      <c r="H104" s="16">
        <v>43689.502083333333</v>
      </c>
      <c r="I104" s="17">
        <v>43696.475694444445</v>
      </c>
      <c r="J104" s="21">
        <f t="shared" si="11"/>
        <v>58.821682166186712</v>
      </c>
      <c r="M104" s="23"/>
      <c r="N104">
        <v>357.89221290400985</v>
      </c>
      <c r="O104">
        <v>1685.3751065361287</v>
      </c>
      <c r="P104" s="24">
        <v>43696</v>
      </c>
      <c r="Q104" t="s">
        <v>91</v>
      </c>
      <c r="R104">
        <v>18257.078013535243</v>
      </c>
    </row>
    <row r="105" spans="1:18" ht="16">
      <c r="A105" s="18" t="s">
        <v>91</v>
      </c>
      <c r="B105" s="1" t="s">
        <v>101</v>
      </c>
      <c r="C105">
        <v>2</v>
      </c>
      <c r="D105">
        <v>298</v>
      </c>
      <c r="E105" s="18">
        <f t="shared" si="9"/>
        <v>0.29799999999999999</v>
      </c>
      <c r="F105" s="22">
        <v>6342.6614264573127</v>
      </c>
      <c r="G105" s="26">
        <f t="shared" si="10"/>
        <v>101.73628928037529</v>
      </c>
      <c r="H105" s="16">
        <v>43689.502083333333</v>
      </c>
      <c r="I105" s="17">
        <v>43696.475694444445</v>
      </c>
      <c r="J105" s="21">
        <f t="shared" si="11"/>
        <v>56.093401663137499</v>
      </c>
      <c r="M105" s="23"/>
      <c r="N105">
        <v>341.29237572321529</v>
      </c>
      <c r="O105">
        <v>1607.2036589652148</v>
      </c>
      <c r="P105" s="24">
        <v>43696</v>
      </c>
      <c r="Q105" t="s">
        <v>91</v>
      </c>
      <c r="R105">
        <v>17410.274111425661</v>
      </c>
    </row>
    <row r="106" spans="1:18" ht="16">
      <c r="A106" s="18" t="s">
        <v>89</v>
      </c>
      <c r="B106" s="1" t="s">
        <v>101</v>
      </c>
      <c r="C106">
        <v>1</v>
      </c>
      <c r="D106">
        <v>225</v>
      </c>
      <c r="E106" s="18">
        <f t="shared" si="9"/>
        <v>0.22500000000000001</v>
      </c>
      <c r="F106" s="22">
        <v>5253.2579606811714</v>
      </c>
      <c r="G106" s="26">
        <f t="shared" si="10"/>
        <v>84.262257689325978</v>
      </c>
      <c r="H106" s="17">
        <v>43696.458333333336</v>
      </c>
      <c r="I106" s="17">
        <v>43705.427083333336</v>
      </c>
      <c r="J106" s="21">
        <f t="shared" si="11"/>
        <v>27.103524268621722</v>
      </c>
      <c r="K106">
        <f>AVERAGE(J106:J113)</f>
        <v>40.617152187507742</v>
      </c>
      <c r="L106">
        <f>LN(K106)</f>
        <v>3.70419044506595</v>
      </c>
      <c r="M106" s="23"/>
      <c r="N106">
        <v>280.897914017299</v>
      </c>
      <c r="O106">
        <v>1330.7728770033232</v>
      </c>
      <c r="P106" s="24">
        <v>43705</v>
      </c>
      <c r="Q106" t="s">
        <v>89</v>
      </c>
      <c r="R106">
        <v>14419.918536401115</v>
      </c>
    </row>
    <row r="107" spans="1:18" ht="16">
      <c r="A107" s="18" t="s">
        <v>89</v>
      </c>
      <c r="B107" s="1" t="s">
        <v>101</v>
      </c>
      <c r="C107">
        <v>2</v>
      </c>
      <c r="D107">
        <v>225</v>
      </c>
      <c r="E107" s="18">
        <f t="shared" si="9"/>
        <v>0.22500000000000001</v>
      </c>
      <c r="F107" s="22">
        <v>5420.1875744056097</v>
      </c>
      <c r="G107" s="26">
        <f t="shared" si="10"/>
        <v>86.939808693465977</v>
      </c>
      <c r="H107" s="17">
        <v>43696.458333333336</v>
      </c>
      <c r="I107" s="17">
        <v>43705.427083333336</v>
      </c>
      <c r="J107" s="21">
        <f t="shared" si="11"/>
        <v>27.964776632506268</v>
      </c>
      <c r="K107">
        <f>STDEV(J106:J113)</f>
        <v>25.252113047474612</v>
      </c>
      <c r="L107">
        <f>LN(K107)</f>
        <v>3.2289098372684699</v>
      </c>
      <c r="M107" s="23"/>
      <c r="N107">
        <v>289.82383782189135</v>
      </c>
      <c r="O107">
        <v>1373.0600450761278</v>
      </c>
      <c r="P107" s="24">
        <v>43705</v>
      </c>
      <c r="Q107" t="s">
        <v>89</v>
      </c>
      <c r="R107">
        <v>14878.131601366842</v>
      </c>
    </row>
    <row r="108" spans="1:18" ht="16">
      <c r="A108" s="18" t="s">
        <v>90</v>
      </c>
      <c r="B108" s="1" t="s">
        <v>101</v>
      </c>
      <c r="C108">
        <v>1</v>
      </c>
      <c r="D108">
        <v>475</v>
      </c>
      <c r="E108" s="18">
        <f t="shared" si="9"/>
        <v>0.47499999999999998</v>
      </c>
      <c r="F108" s="22">
        <v>6528.5987090734598</v>
      </c>
      <c r="G108" s="26">
        <f t="shared" si="10"/>
        <v>104.71872329353829</v>
      </c>
      <c r="H108" s="17">
        <v>43696.461805555555</v>
      </c>
      <c r="I108" s="17">
        <v>43705.432638888888</v>
      </c>
      <c r="J108" s="21">
        <f t="shared" si="11"/>
        <v>71.09306450468226</v>
      </c>
      <c r="M108" s="23"/>
      <c r="N108">
        <v>349.0918916528849</v>
      </c>
      <c r="O108">
        <v>1653.8464609773928</v>
      </c>
      <c r="P108" s="24">
        <v>43705</v>
      </c>
      <c r="Q108" t="s">
        <v>90</v>
      </c>
      <c r="R108">
        <v>17920.662234048326</v>
      </c>
    </row>
    <row r="109" spans="1:18" ht="16">
      <c r="A109" s="18" t="s">
        <v>90</v>
      </c>
      <c r="B109" s="1" t="s">
        <v>101</v>
      </c>
      <c r="C109">
        <v>2</v>
      </c>
      <c r="D109">
        <v>475</v>
      </c>
      <c r="E109" s="18">
        <f t="shared" si="9"/>
        <v>0.47499999999999998</v>
      </c>
      <c r="F109" s="22">
        <v>6919.2464368384262</v>
      </c>
      <c r="G109" s="26">
        <f t="shared" si="10"/>
        <v>110.98471284688834</v>
      </c>
      <c r="H109" s="17">
        <v>43696.461805555555</v>
      </c>
      <c r="I109" s="17">
        <v>43705.432638888888</v>
      </c>
      <c r="J109" s="21">
        <f t="shared" si="11"/>
        <v>75.347016286096562</v>
      </c>
      <c r="M109" s="23"/>
      <c r="N109">
        <v>369.98028751428814</v>
      </c>
      <c r="O109">
        <v>1752.8066499617512</v>
      </c>
      <c r="P109" s="24">
        <v>43705</v>
      </c>
      <c r="Q109" t="s">
        <v>90</v>
      </c>
      <c r="R109">
        <v>18992.969829251702</v>
      </c>
    </row>
    <row r="110" spans="1:18" ht="16">
      <c r="A110" s="18" t="s">
        <v>102</v>
      </c>
      <c r="B110" s="1" t="s">
        <v>101</v>
      </c>
      <c r="C110">
        <v>1</v>
      </c>
      <c r="D110">
        <v>144</v>
      </c>
      <c r="E110" s="18">
        <f t="shared" si="9"/>
        <v>0.14399999999999999</v>
      </c>
      <c r="F110" s="22">
        <v>3741.8354992766981</v>
      </c>
      <c r="G110" s="26">
        <f t="shared" si="10"/>
        <v>60.01904140839823</v>
      </c>
      <c r="H110" s="17">
        <v>43696.47152777778</v>
      </c>
      <c r="I110" s="17">
        <v>43705.442361111112</v>
      </c>
      <c r="J110" s="21">
        <f t="shared" si="11"/>
        <v>12.35266983550507</v>
      </c>
      <c r="M110" s="23"/>
      <c r="N110">
        <v>200.08036807056291</v>
      </c>
      <c r="O110">
        <v>947.8942838740669</v>
      </c>
      <c r="P110" s="24">
        <v>43705</v>
      </c>
      <c r="Q110" t="s">
        <v>102</v>
      </c>
      <c r="R110">
        <v>10271.142875532309</v>
      </c>
    </row>
    <row r="111" spans="1:18" ht="16">
      <c r="A111" s="18" t="s">
        <v>102</v>
      </c>
      <c r="B111" s="1" t="s">
        <v>101</v>
      </c>
      <c r="C111">
        <v>2</v>
      </c>
      <c r="D111">
        <v>144</v>
      </c>
      <c r="E111" s="18">
        <f t="shared" si="9"/>
        <v>0.14399999999999999</v>
      </c>
      <c r="F111" s="22">
        <v>2870.1346340068831</v>
      </c>
      <c r="G111" s="26">
        <f t="shared" si="10"/>
        <v>46.036959529470408</v>
      </c>
      <c r="H111" s="17">
        <v>43696.47152777778</v>
      </c>
      <c r="I111" s="17">
        <v>43705.442361111112</v>
      </c>
      <c r="J111" s="21">
        <f t="shared" si="11"/>
        <v>9.4749824048086762</v>
      </c>
      <c r="M111" s="23"/>
      <c r="N111">
        <v>153.46949220380537</v>
      </c>
      <c r="O111">
        <v>727.07210513396524</v>
      </c>
      <c r="P111" s="24">
        <v>43705</v>
      </c>
      <c r="Q111" t="s">
        <v>102</v>
      </c>
      <c r="R111">
        <v>7878.3695604995901</v>
      </c>
    </row>
    <row r="112" spans="1:18" ht="16">
      <c r="A112" s="18" t="s">
        <v>91</v>
      </c>
      <c r="B112" s="1" t="s">
        <v>101</v>
      </c>
      <c r="C112">
        <v>1</v>
      </c>
      <c r="D112">
        <v>359</v>
      </c>
      <c r="E112" s="18">
        <f t="shared" si="9"/>
        <v>0.35899999999999999</v>
      </c>
      <c r="F112" s="22">
        <v>6443.5749138364745</v>
      </c>
      <c r="G112" s="26">
        <f t="shared" si="10"/>
        <v>103.35494161793704</v>
      </c>
      <c r="H112" s="17">
        <v>43696.475694444445</v>
      </c>
      <c r="I112" s="17">
        <v>43705.447222222225</v>
      </c>
      <c r="J112" s="21">
        <f t="shared" si="11"/>
        <v>53.027525721300471</v>
      </c>
      <c r="M112" s="23"/>
      <c r="N112">
        <v>344.54556879901793</v>
      </c>
      <c r="O112">
        <v>1632.3079487915963</v>
      </c>
      <c r="P112" s="24">
        <v>43705</v>
      </c>
      <c r="Q112" t="s">
        <v>91</v>
      </c>
      <c r="R112">
        <v>17687.276359958487</v>
      </c>
    </row>
    <row r="113" spans="1:18" ht="16">
      <c r="A113" s="18" t="s">
        <v>91</v>
      </c>
      <c r="B113" s="1" t="s">
        <v>101</v>
      </c>
      <c r="C113">
        <v>2</v>
      </c>
      <c r="D113">
        <v>359</v>
      </c>
      <c r="E113" s="18">
        <f t="shared" si="9"/>
        <v>0.35899999999999999</v>
      </c>
      <c r="F113" s="22">
        <v>5902.3686079232557</v>
      </c>
      <c r="G113" s="26">
        <f t="shared" si="10"/>
        <v>94.673992471089022</v>
      </c>
      <c r="H113" s="17">
        <v>43696.475694444445</v>
      </c>
      <c r="I113" s="17">
        <v>43705.447222222225</v>
      </c>
      <c r="J113" s="21">
        <f t="shared" si="11"/>
        <v>48.573657846540854</v>
      </c>
      <c r="M113" s="23"/>
      <c r="N113">
        <v>315.60662776054681</v>
      </c>
      <c r="O113">
        <v>1495.2077572222704</v>
      </c>
      <c r="P113" s="24">
        <v>43705</v>
      </c>
      <c r="Q113" t="s">
        <v>91</v>
      </c>
      <c r="R113">
        <v>16201.693336800941</v>
      </c>
    </row>
    <row r="114" spans="1:18" ht="16">
      <c r="A114" s="18" t="s">
        <v>89</v>
      </c>
      <c r="B114" s="1" t="s">
        <v>101</v>
      </c>
      <c r="C114">
        <v>1</v>
      </c>
      <c r="D114">
        <v>61</v>
      </c>
      <c r="E114" s="18">
        <f t="shared" si="9"/>
        <v>6.0999999999999999E-2</v>
      </c>
      <c r="F114" s="22">
        <v>7119.2182296334367</v>
      </c>
      <c r="G114" s="26">
        <f t="shared" si="10"/>
        <v>114.19226040332032</v>
      </c>
      <c r="H114" s="17">
        <v>43705.427083333336</v>
      </c>
      <c r="I114" s="17">
        <v>43710.45208333333</v>
      </c>
      <c r="J114" s="21">
        <f t="shared" si="11"/>
        <v>17.854589811622635</v>
      </c>
      <c r="K114">
        <f>AVERAGE(J114:J121)</f>
        <v>21.333622446840362</v>
      </c>
      <c r="L114">
        <f>LN(K114)</f>
        <v>3.060284346795374</v>
      </c>
      <c r="M114" s="23"/>
      <c r="N114">
        <v>382.41018998127788</v>
      </c>
      <c r="O114">
        <v>1803.8505390559849</v>
      </c>
      <c r="P114" s="24">
        <v>43710</v>
      </c>
      <c r="Q114" t="s">
        <v>89</v>
      </c>
      <c r="R114">
        <v>19541.881948790608</v>
      </c>
    </row>
    <row r="115" spans="1:18" ht="16">
      <c r="A115" s="18" t="s">
        <v>89</v>
      </c>
      <c r="B115" s="1" t="s">
        <v>101</v>
      </c>
      <c r="C115">
        <v>2</v>
      </c>
      <c r="D115">
        <v>61</v>
      </c>
      <c r="E115" s="18">
        <f t="shared" si="9"/>
        <v>6.0999999999999999E-2</v>
      </c>
      <c r="F115" s="22">
        <v>7391.7784322615098</v>
      </c>
      <c r="G115" s="26">
        <f t="shared" si="10"/>
        <v>118.56412605347461</v>
      </c>
      <c r="H115" s="17">
        <v>43705.427083333336</v>
      </c>
      <c r="I115" s="17">
        <v>43710.45208333333</v>
      </c>
      <c r="J115" s="21">
        <f t="shared" si="11"/>
        <v>18.538155121734999</v>
      </c>
      <c r="K115">
        <f>STDEV(J114:J121)</f>
        <v>12.240099042546669</v>
      </c>
      <c r="L115">
        <f>LN(K115)</f>
        <v>2.5047173687627713</v>
      </c>
      <c r="M115" s="23"/>
      <c r="N115">
        <v>397.05081420522492</v>
      </c>
      <c r="O115">
        <v>1872.9111932707067</v>
      </c>
      <c r="P115" s="24">
        <v>43710</v>
      </c>
      <c r="Q115" t="s">
        <v>89</v>
      </c>
      <c r="R115">
        <v>20290.045459430807</v>
      </c>
    </row>
    <row r="116" spans="1:18" ht="16">
      <c r="A116" s="18" t="s">
        <v>90</v>
      </c>
      <c r="B116" s="1" t="s">
        <v>101</v>
      </c>
      <c r="C116">
        <v>1</v>
      </c>
      <c r="D116">
        <v>252</v>
      </c>
      <c r="E116" s="18">
        <f t="shared" si="9"/>
        <v>0.252</v>
      </c>
      <c r="F116" s="22">
        <v>1467.598035811438</v>
      </c>
      <c r="G116" s="26">
        <f t="shared" si="10"/>
        <v>23.540272494415465</v>
      </c>
      <c r="H116" s="17">
        <v>43705.432638888888</v>
      </c>
      <c r="I116" s="17">
        <v>43710.456944444442</v>
      </c>
      <c r="J116" s="21">
        <f t="shared" si="11"/>
        <v>15.207415841839216</v>
      </c>
      <c r="M116" s="23"/>
      <c r="N116">
        <v>78.83231354739624</v>
      </c>
      <c r="O116">
        <v>371.8564907866683</v>
      </c>
      <c r="P116" s="24">
        <v>43710</v>
      </c>
      <c r="Q116" t="s">
        <v>90</v>
      </c>
      <c r="R116">
        <v>4028.4799031340822</v>
      </c>
    </row>
    <row r="117" spans="1:18" ht="16">
      <c r="A117" s="18" t="s">
        <v>90</v>
      </c>
      <c r="B117" s="1" t="s">
        <v>101</v>
      </c>
      <c r="C117">
        <v>2</v>
      </c>
      <c r="D117">
        <v>252</v>
      </c>
      <c r="E117" s="18">
        <f t="shared" si="9"/>
        <v>0.252</v>
      </c>
      <c r="F117" s="22">
        <v>1336.1256741603961</v>
      </c>
      <c r="G117" s="26">
        <f t="shared" si="10"/>
        <v>21.431455813532754</v>
      </c>
      <c r="H117" s="17">
        <v>43705.432638888888</v>
      </c>
      <c r="I117" s="17">
        <v>43710.456944444442</v>
      </c>
      <c r="J117" s="21">
        <f t="shared" si="11"/>
        <v>13.845084449626208</v>
      </c>
      <c r="M117" s="23"/>
      <c r="N117">
        <v>71.770250105234979</v>
      </c>
      <c r="O117">
        <v>338.54433729093165</v>
      </c>
      <c r="P117" s="24">
        <v>43710</v>
      </c>
      <c r="Q117" t="s">
        <v>90</v>
      </c>
      <c r="R117">
        <v>3667.5951419085986</v>
      </c>
    </row>
    <row r="118" spans="1:18" ht="16">
      <c r="A118" s="18" t="s">
        <v>102</v>
      </c>
      <c r="B118" s="1" t="s">
        <v>101</v>
      </c>
      <c r="C118">
        <v>1</v>
      </c>
      <c r="D118">
        <v>47</v>
      </c>
      <c r="E118" s="18">
        <f t="shared" si="9"/>
        <v>4.7E-2</v>
      </c>
      <c r="F118" s="22">
        <v>6247.6462070254465</v>
      </c>
      <c r="G118" s="26">
        <f t="shared" si="10"/>
        <v>100.21224516068816</v>
      </c>
      <c r="H118" s="17">
        <v>43705.442361111112</v>
      </c>
      <c r="I118" s="17">
        <v>43710.461805555555</v>
      </c>
      <c r="J118" s="21">
        <f t="shared" si="11"/>
        <v>12.08599574123008</v>
      </c>
      <c r="M118" s="23"/>
      <c r="N118">
        <v>335.59352950013823</v>
      </c>
      <c r="O118">
        <v>1583.0136982546474</v>
      </c>
      <c r="P118" s="24">
        <v>43710</v>
      </c>
      <c r="Q118" t="s">
        <v>102</v>
      </c>
      <c r="R118">
        <v>17149.462300130534</v>
      </c>
    </row>
    <row r="119" spans="1:18" ht="16">
      <c r="A119" s="18" t="s">
        <v>102</v>
      </c>
      <c r="B119" s="1" t="s">
        <v>101</v>
      </c>
      <c r="C119">
        <v>2</v>
      </c>
      <c r="D119">
        <v>47</v>
      </c>
      <c r="E119" s="18">
        <f t="shared" si="9"/>
        <v>4.7E-2</v>
      </c>
      <c r="F119" s="22">
        <v>6350.4083996237878</v>
      </c>
      <c r="G119" s="26">
        <f t="shared" si="10"/>
        <v>101.86055072996554</v>
      </c>
      <c r="H119" s="17">
        <v>43705.442361111112</v>
      </c>
      <c r="I119" s="17">
        <v>43710.461805555555</v>
      </c>
      <c r="J119" s="21">
        <f t="shared" si="11"/>
        <v>12.284787955281258</v>
      </c>
      <c r="M119" s="23"/>
      <c r="N119">
        <v>341.1134206352142</v>
      </c>
      <c r="O119">
        <v>1583.0136982546474</v>
      </c>
      <c r="P119" s="24">
        <v>43710</v>
      </c>
      <c r="Q119" t="s">
        <v>102</v>
      </c>
      <c r="R119">
        <v>17431.539147865973</v>
      </c>
    </row>
    <row r="120" spans="1:18" ht="16">
      <c r="A120" s="18" t="s">
        <v>91</v>
      </c>
      <c r="B120" s="1" t="s">
        <v>101</v>
      </c>
      <c r="C120">
        <v>1</v>
      </c>
      <c r="D120">
        <v>136</v>
      </c>
      <c r="E120" s="18">
        <f t="shared" si="9"/>
        <v>0.13600000000000001</v>
      </c>
      <c r="F120" s="22">
        <v>8007.1507672537791</v>
      </c>
      <c r="G120" s="26">
        <f t="shared" si="10"/>
        <v>128.43469830675062</v>
      </c>
      <c r="H120" s="17">
        <v>43705.447222222225</v>
      </c>
      <c r="I120" s="17">
        <v>43710.46597222222</v>
      </c>
      <c r="J120" s="21">
        <f t="shared" si="11"/>
        <v>36.025385113547962</v>
      </c>
      <c r="M120" s="23"/>
      <c r="N120">
        <v>345.65165000000002</v>
      </c>
      <c r="O120">
        <v>1609.0513375759858</v>
      </c>
      <c r="P120" s="24">
        <v>43710</v>
      </c>
      <c r="Q120" t="s">
        <v>91</v>
      </c>
      <c r="R120">
        <v>21979.21035606437</v>
      </c>
    </row>
    <row r="121" spans="1:18" ht="16">
      <c r="A121" s="18" t="s">
        <v>91</v>
      </c>
      <c r="B121" s="1" t="s">
        <v>101</v>
      </c>
      <c r="C121">
        <v>2</v>
      </c>
      <c r="D121">
        <v>136</v>
      </c>
      <c r="E121" s="18">
        <f t="shared" si="9"/>
        <v>0.13600000000000001</v>
      </c>
      <c r="F121" s="22">
        <v>7000</v>
      </c>
      <c r="G121" s="26">
        <f t="shared" si="10"/>
        <v>112.28</v>
      </c>
      <c r="H121" s="17">
        <v>43705.447222222225</v>
      </c>
      <c r="I121" s="17">
        <v>43710.46597222222</v>
      </c>
      <c r="J121" s="21">
        <f t="shared" si="11"/>
        <v>44.827565539840549</v>
      </c>
      <c r="M121" s="23"/>
      <c r="N121">
        <v>430.10565870403349</v>
      </c>
      <c r="O121">
        <v>2028.832768139061</v>
      </c>
      <c r="R121">
        <v>21979.21035606437</v>
      </c>
    </row>
    <row r="122" spans="1:18">
      <c r="A122" t="s">
        <v>89</v>
      </c>
      <c r="B122" t="s">
        <v>101</v>
      </c>
      <c r="C122">
        <v>1</v>
      </c>
      <c r="D122">
        <v>160</v>
      </c>
      <c r="E122" s="18">
        <f t="shared" si="9"/>
        <v>0.16</v>
      </c>
      <c r="F122" s="22">
        <v>5030.6324885408349</v>
      </c>
      <c r="G122" s="26">
        <f t="shared" si="10"/>
        <v>80.691345116194995</v>
      </c>
      <c r="H122" s="17">
        <v>43710.45208333333</v>
      </c>
      <c r="I122" s="17">
        <v>43719.434027777781</v>
      </c>
      <c r="J122" s="21">
        <f t="shared" si="11"/>
        <v>18.454725479177775</v>
      </c>
      <c r="K122">
        <f>AVERAGE(J122:J129)</f>
        <v>29.519814505355072</v>
      </c>
      <c r="L122">
        <f>LN(K122)</f>
        <v>3.3850617160185954</v>
      </c>
      <c r="M122" s="23"/>
      <c r="N122">
        <v>269.35889336130208</v>
      </c>
      <c r="O122">
        <v>1275.0164184150622</v>
      </c>
      <c r="P122" s="24">
        <v>43719</v>
      </c>
      <c r="Q122" t="s">
        <v>89</v>
      </c>
      <c r="R122">
        <v>13808.823251071703</v>
      </c>
    </row>
    <row r="123" spans="1:18">
      <c r="A123" t="s">
        <v>89</v>
      </c>
      <c r="B123" t="s">
        <v>101</v>
      </c>
      <c r="C123">
        <v>2</v>
      </c>
      <c r="D123">
        <v>160</v>
      </c>
      <c r="E123" s="18">
        <f t="shared" si="9"/>
        <v>0.16</v>
      </c>
      <c r="F123" s="22">
        <v>4555.4455017030659</v>
      </c>
      <c r="G123" s="26">
        <f t="shared" si="10"/>
        <v>73.06934584731718</v>
      </c>
      <c r="H123" s="17">
        <v>43710.45208333333</v>
      </c>
      <c r="I123" s="17">
        <v>43719.434027777781</v>
      </c>
      <c r="J123" s="21">
        <f t="shared" si="11"/>
        <v>16.711516168351672</v>
      </c>
      <c r="K123">
        <f>STDEV(J122:J129)</f>
        <v>19.458783804083527</v>
      </c>
      <c r="L123">
        <f>LN(K123)</f>
        <v>2.9682985775840414</v>
      </c>
      <c r="M123" s="23"/>
      <c r="N123">
        <v>243.91560343585596</v>
      </c>
      <c r="O123">
        <v>1154.5800296676359</v>
      </c>
      <c r="P123" s="24">
        <v>43719</v>
      </c>
      <c r="Q123" t="s">
        <v>89</v>
      </c>
      <c r="R123">
        <v>12504.459808224505</v>
      </c>
    </row>
    <row r="124" spans="1:18">
      <c r="A124" t="s">
        <v>90</v>
      </c>
      <c r="B124" t="s">
        <v>101</v>
      </c>
      <c r="C124">
        <v>1</v>
      </c>
      <c r="D124">
        <v>384</v>
      </c>
      <c r="E124" s="18">
        <f t="shared" si="9"/>
        <v>0.38400000000000001</v>
      </c>
      <c r="F124" s="22">
        <v>7067.3928395772218</v>
      </c>
      <c r="G124" s="26">
        <f t="shared" si="10"/>
        <v>113.36098114681865</v>
      </c>
      <c r="H124" s="17">
        <v>43710.456944444442</v>
      </c>
      <c r="I124" s="17">
        <v>43719.443749999999</v>
      </c>
      <c r="J124" s="21">
        <f t="shared" si="11"/>
        <v>62.189990624324395</v>
      </c>
      <c r="M124" s="23"/>
      <c r="N124">
        <v>378.41466625805549</v>
      </c>
      <c r="O124">
        <v>1791.2343877983651</v>
      </c>
      <c r="P124" s="24">
        <v>43719</v>
      </c>
      <c r="Q124" t="s">
        <v>90</v>
      </c>
      <c r="R124">
        <v>19399.623961781166</v>
      </c>
    </row>
    <row r="125" spans="1:18">
      <c r="A125" t="s">
        <v>90</v>
      </c>
      <c r="B125" t="s">
        <v>101</v>
      </c>
      <c r="C125">
        <v>2</v>
      </c>
      <c r="D125">
        <v>384</v>
      </c>
      <c r="E125" s="18">
        <f t="shared" si="9"/>
        <v>0.38400000000000001</v>
      </c>
      <c r="F125" s="22">
        <v>4671.3608986403096</v>
      </c>
      <c r="G125" s="26">
        <f t="shared" si="10"/>
        <v>74.928628814190574</v>
      </c>
      <c r="H125" s="17">
        <v>43710.456944444442</v>
      </c>
      <c r="I125" s="17">
        <v>43719.443749999999</v>
      </c>
      <c r="J125" s="21">
        <f t="shared" si="11"/>
        <v>41.105949122060558</v>
      </c>
      <c r="M125" s="23"/>
      <c r="N125">
        <v>250.12214766536863</v>
      </c>
      <c r="O125">
        <v>1183.9588472574205</v>
      </c>
      <c r="P125" s="24">
        <v>43719</v>
      </c>
      <c r="Q125" t="s">
        <v>90</v>
      </c>
      <c r="R125">
        <v>12822.641514407636</v>
      </c>
    </row>
    <row r="126" spans="1:18">
      <c r="A126" t="s">
        <v>102</v>
      </c>
      <c r="B126" t="s">
        <v>101</v>
      </c>
      <c r="C126">
        <v>1</v>
      </c>
      <c r="D126">
        <v>70</v>
      </c>
      <c r="E126" s="18">
        <f t="shared" si="9"/>
        <v>7.0000000000000007E-2</v>
      </c>
      <c r="F126" s="22">
        <v>4847.4187391961405</v>
      </c>
      <c r="G126" s="26">
        <f t="shared" si="10"/>
        <v>77.752596576706082</v>
      </c>
      <c r="H126" s="17">
        <v>43710.461805555555</v>
      </c>
      <c r="I126" s="17">
        <v>43719.445833333331</v>
      </c>
      <c r="J126" s="21">
        <f t="shared" si="11"/>
        <v>7.7780883390560644</v>
      </c>
      <c r="M126" s="23"/>
      <c r="N126">
        <v>259.54894344258395</v>
      </c>
      <c r="O126">
        <v>1228.58079843567</v>
      </c>
      <c r="P126" s="24">
        <v>43719</v>
      </c>
      <c r="Q126" t="s">
        <v>102</v>
      </c>
      <c r="R126">
        <v>13305.911084931562</v>
      </c>
    </row>
    <row r="127" spans="1:18">
      <c r="A127" t="s">
        <v>102</v>
      </c>
      <c r="B127" t="s">
        <v>101</v>
      </c>
      <c r="C127">
        <v>2</v>
      </c>
      <c r="D127">
        <v>70</v>
      </c>
      <c r="E127" s="18">
        <f t="shared" si="9"/>
        <v>7.0000000000000007E-2</v>
      </c>
      <c r="F127" s="22">
        <v>5361.6037135221559</v>
      </c>
      <c r="G127" s="26">
        <f t="shared" si="10"/>
        <v>86.000123564895375</v>
      </c>
      <c r="H127" s="17">
        <v>43710.461805555555</v>
      </c>
      <c r="I127" s="17">
        <v>43719.445833333331</v>
      </c>
      <c r="J127" s="21">
        <f t="shared" si="11"/>
        <v>8.6031410873536558</v>
      </c>
      <c r="M127" s="23"/>
      <c r="N127">
        <v>287.08033158969107</v>
      </c>
      <c r="O127">
        <v>1358.9012473774999</v>
      </c>
      <c r="P127" s="24">
        <v>43719</v>
      </c>
      <c r="Q127" t="s">
        <v>102</v>
      </c>
      <c r="R127">
        <v>14717.321965173434</v>
      </c>
    </row>
    <row r="128" spans="1:18">
      <c r="A128" t="s">
        <v>91</v>
      </c>
      <c r="B128" t="s">
        <v>101</v>
      </c>
      <c r="C128">
        <v>1</v>
      </c>
      <c r="D128">
        <v>292</v>
      </c>
      <c r="E128" s="18">
        <f t="shared" si="9"/>
        <v>0.29199999999999998</v>
      </c>
      <c r="F128" s="22">
        <v>6289.5490140687671</v>
      </c>
      <c r="G128" s="26">
        <f t="shared" si="10"/>
        <v>100.88436618566303</v>
      </c>
      <c r="H128" s="17">
        <v>43710.46597222222</v>
      </c>
      <c r="I128" s="17">
        <v>43719.450694444444</v>
      </c>
      <c r="J128" s="21">
        <f t="shared" si="11"/>
        <v>42.09524897934206</v>
      </c>
      <c r="M128" s="23"/>
      <c r="N128">
        <v>336.76599632954486</v>
      </c>
      <c r="O128">
        <v>1594.0894660126498</v>
      </c>
      <c r="P128" s="24">
        <v>43719</v>
      </c>
      <c r="Q128" t="s">
        <v>91</v>
      </c>
      <c r="R128">
        <v>17264.483315381207</v>
      </c>
    </row>
    <row r="129" spans="1:18">
      <c r="A129" t="s">
        <v>91</v>
      </c>
      <c r="B129" t="s">
        <v>101</v>
      </c>
      <c r="C129">
        <v>2</v>
      </c>
      <c r="D129">
        <v>292</v>
      </c>
      <c r="E129" s="18">
        <f t="shared" si="9"/>
        <v>0.29199999999999998</v>
      </c>
      <c r="F129" s="22">
        <v>5859.9299005745324</v>
      </c>
      <c r="G129" s="26">
        <f t="shared" si="10"/>
        <v>93.993275605215501</v>
      </c>
      <c r="H129" s="17">
        <v>43710.46597222222</v>
      </c>
      <c r="I129" s="17">
        <v>43719.450694444444</v>
      </c>
      <c r="J129" s="21">
        <f t="shared" si="11"/>
        <v>39.21985624317437</v>
      </c>
      <c r="M129" s="23"/>
      <c r="N129">
        <v>313.76258090588385</v>
      </c>
      <c r="O129">
        <v>1485.2022784437252</v>
      </c>
      <c r="P129" s="24">
        <v>43719</v>
      </c>
      <c r="Q129" t="s">
        <v>91</v>
      </c>
      <c r="R129">
        <v>16085.201303221189</v>
      </c>
    </row>
    <row r="130" spans="1:18">
      <c r="A130" t="s">
        <v>89</v>
      </c>
      <c r="B130" t="s">
        <v>101</v>
      </c>
      <c r="C130">
        <v>1</v>
      </c>
      <c r="D130">
        <v>167</v>
      </c>
      <c r="E130" s="18">
        <f t="shared" ref="E130:E201" si="12">D130/1000</f>
        <v>0.16700000000000001</v>
      </c>
      <c r="F130" s="22">
        <v>5857.3875703719486</v>
      </c>
      <c r="G130" s="26">
        <f t="shared" ref="G130:G145" si="13">(F130*16.04)/1000</f>
        <v>93.952496628766056</v>
      </c>
      <c r="H130" s="17">
        <v>43719.434027777781</v>
      </c>
      <c r="I130" s="17">
        <v>43728.626388888886</v>
      </c>
      <c r="J130" s="21">
        <f t="shared" ref="J130:J145" si="14">(E130*N130)/((I130-H130)*0.26)</f>
        <v>21.914357164895115</v>
      </c>
      <c r="K130">
        <f>AVERAGE(J130:J137)</f>
        <v>30.22751463046589</v>
      </c>
      <c r="L130">
        <f>LN(K130)</f>
        <v>3.4087525900779214</v>
      </c>
      <c r="M130" s="23"/>
      <c r="N130">
        <v>313.62645503076033</v>
      </c>
      <c r="O130">
        <v>1484.5579235327448</v>
      </c>
      <c r="P130" s="24">
        <v>43728</v>
      </c>
      <c r="Q130" t="s">
        <v>89</v>
      </c>
      <c r="R130">
        <v>16078.222739691986</v>
      </c>
    </row>
    <row r="131" spans="1:18">
      <c r="A131" t="s">
        <v>89</v>
      </c>
      <c r="B131" t="s">
        <v>101</v>
      </c>
      <c r="C131">
        <v>2</v>
      </c>
      <c r="D131">
        <v>167</v>
      </c>
      <c r="E131" s="18">
        <f t="shared" si="12"/>
        <v>0.16700000000000001</v>
      </c>
      <c r="F131" s="22">
        <v>6771.0368422453876</v>
      </c>
      <c r="G131" s="26">
        <f t="shared" si="13"/>
        <v>108.60743094961602</v>
      </c>
      <c r="H131" s="17">
        <v>43719.434027777781</v>
      </c>
      <c r="I131" s="17">
        <v>43728.626388888886</v>
      </c>
      <c r="J131" s="21">
        <f t="shared" si="14"/>
        <v>25.332610819230215</v>
      </c>
      <c r="K131">
        <f>STDEV(J130:J137)</f>
        <v>20.732804106329912</v>
      </c>
      <c r="L131">
        <f>LN(K131)</f>
        <v>3.0317171853330738</v>
      </c>
      <c r="M131" s="23"/>
      <c r="N131">
        <v>362.54665688465718</v>
      </c>
      <c r="O131">
        <v>1716.1228062716732</v>
      </c>
      <c r="P131" s="24">
        <v>43728</v>
      </c>
      <c r="Q131" t="s">
        <v>89</v>
      </c>
      <c r="R131">
        <v>18586.142238385113</v>
      </c>
    </row>
    <row r="132" spans="1:18">
      <c r="A132" t="s">
        <v>90</v>
      </c>
      <c r="B132" t="s">
        <v>101</v>
      </c>
      <c r="C132">
        <v>1</v>
      </c>
      <c r="D132">
        <v>360</v>
      </c>
      <c r="E132" s="18">
        <f t="shared" si="12"/>
        <v>0.36</v>
      </c>
      <c r="F132" s="22">
        <v>7876.9527095469621</v>
      </c>
      <c r="G132" s="26">
        <f t="shared" si="13"/>
        <v>126.34632146113327</v>
      </c>
      <c r="H132" s="17">
        <v>43719.443749999999</v>
      </c>
      <c r="I132" s="17">
        <v>43728.631249999999</v>
      </c>
      <c r="J132" s="21">
        <f t="shared" si="14"/>
        <v>63.562177495288722</v>
      </c>
      <c r="M132" s="23"/>
      <c r="N132">
        <v>421.76153192186371</v>
      </c>
      <c r="O132">
        <v>1996.417757534201</v>
      </c>
      <c r="P132" s="24">
        <v>43728</v>
      </c>
      <c r="Q132" t="s">
        <v>90</v>
      </c>
      <c r="R132">
        <v>21621.82349256329</v>
      </c>
    </row>
    <row r="133" spans="1:18">
      <c r="A133" t="s">
        <v>90</v>
      </c>
      <c r="B133" t="s">
        <v>101</v>
      </c>
      <c r="C133">
        <v>2</v>
      </c>
      <c r="D133">
        <v>360</v>
      </c>
      <c r="E133" s="18">
        <f t="shared" si="12"/>
        <v>0.36</v>
      </c>
      <c r="F133" s="22">
        <v>7454.8347898495185</v>
      </c>
      <c r="G133" s="26">
        <f t="shared" si="13"/>
        <v>119.57555002918627</v>
      </c>
      <c r="H133" s="17">
        <v>43719.443749999999</v>
      </c>
      <c r="I133" s="17">
        <v>43728.631249999999</v>
      </c>
      <c r="J133" s="21">
        <f t="shared" si="14"/>
        <v>60.155944764802513</v>
      </c>
      <c r="M133" s="23"/>
      <c r="N133">
        <v>399.15975849144996</v>
      </c>
      <c r="O133">
        <v>1889.4317514311072</v>
      </c>
      <c r="P133" s="24">
        <v>43728</v>
      </c>
      <c r="Q133" t="s">
        <v>90</v>
      </c>
      <c r="R133">
        <v>20463.13186531965</v>
      </c>
    </row>
    <row r="134" spans="1:18">
      <c r="A134" t="s">
        <v>102</v>
      </c>
      <c r="B134" t="s">
        <v>101</v>
      </c>
      <c r="C134">
        <v>1</v>
      </c>
      <c r="D134">
        <v>76</v>
      </c>
      <c r="E134" s="18">
        <f t="shared" si="12"/>
        <v>7.5999999999999998E-2</v>
      </c>
      <c r="F134" s="22">
        <v>5496.9976722794163</v>
      </c>
      <c r="G134" s="26">
        <f t="shared" si="13"/>
        <v>88.171842663361844</v>
      </c>
      <c r="H134" s="17">
        <v>43719.445833333331</v>
      </c>
      <c r="I134" s="17">
        <v>43728.635416666664</v>
      </c>
      <c r="J134" s="21">
        <f t="shared" si="14"/>
        <v>9.362217038057306</v>
      </c>
      <c r="M134" s="23"/>
      <c r="N134">
        <v>294.32983092833979</v>
      </c>
      <c r="O134">
        <v>1393.2169165827038</v>
      </c>
      <c r="P134" s="24">
        <v>43728</v>
      </c>
      <c r="Q134" t="s">
        <v>102</v>
      </c>
      <c r="R134">
        <v>15088.971305490124</v>
      </c>
    </row>
    <row r="135" spans="1:18">
      <c r="A135" t="s">
        <v>102</v>
      </c>
      <c r="B135" t="s">
        <v>101</v>
      </c>
      <c r="C135">
        <v>2</v>
      </c>
      <c r="D135">
        <v>76</v>
      </c>
      <c r="E135" s="18">
        <f t="shared" si="12"/>
        <v>7.5999999999999998E-2</v>
      </c>
      <c r="F135" s="22">
        <v>5441.1292073000504</v>
      </c>
      <c r="G135" s="26">
        <f t="shared" si="13"/>
        <v>87.275712485092811</v>
      </c>
      <c r="H135" s="17">
        <v>43719.445833333331</v>
      </c>
      <c r="I135" s="17">
        <v>43728.635416666664</v>
      </c>
      <c r="J135" s="21">
        <f t="shared" si="14"/>
        <v>9.2670646065113367</v>
      </c>
      <c r="M135" s="23"/>
      <c r="N135">
        <v>291.33842419471029</v>
      </c>
      <c r="O135">
        <v>1379.0570251013448</v>
      </c>
      <c r="P135" s="24">
        <v>43728</v>
      </c>
      <c r="Q135" t="s">
        <v>102</v>
      </c>
      <c r="R135">
        <v>14935.615289131132</v>
      </c>
    </row>
    <row r="136" spans="1:18">
      <c r="A136" t="s">
        <v>91</v>
      </c>
      <c r="B136" t="s">
        <v>101</v>
      </c>
      <c r="C136">
        <v>1</v>
      </c>
      <c r="D136">
        <v>172</v>
      </c>
      <c r="E136" s="18">
        <f t="shared" si="12"/>
        <v>0.17199999999999999</v>
      </c>
      <c r="F136" s="22">
        <v>6889.5635287778678</v>
      </c>
      <c r="G136" s="26">
        <f t="shared" si="13"/>
        <v>110.50859900159699</v>
      </c>
      <c r="H136" s="17">
        <v>43719.450694444444</v>
      </c>
      <c r="I136" s="17">
        <v>43728.638194444444</v>
      </c>
      <c r="J136" s="21">
        <f t="shared" si="14"/>
        <v>26.561841685118434</v>
      </c>
      <c r="M136" s="23"/>
      <c r="N136">
        <v>368.89301933329455</v>
      </c>
      <c r="O136">
        <v>1746.1634565663408</v>
      </c>
      <c r="P136" s="24">
        <v>43728</v>
      </c>
      <c r="Q136" t="s">
        <v>91</v>
      </c>
      <c r="R136">
        <v>18911.491798026058</v>
      </c>
    </row>
    <row r="137" spans="1:18">
      <c r="A137" t="s">
        <v>91</v>
      </c>
      <c r="B137" t="s">
        <v>101</v>
      </c>
      <c r="C137">
        <v>2</v>
      </c>
      <c r="D137">
        <v>172</v>
      </c>
      <c r="E137" s="18">
        <f t="shared" si="12"/>
        <v>0.17199999999999999</v>
      </c>
      <c r="F137" s="22">
        <v>6656.6579022580827</v>
      </c>
      <c r="G137" s="26">
        <f t="shared" si="13"/>
        <v>106.77279275221964</v>
      </c>
      <c r="H137" s="17">
        <v>43719.450694444444</v>
      </c>
      <c r="I137" s="17">
        <v>43728.638194444444</v>
      </c>
      <c r="J137" s="21">
        <f t="shared" si="14"/>
        <v>25.663903469823492</v>
      </c>
      <c r="M137" s="23"/>
      <c r="N137">
        <v>356.42238031128414</v>
      </c>
      <c r="O137">
        <v>1687.133404494278</v>
      </c>
      <c r="P137" s="24">
        <v>43728</v>
      </c>
      <c r="Q137" t="s">
        <v>91</v>
      </c>
      <c r="R137">
        <v>18272.178026225429</v>
      </c>
    </row>
    <row r="138" spans="1:18">
      <c r="A138" t="s">
        <v>89</v>
      </c>
      <c r="B138" t="s">
        <v>101</v>
      </c>
      <c r="C138">
        <v>1</v>
      </c>
      <c r="D138">
        <v>82</v>
      </c>
      <c r="E138" s="18">
        <f t="shared" si="12"/>
        <v>8.2000000000000003E-2</v>
      </c>
      <c r="F138" s="22">
        <v>5845.3531729527367</v>
      </c>
      <c r="G138" s="26">
        <f t="shared" si="13"/>
        <v>93.759464894161894</v>
      </c>
      <c r="H138" s="17">
        <v>43728.626388888886</v>
      </c>
      <c r="I138" s="17">
        <v>43735.515277777777</v>
      </c>
      <c r="J138" s="21">
        <f t="shared" si="14"/>
        <v>14.365225874515712</v>
      </c>
      <c r="K138">
        <f>AVERAGE(J138:J145)</f>
        <v>20.321034408374299</v>
      </c>
      <c r="L138">
        <f>LN(K138)</f>
        <v>3.0116565273385505</v>
      </c>
      <c r="M138" s="23"/>
      <c r="N138">
        <v>313.77702045697515</v>
      </c>
      <c r="O138">
        <v>1481.117022047762</v>
      </c>
      <c r="P138" s="24">
        <v>43735</v>
      </c>
      <c r="Q138" t="s">
        <v>89</v>
      </c>
      <c r="R138">
        <v>16045.18894776352</v>
      </c>
    </row>
    <row r="139" spans="1:18">
      <c r="A139" t="s">
        <v>89</v>
      </c>
      <c r="B139" t="s">
        <v>101</v>
      </c>
      <c r="C139">
        <v>2</v>
      </c>
      <c r="D139">
        <v>82</v>
      </c>
      <c r="E139" s="18">
        <f t="shared" si="12"/>
        <v>8.2000000000000003E-2</v>
      </c>
      <c r="F139" s="22">
        <v>6703.3846704733278</v>
      </c>
      <c r="G139" s="26">
        <f t="shared" si="13"/>
        <v>107.52229011439218</v>
      </c>
      <c r="H139" s="17">
        <v>43728.626388888886</v>
      </c>
      <c r="I139" s="17">
        <v>43735.515277777777</v>
      </c>
      <c r="J139" s="21">
        <f t="shared" si="14"/>
        <v>16.473877978954086</v>
      </c>
      <c r="K139">
        <f>STDEV(J138:J145)</f>
        <v>11.617194093185056</v>
      </c>
      <c r="L139">
        <f>LN(K139)</f>
        <v>2.4524862500774898</v>
      </c>
      <c r="M139" s="23"/>
      <c r="N139">
        <v>359.83592550244197</v>
      </c>
      <c r="O139">
        <v>1698.5281893167064</v>
      </c>
      <c r="P139" s="24">
        <v>43735</v>
      </c>
      <c r="Q139" t="s">
        <v>89</v>
      </c>
      <c r="R139">
        <v>18400.440562764899</v>
      </c>
    </row>
    <row r="140" spans="1:18">
      <c r="A140" t="s">
        <v>90</v>
      </c>
      <c r="B140" t="s">
        <v>101</v>
      </c>
      <c r="C140">
        <v>1</v>
      </c>
      <c r="D140">
        <v>195</v>
      </c>
      <c r="E140" s="18">
        <f t="shared" si="12"/>
        <v>0.19500000000000001</v>
      </c>
      <c r="F140" s="22">
        <v>5125.1815461014676</v>
      </c>
      <c r="G140" s="26">
        <f t="shared" si="13"/>
        <v>82.207911999467541</v>
      </c>
      <c r="H140" s="17">
        <v>43728.631249999999</v>
      </c>
      <c r="I140" s="17">
        <v>43735.522222222222</v>
      </c>
      <c r="J140" s="21">
        <f t="shared" si="14"/>
        <v>29.943350676111969</v>
      </c>
      <c r="M140" s="23"/>
      <c r="N140">
        <v>275.11839699917397</v>
      </c>
      <c r="O140">
        <v>1298.6372943452818</v>
      </c>
      <c r="P140" s="24">
        <v>43735</v>
      </c>
      <c r="Q140" t="s">
        <v>90</v>
      </c>
      <c r="R140">
        <v>14068.355472394605</v>
      </c>
    </row>
    <row r="141" spans="1:18">
      <c r="A141" t="s">
        <v>90</v>
      </c>
      <c r="B141" t="s">
        <v>101</v>
      </c>
      <c r="C141">
        <v>2</v>
      </c>
      <c r="D141">
        <v>195</v>
      </c>
      <c r="E141" s="18">
        <f t="shared" si="12"/>
        <v>0.19500000000000001</v>
      </c>
      <c r="F141" s="22">
        <v>6389.8577169880527</v>
      </c>
      <c r="G141" s="26">
        <f t="shared" si="13"/>
        <v>102.49331778048835</v>
      </c>
      <c r="H141" s="17">
        <v>43728.631249999999</v>
      </c>
      <c r="I141" s="17">
        <v>43735.522222222222</v>
      </c>
      <c r="J141" s="21">
        <f t="shared" si="14"/>
        <v>37.332092272082321</v>
      </c>
      <c r="M141" s="23"/>
      <c r="N141">
        <v>343.00588112586456</v>
      </c>
      <c r="O141">
        <v>1619.0855801298871</v>
      </c>
      <c r="P141" s="24">
        <v>43735</v>
      </c>
      <c r="Q141" t="s">
        <v>90</v>
      </c>
      <c r="R141">
        <v>17539.825462181212</v>
      </c>
    </row>
    <row r="142" spans="1:18">
      <c r="A142" t="s">
        <v>102</v>
      </c>
      <c r="B142" t="s">
        <v>101</v>
      </c>
      <c r="C142">
        <v>1</v>
      </c>
      <c r="D142">
        <v>35</v>
      </c>
      <c r="E142" s="18">
        <f t="shared" si="12"/>
        <v>3.5000000000000003E-2</v>
      </c>
      <c r="F142" s="22">
        <v>5809.0191478014403</v>
      </c>
      <c r="G142" s="26">
        <f t="shared" si="13"/>
        <v>93.176667130735098</v>
      </c>
      <c r="H142" s="17">
        <v>43728.635416666664</v>
      </c>
      <c r="I142" s="17">
        <v>43735.532638888886</v>
      </c>
      <c r="J142" s="21">
        <f t="shared" si="14"/>
        <v>6.0860240501261931</v>
      </c>
      <c r="M142" s="23"/>
      <c r="N142">
        <v>311.82661954605425</v>
      </c>
      <c r="O142">
        <v>1471.9105735169696</v>
      </c>
      <c r="P142" s="24">
        <v>43735</v>
      </c>
      <c r="Q142" t="s">
        <v>102</v>
      </c>
      <c r="R142">
        <v>15945.45394774968</v>
      </c>
    </row>
    <row r="143" spans="1:18">
      <c r="A143" t="s">
        <v>102</v>
      </c>
      <c r="B143" t="s">
        <v>101</v>
      </c>
      <c r="C143">
        <v>2</v>
      </c>
      <c r="D143">
        <v>35</v>
      </c>
      <c r="E143" s="18">
        <f t="shared" si="12"/>
        <v>3.5000000000000003E-2</v>
      </c>
      <c r="F143" s="22">
        <v>5063.6137104839308</v>
      </c>
      <c r="G143" s="26">
        <f t="shared" si="13"/>
        <v>81.220363916162242</v>
      </c>
      <c r="H143" s="17">
        <v>43728.635416666664</v>
      </c>
      <c r="I143" s="17">
        <v>43735.532638888886</v>
      </c>
      <c r="J143" s="21">
        <f t="shared" si="14"/>
        <v>5.3050737204433975</v>
      </c>
      <c r="M143" s="23"/>
      <c r="N143">
        <v>271.81345178124508</v>
      </c>
      <c r="O143">
        <v>1283.037010385415</v>
      </c>
      <c r="P143" s="24">
        <v>43735</v>
      </c>
      <c r="Q143" t="s">
        <v>102</v>
      </c>
      <c r="R143">
        <v>13899.354981515933</v>
      </c>
    </row>
    <row r="144" spans="1:18">
      <c r="A144" t="s">
        <v>91</v>
      </c>
      <c r="B144" t="s">
        <v>101</v>
      </c>
      <c r="C144">
        <v>1</v>
      </c>
      <c r="D144">
        <v>142</v>
      </c>
      <c r="E144" s="18">
        <f t="shared" si="12"/>
        <v>0.14199999999999999</v>
      </c>
      <c r="F144" s="22">
        <v>5796.2979800842195</v>
      </c>
      <c r="G144" s="26">
        <f t="shared" si="13"/>
        <v>92.972619600550885</v>
      </c>
      <c r="H144" s="17">
        <v>43728.638194444444</v>
      </c>
      <c r="I144" s="17">
        <v>43735.537499999999</v>
      </c>
      <c r="J144" s="21">
        <f t="shared" si="14"/>
        <v>24.630356596611207</v>
      </c>
      <c r="M144" s="23"/>
      <c r="N144">
        <v>311.14375060983451</v>
      </c>
      <c r="O144">
        <v>1468.6872373918777</v>
      </c>
      <c r="P144" s="24">
        <v>43735</v>
      </c>
      <c r="Q144" t="s">
        <v>91</v>
      </c>
      <c r="R144">
        <v>15910.535007247772</v>
      </c>
    </row>
    <row r="145" spans="1:18">
      <c r="A145" t="s">
        <v>91</v>
      </c>
      <c r="B145" t="s">
        <v>101</v>
      </c>
      <c r="C145">
        <v>2</v>
      </c>
      <c r="D145">
        <v>142</v>
      </c>
      <c r="E145" s="18">
        <f t="shared" si="12"/>
        <v>0.14199999999999999</v>
      </c>
      <c r="F145" s="22">
        <v>6691.0088076832535</v>
      </c>
      <c r="G145" s="26">
        <f t="shared" si="13"/>
        <v>107.32378127523938</v>
      </c>
      <c r="H145" s="17">
        <v>43728.638194444444</v>
      </c>
      <c r="I145" s="17">
        <v>43735.537499999999</v>
      </c>
      <c r="J145" s="21">
        <f t="shared" si="14"/>
        <v>28.432274098149502</v>
      </c>
      <c r="M145" s="23"/>
      <c r="N145">
        <v>359.17159244386437</v>
      </c>
      <c r="O145">
        <v>1695.392347820298</v>
      </c>
      <c r="P145" s="24">
        <v>43735</v>
      </c>
      <c r="Q145" t="s">
        <v>91</v>
      </c>
      <c r="R145">
        <v>18366.469466240374</v>
      </c>
    </row>
    <row r="146" spans="1:18">
      <c r="A146" t="s">
        <v>89</v>
      </c>
      <c r="B146" t="s">
        <v>101</v>
      </c>
      <c r="C146">
        <v>1</v>
      </c>
      <c r="D146">
        <v>71</v>
      </c>
      <c r="E146" s="18">
        <f t="shared" si="12"/>
        <v>7.0999999999999994E-2</v>
      </c>
      <c r="G146">
        <v>550930.78899999999</v>
      </c>
      <c r="H146" s="17">
        <v>43735.515277777777</v>
      </c>
      <c r="I146" s="2">
        <v>43740.472916666666</v>
      </c>
      <c r="J146" s="21">
        <f t="shared" ref="J146:J193" si="15">(E146*N146)/((I146-H146)*0.26)</f>
        <v>21.432426433350233</v>
      </c>
      <c r="K146">
        <f>AVERAGE(J146:J153)</f>
        <v>15.400141149580872</v>
      </c>
      <c r="L146">
        <f>LN(K146)</f>
        <v>2.7343766749347793</v>
      </c>
      <c r="N146" s="18">
        <v>389.1</v>
      </c>
    </row>
    <row r="147" spans="1:18">
      <c r="A147" t="s">
        <v>89</v>
      </c>
      <c r="B147" t="s">
        <v>101</v>
      </c>
      <c r="C147">
        <v>2</v>
      </c>
      <c r="D147">
        <v>71</v>
      </c>
      <c r="E147" s="18">
        <f t="shared" si="12"/>
        <v>7.0999999999999994E-2</v>
      </c>
      <c r="G147">
        <v>506243.08399999997</v>
      </c>
      <c r="H147" s="17">
        <v>43735.515277777777</v>
      </c>
      <c r="I147" s="2">
        <v>43740.472916666666</v>
      </c>
      <c r="J147" s="21">
        <f t="shared" si="15"/>
        <v>19.691833590138032</v>
      </c>
      <c r="K147">
        <f>STDEV(J146:J153)</f>
        <v>14.510048680577739</v>
      </c>
      <c r="L147">
        <f>LN(K147)</f>
        <v>2.6748414218579213</v>
      </c>
      <c r="N147" s="18">
        <v>357.5</v>
      </c>
    </row>
    <row r="148" spans="1:18">
      <c r="A148" t="s">
        <v>90</v>
      </c>
      <c r="B148" t="s">
        <v>101</v>
      </c>
      <c r="C148">
        <v>1</v>
      </c>
      <c r="D148">
        <v>10</v>
      </c>
      <c r="E148" s="18">
        <f t="shared" si="12"/>
        <v>0.01</v>
      </c>
      <c r="G148">
        <v>550930.78899999999</v>
      </c>
      <c r="H148" s="17">
        <v>43735.522222222222</v>
      </c>
      <c r="I148" s="2">
        <v>43740.479861111111</v>
      </c>
      <c r="J148" s="21">
        <f t="shared" si="15"/>
        <v>3.0186516103310193</v>
      </c>
      <c r="N148" s="18">
        <v>389.1</v>
      </c>
    </row>
    <row r="149" spans="1:18">
      <c r="A149" t="s">
        <v>90</v>
      </c>
      <c r="B149" t="s">
        <v>101</v>
      </c>
      <c r="C149">
        <v>2</v>
      </c>
      <c r="D149">
        <v>10</v>
      </c>
      <c r="E149" s="18">
        <f t="shared" si="12"/>
        <v>0.01</v>
      </c>
      <c r="G149">
        <v>582509.13100000005</v>
      </c>
      <c r="H149" s="17">
        <v>43735.522222222222</v>
      </c>
      <c r="I149" s="2">
        <v>43740.479861111111</v>
      </c>
      <c r="J149" s="21">
        <f t="shared" si="15"/>
        <v>3.1916558018251893</v>
      </c>
      <c r="N149" s="18">
        <v>411.4</v>
      </c>
    </row>
    <row r="150" spans="1:18">
      <c r="A150" t="s">
        <v>102</v>
      </c>
      <c r="B150" t="s">
        <v>101</v>
      </c>
      <c r="C150">
        <v>1</v>
      </c>
      <c r="D150">
        <v>15</v>
      </c>
      <c r="E150" s="18">
        <f t="shared" si="12"/>
        <v>1.4999999999999999E-2</v>
      </c>
      <c r="G150">
        <v>323023.80800000002</v>
      </c>
      <c r="H150" s="17">
        <v>43735.532638888886</v>
      </c>
      <c r="I150" s="2">
        <v>43740.493055555555</v>
      </c>
      <c r="J150" s="21">
        <f t="shared" si="15"/>
        <v>2.652925403029363</v>
      </c>
      <c r="N150" s="18">
        <v>228.1</v>
      </c>
    </row>
    <row r="151" spans="1:18">
      <c r="A151" t="s">
        <v>102</v>
      </c>
      <c r="B151" t="s">
        <v>101</v>
      </c>
      <c r="C151">
        <v>2</v>
      </c>
      <c r="D151">
        <v>15</v>
      </c>
      <c r="E151" s="18">
        <f t="shared" si="12"/>
        <v>1.4999999999999999E-2</v>
      </c>
      <c r="G151">
        <v>339455.72700000001</v>
      </c>
      <c r="H151" s="17">
        <v>43735.532638888886</v>
      </c>
      <c r="I151" s="2">
        <v>43740.493055555555</v>
      </c>
      <c r="J151" s="21">
        <f t="shared" si="15"/>
        <v>2.7878396278217372</v>
      </c>
      <c r="N151" s="18">
        <v>239.7</v>
      </c>
    </row>
    <row r="152" spans="1:18">
      <c r="A152" t="s">
        <v>91</v>
      </c>
      <c r="B152" t="s">
        <v>101</v>
      </c>
      <c r="C152">
        <v>1</v>
      </c>
      <c r="D152">
        <v>124</v>
      </c>
      <c r="E152" s="18">
        <f t="shared" si="12"/>
        <v>0.124</v>
      </c>
      <c r="G152">
        <v>485915.717</v>
      </c>
      <c r="H152" s="17">
        <v>43735.537499999999</v>
      </c>
      <c r="I152" s="2">
        <v>43740.500694444447</v>
      </c>
      <c r="J152" s="21">
        <f t="shared" si="15"/>
        <v>32.978760318990254</v>
      </c>
      <c r="N152" s="18">
        <v>343.2</v>
      </c>
    </row>
    <row r="153" spans="1:18">
      <c r="A153" t="s">
        <v>91</v>
      </c>
      <c r="B153" t="s">
        <v>101</v>
      </c>
      <c r="C153">
        <v>2</v>
      </c>
      <c r="D153">
        <v>124</v>
      </c>
      <c r="E153" s="18">
        <f t="shared" si="12"/>
        <v>0.124</v>
      </c>
      <c r="G153">
        <v>551756.027</v>
      </c>
      <c r="H153" s="17">
        <v>43735.537499999999</v>
      </c>
      <c r="I153" s="2">
        <v>43740.500694444447</v>
      </c>
      <c r="J153" s="21">
        <f t="shared" si="15"/>
        <v>37.447036411161143</v>
      </c>
      <c r="N153" s="18">
        <v>389.7</v>
      </c>
    </row>
    <row r="154" spans="1:18">
      <c r="A154" t="s">
        <v>89</v>
      </c>
      <c r="B154" t="s">
        <v>101</v>
      </c>
      <c r="C154">
        <v>1</v>
      </c>
      <c r="D154">
        <v>96</v>
      </c>
      <c r="E154" s="18">
        <f t="shared" si="12"/>
        <v>9.6000000000000002E-2</v>
      </c>
      <c r="G154" s="5">
        <v>514573.516</v>
      </c>
      <c r="H154" s="2">
        <v>43740.472916666666</v>
      </c>
      <c r="I154" s="17">
        <v>43749.493055555555</v>
      </c>
      <c r="J154" s="21">
        <f t="shared" si="15"/>
        <v>14.876428095322463</v>
      </c>
      <c r="K154">
        <f>AVERAGE(J154:J161)</f>
        <v>19.909865322515316</v>
      </c>
      <c r="L154">
        <f>LN(K154)</f>
        <v>2.9912153537395811</v>
      </c>
      <c r="N154">
        <f>G154*16.04/22.71108/1000</f>
        <v>363.42433722394532</v>
      </c>
    </row>
    <row r="155" spans="1:18">
      <c r="A155" t="s">
        <v>89</v>
      </c>
      <c r="B155" t="s">
        <v>101</v>
      </c>
      <c r="C155">
        <v>2</v>
      </c>
      <c r="D155">
        <v>96</v>
      </c>
      <c r="E155" s="18">
        <f t="shared" si="12"/>
        <v>9.6000000000000002E-2</v>
      </c>
      <c r="G155" s="5">
        <v>514573.516</v>
      </c>
      <c r="H155" s="2">
        <v>43740.472916666666</v>
      </c>
      <c r="I155" s="17">
        <v>43749.493055555555</v>
      </c>
      <c r="J155" s="21">
        <f t="shared" si="15"/>
        <v>14.876428095322463</v>
      </c>
      <c r="K155">
        <f>STDEV(J154:J161)</f>
        <v>13.832341942905034</v>
      </c>
      <c r="L155">
        <f>LN(K155)</f>
        <v>2.6270094692224073</v>
      </c>
      <c r="N155">
        <f t="shared" ref="N155:N193" si="16">G155*16.04/22.71108/1000</f>
        <v>363.42433722394532</v>
      </c>
    </row>
    <row r="156" spans="1:18">
      <c r="A156" t="s">
        <v>90</v>
      </c>
      <c r="B156" t="s">
        <v>101</v>
      </c>
      <c r="C156">
        <v>1</v>
      </c>
      <c r="D156">
        <v>217</v>
      </c>
      <c r="E156" s="18">
        <f t="shared" si="12"/>
        <v>0.217</v>
      </c>
      <c r="G156" s="5">
        <v>597849.25</v>
      </c>
      <c r="H156" s="2">
        <v>43740.479861111111</v>
      </c>
      <c r="I156" s="17">
        <v>43749.5</v>
      </c>
      <c r="J156" s="21">
        <f t="shared" si="15"/>
        <v>39.06892187038099</v>
      </c>
      <c r="N156">
        <f t="shared" si="16"/>
        <v>422.23892346819258</v>
      </c>
    </row>
    <row r="157" spans="1:18">
      <c r="A157" t="s">
        <v>90</v>
      </c>
      <c r="B157" t="s">
        <v>101</v>
      </c>
      <c r="C157">
        <v>2</v>
      </c>
      <c r="D157">
        <v>217</v>
      </c>
      <c r="E157" s="18">
        <f t="shared" si="12"/>
        <v>0.217</v>
      </c>
      <c r="G157" s="5">
        <v>546148.46900000004</v>
      </c>
      <c r="H157" s="2">
        <v>43740.479861111111</v>
      </c>
      <c r="I157" s="17">
        <v>43749.5</v>
      </c>
      <c r="J157" s="21">
        <f t="shared" si="15"/>
        <v>35.69032137280292</v>
      </c>
      <c r="N157">
        <f t="shared" si="16"/>
        <v>385.72456451916861</v>
      </c>
    </row>
    <row r="158" spans="1:18">
      <c r="A158" t="s">
        <v>102</v>
      </c>
      <c r="B158" t="s">
        <v>101</v>
      </c>
      <c r="C158">
        <v>1</v>
      </c>
      <c r="D158">
        <v>26</v>
      </c>
      <c r="E158" s="18">
        <f t="shared" si="12"/>
        <v>2.5999999999999999E-2</v>
      </c>
      <c r="G158" s="5">
        <v>296183.15999999997</v>
      </c>
      <c r="H158" s="2">
        <v>43740.493055555555</v>
      </c>
      <c r="I158" s="17">
        <v>43749.506944444445</v>
      </c>
      <c r="J158" s="21">
        <f t="shared" si="15"/>
        <v>2.3206772179397532</v>
      </c>
      <c r="N158">
        <f t="shared" si="16"/>
        <v>209.18326589488476</v>
      </c>
    </row>
    <row r="159" spans="1:18">
      <c r="A159" t="s">
        <v>102</v>
      </c>
      <c r="B159" t="s">
        <v>101</v>
      </c>
      <c r="C159">
        <v>2</v>
      </c>
      <c r="D159">
        <v>26</v>
      </c>
      <c r="E159" s="18">
        <f t="shared" si="12"/>
        <v>2.5999999999999999E-2</v>
      </c>
      <c r="G159" s="5">
        <v>294297.79300000001</v>
      </c>
      <c r="H159" s="2">
        <v>43740.493055555555</v>
      </c>
      <c r="I159" s="17">
        <v>43749.506944444445</v>
      </c>
      <c r="J159" s="21">
        <f t="shared" si="15"/>
        <v>2.3059048445058439</v>
      </c>
      <c r="N159">
        <f t="shared" si="16"/>
        <v>207.85170056730018</v>
      </c>
    </row>
    <row r="160" spans="1:18">
      <c r="A160" t="s">
        <v>91</v>
      </c>
      <c r="B160" t="s">
        <v>101</v>
      </c>
      <c r="C160">
        <v>1</v>
      </c>
      <c r="D160">
        <v>151</v>
      </c>
      <c r="E160" s="18">
        <f t="shared" si="12"/>
        <v>0.151</v>
      </c>
      <c r="G160" s="5">
        <v>547895.96400000004</v>
      </c>
      <c r="H160" s="2">
        <v>43740.500694444447</v>
      </c>
      <c r="I160" s="17">
        <v>43749.513888888891</v>
      </c>
      <c r="J160" s="21">
        <f t="shared" si="15"/>
        <v>24.933861174793186</v>
      </c>
      <c r="N160">
        <f t="shared" si="16"/>
        <v>386.95875592706295</v>
      </c>
    </row>
    <row r="161" spans="1:14">
      <c r="A161" t="s">
        <v>91</v>
      </c>
      <c r="B161" t="s">
        <v>101</v>
      </c>
      <c r="C161">
        <v>2</v>
      </c>
      <c r="D161">
        <v>151</v>
      </c>
      <c r="E161" s="18">
        <f t="shared" si="12"/>
        <v>0.151</v>
      </c>
      <c r="G161" s="5">
        <v>553884.28300000005</v>
      </c>
      <c r="H161" s="2">
        <v>43740.500694444447</v>
      </c>
      <c r="I161" s="17">
        <v>43749.513888888891</v>
      </c>
      <c r="J161" s="21">
        <f t="shared" si="15"/>
        <v>25.206379909054892</v>
      </c>
      <c r="N161">
        <f t="shared" si="16"/>
        <v>391.18808525706402</v>
      </c>
    </row>
    <row r="162" spans="1:14">
      <c r="A162" t="s">
        <v>89</v>
      </c>
      <c r="B162" t="s">
        <v>101</v>
      </c>
      <c r="C162">
        <v>1</v>
      </c>
      <c r="D162">
        <v>10</v>
      </c>
      <c r="E162" s="18">
        <f t="shared" si="12"/>
        <v>0.01</v>
      </c>
      <c r="G162" s="5">
        <v>334654.19699999999</v>
      </c>
      <c r="H162" s="17">
        <v>43749.493055555555</v>
      </c>
      <c r="I162" s="17">
        <v>43754.5</v>
      </c>
      <c r="J162" s="21">
        <f t="shared" si="15"/>
        <v>1.8155856112590021</v>
      </c>
      <c r="K162">
        <f>AVERAGE(J162:J169)</f>
        <v>7.8834560408048073</v>
      </c>
      <c r="L162">
        <f>LN(K162)</f>
        <v>2.0647663915784777</v>
      </c>
      <c r="N162">
        <f t="shared" si="16"/>
        <v>236.35394353240795</v>
      </c>
    </row>
    <row r="163" spans="1:14">
      <c r="A163" t="s">
        <v>89</v>
      </c>
      <c r="B163" t="s">
        <v>101</v>
      </c>
      <c r="C163">
        <v>2</v>
      </c>
      <c r="D163">
        <v>10</v>
      </c>
      <c r="E163" s="18">
        <f t="shared" si="12"/>
        <v>0.01</v>
      </c>
      <c r="G163" s="5">
        <v>352170.185</v>
      </c>
      <c r="H163" s="17">
        <v>43749.493055555555</v>
      </c>
      <c r="I163" s="17">
        <v>43754.5</v>
      </c>
      <c r="J163" s="21">
        <f t="shared" si="15"/>
        <v>1.9106143784607033</v>
      </c>
      <c r="K163">
        <f>STDEV(J162:J169)</f>
        <v>8.8804367097812218</v>
      </c>
      <c r="L163">
        <f>LN(K163)</f>
        <v>2.1838507348242469</v>
      </c>
      <c r="N163">
        <f t="shared" si="16"/>
        <v>248.724841240487</v>
      </c>
    </row>
    <row r="164" spans="1:14">
      <c r="A164" t="s">
        <v>90</v>
      </c>
      <c r="B164" t="s">
        <v>101</v>
      </c>
      <c r="C164">
        <v>1</v>
      </c>
      <c r="D164">
        <v>62</v>
      </c>
      <c r="E164" s="18">
        <f t="shared" si="12"/>
        <v>6.2E-2</v>
      </c>
      <c r="G164" s="5">
        <v>650364.35600000003</v>
      </c>
      <c r="H164" s="17">
        <v>43749.5</v>
      </c>
      <c r="I164" s="17">
        <v>43754.506944444445</v>
      </c>
      <c r="J164" s="21">
        <f t="shared" si="15"/>
        <v>21.876048470241745</v>
      </c>
      <c r="N164">
        <f t="shared" si="16"/>
        <v>459.32841019625664</v>
      </c>
    </row>
    <row r="165" spans="1:14">
      <c r="A165" t="s">
        <v>90</v>
      </c>
      <c r="B165" t="s">
        <v>101</v>
      </c>
      <c r="C165">
        <v>2</v>
      </c>
      <c r="D165">
        <v>62</v>
      </c>
      <c r="E165" s="18">
        <f t="shared" si="12"/>
        <v>6.2E-2</v>
      </c>
      <c r="G165" s="5">
        <v>660187.86100000003</v>
      </c>
      <c r="H165" s="17">
        <v>43749.5</v>
      </c>
      <c r="I165" s="17">
        <v>43754.506944444445</v>
      </c>
      <c r="J165" s="21">
        <f t="shared" si="15"/>
        <v>22.206477820413056</v>
      </c>
      <c r="N165">
        <f t="shared" si="16"/>
        <v>466.26639025709045</v>
      </c>
    </row>
    <row r="166" spans="1:14">
      <c r="A166" t="s">
        <v>102</v>
      </c>
      <c r="B166" t="s">
        <v>101</v>
      </c>
      <c r="C166">
        <v>1</v>
      </c>
      <c r="D166">
        <v>10</v>
      </c>
      <c r="E166" s="18">
        <f t="shared" si="12"/>
        <v>0.01</v>
      </c>
      <c r="G166" s="5">
        <v>362208.08199999999</v>
      </c>
      <c r="H166" s="17">
        <v>43749.506944444445</v>
      </c>
      <c r="I166" s="17">
        <v>43754.513888888891</v>
      </c>
      <c r="J166" s="21">
        <f t="shared" si="15"/>
        <v>1.9650725670143643</v>
      </c>
      <c r="N166">
        <f t="shared" si="16"/>
        <v>255.81423848095292</v>
      </c>
    </row>
    <row r="167" spans="1:14">
      <c r="A167" t="s">
        <v>102</v>
      </c>
      <c r="B167" t="s">
        <v>101</v>
      </c>
      <c r="C167">
        <v>2</v>
      </c>
      <c r="D167">
        <v>10</v>
      </c>
      <c r="E167" s="18">
        <f t="shared" si="12"/>
        <v>0.01</v>
      </c>
      <c r="G167" s="5">
        <v>396607.23700000002</v>
      </c>
      <c r="H167" s="17">
        <v>43749.506944444445</v>
      </c>
      <c r="I167" s="17">
        <v>43754.513888888891</v>
      </c>
      <c r="J167" s="21">
        <f t="shared" si="15"/>
        <v>2.1516968837488952</v>
      </c>
      <c r="N167">
        <f t="shared" si="16"/>
        <v>280.10909571363402</v>
      </c>
    </row>
    <row r="168" spans="1:14">
      <c r="A168" t="s">
        <v>91</v>
      </c>
      <c r="B168" t="s">
        <v>101</v>
      </c>
      <c r="C168">
        <v>1</v>
      </c>
      <c r="D168">
        <v>49</v>
      </c>
      <c r="E168" s="18">
        <f t="shared" si="12"/>
        <v>4.9000000000000002E-2</v>
      </c>
      <c r="G168" s="5">
        <v>213779.44399999999</v>
      </c>
      <c r="H168" s="17">
        <v>43749.513888888891</v>
      </c>
      <c r="I168" s="17">
        <v>43754.520833333336</v>
      </c>
      <c r="J168" s="21">
        <f t="shared" si="15"/>
        <v>5.6830631181231333</v>
      </c>
      <c r="N168">
        <f t="shared" si="16"/>
        <v>150.984553872383</v>
      </c>
    </row>
    <row r="169" spans="1:14">
      <c r="A169" t="s">
        <v>91</v>
      </c>
      <c r="B169" t="s">
        <v>101</v>
      </c>
      <c r="C169">
        <v>2</v>
      </c>
      <c r="D169">
        <v>49</v>
      </c>
      <c r="E169" s="18">
        <f t="shared" si="12"/>
        <v>4.9000000000000002E-2</v>
      </c>
      <c r="G169" s="5">
        <v>205354.24100000001</v>
      </c>
      <c r="H169" s="17">
        <v>43749.513888888891</v>
      </c>
      <c r="I169" s="17">
        <v>43754.520833333336</v>
      </c>
      <c r="J169" s="21">
        <f t="shared" si="15"/>
        <v>5.4590894771775593</v>
      </c>
      <c r="N169">
        <f t="shared" si="16"/>
        <v>145.03414305440342</v>
      </c>
    </row>
    <row r="170" spans="1:14">
      <c r="A170" t="s">
        <v>89</v>
      </c>
      <c r="B170" t="s">
        <v>101</v>
      </c>
      <c r="C170">
        <v>1</v>
      </c>
      <c r="D170">
        <v>83</v>
      </c>
      <c r="E170" s="18">
        <f t="shared" si="12"/>
        <v>8.3000000000000004E-2</v>
      </c>
      <c r="G170" s="5">
        <v>33529.514000000003</v>
      </c>
      <c r="H170" s="17">
        <v>43754.5</v>
      </c>
      <c r="I170" s="17">
        <v>43761.436111111114</v>
      </c>
      <c r="J170" s="21">
        <f t="shared" si="15"/>
        <v>1.0898896745951139</v>
      </c>
      <c r="K170">
        <f>AVERAGE(J170:J177)</f>
        <v>1.2867690240587277</v>
      </c>
      <c r="L170">
        <f>LN(K170)</f>
        <v>0.25213444402175678</v>
      </c>
      <c r="N170">
        <f t="shared" si="16"/>
        <v>23.680661798558241</v>
      </c>
    </row>
    <row r="171" spans="1:14">
      <c r="A171" t="s">
        <v>89</v>
      </c>
      <c r="B171" t="s">
        <v>101</v>
      </c>
      <c r="C171">
        <v>2</v>
      </c>
      <c r="D171">
        <v>83</v>
      </c>
      <c r="E171" s="18">
        <f t="shared" si="12"/>
        <v>8.3000000000000004E-2</v>
      </c>
      <c r="G171" s="5">
        <v>33724.222000000002</v>
      </c>
      <c r="H171" s="17">
        <v>43754.5</v>
      </c>
      <c r="I171" s="17">
        <v>43761.436111111114</v>
      </c>
      <c r="J171" s="21">
        <f t="shared" si="15"/>
        <v>1.0962187325934212</v>
      </c>
      <c r="K171">
        <f>STDEV(J170:J177)</f>
        <v>1.1726690416967613</v>
      </c>
      <c r="L171">
        <f>LN(K171)</f>
        <v>0.15928238296933425</v>
      </c>
      <c r="N171">
        <f t="shared" si="16"/>
        <v>23.818176893393005</v>
      </c>
    </row>
    <row r="172" spans="1:14">
      <c r="A172" t="s">
        <v>90</v>
      </c>
      <c r="B172" t="s">
        <v>101</v>
      </c>
      <c r="C172">
        <v>1</v>
      </c>
      <c r="D172">
        <v>87</v>
      </c>
      <c r="E172" s="18">
        <f t="shared" si="12"/>
        <v>8.6999999999999994E-2</v>
      </c>
      <c r="G172" s="5">
        <v>88666.676000000007</v>
      </c>
      <c r="H172" s="17">
        <v>43754.506944444445</v>
      </c>
      <c r="I172" s="17">
        <v>43761.442361111112</v>
      </c>
      <c r="J172" s="21">
        <f t="shared" si="15"/>
        <v>3.0213452240981744</v>
      </c>
      <c r="N172">
        <f t="shared" si="16"/>
        <v>62.622010183575597</v>
      </c>
    </row>
    <row r="173" spans="1:14">
      <c r="A173" t="s">
        <v>90</v>
      </c>
      <c r="B173" t="s">
        <v>101</v>
      </c>
      <c r="C173">
        <v>2</v>
      </c>
      <c r="D173">
        <v>87</v>
      </c>
      <c r="E173" s="18">
        <f t="shared" si="12"/>
        <v>8.6999999999999994E-2</v>
      </c>
      <c r="G173" s="5">
        <v>93126.376000000004</v>
      </c>
      <c r="H173" s="17">
        <v>43754.506944444445</v>
      </c>
      <c r="I173" s="17">
        <v>43761.442361111112</v>
      </c>
      <c r="J173" s="21">
        <f t="shared" si="15"/>
        <v>3.1733109219654394</v>
      </c>
      <c r="N173">
        <f t="shared" si="16"/>
        <v>65.771732169496133</v>
      </c>
    </row>
    <row r="174" spans="1:14">
      <c r="A174" t="s">
        <v>102</v>
      </c>
      <c r="B174" t="s">
        <v>101</v>
      </c>
      <c r="C174">
        <v>1</v>
      </c>
      <c r="D174">
        <v>115</v>
      </c>
      <c r="E174" s="18">
        <f t="shared" si="12"/>
        <v>0.115</v>
      </c>
      <c r="G174" s="5">
        <v>2540.7890000000002</v>
      </c>
      <c r="H174" s="17">
        <v>43754.513888888891</v>
      </c>
      <c r="I174" s="17">
        <v>43761.452777777777</v>
      </c>
      <c r="J174" s="21">
        <f t="shared" si="15"/>
        <v>0.11438517382556633</v>
      </c>
      <c r="N174">
        <f t="shared" si="16"/>
        <v>1.7944657656086809</v>
      </c>
    </row>
    <row r="175" spans="1:14">
      <c r="A175" t="s">
        <v>102</v>
      </c>
      <c r="B175" t="s">
        <v>101</v>
      </c>
      <c r="C175">
        <v>2</v>
      </c>
      <c r="D175">
        <v>115</v>
      </c>
      <c r="E175" s="18">
        <f t="shared" si="12"/>
        <v>0.115</v>
      </c>
      <c r="G175" s="5">
        <v>9008.5190000000002</v>
      </c>
      <c r="H175" s="17">
        <v>43754.513888888891</v>
      </c>
      <c r="I175" s="17">
        <v>43761.452777777777</v>
      </c>
      <c r="J175" s="21">
        <f t="shared" si="15"/>
        <v>0.40555945878462046</v>
      </c>
      <c r="N175">
        <f t="shared" si="16"/>
        <v>6.3623854418195878</v>
      </c>
    </row>
    <row r="176" spans="1:14">
      <c r="A176" t="s">
        <v>91</v>
      </c>
      <c r="B176" t="s">
        <v>101</v>
      </c>
      <c r="C176">
        <v>1</v>
      </c>
      <c r="D176">
        <v>210</v>
      </c>
      <c r="E176" s="18">
        <f t="shared" si="12"/>
        <v>0.21</v>
      </c>
      <c r="G176" s="5">
        <v>11643.16</v>
      </c>
      <c r="H176" s="17">
        <v>43754.520833333336</v>
      </c>
      <c r="I176" s="17">
        <v>43761.458333333336</v>
      </c>
      <c r="J176" s="21">
        <f t="shared" si="15"/>
        <v>0.9573712756403141</v>
      </c>
      <c r="N176">
        <f t="shared" si="16"/>
        <v>8.2231354211248409</v>
      </c>
    </row>
    <row r="177" spans="1:14">
      <c r="A177" t="s">
        <v>91</v>
      </c>
      <c r="B177" t="s">
        <v>101</v>
      </c>
      <c r="C177">
        <v>2</v>
      </c>
      <c r="D177">
        <v>210</v>
      </c>
      <c r="E177" s="18">
        <f t="shared" si="12"/>
        <v>0.21</v>
      </c>
      <c r="G177" s="5">
        <v>5303.3270000000002</v>
      </c>
      <c r="H177" s="17">
        <v>43754.520833333336</v>
      </c>
      <c r="I177" s="17">
        <v>43761.458333333336</v>
      </c>
      <c r="J177" s="21">
        <f t="shared" si="15"/>
        <v>0.43607173096717061</v>
      </c>
      <c r="N177">
        <f t="shared" si="16"/>
        <v>3.7455446892001616</v>
      </c>
    </row>
    <row r="178" spans="1:14">
      <c r="A178" t="s">
        <v>89</v>
      </c>
      <c r="B178" t="s">
        <v>101</v>
      </c>
      <c r="C178">
        <v>1</v>
      </c>
      <c r="D178">
        <v>70</v>
      </c>
      <c r="E178" s="18">
        <f t="shared" si="12"/>
        <v>7.0000000000000007E-2</v>
      </c>
      <c r="G178">
        <v>1436.2719999999999</v>
      </c>
      <c r="H178" s="17">
        <v>43761.436111111114</v>
      </c>
      <c r="I178" s="17">
        <v>43768.426388888889</v>
      </c>
      <c r="J178" s="21">
        <f t="shared" si="15"/>
        <v>3.9069110980982903E-2</v>
      </c>
      <c r="K178">
        <f>AVERAGE(J178:J185)</f>
        <v>0.15906471952829532</v>
      </c>
      <c r="L178">
        <f>LN(K178)</f>
        <v>-1.8384441185221831</v>
      </c>
      <c r="N178">
        <f t="shared" si="16"/>
        <v>1.0143860564975333</v>
      </c>
    </row>
    <row r="179" spans="1:14">
      <c r="A179" t="s">
        <v>89</v>
      </c>
      <c r="B179" t="s">
        <v>101</v>
      </c>
      <c r="C179">
        <v>2</v>
      </c>
      <c r="D179">
        <v>70</v>
      </c>
      <c r="E179" s="18">
        <f t="shared" si="12"/>
        <v>7.0000000000000007E-2</v>
      </c>
      <c r="G179">
        <v>646.476</v>
      </c>
      <c r="H179" s="17">
        <v>43761.436111111114</v>
      </c>
      <c r="I179" s="17">
        <v>43768.426388888889</v>
      </c>
      <c r="J179" s="21">
        <f t="shared" si="15"/>
        <v>1.7585278130146587E-2</v>
      </c>
      <c r="K179">
        <f>STDEV(J178:J185)</f>
        <v>0.19567814177863679</v>
      </c>
      <c r="L179">
        <f>LN(K179)</f>
        <v>-1.6312841033136465</v>
      </c>
      <c r="N179">
        <f t="shared" si="16"/>
        <v>0.45658220745116479</v>
      </c>
    </row>
    <row r="180" spans="1:14">
      <c r="A180" t="s">
        <v>90</v>
      </c>
      <c r="B180" t="s">
        <v>101</v>
      </c>
      <c r="C180">
        <v>1</v>
      </c>
      <c r="D180">
        <v>79</v>
      </c>
      <c r="E180" s="18">
        <f t="shared" si="12"/>
        <v>7.9000000000000001E-2</v>
      </c>
      <c r="G180">
        <v>1741.87</v>
      </c>
      <c r="H180" s="17">
        <v>43761.442361111112</v>
      </c>
      <c r="I180" s="17">
        <v>43768.427777777775</v>
      </c>
      <c r="J180" s="21">
        <f t="shared" si="15"/>
        <v>5.3511083354926867E-2</v>
      </c>
      <c r="N180">
        <f t="shared" si="16"/>
        <v>1.2302186774032762</v>
      </c>
    </row>
    <row r="181" spans="1:14">
      <c r="A181" t="s">
        <v>90</v>
      </c>
      <c r="B181" t="s">
        <v>101</v>
      </c>
      <c r="C181">
        <v>2</v>
      </c>
      <c r="D181">
        <v>79</v>
      </c>
      <c r="E181" s="18">
        <f t="shared" si="12"/>
        <v>7.9000000000000001E-2</v>
      </c>
      <c r="G181">
        <v>6220.893</v>
      </c>
      <c r="H181" s="17">
        <v>43761.442361111112</v>
      </c>
      <c r="I181" s="17">
        <v>43768.427777777775</v>
      </c>
      <c r="J181" s="21">
        <f t="shared" si="15"/>
        <v>0.1911088220504866</v>
      </c>
      <c r="N181">
        <f t="shared" si="16"/>
        <v>4.3935877871065578</v>
      </c>
    </row>
    <row r="182" spans="1:14">
      <c r="A182" t="s">
        <v>102</v>
      </c>
      <c r="B182" t="s">
        <v>101</v>
      </c>
      <c r="C182">
        <v>1</v>
      </c>
      <c r="D182">
        <v>61</v>
      </c>
      <c r="E182" s="18">
        <f t="shared" si="12"/>
        <v>6.0999999999999999E-2</v>
      </c>
      <c r="G182">
        <v>1407.0740000000001</v>
      </c>
      <c r="H182" s="17">
        <v>43761.452777777777</v>
      </c>
      <c r="I182" s="17">
        <v>43768.43472222222</v>
      </c>
      <c r="J182" s="21">
        <f t="shared" si="15"/>
        <v>3.3393628646124454E-2</v>
      </c>
      <c r="N182">
        <f t="shared" si="16"/>
        <v>0.99376458363054521</v>
      </c>
    </row>
    <row r="183" spans="1:14">
      <c r="A183" t="s">
        <v>102</v>
      </c>
      <c r="B183" t="s">
        <v>101</v>
      </c>
      <c r="C183">
        <v>2</v>
      </c>
      <c r="D183">
        <v>61</v>
      </c>
      <c r="E183" s="18">
        <f t="shared" si="12"/>
        <v>6.0999999999999999E-2</v>
      </c>
      <c r="G183">
        <v>542.16300000000001</v>
      </c>
      <c r="H183" s="17">
        <v>43761.452777777777</v>
      </c>
      <c r="I183" s="17">
        <v>43768.43472222222</v>
      </c>
      <c r="J183" s="21">
        <f t="shared" si="15"/>
        <v>1.2866977776342093E-2</v>
      </c>
      <c r="N183">
        <f t="shared" si="16"/>
        <v>0.38290977443609026</v>
      </c>
    </row>
    <row r="184" spans="1:14">
      <c r="A184" t="s">
        <v>91</v>
      </c>
      <c r="B184" t="s">
        <v>101</v>
      </c>
      <c r="C184">
        <v>1</v>
      </c>
      <c r="D184">
        <v>41</v>
      </c>
      <c r="E184" s="18">
        <f t="shared" si="12"/>
        <v>4.1000000000000002E-2</v>
      </c>
      <c r="G184">
        <v>28457.464</v>
      </c>
      <c r="H184" s="17">
        <v>43761.458333333336</v>
      </c>
      <c r="I184" s="17">
        <v>43768.438888888886</v>
      </c>
      <c r="J184" s="21">
        <f t="shared" si="15"/>
        <v>0.45402868599636664</v>
      </c>
      <c r="N184">
        <f t="shared" si="16"/>
        <v>20.098459543095267</v>
      </c>
    </row>
    <row r="185" spans="1:14">
      <c r="A185" t="s">
        <v>91</v>
      </c>
      <c r="B185" t="s">
        <v>101</v>
      </c>
      <c r="C185">
        <v>2</v>
      </c>
      <c r="D185">
        <v>41</v>
      </c>
      <c r="E185" s="18">
        <f t="shared" si="12"/>
        <v>4.1000000000000002E-2</v>
      </c>
      <c r="G185">
        <v>29518.313999999998</v>
      </c>
      <c r="H185" s="17">
        <v>43761.458333333336</v>
      </c>
      <c r="I185" s="17">
        <v>43768.438888888886</v>
      </c>
      <c r="J185" s="21">
        <f t="shared" si="15"/>
        <v>0.47095416929098644</v>
      </c>
      <c r="N185">
        <f t="shared" si="16"/>
        <v>20.847698857121724</v>
      </c>
    </row>
    <row r="186" spans="1:14">
      <c r="A186" t="s">
        <v>89</v>
      </c>
      <c r="B186" t="s">
        <v>101</v>
      </c>
      <c r="C186">
        <v>1</v>
      </c>
      <c r="D186">
        <v>112</v>
      </c>
      <c r="E186" s="18">
        <f t="shared" si="12"/>
        <v>0.112</v>
      </c>
      <c r="G186">
        <v>174.08</v>
      </c>
      <c r="H186" s="17">
        <v>43768.426388888889</v>
      </c>
      <c r="I186" s="17">
        <v>43776.513888888891</v>
      </c>
      <c r="J186" s="31">
        <f t="shared" si="15"/>
        <v>6.5485603751014379E-3</v>
      </c>
      <c r="K186">
        <f>AVERAGE(J186:J193)</f>
        <v>5.1034785465516014E-2</v>
      </c>
      <c r="L186">
        <f>LN(K186)</f>
        <v>-2.9752478108091465</v>
      </c>
      <c r="N186">
        <f t="shared" si="16"/>
        <v>0.12294629757809844</v>
      </c>
    </row>
    <row r="187" spans="1:14">
      <c r="A187" t="s">
        <v>89</v>
      </c>
      <c r="B187" t="s">
        <v>101</v>
      </c>
      <c r="C187">
        <v>2</v>
      </c>
      <c r="D187">
        <v>112</v>
      </c>
      <c r="E187" s="18">
        <f t="shared" si="12"/>
        <v>0.112</v>
      </c>
      <c r="G187">
        <v>316.31</v>
      </c>
      <c r="H187" s="17">
        <v>43768.426388888889</v>
      </c>
      <c r="I187" s="17">
        <v>43776.513888888891</v>
      </c>
      <c r="J187" s="31">
        <f t="shared" si="15"/>
        <v>1.189898398580156E-2</v>
      </c>
      <c r="K187">
        <f>STDEV(J186:J193)</f>
        <v>6.8347929988476955E-2</v>
      </c>
      <c r="L187">
        <f>LN(K187)</f>
        <v>-2.6831440017356503</v>
      </c>
      <c r="N187">
        <f t="shared" si="16"/>
        <v>0.22339811228704226</v>
      </c>
    </row>
    <row r="188" spans="1:14">
      <c r="A188" t="s">
        <v>90</v>
      </c>
      <c r="B188" t="s">
        <v>101</v>
      </c>
      <c r="C188">
        <v>1</v>
      </c>
      <c r="D188">
        <v>103</v>
      </c>
      <c r="E188" s="18">
        <f t="shared" si="12"/>
        <v>0.10299999999999999</v>
      </c>
      <c r="G188">
        <v>339.92599999999999</v>
      </c>
      <c r="H188" s="17">
        <v>43768.427777777775</v>
      </c>
      <c r="I188" s="17">
        <v>43776.518055555556</v>
      </c>
      <c r="J188" s="31">
        <f t="shared" si="15"/>
        <v>1.1755778758923639E-2</v>
      </c>
      <c r="N188">
        <f t="shared" si="16"/>
        <v>0.24007722398054165</v>
      </c>
    </row>
    <row r="189" spans="1:14">
      <c r="A189" t="s">
        <v>90</v>
      </c>
      <c r="B189" t="s">
        <v>101</v>
      </c>
      <c r="C189">
        <v>2</v>
      </c>
      <c r="D189">
        <v>103</v>
      </c>
      <c r="E189" s="18">
        <f t="shared" si="12"/>
        <v>0.10299999999999999</v>
      </c>
      <c r="G189">
        <v>1693.873</v>
      </c>
      <c r="H189" s="17">
        <v>43768.427777777775</v>
      </c>
      <c r="I189" s="17">
        <v>43776.518055555556</v>
      </c>
      <c r="J189" s="31">
        <f t="shared" si="15"/>
        <v>5.8579797466843553E-2</v>
      </c>
      <c r="N189">
        <f t="shared" si="16"/>
        <v>1.1963201626694988</v>
      </c>
    </row>
    <row r="190" spans="1:14">
      <c r="A190" t="s">
        <v>102</v>
      </c>
      <c r="B190" t="s">
        <v>101</v>
      </c>
      <c r="C190">
        <v>1</v>
      </c>
      <c r="D190">
        <v>12</v>
      </c>
      <c r="E190" s="18">
        <f t="shared" si="12"/>
        <v>1.2E-2</v>
      </c>
      <c r="G190">
        <v>245.75</v>
      </c>
      <c r="H190" s="17">
        <v>43768.43472222222</v>
      </c>
      <c r="I190" s="17">
        <v>43776.52847222222</v>
      </c>
      <c r="J190" s="31">
        <f t="shared" si="15"/>
        <v>9.8973337551159471E-4</v>
      </c>
      <c r="N190">
        <f t="shared" si="16"/>
        <v>0.17356418100768436</v>
      </c>
    </row>
    <row r="191" spans="1:14">
      <c r="A191" t="s">
        <v>102</v>
      </c>
      <c r="B191" t="s">
        <v>101</v>
      </c>
      <c r="C191">
        <v>2</v>
      </c>
      <c r="D191">
        <v>12</v>
      </c>
      <c r="E191" s="18">
        <f t="shared" si="12"/>
        <v>1.2E-2</v>
      </c>
      <c r="G191">
        <v>746.34</v>
      </c>
      <c r="H191" s="17">
        <v>43768.43472222222</v>
      </c>
      <c r="I191" s="17">
        <v>43776.52847222222</v>
      </c>
      <c r="J191" s="31">
        <f t="shared" si="15"/>
        <v>3.0058091860806655E-3</v>
      </c>
      <c r="N191">
        <f t="shared" si="16"/>
        <v>0.52711247549654172</v>
      </c>
    </row>
    <row r="192" spans="1:14">
      <c r="A192" t="s">
        <v>91</v>
      </c>
      <c r="B192" t="s">
        <v>101</v>
      </c>
      <c r="C192">
        <v>1</v>
      </c>
      <c r="D192">
        <v>33</v>
      </c>
      <c r="E192" s="18">
        <f t="shared" si="12"/>
        <v>3.3000000000000002E-2</v>
      </c>
      <c r="G192">
        <v>14147.607</v>
      </c>
      <c r="H192" s="17">
        <v>43768.438888888886</v>
      </c>
      <c r="I192" s="17">
        <v>43776.531944444447</v>
      </c>
      <c r="J192" s="31">
        <f t="shared" si="15"/>
        <v>0.15670311670407375</v>
      </c>
      <c r="N192">
        <f t="shared" si="16"/>
        <v>9.9919341695771404</v>
      </c>
    </row>
    <row r="193" spans="1:14">
      <c r="A193" t="s">
        <v>91</v>
      </c>
      <c r="B193" t="s">
        <v>101</v>
      </c>
      <c r="C193">
        <v>2</v>
      </c>
      <c r="D193">
        <v>33</v>
      </c>
      <c r="E193" s="18">
        <f t="shared" si="12"/>
        <v>3.3000000000000002E-2</v>
      </c>
      <c r="G193">
        <v>14336.603999999999</v>
      </c>
      <c r="H193" s="17">
        <v>43768.438888888886</v>
      </c>
      <c r="I193" s="17">
        <v>43776.531944444447</v>
      </c>
      <c r="J193" s="31">
        <f t="shared" si="15"/>
        <v>0.15879650387179189</v>
      </c>
      <c r="N193">
        <f t="shared" si="16"/>
        <v>10.125415795285823</v>
      </c>
    </row>
    <row r="194" spans="1:14">
      <c r="A194" t="s">
        <v>89</v>
      </c>
      <c r="B194" t="s">
        <v>101</v>
      </c>
      <c r="C194">
        <v>1</v>
      </c>
      <c r="D194">
        <v>5</v>
      </c>
      <c r="E194" s="18">
        <f t="shared" si="12"/>
        <v>5.0000000000000001E-3</v>
      </c>
      <c r="H194" s="17">
        <v>43776.513888888891</v>
      </c>
      <c r="I194" s="17"/>
    </row>
    <row r="195" spans="1:14">
      <c r="A195" t="s">
        <v>89</v>
      </c>
      <c r="B195" t="s">
        <v>101</v>
      </c>
      <c r="C195">
        <v>2</v>
      </c>
      <c r="D195">
        <v>5</v>
      </c>
      <c r="E195" s="18">
        <f t="shared" si="12"/>
        <v>5.0000000000000001E-3</v>
      </c>
      <c r="H195" s="17">
        <v>43776.513888888891</v>
      </c>
      <c r="I195" s="17"/>
    </row>
    <row r="196" spans="1:14">
      <c r="A196" t="s">
        <v>90</v>
      </c>
      <c r="B196" t="s">
        <v>101</v>
      </c>
      <c r="C196">
        <v>1</v>
      </c>
      <c r="D196">
        <v>6.6</v>
      </c>
      <c r="E196" s="18">
        <f t="shared" si="12"/>
        <v>6.6E-3</v>
      </c>
      <c r="H196" s="17">
        <v>43776.518055555556</v>
      </c>
      <c r="I196" s="17"/>
    </row>
    <row r="197" spans="1:14">
      <c r="A197" t="s">
        <v>90</v>
      </c>
      <c r="B197" t="s">
        <v>101</v>
      </c>
      <c r="C197">
        <v>2</v>
      </c>
      <c r="D197">
        <v>6.6</v>
      </c>
      <c r="E197" s="18">
        <f t="shared" si="12"/>
        <v>6.6E-3</v>
      </c>
      <c r="H197" s="17">
        <v>43776.518055555556</v>
      </c>
      <c r="I197" s="17"/>
    </row>
    <row r="198" spans="1:14">
      <c r="A198" t="s">
        <v>102</v>
      </c>
      <c r="B198" t="s">
        <v>101</v>
      </c>
      <c r="C198">
        <v>1</v>
      </c>
      <c r="D198">
        <v>29</v>
      </c>
      <c r="E198" s="18">
        <f t="shared" si="12"/>
        <v>2.9000000000000001E-2</v>
      </c>
      <c r="H198" s="17">
        <v>43776.52847222222</v>
      </c>
      <c r="I198" s="17"/>
    </row>
    <row r="199" spans="1:14">
      <c r="A199" t="s">
        <v>102</v>
      </c>
      <c r="B199" t="s">
        <v>101</v>
      </c>
      <c r="C199">
        <v>2</v>
      </c>
      <c r="D199">
        <v>29</v>
      </c>
      <c r="E199" s="18">
        <f t="shared" si="12"/>
        <v>2.9000000000000001E-2</v>
      </c>
      <c r="H199" s="17">
        <v>43776.52847222222</v>
      </c>
      <c r="I199" s="17"/>
    </row>
    <row r="200" spans="1:14">
      <c r="A200" t="s">
        <v>91</v>
      </c>
      <c r="B200" t="s">
        <v>101</v>
      </c>
      <c r="C200">
        <v>1</v>
      </c>
      <c r="D200">
        <v>24</v>
      </c>
      <c r="E200" s="18">
        <f t="shared" si="12"/>
        <v>2.4E-2</v>
      </c>
      <c r="H200" s="17">
        <v>43776.531944444447</v>
      </c>
      <c r="I200" s="17"/>
    </row>
    <row r="201" spans="1:14">
      <c r="A201" t="s">
        <v>91</v>
      </c>
      <c r="B201" t="s">
        <v>101</v>
      </c>
      <c r="C201">
        <v>2</v>
      </c>
      <c r="D201">
        <v>24</v>
      </c>
      <c r="E201" s="18">
        <f t="shared" si="12"/>
        <v>2.4E-2</v>
      </c>
      <c r="H201" s="17">
        <v>43776.531944444447</v>
      </c>
      <c r="I201" s="17"/>
    </row>
    <row r="202" spans="1:14">
      <c r="H202" s="17"/>
      <c r="I202" s="17"/>
    </row>
    <row r="203" spans="1:14">
      <c r="H203" s="17"/>
      <c r="I203" s="17"/>
    </row>
    <row r="204" spans="1:14">
      <c r="H204" s="17"/>
      <c r="I204" s="17"/>
    </row>
    <row r="205" spans="1:14">
      <c r="H205" s="17"/>
      <c r="I205" s="17"/>
    </row>
    <row r="206" spans="1:14">
      <c r="H206" s="17"/>
      <c r="I206" s="17"/>
    </row>
    <row r="207" spans="1:14">
      <c r="H207" s="17"/>
      <c r="I207" s="17"/>
    </row>
    <row r="208" spans="1:14">
      <c r="H208" s="17"/>
      <c r="I208" s="17"/>
    </row>
    <row r="209" spans="8:9">
      <c r="H209" s="17"/>
      <c r="I209" s="17"/>
    </row>
    <row r="210" spans="8:9">
      <c r="H210" s="17"/>
      <c r="I210" s="17"/>
    </row>
    <row r="211" spans="8:9">
      <c r="H211" s="17"/>
      <c r="I211" s="17"/>
    </row>
    <row r="212" spans="8:9">
      <c r="H212" s="17"/>
      <c r="I212" s="17"/>
    </row>
    <row r="213" spans="8:9">
      <c r="H213" s="17"/>
      <c r="I213" s="17"/>
    </row>
    <row r="214" spans="8:9">
      <c r="H214" s="17"/>
      <c r="I214" s="17"/>
    </row>
    <row r="215" spans="8:9">
      <c r="H215" s="17"/>
      <c r="I215" s="17"/>
    </row>
    <row r="216" spans="8:9">
      <c r="H216" s="17"/>
      <c r="I216" s="17"/>
    </row>
    <row r="217" spans="8:9">
      <c r="H217" s="17"/>
      <c r="I217" s="17"/>
    </row>
    <row r="218" spans="8:9">
      <c r="H218" s="17"/>
      <c r="I218" s="17"/>
    </row>
    <row r="219" spans="8:9">
      <c r="H219" s="17"/>
      <c r="I219" s="17"/>
    </row>
    <row r="220" spans="8:9">
      <c r="H220" s="17"/>
      <c r="I220" s="17"/>
    </row>
    <row r="221" spans="8:9">
      <c r="H221" s="17"/>
      <c r="I221" s="17"/>
    </row>
    <row r="222" spans="8:9">
      <c r="H222" s="17"/>
      <c r="I222" s="17"/>
    </row>
    <row r="223" spans="8:9">
      <c r="H223" s="17"/>
      <c r="I223" s="17"/>
    </row>
    <row r="224" spans="8:9">
      <c r="H224" s="17"/>
      <c r="I224" s="17"/>
    </row>
    <row r="225" spans="8:9">
      <c r="H225" s="17"/>
      <c r="I225" s="17"/>
    </row>
    <row r="226" spans="8:9">
      <c r="H226" s="17"/>
      <c r="I226" s="17"/>
    </row>
    <row r="227" spans="8:9">
      <c r="H227" s="17"/>
      <c r="I227" s="17"/>
    </row>
    <row r="228" spans="8:9">
      <c r="H228" s="17"/>
      <c r="I228" s="17"/>
    </row>
    <row r="229" spans="8:9">
      <c r="H229" s="17"/>
      <c r="I229" s="17"/>
    </row>
    <row r="230" spans="8:9">
      <c r="H230" s="17"/>
      <c r="I230" s="17"/>
    </row>
    <row r="231" spans="8:9">
      <c r="H231" s="17"/>
      <c r="I231" s="17"/>
    </row>
    <row r="232" spans="8:9">
      <c r="H232" s="17"/>
      <c r="I232" s="17"/>
    </row>
    <row r="233" spans="8:9">
      <c r="H233" s="17"/>
      <c r="I233" s="17"/>
    </row>
    <row r="234" spans="8:9">
      <c r="H234" s="17"/>
      <c r="I234" s="17"/>
    </row>
    <row r="235" spans="8:9">
      <c r="H235" s="17"/>
      <c r="I235" s="17"/>
    </row>
    <row r="236" spans="8:9">
      <c r="H236" s="17"/>
      <c r="I236" s="17"/>
    </row>
    <row r="237" spans="8:9">
      <c r="H237" s="17"/>
      <c r="I237" s="17"/>
    </row>
    <row r="238" spans="8:9">
      <c r="H238" s="17"/>
      <c r="I238" s="17"/>
    </row>
    <row r="239" spans="8:9">
      <c r="H239" s="17"/>
      <c r="I239" s="17"/>
    </row>
    <row r="240" spans="8:9">
      <c r="H240" s="17"/>
      <c r="I240" s="17"/>
    </row>
    <row r="241" spans="8:9">
      <c r="H241" s="17"/>
      <c r="I241" s="17"/>
    </row>
    <row r="242" spans="8:9">
      <c r="H242" s="17"/>
      <c r="I242" s="17"/>
    </row>
    <row r="243" spans="8:9">
      <c r="H243" s="17"/>
      <c r="I243" s="17"/>
    </row>
    <row r="244" spans="8:9">
      <c r="H244" s="17"/>
      <c r="I244" s="17"/>
    </row>
    <row r="245" spans="8:9">
      <c r="H245" s="17"/>
      <c r="I245" s="17"/>
    </row>
    <row r="246" spans="8:9">
      <c r="H246" s="17"/>
      <c r="I246" s="17"/>
    </row>
    <row r="247" spans="8:9">
      <c r="H247" s="17"/>
      <c r="I247" s="17"/>
    </row>
    <row r="248" spans="8:9">
      <c r="H248" s="17"/>
      <c r="I248" s="17"/>
    </row>
    <row r="249" spans="8:9">
      <c r="H249" s="17"/>
      <c r="I249" s="17"/>
    </row>
    <row r="250" spans="8:9">
      <c r="H250" s="17"/>
      <c r="I250" s="17"/>
    </row>
    <row r="251" spans="8:9">
      <c r="H251" s="17"/>
      <c r="I251" s="17"/>
    </row>
    <row r="252" spans="8:9">
      <c r="H252" s="17"/>
      <c r="I252" s="17"/>
    </row>
    <row r="253" spans="8:9">
      <c r="H253" s="17"/>
      <c r="I253" s="17"/>
    </row>
    <row r="254" spans="8:9">
      <c r="H254" s="17"/>
      <c r="I254" s="17"/>
    </row>
    <row r="255" spans="8:9">
      <c r="H255" s="17"/>
      <c r="I255" s="17"/>
    </row>
    <row r="256" spans="8:9">
      <c r="H256" s="17"/>
      <c r="I256" s="17"/>
    </row>
    <row r="257" spans="8:9">
      <c r="H257" s="17"/>
      <c r="I257" s="17"/>
    </row>
    <row r="258" spans="8:9">
      <c r="H258" s="17"/>
      <c r="I258" s="17"/>
    </row>
    <row r="259" spans="8:9">
      <c r="H259" s="17"/>
      <c r="I259" s="17"/>
    </row>
    <row r="260" spans="8:9">
      <c r="H260" s="17"/>
      <c r="I260" s="17"/>
    </row>
    <row r="261" spans="8:9">
      <c r="H261" s="17"/>
      <c r="I261" s="17"/>
    </row>
    <row r="262" spans="8:9">
      <c r="H262" s="17"/>
      <c r="I262" s="17"/>
    </row>
    <row r="263" spans="8:9">
      <c r="H263" s="17"/>
      <c r="I263" s="17"/>
    </row>
    <row r="264" spans="8:9">
      <c r="H264" s="17"/>
      <c r="I264" s="17"/>
    </row>
    <row r="265" spans="8:9">
      <c r="H265" s="17"/>
      <c r="I265" s="17"/>
    </row>
    <row r="266" spans="8:9">
      <c r="H266" s="17"/>
      <c r="I266" s="17"/>
    </row>
    <row r="267" spans="8:9">
      <c r="H267" s="17"/>
      <c r="I267" s="17"/>
    </row>
    <row r="268" spans="8:9">
      <c r="H268" s="17"/>
      <c r="I268" s="17"/>
    </row>
    <row r="269" spans="8:9">
      <c r="H269" s="17"/>
      <c r="I269" s="17"/>
    </row>
    <row r="270" spans="8:9">
      <c r="H270" s="17"/>
      <c r="I270" s="17"/>
    </row>
    <row r="271" spans="8:9">
      <c r="H271" s="17"/>
      <c r="I271" s="17"/>
    </row>
    <row r="272" spans="8:9">
      <c r="H272" s="17"/>
      <c r="I272" s="17"/>
    </row>
    <row r="273" spans="8:9">
      <c r="H273" s="17"/>
      <c r="I273" s="17"/>
    </row>
    <row r="274" spans="8:9">
      <c r="H274" s="17"/>
      <c r="I274" s="17"/>
    </row>
    <row r="275" spans="8:9">
      <c r="H275" s="17"/>
      <c r="I275" s="17"/>
    </row>
    <row r="276" spans="8:9">
      <c r="H276" s="17"/>
      <c r="I276" s="17"/>
    </row>
    <row r="277" spans="8:9">
      <c r="H277" s="17"/>
      <c r="I277" s="17"/>
    </row>
    <row r="278" spans="8:9">
      <c r="H278" s="17"/>
      <c r="I278" s="17"/>
    </row>
    <row r="279" spans="8:9">
      <c r="H279" s="17"/>
      <c r="I279" s="17"/>
    </row>
    <row r="280" spans="8:9">
      <c r="H280" s="17"/>
      <c r="I280" s="17"/>
    </row>
    <row r="281" spans="8:9">
      <c r="H281" s="17"/>
      <c r="I281" s="17"/>
    </row>
    <row r="282" spans="8:9">
      <c r="H282" s="17"/>
      <c r="I282" s="17"/>
    </row>
    <row r="283" spans="8:9">
      <c r="H283" s="17"/>
      <c r="I283" s="17"/>
    </row>
    <row r="284" spans="8:9">
      <c r="H284" s="17"/>
      <c r="I284" s="17"/>
    </row>
    <row r="285" spans="8:9">
      <c r="H285" s="17"/>
      <c r="I285" s="17"/>
    </row>
    <row r="286" spans="8:9">
      <c r="H286" s="17"/>
      <c r="I286" s="17"/>
    </row>
    <row r="287" spans="8:9">
      <c r="H287" s="17"/>
      <c r="I287" s="17"/>
    </row>
    <row r="288" spans="8:9">
      <c r="H288" s="17"/>
      <c r="I288" s="17"/>
    </row>
    <row r="289" spans="8:9">
      <c r="H289" s="17"/>
      <c r="I289" s="17"/>
    </row>
    <row r="290" spans="8:9">
      <c r="H290" s="17"/>
      <c r="I290" s="17"/>
    </row>
    <row r="291" spans="8:9">
      <c r="H291" s="17"/>
      <c r="I291" s="17"/>
    </row>
    <row r="292" spans="8:9">
      <c r="H292" s="17"/>
      <c r="I292" s="17"/>
    </row>
    <row r="293" spans="8:9">
      <c r="H293" s="17"/>
      <c r="I293" s="17"/>
    </row>
    <row r="294" spans="8:9">
      <c r="H294" s="17"/>
      <c r="I294" s="17"/>
    </row>
    <row r="295" spans="8:9">
      <c r="H295" s="17"/>
      <c r="I295" s="17"/>
    </row>
    <row r="296" spans="8:9">
      <c r="H296" s="17"/>
      <c r="I296" s="17"/>
    </row>
    <row r="297" spans="8:9">
      <c r="H297" s="17"/>
      <c r="I297" s="17"/>
    </row>
    <row r="298" spans="8:9">
      <c r="H298" s="17"/>
      <c r="I298" s="17"/>
    </row>
    <row r="299" spans="8:9">
      <c r="H299" s="17"/>
      <c r="I299" s="17"/>
    </row>
    <row r="300" spans="8:9">
      <c r="H300" s="17"/>
      <c r="I300" s="17"/>
    </row>
    <row r="301" spans="8:9">
      <c r="H301" s="17"/>
      <c r="I301" s="17"/>
    </row>
    <row r="302" spans="8:9">
      <c r="H302" s="17"/>
      <c r="I302" s="17"/>
    </row>
    <row r="303" spans="8:9">
      <c r="H303" s="17"/>
      <c r="I303" s="17"/>
    </row>
    <row r="304" spans="8:9">
      <c r="H304" s="17"/>
      <c r="I304" s="17"/>
    </row>
    <row r="305" spans="8:9">
      <c r="H305" s="17"/>
      <c r="I305" s="17"/>
    </row>
    <row r="306" spans="8:9">
      <c r="H306" s="17"/>
      <c r="I306" s="17"/>
    </row>
    <row r="307" spans="8:9">
      <c r="H307" s="17"/>
      <c r="I307" s="17"/>
    </row>
  </sheetData>
  <sortState xmlns:xlrd2="http://schemas.microsoft.com/office/spreadsheetml/2017/richdata2" ref="B181:C188">
    <sortCondition ref="B181:B188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ppm calc from GC</vt:lpstr>
      <vt:lpstr>Concentration calc</vt:lpstr>
      <vt:lpstr>Rolling Air</vt:lpstr>
      <vt:lpstr>Rolling Air+100</vt:lpstr>
      <vt:lpstr>Ebullition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Microsoft Office User</cp:lastModifiedBy>
  <dcterms:created xsi:type="dcterms:W3CDTF">2019-05-28T22:04:58Z</dcterms:created>
  <dcterms:modified xsi:type="dcterms:W3CDTF">2021-11-02T03:33:27Z</dcterms:modified>
</cp:coreProperties>
</file>