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315" windowHeight="6975" activeTab="4"/>
  </bookViews>
  <sheets>
    <sheet name="uloha 1" sheetId="1" r:id="rId1"/>
    <sheet name="uloha 2" sheetId="2" r:id="rId2"/>
    <sheet name="uloha 3" sheetId="3" r:id="rId3"/>
    <sheet name="uloha4" sheetId="4" r:id="rId4"/>
    <sheet name="uloha 5" sheetId="5" r:id="rId5"/>
  </sheets>
  <calcPr calcId="125725"/>
</workbook>
</file>

<file path=xl/calcChain.xml><?xml version="1.0" encoding="utf-8"?>
<calcChain xmlns="http://schemas.openxmlformats.org/spreadsheetml/2006/main">
  <c r="D4" i="5"/>
  <c r="D5"/>
  <c r="D6"/>
  <c r="D7"/>
  <c r="D8"/>
  <c r="D9"/>
  <c r="D10"/>
  <c r="D11"/>
  <c r="D12"/>
  <c r="D13"/>
  <c r="D3"/>
  <c r="E13"/>
  <c r="H13"/>
  <c r="F13"/>
  <c r="G13"/>
  <c r="I13"/>
  <c r="E12"/>
  <c r="H12"/>
  <c r="F12"/>
  <c r="G12"/>
  <c r="I12"/>
  <c r="E11"/>
  <c r="H11"/>
  <c r="F11"/>
  <c r="G11"/>
  <c r="I11"/>
  <c r="E10"/>
  <c r="H10"/>
  <c r="F10"/>
  <c r="G10"/>
  <c r="I10"/>
  <c r="E9"/>
  <c r="H9"/>
  <c r="F9"/>
  <c r="G9"/>
  <c r="I9"/>
  <c r="E8"/>
  <c r="H8"/>
  <c r="F8"/>
  <c r="G8"/>
  <c r="I8"/>
  <c r="E7"/>
  <c r="H7"/>
  <c r="F7"/>
  <c r="G7"/>
  <c r="I7"/>
  <c r="AC4" i="3"/>
  <c r="AC5"/>
  <c r="AC6"/>
  <c r="AC3"/>
  <c r="H4"/>
  <c r="H5"/>
  <c r="H6"/>
  <c r="H3"/>
  <c r="V3"/>
  <c r="U3"/>
  <c r="T3"/>
  <c r="X9"/>
  <c r="Y9"/>
  <c r="Z9"/>
  <c r="AA9"/>
  <c r="AB9"/>
  <c r="W9"/>
  <c r="W4"/>
  <c r="X4"/>
  <c r="Y4"/>
  <c r="Z4"/>
  <c r="AA4"/>
  <c r="AB4"/>
  <c r="W5"/>
  <c r="X5"/>
  <c r="Y5"/>
  <c r="Z5"/>
  <c r="AA5"/>
  <c r="AB5"/>
  <c r="W6"/>
  <c r="X6"/>
  <c r="Y6"/>
  <c r="Z6"/>
  <c r="AA6"/>
  <c r="AB6"/>
  <c r="AB3"/>
  <c r="AA3"/>
  <c r="Z3"/>
  <c r="Y3"/>
  <c r="X3"/>
  <c r="W3"/>
  <c r="M3"/>
  <c r="J3"/>
  <c r="K3"/>
  <c r="R7" i="2"/>
  <c r="R6"/>
  <c r="R3"/>
  <c r="R4"/>
  <c r="R5"/>
  <c r="R2"/>
  <c r="Q3"/>
  <c r="Q4"/>
  <c r="Q5"/>
  <c r="Q2"/>
  <c r="S2"/>
  <c r="P6"/>
  <c r="O6"/>
  <c r="O3"/>
  <c r="P3"/>
  <c r="O4"/>
  <c r="P4"/>
  <c r="O5"/>
  <c r="P5"/>
  <c r="P2"/>
  <c r="O2"/>
  <c r="L7"/>
  <c r="L6"/>
  <c r="L3"/>
  <c r="L4"/>
  <c r="L5"/>
  <c r="L2"/>
  <c r="K3"/>
  <c r="K4"/>
  <c r="K5"/>
  <c r="K2"/>
  <c r="M2"/>
  <c r="J6"/>
  <c r="I6"/>
  <c r="I3"/>
  <c r="J3"/>
  <c r="I4"/>
  <c r="J4"/>
  <c r="I5"/>
  <c r="J5"/>
  <c r="K6"/>
  <c r="J2"/>
  <c r="I2"/>
  <c r="F7"/>
  <c r="F6"/>
  <c r="F3"/>
  <c r="F4"/>
  <c r="F5"/>
  <c r="F2"/>
  <c r="E3"/>
  <c r="E4"/>
  <c r="E5"/>
  <c r="E2"/>
  <c r="G2"/>
  <c r="D6"/>
  <c r="C6"/>
  <c r="C3"/>
  <c r="D3"/>
  <c r="C4"/>
  <c r="D4"/>
  <c r="C5"/>
  <c r="D5"/>
  <c r="D2"/>
  <c r="C2"/>
  <c r="U2" i="1"/>
  <c r="V2"/>
  <c r="X12"/>
  <c r="W12"/>
  <c r="O11"/>
  <c r="P11"/>
  <c r="Q11"/>
  <c r="R11"/>
  <c r="N11"/>
  <c r="L10"/>
  <c r="N10"/>
  <c r="O10"/>
  <c r="P10"/>
  <c r="Q10"/>
  <c r="R10"/>
  <c r="M16"/>
  <c r="M15"/>
  <c r="N14"/>
  <c r="M14"/>
  <c r="M13"/>
  <c r="Z5"/>
  <c r="I10"/>
  <c r="H10"/>
  <c r="G10"/>
  <c r="F10"/>
  <c r="E10"/>
  <c r="R3"/>
  <c r="R4"/>
  <c r="R5"/>
  <c r="R6"/>
  <c r="R7"/>
  <c r="R8"/>
  <c r="R9"/>
  <c r="R2"/>
  <c r="N16" s="1"/>
  <c r="O3"/>
  <c r="O4"/>
  <c r="O5"/>
  <c r="O6"/>
  <c r="O7"/>
  <c r="O8"/>
  <c r="O9"/>
  <c r="O2"/>
  <c r="N18" l="1"/>
  <c r="L3"/>
  <c r="Q3" s="1"/>
  <c r="L4"/>
  <c r="Q4" s="1"/>
  <c r="L5"/>
  <c r="Q5" s="1"/>
  <c r="L6"/>
  <c r="Q6" s="1"/>
  <c r="L7"/>
  <c r="Q7" s="1"/>
  <c r="L8"/>
  <c r="Q8" s="1"/>
  <c r="L9"/>
  <c r="Q9" s="1"/>
  <c r="L2"/>
  <c r="Q2" s="1"/>
  <c r="P2"/>
  <c r="N2"/>
  <c r="N3"/>
  <c r="P3"/>
  <c r="N4"/>
  <c r="P4"/>
  <c r="N5"/>
  <c r="P5"/>
  <c r="N6"/>
  <c r="P6"/>
  <c r="N7"/>
  <c r="P7"/>
  <c r="N8"/>
  <c r="P8"/>
  <c r="N9"/>
  <c r="P9"/>
  <c r="G2"/>
  <c r="F3"/>
  <c r="F4"/>
  <c r="F5"/>
  <c r="F6"/>
  <c r="F7"/>
  <c r="F8"/>
  <c r="F9"/>
  <c r="F2"/>
  <c r="I3"/>
  <c r="I4"/>
  <c r="I5"/>
  <c r="I6"/>
  <c r="I7"/>
  <c r="I8"/>
  <c r="I9"/>
  <c r="I2"/>
  <c r="H4" i="5"/>
  <c r="H5"/>
  <c r="H6"/>
  <c r="H3"/>
  <c r="H14" s="1"/>
  <c r="I6"/>
  <c r="G6"/>
  <c r="F6"/>
  <c r="E6"/>
  <c r="I5"/>
  <c r="G5"/>
  <c r="F5"/>
  <c r="E5"/>
  <c r="I4"/>
  <c r="G4"/>
  <c r="F4"/>
  <c r="E4"/>
  <c r="I3"/>
  <c r="O4"/>
  <c r="G3"/>
  <c r="F3"/>
  <c r="F14" s="1"/>
  <c r="E3"/>
  <c r="O4" i="3"/>
  <c r="P4"/>
  <c r="O5"/>
  <c r="P5"/>
  <c r="O6"/>
  <c r="P6"/>
  <c r="P9"/>
  <c r="P3"/>
  <c r="O3"/>
  <c r="K4"/>
  <c r="K5"/>
  <c r="K6"/>
  <c r="K9"/>
  <c r="J4"/>
  <c r="J5"/>
  <c r="J6"/>
  <c r="J9"/>
  <c r="G3" i="1"/>
  <c r="H3"/>
  <c r="G4"/>
  <c r="H4"/>
  <c r="G5"/>
  <c r="H5"/>
  <c r="G6"/>
  <c r="H6"/>
  <c r="G7"/>
  <c r="H7"/>
  <c r="G8"/>
  <c r="H8"/>
  <c r="G9"/>
  <c r="H9"/>
  <c r="H2"/>
  <c r="H12" s="1"/>
  <c r="AA2" s="1"/>
  <c r="E3"/>
  <c r="E4"/>
  <c r="E5"/>
  <c r="E6"/>
  <c r="E7"/>
  <c r="E8"/>
  <c r="E9"/>
  <c r="E2"/>
  <c r="G14" i="5" l="1"/>
  <c r="P3" s="1"/>
  <c r="P5" s="1"/>
  <c r="I14"/>
  <c r="O5" s="1"/>
  <c r="P7" s="1"/>
  <c r="E14"/>
  <c r="O2" s="1"/>
  <c r="P6"/>
  <c r="O9" i="3"/>
  <c r="I3"/>
  <c r="M17" i="1"/>
  <c r="M18"/>
  <c r="N13"/>
  <c r="N15" s="1"/>
  <c r="O16"/>
  <c r="N17"/>
  <c r="O18" s="1"/>
  <c r="I12"/>
  <c r="Z2" s="1"/>
  <c r="AA1" s="1"/>
  <c r="F12"/>
  <c r="Z1" s="1"/>
  <c r="Y2" s="1"/>
  <c r="E12"/>
  <c r="Z3" s="1"/>
  <c r="G12"/>
  <c r="Z4" s="1"/>
  <c r="AA6" s="1"/>
  <c r="O3" i="5"/>
  <c r="O7" s="1"/>
  <c r="P2"/>
  <c r="P4" s="1"/>
  <c r="L4" i="3"/>
  <c r="F4" s="1"/>
  <c r="L5"/>
  <c r="F5" s="1"/>
  <c r="L6"/>
  <c r="F6" s="1"/>
  <c r="L3"/>
  <c r="F3" s="1"/>
  <c r="N5" i="5" l="1"/>
  <c r="O6"/>
  <c r="N7" s="1"/>
  <c r="N3"/>
  <c r="J3"/>
  <c r="R3" i="3"/>
  <c r="Q3"/>
  <c r="Q6"/>
  <c r="R6"/>
  <c r="Q5"/>
  <c r="R5"/>
  <c r="Q4"/>
  <c r="R4"/>
  <c r="O14" i="1"/>
  <c r="S4" s="1"/>
  <c r="Y4"/>
  <c r="D3" s="1"/>
  <c r="AA5"/>
  <c r="Y6" s="1"/>
  <c r="D5" s="1"/>
  <c r="J2" s="1"/>
  <c r="J5" i="5" l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6"/>
  <c r="L6" s="1"/>
  <c r="M6" s="1"/>
  <c r="K5"/>
  <c r="L5" s="1"/>
  <c r="M5" s="1"/>
  <c r="K4"/>
  <c r="L4" s="1"/>
  <c r="M4" s="1"/>
  <c r="K7"/>
  <c r="L7" s="1"/>
  <c r="M7" s="1"/>
  <c r="Q9" i="3"/>
  <c r="R9"/>
  <c r="S2" i="1"/>
  <c r="J10"/>
  <c r="U10" s="1"/>
  <c r="W10" s="1"/>
  <c r="J3"/>
  <c r="U3" s="1"/>
  <c r="W3" s="1"/>
  <c r="J4"/>
  <c r="U4" s="1"/>
  <c r="W4" s="1"/>
  <c r="J5"/>
  <c r="U5" s="1"/>
  <c r="W5" s="1"/>
  <c r="J6"/>
  <c r="U6" s="1"/>
  <c r="W6" s="1"/>
  <c r="J7"/>
  <c r="U7" s="1"/>
  <c r="W7" s="1"/>
  <c r="J8"/>
  <c r="U8" s="1"/>
  <c r="W8" s="1"/>
  <c r="J9"/>
  <c r="U9" s="1"/>
  <c r="W9" s="1"/>
  <c r="W2"/>
  <c r="W13" s="1"/>
  <c r="K3" i="5" l="1"/>
  <c r="L3" s="1"/>
  <c r="M3" s="1"/>
  <c r="M14"/>
  <c r="M15"/>
  <c r="N3" i="3"/>
  <c r="T10" i="1"/>
  <c r="V10" s="1"/>
  <c r="X10" s="1"/>
  <c r="T2"/>
  <c r="T3"/>
  <c r="V3" s="1"/>
  <c r="X3" s="1"/>
  <c r="T4"/>
  <c r="V4" s="1"/>
  <c r="X4" s="1"/>
  <c r="T5"/>
  <c r="V5" s="1"/>
  <c r="X5" s="1"/>
  <c r="T6"/>
  <c r="V6" s="1"/>
  <c r="X6" s="1"/>
  <c r="T7"/>
  <c r="V7" s="1"/>
  <c r="X7" s="1"/>
  <c r="T8"/>
  <c r="V8" s="1"/>
  <c r="X8" s="1"/>
  <c r="T9"/>
  <c r="V9" s="1"/>
  <c r="X9" s="1"/>
  <c r="X2"/>
  <c r="X13" s="1"/>
  <c r="S4" i="3" l="1"/>
  <c r="G4" s="1"/>
  <c r="S5"/>
  <c r="G5" s="1"/>
  <c r="S6"/>
  <c r="G6" s="1"/>
  <c r="S3"/>
  <c r="G3" s="1"/>
</calcChain>
</file>

<file path=xl/sharedStrings.xml><?xml version="1.0" encoding="utf-8"?>
<sst xmlns="http://schemas.openxmlformats.org/spreadsheetml/2006/main" count="102" uniqueCount="65">
  <si>
    <t>c1</t>
  </si>
  <si>
    <t>c2</t>
  </si>
  <si>
    <t>f</t>
  </si>
  <si>
    <t>f,b1</t>
  </si>
  <si>
    <t>b1,b1</t>
  </si>
  <si>
    <t>f,b2</t>
  </si>
  <si>
    <t>b2,b2</t>
  </si>
  <si>
    <t>f1~</t>
  </si>
  <si>
    <t>f2~</t>
  </si>
  <si>
    <t>||e1||</t>
  </si>
  <si>
    <t>e1</t>
  </si>
  <si>
    <t>e2</t>
  </si>
  <si>
    <t>||e2||</t>
  </si>
  <si>
    <t>b0</t>
  </si>
  <si>
    <t>b1</t>
  </si>
  <si>
    <t>b0,b0</t>
  </si>
  <si>
    <t>b0,b1</t>
  </si>
  <si>
    <t>f,b0</t>
  </si>
  <si>
    <t>||f-f~||</t>
  </si>
  <si>
    <t>f~</t>
  </si>
  <si>
    <t>c0</t>
  </si>
  <si>
    <t>d</t>
  </si>
  <si>
    <t>d0</t>
  </si>
  <si>
    <t>d1</t>
  </si>
  <si>
    <t>b2</t>
  </si>
  <si>
    <t>b'0</t>
  </si>
  <si>
    <t>b'1</t>
  </si>
  <si>
    <t>b'2</t>
  </si>
  <si>
    <t>b1,b0</t>
  </si>
  <si>
    <t>c</t>
  </si>
  <si>
    <t>b1~</t>
  </si>
  <si>
    <t>b2,b'0</t>
  </si>
  <si>
    <t>b'0,b'0</t>
  </si>
  <si>
    <t>b2,b'1</t>
  </si>
  <si>
    <t>b'1,b'1</t>
  </si>
  <si>
    <t>b2~</t>
  </si>
  <si>
    <t>regresia 2 bazy</t>
  </si>
  <si>
    <t>t</t>
  </si>
  <si>
    <t>f-f~</t>
  </si>
  <si>
    <t>b1=fk-1</t>
  </si>
  <si>
    <t>b2=fk+1</t>
  </si>
  <si>
    <t>b1,b2</t>
  </si>
  <si>
    <t>d2</t>
  </si>
  <si>
    <t>Dane data lepsie vystihuje regresia</t>
  </si>
  <si>
    <t>v</t>
  </si>
  <si>
    <t>v1~</t>
  </si>
  <si>
    <t>v2~</t>
  </si>
  <si>
    <t>b3</t>
  </si>
  <si>
    <t>c3</t>
  </si>
  <si>
    <t>v,b1</t>
  </si>
  <si>
    <t>v,b2</t>
  </si>
  <si>
    <t>v,b3</t>
  </si>
  <si>
    <t>chyba2</t>
  </si>
  <si>
    <t>chyba1</t>
  </si>
  <si>
    <t>b3,b3</t>
  </si>
  <si>
    <t>chyba3</t>
  </si>
  <si>
    <t>Najblizsie je vektor v k podpr B2</t>
  </si>
  <si>
    <t>b'3</t>
  </si>
  <si>
    <t>b3,b'0</t>
  </si>
  <si>
    <t>b3,b'1</t>
  </si>
  <si>
    <t>b3,b'2</t>
  </si>
  <si>
    <t>b'2,b'2</t>
  </si>
  <si>
    <t>b3~</t>
  </si>
  <si>
    <t>odvodenie klzavych suctov</t>
  </si>
  <si>
    <t>Dĺžka periódy je približne 14/3 teda 3 periody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</si>
</sst>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2" fontId="0" fillId="0" borderId="1" xfId="0" applyNumberFormat="1" applyFill="1" applyBorder="1"/>
    <xf numFmtId="2" fontId="0" fillId="4" borderId="0" xfId="0" applyNumberFormat="1" applyFill="1"/>
    <xf numFmtId="0" fontId="0" fillId="4" borderId="0" xfId="0" applyFill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plotArea>
      <c:layout>
        <c:manualLayout>
          <c:layoutTarget val="inner"/>
          <c:xMode val="edge"/>
          <c:yMode val="edge"/>
          <c:x val="6.5030183727034119E-2"/>
          <c:y val="7.4548702245552642E-2"/>
          <c:w val="0.72088648293963253"/>
          <c:h val="0.8326195683872849"/>
        </c:manualLayout>
      </c:layout>
      <c:lineChart>
        <c:grouping val="standard"/>
        <c:ser>
          <c:idx val="2"/>
          <c:order val="0"/>
          <c:tx>
            <c:v>f</c:v>
          </c:tx>
          <c:marker>
            <c:symbol val="none"/>
          </c:marker>
          <c:val>
            <c:numRef>
              <c:f>'uloha 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v>f1~</c:v>
          </c:tx>
          <c:marker>
            <c:symbol val="none"/>
          </c:marker>
          <c:val>
            <c:numRef>
              <c:f>'uloha 1'!$J$2:$J$9</c:f>
              <c:numCache>
                <c:formatCode>General</c:formatCode>
                <c:ptCount val="8"/>
                <c:pt idx="0">
                  <c:v>0.87692307692307658</c:v>
                </c:pt>
                <c:pt idx="1">
                  <c:v>1.7538461538461534</c:v>
                </c:pt>
                <c:pt idx="2">
                  <c:v>2.6307692307692303</c:v>
                </c:pt>
                <c:pt idx="3">
                  <c:v>2.1923076923076921</c:v>
                </c:pt>
                <c:pt idx="4">
                  <c:v>3.9461538461538455</c:v>
                </c:pt>
                <c:pt idx="5">
                  <c:v>1.7538461538461534</c:v>
                </c:pt>
                <c:pt idx="6">
                  <c:v>3.5076923076923077</c:v>
                </c:pt>
                <c:pt idx="7">
                  <c:v>1.3153846153846152</c:v>
                </c:pt>
              </c:numCache>
            </c:numRef>
          </c:val>
        </c:ser>
        <c:ser>
          <c:idx val="1"/>
          <c:order val="2"/>
          <c:tx>
            <c:v>f2~</c:v>
          </c:tx>
          <c:marker>
            <c:symbol val="none"/>
          </c:marker>
          <c:val>
            <c:numRef>
              <c:f>'uloha 1'!$T$2:$T$9</c:f>
              <c:numCache>
                <c:formatCode>General</c:formatCode>
                <c:ptCount val="8"/>
                <c:pt idx="0">
                  <c:v>2.4222222222222225</c:v>
                </c:pt>
                <c:pt idx="1">
                  <c:v>2.4555555555555562</c:v>
                </c:pt>
                <c:pt idx="2">
                  <c:v>2.4888888888888894</c:v>
                </c:pt>
                <c:pt idx="3">
                  <c:v>2.522222222222223</c:v>
                </c:pt>
                <c:pt idx="4">
                  <c:v>2.5555555555555562</c:v>
                </c:pt>
                <c:pt idx="5">
                  <c:v>2.5888888888888899</c:v>
                </c:pt>
                <c:pt idx="6">
                  <c:v>2.6222222222222236</c:v>
                </c:pt>
                <c:pt idx="7">
                  <c:v>2.6555555555555568</c:v>
                </c:pt>
              </c:numCache>
            </c:numRef>
          </c:val>
        </c:ser>
        <c:marker val="1"/>
        <c:axId val="71552384"/>
        <c:axId val="71570560"/>
      </c:lineChart>
      <c:catAx>
        <c:axId val="71552384"/>
        <c:scaling>
          <c:orientation val="minMax"/>
        </c:scaling>
        <c:axPos val="b"/>
        <c:tickLblPos val="nextTo"/>
        <c:crossAx val="71570560"/>
        <c:crosses val="autoZero"/>
        <c:auto val="1"/>
        <c:lblAlgn val="ctr"/>
        <c:lblOffset val="100"/>
      </c:catAx>
      <c:valAx>
        <c:axId val="71570560"/>
        <c:scaling>
          <c:orientation val="minMax"/>
        </c:scaling>
        <c:axPos val="l"/>
        <c:majorGridlines/>
        <c:numFmt formatCode="General" sourceLinked="1"/>
        <c:tickLblPos val="nextTo"/>
        <c:crossAx val="7155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plotArea>
      <c:layout/>
      <c:lineChart>
        <c:grouping val="standard"/>
        <c:ser>
          <c:idx val="0"/>
          <c:order val="0"/>
          <c:tx>
            <c:v>X(t)</c:v>
          </c:tx>
          <c:marker>
            <c:symbol val="none"/>
          </c:marker>
          <c:cat>
            <c:numRef>
              <c:f>'uloha 5'!$B$3:$B$13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'uloha 5'!$A$3:$A$13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-1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-1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v>X(t)~</c:v>
          </c:tx>
          <c:marker>
            <c:symbol val="none"/>
          </c:marker>
          <c:val>
            <c:numRef>
              <c:f>'uloha 5'!$K$3:$K$13</c:f>
              <c:numCache>
                <c:formatCode>General</c:formatCode>
                <c:ptCount val="11"/>
                <c:pt idx="0">
                  <c:v>2.0991869918699178</c:v>
                </c:pt>
                <c:pt idx="1">
                  <c:v>2.0390243902439016</c:v>
                </c:pt>
                <c:pt idx="2">
                  <c:v>1.9788617886178854</c:v>
                </c:pt>
                <c:pt idx="3">
                  <c:v>1.918699186991869</c:v>
                </c:pt>
                <c:pt idx="4">
                  <c:v>1.8585365853658529</c:v>
                </c:pt>
                <c:pt idx="5">
                  <c:v>1.7382113821138205</c:v>
                </c:pt>
                <c:pt idx="6">
                  <c:v>1.6780487804878041</c:v>
                </c:pt>
                <c:pt idx="7">
                  <c:v>1.617886178861788</c:v>
                </c:pt>
                <c:pt idx="8">
                  <c:v>1.4975609756097557</c:v>
                </c:pt>
                <c:pt idx="9">
                  <c:v>1.3170731707317069</c:v>
                </c:pt>
                <c:pt idx="10">
                  <c:v>1.2569105691056908</c:v>
                </c:pt>
              </c:numCache>
            </c:numRef>
          </c:val>
        </c:ser>
        <c:ser>
          <c:idx val="2"/>
          <c:order val="2"/>
          <c:tx>
            <c:v>X bez l.trendu</c:v>
          </c:tx>
          <c:marker>
            <c:symbol val="none"/>
          </c:marker>
          <c:val>
            <c:numRef>
              <c:f>'uloha 5'!$L$3:$L$13</c:f>
              <c:numCache>
                <c:formatCode>General</c:formatCode>
                <c:ptCount val="11"/>
                <c:pt idx="0">
                  <c:v>-1.0991869918699178</c:v>
                </c:pt>
                <c:pt idx="1">
                  <c:v>-3.9024390243901586E-2</c:v>
                </c:pt>
                <c:pt idx="2">
                  <c:v>3.0211382113821146</c:v>
                </c:pt>
                <c:pt idx="3">
                  <c:v>-2.9186991869918693</c:v>
                </c:pt>
                <c:pt idx="4">
                  <c:v>-0.85853658536585287</c:v>
                </c:pt>
                <c:pt idx="5">
                  <c:v>2.2617886178861797</c:v>
                </c:pt>
                <c:pt idx="6">
                  <c:v>-1.6780487804878041</c:v>
                </c:pt>
                <c:pt idx="7">
                  <c:v>0.38211382113821202</c:v>
                </c:pt>
                <c:pt idx="8">
                  <c:v>3.5024390243902443</c:v>
                </c:pt>
                <c:pt idx="9">
                  <c:v>-2.3170731707317067</c:v>
                </c:pt>
                <c:pt idx="10">
                  <c:v>-0.25691056910569077</c:v>
                </c:pt>
              </c:numCache>
            </c:numRef>
          </c:val>
        </c:ser>
        <c:marker val="1"/>
        <c:axId val="72160768"/>
        <c:axId val="72162304"/>
      </c:lineChart>
      <c:catAx>
        <c:axId val="72160768"/>
        <c:scaling>
          <c:orientation val="minMax"/>
        </c:scaling>
        <c:axPos val="b"/>
        <c:numFmt formatCode="General" sourceLinked="1"/>
        <c:tickLblPos val="nextTo"/>
        <c:crossAx val="72162304"/>
        <c:crosses val="autoZero"/>
        <c:auto val="1"/>
        <c:lblAlgn val="ctr"/>
        <c:lblOffset val="100"/>
      </c:catAx>
      <c:valAx>
        <c:axId val="72162304"/>
        <c:scaling>
          <c:orientation val="minMax"/>
        </c:scaling>
        <c:axPos val="l"/>
        <c:majorGridlines/>
        <c:numFmt formatCode="General" sourceLinked="1"/>
        <c:tickLblPos val="nextTo"/>
        <c:crossAx val="7216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123825</xdr:rowOff>
    </xdr:from>
    <xdr:to>
      <xdr:col>9</xdr:col>
      <xdr:colOff>133350</xdr:colOff>
      <xdr:row>27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17</xdr:row>
      <xdr:rowOff>133350</xdr:rowOff>
    </xdr:from>
    <xdr:to>
      <xdr:col>8</xdr:col>
      <xdr:colOff>476250</xdr:colOff>
      <xdr:row>32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topLeftCell="B1" workbookViewId="0">
      <selection activeCell="X2" sqref="X2"/>
    </sheetView>
  </sheetViews>
  <sheetFormatPr defaultRowHeight="15"/>
  <cols>
    <col min="5" max="5" width="5.85546875" customWidth="1"/>
    <col min="6" max="6" width="6.28515625" customWidth="1"/>
    <col min="7" max="7" width="5" customWidth="1"/>
    <col min="8" max="8" width="5.85546875" customWidth="1"/>
    <col min="9" max="9" width="6.28515625" customWidth="1"/>
    <col min="11" max="11" width="4" customWidth="1"/>
    <col min="12" max="13" width="4.42578125" customWidth="1"/>
    <col min="14" max="15" width="6.85546875" customWidth="1"/>
    <col min="19" max="19" width="6.7109375" customWidth="1"/>
  </cols>
  <sheetData>
    <row r="1" spans="1:27">
      <c r="A1" t="s">
        <v>2</v>
      </c>
      <c r="B1" t="s">
        <v>39</v>
      </c>
      <c r="C1" t="s">
        <v>40</v>
      </c>
      <c r="E1" t="s">
        <v>3</v>
      </c>
      <c r="F1" t="s">
        <v>4</v>
      </c>
      <c r="G1" t="s">
        <v>5</v>
      </c>
      <c r="H1" t="s">
        <v>6</v>
      </c>
      <c r="I1" t="s">
        <v>41</v>
      </c>
      <c r="J1" t="s">
        <v>7</v>
      </c>
      <c r="K1" t="s">
        <v>37</v>
      </c>
      <c r="L1" t="s">
        <v>13</v>
      </c>
      <c r="M1" t="s">
        <v>14</v>
      </c>
      <c r="N1" t="s">
        <v>17</v>
      </c>
      <c r="O1" t="s">
        <v>3</v>
      </c>
      <c r="P1" t="s">
        <v>15</v>
      </c>
      <c r="Q1" t="s">
        <v>16</v>
      </c>
      <c r="R1" t="s">
        <v>4</v>
      </c>
      <c r="S1" t="s">
        <v>20</v>
      </c>
      <c r="T1" t="s">
        <v>8</v>
      </c>
      <c r="U1" t="s">
        <v>10</v>
      </c>
      <c r="V1" t="s">
        <v>11</v>
      </c>
      <c r="W1" t="s">
        <v>9</v>
      </c>
      <c r="X1" t="s">
        <v>12</v>
      </c>
      <c r="Y1" t="s">
        <v>21</v>
      </c>
      <c r="Z1">
        <f>F12</f>
        <v>72</v>
      </c>
      <c r="AA1">
        <f>Z2</f>
        <v>58</v>
      </c>
    </row>
    <row r="2" spans="1:27">
      <c r="A2">
        <v>1</v>
      </c>
      <c r="B2">
        <v>0</v>
      </c>
      <c r="C2">
        <v>2</v>
      </c>
      <c r="D2" t="s">
        <v>0</v>
      </c>
      <c r="E2">
        <f>A2*B2</f>
        <v>0</v>
      </c>
      <c r="F2">
        <f>B2*B2</f>
        <v>0</v>
      </c>
      <c r="G2">
        <f>A2*C2</f>
        <v>2</v>
      </c>
      <c r="H2">
        <f>C2*C2</f>
        <v>4</v>
      </c>
      <c r="I2">
        <f>B2*C2</f>
        <v>0</v>
      </c>
      <c r="J2">
        <f>$D$3*B2+$D$5*C2</f>
        <v>0.87692307692307658</v>
      </c>
      <c r="K2">
        <v>0</v>
      </c>
      <c r="L2">
        <f>K2</f>
        <v>0</v>
      </c>
      <c r="M2">
        <v>1</v>
      </c>
      <c r="N2">
        <f>A2*L2</f>
        <v>0</v>
      </c>
      <c r="O2">
        <f>A2*M2</f>
        <v>1</v>
      </c>
      <c r="P2">
        <f>L2*L2</f>
        <v>0</v>
      </c>
      <c r="Q2">
        <f>L2*M2</f>
        <v>0</v>
      </c>
      <c r="R2">
        <f>M2*M2</f>
        <v>1</v>
      </c>
      <c r="S2">
        <f>O16/O14</f>
        <v>3.3333333333333486E-2</v>
      </c>
      <c r="T2">
        <f>$S$2*L2+$S$4*M2</f>
        <v>2.4222222222222225</v>
      </c>
      <c r="U2">
        <f>A2-J2</f>
        <v>0.12307692307692342</v>
      </c>
      <c r="V2">
        <f>A2-T2</f>
        <v>-1.4222222222222225</v>
      </c>
      <c r="W2">
        <f>U2^2</f>
        <v>1.5147928994082923E-2</v>
      </c>
      <c r="X2">
        <f>V2^2</f>
        <v>2.022716049382717</v>
      </c>
      <c r="Y2">
        <f>MDETERM(Z1:AA2)</f>
        <v>1820</v>
      </c>
      <c r="Z2">
        <f>I12</f>
        <v>58</v>
      </c>
      <c r="AA2">
        <f>H12</f>
        <v>72</v>
      </c>
    </row>
    <row r="3" spans="1:27">
      <c r="A3">
        <v>2</v>
      </c>
      <c r="B3">
        <v>1</v>
      </c>
      <c r="C3">
        <v>3</v>
      </c>
      <c r="D3">
        <f>Y4/Y2</f>
        <v>0.43846153846153846</v>
      </c>
      <c r="E3">
        <f t="shared" ref="E3:E10" si="0">A3*B3</f>
        <v>2</v>
      </c>
      <c r="F3">
        <f t="shared" ref="F3:F10" si="1">B3*B3</f>
        <v>1</v>
      </c>
      <c r="G3">
        <f t="shared" ref="G3:G10" si="2">A3*C3</f>
        <v>6</v>
      </c>
      <c r="H3">
        <f t="shared" ref="H3:H10" si="3">C3*C3</f>
        <v>9</v>
      </c>
      <c r="I3">
        <f t="shared" ref="I3:I10" si="4">B3*C3</f>
        <v>3</v>
      </c>
      <c r="J3">
        <f t="shared" ref="J3:J10" si="5">$D$3*B3+$D$5*C3</f>
        <v>1.7538461538461534</v>
      </c>
      <c r="K3">
        <v>1</v>
      </c>
      <c r="L3">
        <f t="shared" ref="L3:L10" si="6">K3</f>
        <v>1</v>
      </c>
      <c r="M3">
        <v>1</v>
      </c>
      <c r="N3">
        <f t="shared" ref="N3:N10" si="7">A3*L3</f>
        <v>2</v>
      </c>
      <c r="O3">
        <f t="shared" ref="O3:O10" si="8">A3*M3</f>
        <v>2</v>
      </c>
      <c r="P3">
        <f t="shared" ref="P3:P10" si="9">L3*L3</f>
        <v>1</v>
      </c>
      <c r="Q3">
        <f t="shared" ref="Q3:Q10" si="10">L3*M3</f>
        <v>1</v>
      </c>
      <c r="R3">
        <f t="shared" ref="R3:R10" si="11">M3*M3</f>
        <v>1</v>
      </c>
      <c r="S3" t="s">
        <v>0</v>
      </c>
      <c r="T3">
        <f t="shared" ref="T3:T10" si="12">$S$2*L3+$S$4*M3</f>
        <v>2.4555555555555562</v>
      </c>
      <c r="U3">
        <f t="shared" ref="U2:U10" si="13">A3-J3</f>
        <v>0.24615384615384661</v>
      </c>
      <c r="V3">
        <f t="shared" ref="V2:V11" si="14">A3-T3</f>
        <v>-0.45555555555555616</v>
      </c>
      <c r="W3">
        <f t="shared" ref="W3:W11" si="15">U3^2</f>
        <v>6.0591715976331589E-2</v>
      </c>
      <c r="X3">
        <f t="shared" ref="X3:X11" si="16">V3^2</f>
        <v>0.20753086419753142</v>
      </c>
      <c r="Y3" t="s">
        <v>23</v>
      </c>
      <c r="Z3">
        <f>E12</f>
        <v>57</v>
      </c>
      <c r="AA3">
        <v>58</v>
      </c>
    </row>
    <row r="4" spans="1:27">
      <c r="A4">
        <v>3</v>
      </c>
      <c r="B4">
        <v>2</v>
      </c>
      <c r="C4">
        <v>4</v>
      </c>
      <c r="D4" t="s">
        <v>1</v>
      </c>
      <c r="E4">
        <f t="shared" si="0"/>
        <v>6</v>
      </c>
      <c r="F4">
        <f t="shared" si="1"/>
        <v>4</v>
      </c>
      <c r="G4">
        <f t="shared" si="2"/>
        <v>12</v>
      </c>
      <c r="H4">
        <f t="shared" si="3"/>
        <v>16</v>
      </c>
      <c r="I4">
        <f t="shared" si="4"/>
        <v>8</v>
      </c>
      <c r="J4">
        <f t="shared" si="5"/>
        <v>2.6307692307692303</v>
      </c>
      <c r="K4">
        <v>2</v>
      </c>
      <c r="L4">
        <f t="shared" si="6"/>
        <v>2</v>
      </c>
      <c r="M4">
        <v>1</v>
      </c>
      <c r="N4">
        <f t="shared" si="7"/>
        <v>6</v>
      </c>
      <c r="O4">
        <f t="shared" si="8"/>
        <v>3</v>
      </c>
      <c r="P4">
        <f t="shared" si="9"/>
        <v>4</v>
      </c>
      <c r="Q4">
        <f t="shared" si="10"/>
        <v>2</v>
      </c>
      <c r="R4">
        <f t="shared" si="11"/>
        <v>1</v>
      </c>
      <c r="S4">
        <f>O18/O14</f>
        <v>2.4222222222222225</v>
      </c>
      <c r="T4">
        <f t="shared" si="12"/>
        <v>2.4888888888888894</v>
      </c>
      <c r="U4">
        <f t="shared" si="13"/>
        <v>0.3692307692307697</v>
      </c>
      <c r="V4">
        <f t="shared" si="14"/>
        <v>0.51111111111111063</v>
      </c>
      <c r="W4">
        <f t="shared" si="15"/>
        <v>0.13633136094674592</v>
      </c>
      <c r="X4">
        <f t="shared" si="16"/>
        <v>0.26123456790123406</v>
      </c>
      <c r="Y4">
        <f>MDETERM(Z3:AA4)</f>
        <v>798</v>
      </c>
      <c r="Z4">
        <f>G12</f>
        <v>57</v>
      </c>
      <c r="AA4">
        <v>72</v>
      </c>
    </row>
    <row r="5" spans="1:27">
      <c r="A5">
        <v>4</v>
      </c>
      <c r="B5">
        <v>3</v>
      </c>
      <c r="C5">
        <v>2</v>
      </c>
      <c r="D5">
        <f>Y6/Y2</f>
        <v>0.43846153846153829</v>
      </c>
      <c r="E5">
        <f t="shared" si="0"/>
        <v>12</v>
      </c>
      <c r="F5">
        <f t="shared" si="1"/>
        <v>9</v>
      </c>
      <c r="G5">
        <f t="shared" si="2"/>
        <v>8</v>
      </c>
      <c r="H5">
        <f t="shared" si="3"/>
        <v>4</v>
      </c>
      <c r="I5">
        <f t="shared" si="4"/>
        <v>6</v>
      </c>
      <c r="J5">
        <f t="shared" si="5"/>
        <v>2.1923076923076921</v>
      </c>
      <c r="K5">
        <v>3</v>
      </c>
      <c r="L5">
        <f t="shared" si="6"/>
        <v>3</v>
      </c>
      <c r="M5">
        <v>1</v>
      </c>
      <c r="N5">
        <f t="shared" si="7"/>
        <v>12</v>
      </c>
      <c r="O5">
        <f t="shared" si="8"/>
        <v>4</v>
      </c>
      <c r="P5">
        <f t="shared" si="9"/>
        <v>9</v>
      </c>
      <c r="Q5">
        <f t="shared" si="10"/>
        <v>3</v>
      </c>
      <c r="R5">
        <f t="shared" si="11"/>
        <v>1</v>
      </c>
      <c r="T5">
        <f t="shared" si="12"/>
        <v>2.522222222222223</v>
      </c>
      <c r="U5">
        <f t="shared" si="13"/>
        <v>1.8076923076923079</v>
      </c>
      <c r="V5">
        <f t="shared" si="14"/>
        <v>1.477777777777777</v>
      </c>
      <c r="W5">
        <f t="shared" si="15"/>
        <v>3.2677514792899416</v>
      </c>
      <c r="X5">
        <f t="shared" si="16"/>
        <v>2.1838271604938249</v>
      </c>
      <c r="Y5" t="s">
        <v>42</v>
      </c>
      <c r="Z5">
        <f>Z1</f>
        <v>72</v>
      </c>
      <c r="AA5">
        <f>Z3</f>
        <v>57</v>
      </c>
    </row>
    <row r="6" spans="1:27">
      <c r="A6">
        <v>2</v>
      </c>
      <c r="B6">
        <v>4</v>
      </c>
      <c r="C6">
        <v>5</v>
      </c>
      <c r="E6">
        <f t="shared" si="0"/>
        <v>8</v>
      </c>
      <c r="F6">
        <f t="shared" si="1"/>
        <v>16</v>
      </c>
      <c r="G6">
        <f t="shared" si="2"/>
        <v>10</v>
      </c>
      <c r="H6">
        <f t="shared" si="3"/>
        <v>25</v>
      </c>
      <c r="I6">
        <f t="shared" si="4"/>
        <v>20</v>
      </c>
      <c r="J6">
        <f t="shared" si="5"/>
        <v>3.9461538461538455</v>
      </c>
      <c r="K6">
        <v>4</v>
      </c>
      <c r="L6">
        <f t="shared" si="6"/>
        <v>4</v>
      </c>
      <c r="M6">
        <v>1</v>
      </c>
      <c r="N6">
        <f t="shared" si="7"/>
        <v>8</v>
      </c>
      <c r="O6">
        <f t="shared" si="8"/>
        <v>2</v>
      </c>
      <c r="P6">
        <f t="shared" si="9"/>
        <v>16</v>
      </c>
      <c r="Q6">
        <f t="shared" si="10"/>
        <v>4</v>
      </c>
      <c r="R6">
        <f t="shared" si="11"/>
        <v>1</v>
      </c>
      <c r="T6">
        <f t="shared" si="12"/>
        <v>2.5555555555555562</v>
      </c>
      <c r="U6">
        <f t="shared" si="13"/>
        <v>-1.9461538461538455</v>
      </c>
      <c r="V6">
        <f t="shared" si="14"/>
        <v>-0.55555555555555625</v>
      </c>
      <c r="W6">
        <f t="shared" si="15"/>
        <v>3.7875147928994055</v>
      </c>
      <c r="X6">
        <f t="shared" si="16"/>
        <v>0.30864197530864274</v>
      </c>
      <c r="Y6">
        <f>MDETERM(Z5:AA6)</f>
        <v>797.99999999999966</v>
      </c>
      <c r="Z6">
        <v>58</v>
      </c>
      <c r="AA6">
        <f>Z4</f>
        <v>57</v>
      </c>
    </row>
    <row r="7" spans="1:27">
      <c r="A7">
        <v>5</v>
      </c>
      <c r="B7">
        <v>2</v>
      </c>
      <c r="C7">
        <v>2</v>
      </c>
      <c r="E7">
        <f t="shared" si="0"/>
        <v>10</v>
      </c>
      <c r="F7">
        <f t="shared" si="1"/>
        <v>4</v>
      </c>
      <c r="G7">
        <f t="shared" si="2"/>
        <v>10</v>
      </c>
      <c r="H7">
        <f t="shared" si="3"/>
        <v>4</v>
      </c>
      <c r="I7">
        <f t="shared" si="4"/>
        <v>4</v>
      </c>
      <c r="J7">
        <f t="shared" si="5"/>
        <v>1.7538461538461534</v>
      </c>
      <c r="K7">
        <v>5</v>
      </c>
      <c r="L7">
        <f t="shared" si="6"/>
        <v>5</v>
      </c>
      <c r="M7">
        <v>1</v>
      </c>
      <c r="N7">
        <f t="shared" si="7"/>
        <v>25</v>
      </c>
      <c r="O7">
        <f t="shared" si="8"/>
        <v>5</v>
      </c>
      <c r="P7">
        <f t="shared" si="9"/>
        <v>25</v>
      </c>
      <c r="Q7">
        <f t="shared" si="10"/>
        <v>5</v>
      </c>
      <c r="R7">
        <f t="shared" si="11"/>
        <v>1</v>
      </c>
      <c r="T7">
        <f t="shared" si="12"/>
        <v>2.5888888888888899</v>
      </c>
      <c r="U7">
        <f t="shared" si="13"/>
        <v>3.2461538461538466</v>
      </c>
      <c r="V7">
        <f t="shared" si="14"/>
        <v>2.4111111111111101</v>
      </c>
      <c r="W7">
        <f t="shared" si="15"/>
        <v>10.537514792899412</v>
      </c>
      <c r="X7">
        <f t="shared" si="16"/>
        <v>5.8134567901234515</v>
      </c>
    </row>
    <row r="8" spans="1:27">
      <c r="A8">
        <v>2</v>
      </c>
      <c r="B8">
        <v>5</v>
      </c>
      <c r="C8">
        <v>3</v>
      </c>
      <c r="E8">
        <f t="shared" si="0"/>
        <v>10</v>
      </c>
      <c r="F8">
        <f t="shared" si="1"/>
        <v>25</v>
      </c>
      <c r="G8">
        <f t="shared" si="2"/>
        <v>6</v>
      </c>
      <c r="H8">
        <f t="shared" si="3"/>
        <v>9</v>
      </c>
      <c r="I8">
        <f t="shared" si="4"/>
        <v>15</v>
      </c>
      <c r="J8">
        <f t="shared" si="5"/>
        <v>3.5076923076923077</v>
      </c>
      <c r="K8">
        <v>6</v>
      </c>
      <c r="L8">
        <f t="shared" si="6"/>
        <v>6</v>
      </c>
      <c r="M8">
        <v>1</v>
      </c>
      <c r="N8">
        <f t="shared" si="7"/>
        <v>12</v>
      </c>
      <c r="O8">
        <f t="shared" si="8"/>
        <v>2</v>
      </c>
      <c r="P8">
        <f t="shared" si="9"/>
        <v>36</v>
      </c>
      <c r="Q8">
        <f t="shared" si="10"/>
        <v>6</v>
      </c>
      <c r="R8">
        <f t="shared" si="11"/>
        <v>1</v>
      </c>
      <c r="T8">
        <f t="shared" si="12"/>
        <v>2.6222222222222236</v>
      </c>
      <c r="U8">
        <f t="shared" si="13"/>
        <v>-1.5076923076923077</v>
      </c>
      <c r="V8">
        <f t="shared" si="14"/>
        <v>-0.62222222222222356</v>
      </c>
      <c r="W8">
        <f t="shared" si="15"/>
        <v>2.2731360946745562</v>
      </c>
      <c r="X8">
        <f t="shared" si="16"/>
        <v>0.38716049382716217</v>
      </c>
    </row>
    <row r="9" spans="1:27">
      <c r="A9">
        <v>3</v>
      </c>
      <c r="B9">
        <v>2</v>
      </c>
      <c r="C9">
        <v>1</v>
      </c>
      <c r="E9">
        <f t="shared" si="0"/>
        <v>6</v>
      </c>
      <c r="F9">
        <f t="shared" si="1"/>
        <v>4</v>
      </c>
      <c r="G9">
        <f t="shared" si="2"/>
        <v>3</v>
      </c>
      <c r="H9">
        <f t="shared" si="3"/>
        <v>1</v>
      </c>
      <c r="I9">
        <f t="shared" si="4"/>
        <v>2</v>
      </c>
      <c r="J9">
        <f t="shared" si="5"/>
        <v>1.3153846153846152</v>
      </c>
      <c r="K9">
        <v>7</v>
      </c>
      <c r="L9">
        <f t="shared" si="6"/>
        <v>7</v>
      </c>
      <c r="M9">
        <v>1</v>
      </c>
      <c r="N9">
        <f t="shared" si="7"/>
        <v>21</v>
      </c>
      <c r="O9">
        <f t="shared" si="8"/>
        <v>3</v>
      </c>
      <c r="P9">
        <f t="shared" si="9"/>
        <v>49</v>
      </c>
      <c r="Q9">
        <f t="shared" si="10"/>
        <v>7</v>
      </c>
      <c r="R9">
        <f t="shared" si="11"/>
        <v>1</v>
      </c>
      <c r="T9">
        <f t="shared" si="12"/>
        <v>2.6555555555555568</v>
      </c>
      <c r="U9">
        <f t="shared" si="13"/>
        <v>1.6846153846153848</v>
      </c>
      <c r="V9">
        <f t="shared" si="14"/>
        <v>0.34444444444444322</v>
      </c>
      <c r="W9">
        <f t="shared" si="15"/>
        <v>2.8379289940828412</v>
      </c>
      <c r="X9">
        <f t="shared" si="16"/>
        <v>0.11864197530864114</v>
      </c>
    </row>
    <row r="10" spans="1:27" s="4" customFormat="1">
      <c r="A10" s="4">
        <v>1</v>
      </c>
      <c r="B10" s="4">
        <v>3</v>
      </c>
      <c r="C10" s="4">
        <v>0</v>
      </c>
      <c r="E10" s="4">
        <f t="shared" si="0"/>
        <v>3</v>
      </c>
      <c r="F10" s="4">
        <f t="shared" si="1"/>
        <v>9</v>
      </c>
      <c r="G10" s="4">
        <f t="shared" si="2"/>
        <v>0</v>
      </c>
      <c r="H10" s="4">
        <f t="shared" si="3"/>
        <v>0</v>
      </c>
      <c r="I10" s="4">
        <f t="shared" si="4"/>
        <v>0</v>
      </c>
      <c r="J10" s="4">
        <f t="shared" si="5"/>
        <v>1.3153846153846154</v>
      </c>
      <c r="K10" s="4">
        <v>8</v>
      </c>
      <c r="L10" s="4">
        <f t="shared" si="6"/>
        <v>8</v>
      </c>
      <c r="M10" s="4">
        <v>1</v>
      </c>
      <c r="N10" s="4">
        <f t="shared" si="7"/>
        <v>8</v>
      </c>
      <c r="O10" s="4">
        <f t="shared" si="8"/>
        <v>1</v>
      </c>
      <c r="P10" s="4">
        <f t="shared" si="9"/>
        <v>64</v>
      </c>
      <c r="Q10" s="4">
        <f t="shared" si="10"/>
        <v>8</v>
      </c>
      <c r="R10" s="4">
        <f t="shared" si="11"/>
        <v>1</v>
      </c>
      <c r="T10" s="4">
        <f t="shared" si="12"/>
        <v>2.6888888888888904</v>
      </c>
      <c r="U10" s="4">
        <f t="shared" si="13"/>
        <v>-0.31538461538461537</v>
      </c>
      <c r="V10" s="4">
        <f t="shared" si="14"/>
        <v>-1.6888888888888904</v>
      </c>
      <c r="W10" s="4">
        <f t="shared" si="15"/>
        <v>9.946745562130177E-2</v>
      </c>
      <c r="X10" s="4">
        <f t="shared" si="16"/>
        <v>2.8523456790123509</v>
      </c>
    </row>
    <row r="11" spans="1:27">
      <c r="N11">
        <f>SUM(N2:N10)</f>
        <v>94</v>
      </c>
      <c r="O11">
        <f t="shared" ref="O11:R11" si="17">SUM(O2:O10)</f>
        <v>23</v>
      </c>
      <c r="P11">
        <f t="shared" si="17"/>
        <v>204</v>
      </c>
      <c r="Q11">
        <f t="shared" si="17"/>
        <v>36</v>
      </c>
      <c r="R11">
        <f t="shared" si="17"/>
        <v>9</v>
      </c>
    </row>
    <row r="12" spans="1:27">
      <c r="E12">
        <f>SUM(E2:E11)</f>
        <v>57</v>
      </c>
      <c r="F12">
        <f t="shared" ref="F12:I12" si="18">SUM(F2:F11)</f>
        <v>72</v>
      </c>
      <c r="G12">
        <f t="shared" si="18"/>
        <v>57</v>
      </c>
      <c r="H12">
        <f t="shared" si="18"/>
        <v>72</v>
      </c>
      <c r="I12">
        <f t="shared" si="18"/>
        <v>58</v>
      </c>
      <c r="W12">
        <f>SUM(W2:W11)</f>
        <v>23.015384615384615</v>
      </c>
      <c r="X12">
        <f>SUM(X2:X11)</f>
        <v>14.155555555555555</v>
      </c>
    </row>
    <row r="13" spans="1:27">
      <c r="L13" t="s">
        <v>21</v>
      </c>
      <c r="M13">
        <f>P11</f>
        <v>204</v>
      </c>
      <c r="N13">
        <f>M14</f>
        <v>36</v>
      </c>
      <c r="W13">
        <f>SQRT(W12)</f>
        <v>4.7974352122133563</v>
      </c>
      <c r="X13">
        <f>SQRT(X12)</f>
        <v>3.7623869492059896</v>
      </c>
    </row>
    <row r="14" spans="1:27">
      <c r="M14">
        <f>Q11</f>
        <v>36</v>
      </c>
      <c r="N14">
        <f>R11</f>
        <v>9</v>
      </c>
      <c r="O14">
        <f>MDETERM(M13:N14)</f>
        <v>539.99999999999989</v>
      </c>
    </row>
    <row r="15" spans="1:27">
      <c r="L15" t="s">
        <v>22</v>
      </c>
      <c r="M15">
        <f>N11</f>
        <v>94</v>
      </c>
      <c r="N15">
        <f>N13</f>
        <v>36</v>
      </c>
    </row>
    <row r="16" spans="1:27">
      <c r="M16">
        <f>O11</f>
        <v>23</v>
      </c>
      <c r="N16">
        <f>N14</f>
        <v>9</v>
      </c>
      <c r="O16">
        <f t="shared" ref="O16" si="19">MDETERM(M15:N16)</f>
        <v>18.000000000000078</v>
      </c>
    </row>
    <row r="17" spans="12:24">
      <c r="L17" t="s">
        <v>23</v>
      </c>
      <c r="M17">
        <f>M13</f>
        <v>204</v>
      </c>
      <c r="N17">
        <f>M15</f>
        <v>94</v>
      </c>
    </row>
    <row r="18" spans="12:24">
      <c r="M18">
        <f>M14</f>
        <v>36</v>
      </c>
      <c r="N18">
        <f>M16</f>
        <v>23</v>
      </c>
      <c r="O18">
        <f>MDETERM(M17:N18)</f>
        <v>1307.9999999999998</v>
      </c>
    </row>
    <row r="19" spans="12:24">
      <c r="U19" s="4" t="s">
        <v>43</v>
      </c>
      <c r="V19" s="4"/>
      <c r="W19" s="4"/>
      <c r="X1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9"/>
  <sheetViews>
    <sheetView topLeftCell="D1" workbookViewId="0">
      <selection activeCell="N12" sqref="N12"/>
    </sheetView>
  </sheetViews>
  <sheetFormatPr defaultRowHeight="15"/>
  <cols>
    <col min="11" max="11" width="9.42578125" bestFit="1" customWidth="1"/>
    <col min="12" max="12" width="9.42578125" customWidth="1"/>
  </cols>
  <sheetData>
    <row r="1" spans="1:26">
      <c r="A1" t="s">
        <v>44</v>
      </c>
      <c r="B1" t="s">
        <v>14</v>
      </c>
      <c r="C1" t="s">
        <v>49</v>
      </c>
      <c r="D1" t="s">
        <v>4</v>
      </c>
      <c r="E1" t="s">
        <v>45</v>
      </c>
      <c r="F1" t="s">
        <v>53</v>
      </c>
      <c r="G1" t="s">
        <v>0</v>
      </c>
      <c r="H1" t="s">
        <v>24</v>
      </c>
      <c r="I1" t="s">
        <v>50</v>
      </c>
      <c r="J1" t="s">
        <v>6</v>
      </c>
      <c r="K1" t="s">
        <v>46</v>
      </c>
      <c r="L1" t="s">
        <v>52</v>
      </c>
      <c r="M1" t="s">
        <v>1</v>
      </c>
      <c r="N1" t="s">
        <v>47</v>
      </c>
      <c r="O1" t="s">
        <v>51</v>
      </c>
      <c r="P1" t="s">
        <v>54</v>
      </c>
      <c r="Q1" t="s">
        <v>45</v>
      </c>
      <c r="R1" t="s">
        <v>55</v>
      </c>
      <c r="S1" t="s">
        <v>48</v>
      </c>
      <c r="T1" s="6"/>
      <c r="U1" s="6"/>
      <c r="V1" s="6"/>
      <c r="W1" s="6"/>
      <c r="X1" s="6"/>
      <c r="Y1" s="6"/>
      <c r="Z1" s="6"/>
    </row>
    <row r="2" spans="1:26">
      <c r="A2">
        <v>1</v>
      </c>
      <c r="B2">
        <v>1</v>
      </c>
      <c r="C2">
        <f>A2*B2</f>
        <v>1</v>
      </c>
      <c r="D2">
        <f>B2*B2</f>
        <v>1</v>
      </c>
      <c r="E2">
        <f>$G$2*B2</f>
        <v>1.0833333333333333</v>
      </c>
      <c r="F2">
        <f>(A2-E2)^2</f>
        <v>6.9444444444444319E-3</v>
      </c>
      <c r="G2" s="4">
        <f>C6/D6</f>
        <v>1.0833333333333333</v>
      </c>
      <c r="H2">
        <v>2</v>
      </c>
      <c r="I2">
        <f>A2*H2</f>
        <v>2</v>
      </c>
      <c r="J2">
        <f>H2*H2</f>
        <v>4</v>
      </c>
      <c r="K2">
        <f>$M$2*H2</f>
        <v>1.263157894736842</v>
      </c>
      <c r="L2">
        <f>(A2-K2)^2</f>
        <v>6.9252077562326833E-2</v>
      </c>
      <c r="M2" s="4">
        <f>I6/J6</f>
        <v>0.63157894736842102</v>
      </c>
      <c r="N2">
        <v>5</v>
      </c>
      <c r="O2">
        <f>A2*N2</f>
        <v>5</v>
      </c>
      <c r="P2">
        <f>N2*N2</f>
        <v>25</v>
      </c>
      <c r="Q2">
        <f>$S$2*N2</f>
        <v>2.7631578947368425</v>
      </c>
      <c r="R2">
        <f>(A2-Q2)^2</f>
        <v>3.1087257617728543</v>
      </c>
      <c r="S2" s="4">
        <f>O6/P6</f>
        <v>0.55263157894736847</v>
      </c>
      <c r="T2" s="6"/>
      <c r="U2" s="6"/>
      <c r="V2" s="6"/>
      <c r="W2" s="6"/>
      <c r="X2" s="6"/>
      <c r="Y2" s="6"/>
      <c r="Z2" s="6"/>
    </row>
    <row r="3" spans="1:26">
      <c r="A3">
        <v>2</v>
      </c>
      <c r="B3">
        <v>3</v>
      </c>
      <c r="C3">
        <f t="shared" ref="C3:C5" si="0">A3*B3</f>
        <v>6</v>
      </c>
      <c r="D3">
        <f t="shared" ref="D3:D5" si="1">B3*B3</f>
        <v>9</v>
      </c>
      <c r="E3">
        <f t="shared" ref="E3:E5" si="2">$G$2*B3</f>
        <v>3.25</v>
      </c>
      <c r="F3">
        <f t="shared" ref="F3:F5" si="3">(A3-E3)^2</f>
        <v>1.5625</v>
      </c>
      <c r="H3">
        <v>5</v>
      </c>
      <c r="I3">
        <f t="shared" ref="I3:I5" si="4">A3*H3</f>
        <v>10</v>
      </c>
      <c r="J3">
        <f t="shared" ref="J3:J5" si="5">H3*H3</f>
        <v>25</v>
      </c>
      <c r="K3">
        <f t="shared" ref="K3:K5" si="6">$M$2*H3</f>
        <v>3.1578947368421053</v>
      </c>
      <c r="L3">
        <f t="shared" ref="L3:L5" si="7">(A3-K3)^2</f>
        <v>1.3407202216066483</v>
      </c>
      <c r="N3">
        <v>2</v>
      </c>
      <c r="O3">
        <f t="shared" ref="O3:O5" si="8">A3*N3</f>
        <v>4</v>
      </c>
      <c r="P3">
        <f t="shared" ref="P3:P5" si="9">N3*N3</f>
        <v>4</v>
      </c>
      <c r="Q3">
        <f t="shared" ref="Q3:Q5" si="10">$S$2*N3</f>
        <v>1.1052631578947369</v>
      </c>
      <c r="R3">
        <f t="shared" ref="R3:R5" si="11">(A3-Q3)^2</f>
        <v>0.80055401662049841</v>
      </c>
      <c r="T3" s="6"/>
      <c r="U3" s="6"/>
      <c r="V3" s="6"/>
      <c r="W3" s="6"/>
      <c r="X3" s="6"/>
      <c r="Y3" s="6"/>
      <c r="Z3" s="6"/>
    </row>
    <row r="4" spans="1:26">
      <c r="A4">
        <v>2</v>
      </c>
      <c r="B4">
        <v>1</v>
      </c>
      <c r="C4">
        <f t="shared" si="0"/>
        <v>2</v>
      </c>
      <c r="D4">
        <f t="shared" si="1"/>
        <v>1</v>
      </c>
      <c r="E4">
        <f t="shared" si="2"/>
        <v>1.0833333333333333</v>
      </c>
      <c r="F4">
        <f t="shared" si="3"/>
        <v>0.8402777777777779</v>
      </c>
      <c r="H4"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4</v>
      </c>
      <c r="N4"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4</v>
      </c>
      <c r="T4" s="6"/>
      <c r="U4" s="6"/>
      <c r="V4" s="6"/>
      <c r="W4" s="6"/>
      <c r="X4" s="6"/>
      <c r="Y4" s="6"/>
      <c r="Z4" s="6"/>
    </row>
    <row r="5" spans="1:26">
      <c r="A5">
        <v>4</v>
      </c>
      <c r="B5">
        <v>1</v>
      </c>
      <c r="C5">
        <f t="shared" si="0"/>
        <v>4</v>
      </c>
      <c r="D5">
        <f t="shared" si="1"/>
        <v>1</v>
      </c>
      <c r="E5">
        <f t="shared" si="2"/>
        <v>1.0833333333333333</v>
      </c>
      <c r="F5">
        <f t="shared" si="3"/>
        <v>8.5069444444444464</v>
      </c>
      <c r="H5">
        <v>3</v>
      </c>
      <c r="I5">
        <f t="shared" si="4"/>
        <v>12</v>
      </c>
      <c r="J5">
        <f t="shared" si="5"/>
        <v>9</v>
      </c>
      <c r="K5">
        <f t="shared" si="6"/>
        <v>1.8947368421052631</v>
      </c>
      <c r="L5">
        <f t="shared" si="7"/>
        <v>4.4321329639889209</v>
      </c>
      <c r="N5">
        <v>3</v>
      </c>
      <c r="O5">
        <f t="shared" si="8"/>
        <v>12</v>
      </c>
      <c r="P5">
        <f t="shared" si="9"/>
        <v>9</v>
      </c>
      <c r="Q5">
        <f t="shared" si="10"/>
        <v>1.6578947368421053</v>
      </c>
      <c r="R5">
        <f t="shared" si="11"/>
        <v>5.4854570637119116</v>
      </c>
      <c r="T5" s="6"/>
      <c r="U5" s="6"/>
      <c r="V5" s="6"/>
      <c r="W5" s="6"/>
      <c r="X5" s="6"/>
      <c r="Y5" s="6"/>
      <c r="Z5" s="6"/>
    </row>
    <row r="6" spans="1:26">
      <c r="C6">
        <f>SUM(C2:C5)</f>
        <v>13</v>
      </c>
      <c r="D6">
        <f>SUM(D2:D5)</f>
        <v>12</v>
      </c>
      <c r="F6">
        <f>SUM(F2:F5)</f>
        <v>10.916666666666668</v>
      </c>
      <c r="I6">
        <f>SUM(I2:I5)</f>
        <v>24</v>
      </c>
      <c r="J6">
        <f t="shared" ref="J6:L6" si="12">SUM(J2:J5)</f>
        <v>38</v>
      </c>
      <c r="K6">
        <f t="shared" si="12"/>
        <v>6.3157894736842097</v>
      </c>
      <c r="L6">
        <f t="shared" si="12"/>
        <v>9.8421052631578974</v>
      </c>
      <c r="O6">
        <f>SUM(O2:O5)</f>
        <v>21</v>
      </c>
      <c r="P6">
        <f>SUM(P2:P5)</f>
        <v>38</v>
      </c>
      <c r="R6">
        <f>SUM(R2:R5)</f>
        <v>13.394736842105264</v>
      </c>
      <c r="T6" s="6"/>
      <c r="U6" s="6"/>
      <c r="V6" s="6"/>
      <c r="W6" s="6"/>
      <c r="X6" s="6"/>
      <c r="Y6" s="6"/>
      <c r="Z6" s="6"/>
    </row>
    <row r="7" spans="1:26">
      <c r="F7" s="4">
        <f>SQRT(F6)</f>
        <v>3.3040379335998349</v>
      </c>
      <c r="L7" s="4">
        <f t="shared" ref="L7" si="13">SQRT(L6)</f>
        <v>3.1372129770160484</v>
      </c>
      <c r="R7" s="4">
        <f>SQRT(R6)</f>
        <v>3.6598820803552217</v>
      </c>
      <c r="T7" s="6"/>
      <c r="U7" s="6"/>
      <c r="V7" s="6"/>
      <c r="W7" s="6"/>
      <c r="X7" s="6"/>
      <c r="Y7" s="6"/>
      <c r="Z7" s="6"/>
    </row>
    <row r="8" spans="1:26">
      <c r="T8" s="6"/>
      <c r="U8" s="6"/>
      <c r="V8" s="6"/>
      <c r="W8" s="6"/>
      <c r="X8" s="6"/>
      <c r="Y8" s="6"/>
      <c r="Z8" s="6"/>
    </row>
    <row r="9" spans="1:26">
      <c r="T9" s="6"/>
      <c r="U9" s="6"/>
      <c r="V9" s="6"/>
      <c r="W9" s="6"/>
      <c r="X9" s="6"/>
      <c r="Y9" s="6"/>
      <c r="Z9" s="6"/>
    </row>
    <row r="10" spans="1:26">
      <c r="A10" s="4" t="s">
        <v>56</v>
      </c>
      <c r="B10" s="4"/>
      <c r="C10" s="4"/>
      <c r="D10" s="4"/>
      <c r="T10" s="6"/>
      <c r="U10" s="6"/>
      <c r="V10" s="6"/>
      <c r="W10" s="6"/>
      <c r="X10" s="6"/>
      <c r="Y10" s="6"/>
      <c r="Z10" s="6"/>
    </row>
    <row r="11" spans="1:26">
      <c r="T11" s="6"/>
      <c r="U11" s="6"/>
      <c r="V11" s="6"/>
      <c r="W11" s="6"/>
      <c r="X11" s="6"/>
      <c r="Y11" s="6"/>
      <c r="Z11" s="6"/>
    </row>
    <row r="12" spans="1:26">
      <c r="T12" s="6"/>
      <c r="U12" s="6"/>
      <c r="V12" s="6"/>
      <c r="W12" s="6"/>
      <c r="X12" s="6"/>
      <c r="Y12" s="6"/>
      <c r="Z12" s="6"/>
    </row>
    <row r="13" spans="1:26">
      <c r="T13" s="6"/>
      <c r="U13" s="6"/>
      <c r="V13" s="6"/>
      <c r="W13" s="6"/>
      <c r="X13" s="6"/>
      <c r="Y13" s="6"/>
      <c r="Z13" s="6"/>
    </row>
    <row r="14" spans="1:26">
      <c r="T14" s="6"/>
      <c r="U14" s="6"/>
      <c r="V14" s="6"/>
      <c r="W14" s="6"/>
      <c r="X14" s="6"/>
      <c r="Y14" s="6"/>
      <c r="Z14" s="6"/>
    </row>
    <row r="15" spans="1:26">
      <c r="T15" s="6"/>
      <c r="U15" s="6"/>
      <c r="V15" s="6"/>
      <c r="W15" s="6"/>
      <c r="X15" s="6"/>
      <c r="Y15" s="6"/>
      <c r="Z15" s="6"/>
    </row>
    <row r="16" spans="1:26">
      <c r="T16" s="6"/>
      <c r="U16" s="6"/>
      <c r="V16" s="6"/>
      <c r="W16" s="6"/>
      <c r="X16" s="6"/>
      <c r="Y16" s="6"/>
      <c r="Z16" s="6"/>
    </row>
    <row r="17" spans="5:26">
      <c r="T17" s="6"/>
      <c r="U17" s="6"/>
      <c r="V17" s="6"/>
      <c r="W17" s="6"/>
      <c r="X17" s="6"/>
      <c r="Y17" s="6"/>
      <c r="Z17" s="6"/>
    </row>
    <row r="18" spans="5:26">
      <c r="T18" s="6"/>
      <c r="U18" s="6"/>
      <c r="V18" s="6"/>
      <c r="W18" s="6"/>
      <c r="X18" s="6"/>
      <c r="Y18" s="6"/>
      <c r="Z18" s="6"/>
    </row>
    <row r="19" spans="5:26">
      <c r="T19" s="6"/>
      <c r="U19" s="6"/>
      <c r="V19" s="6"/>
      <c r="W19" s="6"/>
      <c r="X19" s="6"/>
      <c r="Y19" s="6"/>
      <c r="Z19" s="6"/>
    </row>
    <row r="20" spans="5:26">
      <c r="T20" s="6"/>
      <c r="U20" s="6"/>
      <c r="V20" s="6"/>
      <c r="W20" s="6"/>
      <c r="X20" s="6"/>
      <c r="Y20" s="6"/>
      <c r="Z20" s="6"/>
    </row>
    <row r="21" spans="5:26">
      <c r="T21" s="6"/>
      <c r="U21" s="6"/>
      <c r="V21" s="6"/>
      <c r="W21" s="6"/>
      <c r="X21" s="6"/>
      <c r="Y21" s="6"/>
      <c r="Z21" s="6"/>
    </row>
    <row r="28" spans="5:26">
      <c r="K28" s="3"/>
      <c r="L28" s="3"/>
    </row>
    <row r="29" spans="5:2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C9"/>
  <sheetViews>
    <sheetView workbookViewId="0">
      <selection activeCell="J16" sqref="J16"/>
    </sheetView>
  </sheetViews>
  <sheetFormatPr defaultRowHeight="15"/>
  <cols>
    <col min="1" max="28" width="6.28515625" customWidth="1"/>
  </cols>
  <sheetData>
    <row r="2" spans="1:29">
      <c r="A2" t="s">
        <v>13</v>
      </c>
      <c r="B2" t="s">
        <v>14</v>
      </c>
      <c r="C2" t="s">
        <v>24</v>
      </c>
      <c r="D2" t="s">
        <v>47</v>
      </c>
      <c r="E2" t="s">
        <v>25</v>
      </c>
      <c r="F2" t="s">
        <v>26</v>
      </c>
      <c r="G2" t="s">
        <v>27</v>
      </c>
      <c r="H2" t="s">
        <v>57</v>
      </c>
      <c r="I2" t="s">
        <v>29</v>
      </c>
      <c r="J2" t="s">
        <v>28</v>
      </c>
      <c r="K2" t="s">
        <v>15</v>
      </c>
      <c r="L2" t="s">
        <v>30</v>
      </c>
      <c r="M2" t="s">
        <v>20</v>
      </c>
      <c r="N2" t="s">
        <v>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20</v>
      </c>
      <c r="U2" t="s">
        <v>0</v>
      </c>
      <c r="V2" t="s">
        <v>1</v>
      </c>
      <c r="W2" t="s">
        <v>58</v>
      </c>
      <c r="X2" t="s">
        <v>32</v>
      </c>
      <c r="Y2" t="s">
        <v>59</v>
      </c>
      <c r="Z2" t="s">
        <v>34</v>
      </c>
      <c r="AA2" t="s">
        <v>60</v>
      </c>
      <c r="AB2" t="s">
        <v>61</v>
      </c>
      <c r="AC2" t="s">
        <v>62</v>
      </c>
    </row>
    <row r="3" spans="1:29">
      <c r="A3">
        <v>1</v>
      </c>
      <c r="B3">
        <v>0</v>
      </c>
      <c r="C3">
        <v>2</v>
      </c>
      <c r="D3">
        <v>1</v>
      </c>
      <c r="E3" s="9">
        <v>1</v>
      </c>
      <c r="F3" s="9">
        <f>B3-L3</f>
        <v>0</v>
      </c>
      <c r="G3" s="9">
        <f>C3-S3</f>
        <v>0.5</v>
      </c>
      <c r="H3" s="9">
        <f>D3-AC3</f>
        <v>0.28571428571428581</v>
      </c>
      <c r="I3">
        <f>J9/K9</f>
        <v>0</v>
      </c>
      <c r="J3">
        <f>B3*A3</f>
        <v>0</v>
      </c>
      <c r="K3">
        <f>A3*A3</f>
        <v>1</v>
      </c>
      <c r="L3">
        <f>$I$3*A3</f>
        <v>0</v>
      </c>
      <c r="M3">
        <f>O9/P9</f>
        <v>1.5</v>
      </c>
      <c r="N3">
        <f>Q9/R9</f>
        <v>0.4</v>
      </c>
      <c r="O3">
        <f>C3*E3</f>
        <v>2</v>
      </c>
      <c r="P3">
        <f>E3*E3</f>
        <v>1</v>
      </c>
      <c r="Q3">
        <f>C3*F3</f>
        <v>0</v>
      </c>
      <c r="R3">
        <f>F3*F3</f>
        <v>0</v>
      </c>
      <c r="S3">
        <f>$M$3*E3+$N$3*F3</f>
        <v>1.5</v>
      </c>
      <c r="T3">
        <f>W9/X9</f>
        <v>0.5</v>
      </c>
      <c r="U3">
        <f>Y9/Z9</f>
        <v>0.6</v>
      </c>
      <c r="V3">
        <f>AA9/AB9</f>
        <v>0.42857142857142849</v>
      </c>
      <c r="W3">
        <f>D3*E3</f>
        <v>1</v>
      </c>
      <c r="X3">
        <f>E3*E3</f>
        <v>1</v>
      </c>
      <c r="Y3">
        <f>D3*F3</f>
        <v>0</v>
      </c>
      <c r="Z3">
        <f>F3*F3</f>
        <v>0</v>
      </c>
      <c r="AA3">
        <f>D3*G3</f>
        <v>0.5</v>
      </c>
      <c r="AB3">
        <f>G3*G3</f>
        <v>0.25</v>
      </c>
      <c r="AC3">
        <f>$T$3*E3+$U$3*F3+$V$3*G3</f>
        <v>0.71428571428571419</v>
      </c>
    </row>
    <row r="4" spans="1:29">
      <c r="A4">
        <v>0</v>
      </c>
      <c r="B4">
        <v>1</v>
      </c>
      <c r="C4">
        <v>0</v>
      </c>
      <c r="D4">
        <v>1</v>
      </c>
      <c r="E4" s="9">
        <v>0</v>
      </c>
      <c r="F4" s="9">
        <f>B4-L4</f>
        <v>1</v>
      </c>
      <c r="G4" s="9">
        <f>C4-S4</f>
        <v>-0.4</v>
      </c>
      <c r="H4" s="9">
        <f t="shared" ref="H4:H6" si="0">D4-AC4</f>
        <v>0.5714285714285714</v>
      </c>
      <c r="J4">
        <f>B4*A4</f>
        <v>0</v>
      </c>
      <c r="K4">
        <f>A4*A4</f>
        <v>0</v>
      </c>
      <c r="L4">
        <f>$I$3*A4</f>
        <v>0</v>
      </c>
      <c r="O4">
        <f>C4*E4</f>
        <v>0</v>
      </c>
      <c r="P4">
        <f>E4*E4</f>
        <v>0</v>
      </c>
      <c r="Q4">
        <f>C4*F4</f>
        <v>0</v>
      </c>
      <c r="R4">
        <f>F4*F4</f>
        <v>1</v>
      </c>
      <c r="S4">
        <f>$M$3*E4+$N$3*F4</f>
        <v>0.4</v>
      </c>
      <c r="W4">
        <f t="shared" ref="W4:W6" si="1">D4*E4</f>
        <v>0</v>
      </c>
      <c r="X4">
        <f t="shared" ref="X4:X6" si="2">E4*E4</f>
        <v>0</v>
      </c>
      <c r="Y4">
        <f t="shared" ref="Y4:Y6" si="3">D4*F4</f>
        <v>1</v>
      </c>
      <c r="Z4">
        <f t="shared" ref="Z4:Z6" si="4">F4*F4</f>
        <v>1</v>
      </c>
      <c r="AA4">
        <f t="shared" ref="AA4:AA6" si="5">D4*G4</f>
        <v>-0.4</v>
      </c>
      <c r="AB4">
        <f t="shared" ref="AB4:AB6" si="6">G4*G4</f>
        <v>0.16000000000000003</v>
      </c>
      <c r="AC4">
        <f t="shared" ref="AC4:AC6" si="7">$T$3*E4+$U$3*F4+$V$3*G4</f>
        <v>0.4285714285714286</v>
      </c>
    </row>
    <row r="5" spans="1:29">
      <c r="A5">
        <v>1</v>
      </c>
      <c r="B5">
        <v>0</v>
      </c>
      <c r="C5">
        <v>1</v>
      </c>
      <c r="D5">
        <v>0</v>
      </c>
      <c r="E5" s="9">
        <v>1</v>
      </c>
      <c r="F5" s="9">
        <f>B5-L5</f>
        <v>0</v>
      </c>
      <c r="G5" s="9">
        <f>C5-S5</f>
        <v>-0.5</v>
      </c>
      <c r="H5" s="9">
        <f t="shared" si="0"/>
        <v>-0.28571428571428575</v>
      </c>
      <c r="J5">
        <f>B5*A5</f>
        <v>0</v>
      </c>
      <c r="K5">
        <f>A5*A5</f>
        <v>1</v>
      </c>
      <c r="L5">
        <f>$I$3*A5</f>
        <v>0</v>
      </c>
      <c r="O5">
        <f>C5*E5</f>
        <v>1</v>
      </c>
      <c r="P5">
        <f>E5*E5</f>
        <v>1</v>
      </c>
      <c r="Q5">
        <f>C5*F5</f>
        <v>0</v>
      </c>
      <c r="R5">
        <f>F5*F5</f>
        <v>0</v>
      </c>
      <c r="S5">
        <f>$M$3*E5+$N$3*F5</f>
        <v>1.5</v>
      </c>
      <c r="W5">
        <f t="shared" si="1"/>
        <v>0</v>
      </c>
      <c r="X5">
        <f t="shared" si="2"/>
        <v>1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0.25</v>
      </c>
      <c r="AC5">
        <f t="shared" si="7"/>
        <v>0.28571428571428575</v>
      </c>
    </row>
    <row r="6" spans="1:29">
      <c r="A6">
        <v>0</v>
      </c>
      <c r="B6">
        <v>2</v>
      </c>
      <c r="C6">
        <v>1</v>
      </c>
      <c r="D6">
        <v>1</v>
      </c>
      <c r="E6" s="9">
        <v>0</v>
      </c>
      <c r="F6" s="9">
        <f>B6-L6</f>
        <v>2</v>
      </c>
      <c r="G6" s="9">
        <f>C6-S6</f>
        <v>0.19999999999999996</v>
      </c>
      <c r="H6" s="9">
        <f t="shared" si="0"/>
        <v>-0.28571428571428559</v>
      </c>
      <c r="J6">
        <f>B6*A6</f>
        <v>0</v>
      </c>
      <c r="K6">
        <f>A6*A6</f>
        <v>0</v>
      </c>
      <c r="L6">
        <f>$I$3*A6</f>
        <v>0</v>
      </c>
      <c r="O6">
        <f>C6*E6</f>
        <v>0</v>
      </c>
      <c r="P6">
        <f>E6*E6</f>
        <v>0</v>
      </c>
      <c r="Q6">
        <f>C6*F6</f>
        <v>2</v>
      </c>
      <c r="R6">
        <f>F6*F6</f>
        <v>4</v>
      </c>
      <c r="S6">
        <f>$M$3*E6+$N$3*F6</f>
        <v>0.8</v>
      </c>
      <c r="W6">
        <f t="shared" si="1"/>
        <v>0</v>
      </c>
      <c r="X6">
        <f t="shared" si="2"/>
        <v>0</v>
      </c>
      <c r="Y6">
        <f t="shared" si="3"/>
        <v>2</v>
      </c>
      <c r="Z6">
        <f t="shared" si="4"/>
        <v>4</v>
      </c>
      <c r="AA6">
        <f t="shared" si="5"/>
        <v>0.19999999999999996</v>
      </c>
      <c r="AB6">
        <f t="shared" si="6"/>
        <v>3.999999999999998E-2</v>
      </c>
      <c r="AC6">
        <f t="shared" si="7"/>
        <v>1.2857142857142856</v>
      </c>
    </row>
    <row r="7" spans="1:29">
      <c r="E7" s="7"/>
      <c r="F7" s="7"/>
      <c r="G7" s="7"/>
      <c r="H7" s="7"/>
    </row>
    <row r="8" spans="1:29">
      <c r="A8" s="2"/>
      <c r="B8" s="2"/>
      <c r="C8" s="2"/>
      <c r="D8" s="2"/>
      <c r="E8" s="8"/>
      <c r="F8" s="8"/>
      <c r="G8" s="8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9">
      <c r="J9">
        <f>SUM(J3:J8)</f>
        <v>0</v>
      </c>
      <c r="K9">
        <f>SUM(K3:K8)</f>
        <v>2</v>
      </c>
      <c r="O9">
        <f>SUM(O3:O8)</f>
        <v>3</v>
      </c>
      <c r="P9">
        <f t="shared" ref="P9:R9" si="8">SUM(P3:P8)</f>
        <v>2</v>
      </c>
      <c r="Q9">
        <f t="shared" si="8"/>
        <v>2</v>
      </c>
      <c r="R9">
        <f t="shared" si="8"/>
        <v>5</v>
      </c>
      <c r="W9">
        <f>SUM(W3:W8)</f>
        <v>1</v>
      </c>
      <c r="X9">
        <f t="shared" ref="X9:AB9" si="9">SUM(X3:X8)</f>
        <v>2</v>
      </c>
      <c r="Y9">
        <f t="shared" si="9"/>
        <v>3</v>
      </c>
      <c r="Z9">
        <f t="shared" si="9"/>
        <v>5</v>
      </c>
      <c r="AA9">
        <f t="shared" si="9"/>
        <v>0.29999999999999993</v>
      </c>
      <c r="AB9">
        <f t="shared" si="9"/>
        <v>0.7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5"/>
  <sheetData>
    <row r="2" spans="1:1">
      <c r="A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tabSelected="1" topLeftCell="A5" workbookViewId="0">
      <selection activeCell="K26" sqref="K26"/>
    </sheetView>
  </sheetViews>
  <sheetFormatPr defaultRowHeight="15"/>
  <cols>
    <col min="11" max="11" width="11.85546875" bestFit="1" customWidth="1"/>
    <col min="12" max="12" width="11.85546875" customWidth="1"/>
  </cols>
  <sheetData>
    <row r="1" spans="1:16">
      <c r="A1" t="s">
        <v>36</v>
      </c>
    </row>
    <row r="2" spans="1:16">
      <c r="A2" t="s">
        <v>2</v>
      </c>
      <c r="B2" t="s">
        <v>37</v>
      </c>
      <c r="C2" t="s">
        <v>13</v>
      </c>
      <c r="D2" t="s">
        <v>14</v>
      </c>
      <c r="E2" t="s">
        <v>15</v>
      </c>
      <c r="F2" t="s">
        <v>16</v>
      </c>
      <c r="G2" t="s">
        <v>4</v>
      </c>
      <c r="H2" t="s">
        <v>17</v>
      </c>
      <c r="I2" t="s">
        <v>3</v>
      </c>
      <c r="J2" t="s">
        <v>20</v>
      </c>
      <c r="K2" t="s">
        <v>19</v>
      </c>
      <c r="L2" t="s">
        <v>38</v>
      </c>
      <c r="M2" t="s">
        <v>18</v>
      </c>
      <c r="N2" t="s">
        <v>21</v>
      </c>
      <c r="O2">
        <f>E14</f>
        <v>11</v>
      </c>
      <c r="P2">
        <f>F14</f>
        <v>68</v>
      </c>
    </row>
    <row r="3" spans="1:16">
      <c r="A3">
        <v>1</v>
      </c>
      <c r="B3">
        <v>0</v>
      </c>
      <c r="C3">
        <v>1</v>
      </c>
      <c r="D3">
        <f>B3</f>
        <v>0</v>
      </c>
      <c r="E3">
        <f>C3*C3</f>
        <v>1</v>
      </c>
      <c r="F3">
        <f>C3*D3</f>
        <v>0</v>
      </c>
      <c r="G3">
        <f>D3*D3</f>
        <v>0</v>
      </c>
      <c r="H3">
        <f>A3*C3</f>
        <v>1</v>
      </c>
      <c r="I3">
        <f>A3*D3</f>
        <v>0</v>
      </c>
      <c r="J3">
        <f>N5/N3</f>
        <v>2.0991869918699178</v>
      </c>
      <c r="K3">
        <f>$J$3*C3+$J$5*D3</f>
        <v>2.0991869918699178</v>
      </c>
      <c r="L3" s="4">
        <f>A3-K3</f>
        <v>-1.0991869918699178</v>
      </c>
      <c r="M3">
        <f>L3^2</f>
        <v>1.2082120430960386</v>
      </c>
      <c r="N3">
        <f>MDETERM(O2:P3)</f>
        <v>2460.0000000000009</v>
      </c>
      <c r="O3">
        <f>F14</f>
        <v>68</v>
      </c>
      <c r="P3">
        <f>G14</f>
        <v>644</v>
      </c>
    </row>
    <row r="4" spans="1:16">
      <c r="A4">
        <v>2</v>
      </c>
      <c r="B4">
        <v>1</v>
      </c>
      <c r="C4">
        <v>1</v>
      </c>
      <c r="D4">
        <f t="shared" ref="D4:D13" si="0">B4</f>
        <v>1</v>
      </c>
      <c r="E4">
        <f t="shared" ref="E4:E13" si="1">C4*C4</f>
        <v>1</v>
      </c>
      <c r="F4">
        <f t="shared" ref="F4:F13" si="2">C4*D4</f>
        <v>1</v>
      </c>
      <c r="G4">
        <f t="shared" ref="G4:G13" si="3">D4*D4</f>
        <v>1</v>
      </c>
      <c r="H4">
        <f t="shared" ref="H4:H13" si="4">A4*C4</f>
        <v>2</v>
      </c>
      <c r="I4">
        <f t="shared" ref="I4:I13" si="5">A4*D4</f>
        <v>2</v>
      </c>
      <c r="J4" t="s">
        <v>0</v>
      </c>
      <c r="K4">
        <f t="shared" ref="K4:K13" si="6">$J$3*C4+$J$5*D4</f>
        <v>2.0390243902439016</v>
      </c>
      <c r="L4" s="4">
        <f t="shared" ref="L4:L13" si="7">A4-K4</f>
        <v>-3.9024390243901586E-2</v>
      </c>
      <c r="M4">
        <f t="shared" ref="M4:M13" si="8">L4^2</f>
        <v>1.5229030339083212E-3</v>
      </c>
      <c r="N4" t="s">
        <v>22</v>
      </c>
      <c r="O4">
        <f>H14</f>
        <v>19</v>
      </c>
      <c r="P4">
        <f>P2</f>
        <v>68</v>
      </c>
    </row>
    <row r="5" spans="1:16">
      <c r="A5">
        <v>5</v>
      </c>
      <c r="B5">
        <v>2</v>
      </c>
      <c r="C5">
        <v>1</v>
      </c>
      <c r="D5">
        <f t="shared" si="0"/>
        <v>2</v>
      </c>
      <c r="E5">
        <f t="shared" si="1"/>
        <v>1</v>
      </c>
      <c r="F5">
        <f t="shared" si="2"/>
        <v>2</v>
      </c>
      <c r="G5">
        <f t="shared" si="3"/>
        <v>4</v>
      </c>
      <c r="H5">
        <f t="shared" si="4"/>
        <v>5</v>
      </c>
      <c r="I5">
        <f t="shared" si="5"/>
        <v>10</v>
      </c>
      <c r="J5">
        <f>N7/N3</f>
        <v>-6.0162601626016214E-2</v>
      </c>
      <c r="K5">
        <f t="shared" si="6"/>
        <v>1.9788617886178854</v>
      </c>
      <c r="L5" s="4">
        <f t="shared" si="7"/>
        <v>3.0211382113821146</v>
      </c>
      <c r="M5">
        <f t="shared" si="8"/>
        <v>9.1272760922731226</v>
      </c>
      <c r="N5">
        <f>MDETERM(O4:P5)</f>
        <v>5163.9999999999991</v>
      </c>
      <c r="O5">
        <f>I14</f>
        <v>104</v>
      </c>
      <c r="P5">
        <f>P3</f>
        <v>644</v>
      </c>
    </row>
    <row r="6" spans="1:16">
      <c r="A6">
        <v>-1</v>
      </c>
      <c r="B6">
        <v>3</v>
      </c>
      <c r="C6">
        <v>1</v>
      </c>
      <c r="D6">
        <f t="shared" si="0"/>
        <v>3</v>
      </c>
      <c r="E6">
        <f t="shared" si="1"/>
        <v>1</v>
      </c>
      <c r="F6">
        <f t="shared" si="2"/>
        <v>3</v>
      </c>
      <c r="G6">
        <f t="shared" si="3"/>
        <v>9</v>
      </c>
      <c r="H6">
        <f t="shared" si="4"/>
        <v>-1</v>
      </c>
      <c r="I6">
        <f t="shared" si="5"/>
        <v>-3</v>
      </c>
      <c r="K6">
        <f t="shared" si="6"/>
        <v>1.918699186991869</v>
      </c>
      <c r="L6" s="4">
        <f t="shared" si="7"/>
        <v>-2.9186991869918693</v>
      </c>
      <c r="M6">
        <f t="shared" si="8"/>
        <v>8.5188049441469982</v>
      </c>
      <c r="N6" t="s">
        <v>23</v>
      </c>
      <c r="O6">
        <f>O2</f>
        <v>11</v>
      </c>
      <c r="P6">
        <f>O4</f>
        <v>19</v>
      </c>
    </row>
    <row r="7" spans="1:16">
      <c r="A7">
        <v>1</v>
      </c>
      <c r="B7">
        <v>4</v>
      </c>
      <c r="C7">
        <v>1</v>
      </c>
      <c r="D7">
        <f t="shared" si="0"/>
        <v>4</v>
      </c>
      <c r="E7">
        <f t="shared" si="1"/>
        <v>1</v>
      </c>
      <c r="F7">
        <f t="shared" si="2"/>
        <v>4</v>
      </c>
      <c r="G7">
        <f t="shared" si="3"/>
        <v>16</v>
      </c>
      <c r="H7">
        <f t="shared" si="4"/>
        <v>1</v>
      </c>
      <c r="I7">
        <f t="shared" si="5"/>
        <v>4</v>
      </c>
      <c r="K7">
        <f t="shared" si="6"/>
        <v>1.8585365853658529</v>
      </c>
      <c r="L7" s="4">
        <f t="shared" si="7"/>
        <v>-0.85853658536585287</v>
      </c>
      <c r="M7">
        <f t="shared" si="8"/>
        <v>0.73708506841165833</v>
      </c>
      <c r="N7">
        <f>MDETERM(O6:P7)</f>
        <v>-147.99999999999994</v>
      </c>
      <c r="O7">
        <f>O3</f>
        <v>68</v>
      </c>
      <c r="P7">
        <f>O5</f>
        <v>104</v>
      </c>
    </row>
    <row r="8" spans="1:16">
      <c r="A8">
        <v>4</v>
      </c>
      <c r="B8">
        <v>6</v>
      </c>
      <c r="C8">
        <v>1</v>
      </c>
      <c r="D8">
        <f t="shared" si="0"/>
        <v>6</v>
      </c>
      <c r="E8">
        <f t="shared" si="1"/>
        <v>1</v>
      </c>
      <c r="F8">
        <f t="shared" si="2"/>
        <v>6</v>
      </c>
      <c r="G8">
        <f t="shared" si="3"/>
        <v>36</v>
      </c>
      <c r="H8">
        <f t="shared" si="4"/>
        <v>4</v>
      </c>
      <c r="I8">
        <f t="shared" si="5"/>
        <v>24</v>
      </c>
      <c r="K8">
        <f t="shared" si="6"/>
        <v>1.7382113821138205</v>
      </c>
      <c r="L8" s="4">
        <f t="shared" si="7"/>
        <v>2.2617886178861797</v>
      </c>
      <c r="M8">
        <f t="shared" si="8"/>
        <v>5.1156877519994746</v>
      </c>
    </row>
    <row r="9" spans="1:16">
      <c r="A9">
        <v>0</v>
      </c>
      <c r="B9">
        <v>7</v>
      </c>
      <c r="C9">
        <v>1</v>
      </c>
      <c r="D9">
        <f t="shared" si="0"/>
        <v>7</v>
      </c>
      <c r="E9">
        <f t="shared" si="1"/>
        <v>1</v>
      </c>
      <c r="F9">
        <f t="shared" si="2"/>
        <v>7</v>
      </c>
      <c r="G9">
        <f t="shared" si="3"/>
        <v>49</v>
      </c>
      <c r="H9">
        <f t="shared" si="4"/>
        <v>0</v>
      </c>
      <c r="I9">
        <f t="shared" si="5"/>
        <v>0</v>
      </c>
      <c r="K9">
        <f t="shared" si="6"/>
        <v>1.6780487804878041</v>
      </c>
      <c r="L9" s="4">
        <f t="shared" si="7"/>
        <v>-1.6780487804878041</v>
      </c>
      <c r="M9">
        <f t="shared" si="8"/>
        <v>2.8158477096966066</v>
      </c>
    </row>
    <row r="10" spans="1:16">
      <c r="A10">
        <v>2</v>
      </c>
      <c r="B10">
        <v>8</v>
      </c>
      <c r="C10">
        <v>1</v>
      </c>
      <c r="D10">
        <f t="shared" si="0"/>
        <v>8</v>
      </c>
      <c r="E10">
        <f t="shared" si="1"/>
        <v>1</v>
      </c>
      <c r="F10">
        <f t="shared" si="2"/>
        <v>8</v>
      </c>
      <c r="G10">
        <f t="shared" si="3"/>
        <v>64</v>
      </c>
      <c r="H10">
        <f t="shared" si="4"/>
        <v>2</v>
      </c>
      <c r="I10">
        <f t="shared" si="5"/>
        <v>16</v>
      </c>
      <c r="K10">
        <f t="shared" si="6"/>
        <v>1.617886178861788</v>
      </c>
      <c r="L10" s="4">
        <f t="shared" si="7"/>
        <v>0.38211382113821202</v>
      </c>
      <c r="M10">
        <f t="shared" si="8"/>
        <v>0.1460109723048455</v>
      </c>
    </row>
    <row r="11" spans="1:16">
      <c r="A11">
        <v>5</v>
      </c>
      <c r="B11">
        <v>10</v>
      </c>
      <c r="C11">
        <v>1</v>
      </c>
      <c r="D11">
        <f t="shared" si="0"/>
        <v>10</v>
      </c>
      <c r="E11">
        <f t="shared" si="1"/>
        <v>1</v>
      </c>
      <c r="F11">
        <f t="shared" si="2"/>
        <v>10</v>
      </c>
      <c r="G11">
        <f t="shared" si="3"/>
        <v>100</v>
      </c>
      <c r="H11">
        <f t="shared" si="4"/>
        <v>5</v>
      </c>
      <c r="I11">
        <f t="shared" si="5"/>
        <v>50</v>
      </c>
      <c r="K11">
        <f t="shared" si="6"/>
        <v>1.4975609756097557</v>
      </c>
      <c r="L11" s="4">
        <f t="shared" si="7"/>
        <v>3.5024390243902443</v>
      </c>
      <c r="M11">
        <f t="shared" si="8"/>
        <v>12.267079119571687</v>
      </c>
    </row>
    <row r="12" spans="1:16">
      <c r="A12">
        <v>-1</v>
      </c>
      <c r="B12">
        <v>13</v>
      </c>
      <c r="C12">
        <v>1</v>
      </c>
      <c r="D12">
        <f t="shared" si="0"/>
        <v>13</v>
      </c>
      <c r="E12">
        <f t="shared" si="1"/>
        <v>1</v>
      </c>
      <c r="F12">
        <f t="shared" si="2"/>
        <v>13</v>
      </c>
      <c r="G12">
        <f t="shared" si="3"/>
        <v>169</v>
      </c>
      <c r="H12">
        <f t="shared" si="4"/>
        <v>-1</v>
      </c>
      <c r="I12">
        <f t="shared" si="5"/>
        <v>-13</v>
      </c>
      <c r="K12">
        <f t="shared" si="6"/>
        <v>1.3170731707317069</v>
      </c>
      <c r="L12" s="4">
        <f t="shared" si="7"/>
        <v>-2.3170731707317067</v>
      </c>
      <c r="M12">
        <f t="shared" si="8"/>
        <v>5.3688280785246851</v>
      </c>
    </row>
    <row r="13" spans="1:16">
      <c r="A13">
        <v>1</v>
      </c>
      <c r="B13">
        <v>14</v>
      </c>
      <c r="C13">
        <v>1</v>
      </c>
      <c r="D13">
        <f t="shared" si="0"/>
        <v>14</v>
      </c>
      <c r="E13">
        <f t="shared" si="1"/>
        <v>1</v>
      </c>
      <c r="F13">
        <f t="shared" si="2"/>
        <v>14</v>
      </c>
      <c r="G13">
        <f t="shared" si="3"/>
        <v>196</v>
      </c>
      <c r="H13">
        <f t="shared" si="4"/>
        <v>1</v>
      </c>
      <c r="I13">
        <f t="shared" si="5"/>
        <v>14</v>
      </c>
      <c r="K13">
        <f t="shared" si="6"/>
        <v>1.2569105691056908</v>
      </c>
      <c r="L13" s="4">
        <f t="shared" si="7"/>
        <v>-0.25691056910569077</v>
      </c>
      <c r="M13">
        <f t="shared" si="8"/>
        <v>6.6003040518209904E-2</v>
      </c>
    </row>
    <row r="14" spans="1:16">
      <c r="E14">
        <f>SUM(E3:E13)</f>
        <v>11</v>
      </c>
      <c r="F14">
        <f>SUM(F3:F13)</f>
        <v>68</v>
      </c>
      <c r="G14">
        <f>SUM(G3:G13)</f>
        <v>644</v>
      </c>
      <c r="H14">
        <f>SUM(H3:H13)</f>
        <v>19</v>
      </c>
      <c r="I14">
        <f>SUM(I3:I13)</f>
        <v>104</v>
      </c>
      <c r="M14">
        <f>SUM(M3:M13)</f>
        <v>45.372357723577238</v>
      </c>
    </row>
    <row r="15" spans="1:16">
      <c r="M15" s="5">
        <f>SQRT(M14)</f>
        <v>6.7359006616470554</v>
      </c>
    </row>
    <row r="19" spans="11:14">
      <c r="K19" s="10" t="s">
        <v>64</v>
      </c>
      <c r="L19" s="10"/>
      <c r="M19" s="10"/>
      <c r="N19" s="4"/>
    </row>
    <row r="20" spans="11:14">
      <c r="K20" s="6"/>
      <c r="L20" s="6"/>
      <c r="M20" s="6"/>
    </row>
    <row r="21" spans="11:14">
      <c r="K21" s="6"/>
      <c r="L21" s="6"/>
      <c r="M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uloha 1</vt:lpstr>
      <vt:lpstr>uloha 2</vt:lpstr>
      <vt:lpstr>uloha 3</vt:lpstr>
      <vt:lpstr>uloha4</vt:lpstr>
      <vt:lpstr>uloha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Bachratá</dc:creator>
  <cp:lastModifiedBy>Katarína Bachratá</cp:lastModifiedBy>
  <dcterms:created xsi:type="dcterms:W3CDTF">2015-03-25T09:12:48Z</dcterms:created>
  <dcterms:modified xsi:type="dcterms:W3CDTF">2015-03-31T08:32:40Z</dcterms:modified>
</cp:coreProperties>
</file>