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I\4. ročník\teoria hrom obsluhy\_semestralka\nova\"/>
    </mc:Choice>
  </mc:AlternateContent>
  <bookViews>
    <workbookView xWindow="0" yWindow="0" windowWidth="20490" windowHeight="7755" activeTab="1"/>
  </bookViews>
  <sheets>
    <sheet name="bez blokovania" sheetId="1" r:id="rId1"/>
    <sheet name="s blokovaní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" i="2" l="1"/>
  <c r="Q7" i="1"/>
  <c r="AL61" i="2" l="1"/>
  <c r="P59" i="1"/>
  <c r="V80" i="2"/>
  <c r="P58" i="1"/>
  <c r="P56" i="1"/>
  <c r="S39" i="2"/>
  <c r="H38" i="2"/>
  <c r="T38" i="2" s="1"/>
  <c r="P36" i="2"/>
  <c r="O35" i="2"/>
  <c r="R39" i="2"/>
  <c r="O36" i="2"/>
  <c r="S36" i="2"/>
  <c r="R35" i="2"/>
  <c r="Q34" i="2"/>
  <c r="N34" i="2"/>
  <c r="M33" i="2"/>
  <c r="L32" i="2"/>
  <c r="K31" i="2"/>
  <c r="L33" i="2"/>
  <c r="Q37" i="2"/>
  <c r="G37" i="2"/>
  <c r="J31" i="2"/>
  <c r="C34" i="2"/>
  <c r="R38" i="2"/>
  <c r="K33" i="2"/>
  <c r="D35" i="2"/>
  <c r="J32" i="2"/>
  <c r="R32" i="2"/>
  <c r="I31" i="2"/>
  <c r="S33" i="2"/>
  <c r="J30" i="2"/>
  <c r="H30" i="2"/>
  <c r="I29" i="2"/>
  <c r="P29" i="2"/>
  <c r="M29" i="2"/>
  <c r="H29" i="2"/>
  <c r="G29" i="2"/>
  <c r="O28" i="2"/>
  <c r="L28" i="2"/>
  <c r="H28" i="2"/>
  <c r="F28" i="2"/>
  <c r="G27" i="2"/>
  <c r="T23" i="2"/>
  <c r="T24" i="2"/>
  <c r="T25" i="2"/>
  <c r="T33" i="2"/>
  <c r="T34" i="2"/>
  <c r="T35" i="2"/>
  <c r="T37" i="2"/>
  <c r="T22" i="2"/>
  <c r="K27" i="2"/>
  <c r="F27" i="2"/>
  <c r="E27" i="2"/>
  <c r="J26" i="2"/>
  <c r="F26" i="2"/>
  <c r="D26" i="2"/>
  <c r="I25" i="2"/>
  <c r="E25" i="2"/>
  <c r="D25" i="2"/>
  <c r="C25" i="2"/>
  <c r="H24" i="2"/>
  <c r="D24" i="2"/>
  <c r="B24" i="2"/>
  <c r="G23" i="2"/>
  <c r="C23" i="2"/>
  <c r="B23" i="2"/>
  <c r="F22" i="2"/>
  <c r="B22" i="2"/>
  <c r="V82" i="2" l="1"/>
  <c r="B62" i="2" a="1"/>
  <c r="M62" i="2" s="1"/>
  <c r="T29" i="2"/>
  <c r="N62" i="2" l="1"/>
  <c r="L63" i="2"/>
  <c r="J64" i="2"/>
  <c r="H65" i="2"/>
  <c r="F66" i="2"/>
  <c r="D67" i="2"/>
  <c r="B68" i="2"/>
  <c r="R68" i="2"/>
  <c r="P69" i="2"/>
  <c r="N70" i="2"/>
  <c r="L71" i="2"/>
  <c r="J72" i="2"/>
  <c r="H73" i="2"/>
  <c r="F74" i="2"/>
  <c r="D75" i="2"/>
  <c r="B76" i="2"/>
  <c r="R76" i="2"/>
  <c r="P77" i="2"/>
  <c r="N78" i="2"/>
  <c r="L79" i="2"/>
  <c r="D62" i="2"/>
  <c r="B63" i="2"/>
  <c r="R63" i="2"/>
  <c r="P64" i="2"/>
  <c r="N65" i="2"/>
  <c r="L66" i="2"/>
  <c r="J67" i="2"/>
  <c r="H68" i="2"/>
  <c r="F69" i="2"/>
  <c r="D70" i="2"/>
  <c r="B71" i="2"/>
  <c r="R71" i="2"/>
  <c r="P72" i="2"/>
  <c r="N73" i="2"/>
  <c r="L74" i="2"/>
  <c r="J75" i="2"/>
  <c r="H76" i="2"/>
  <c r="F77" i="2"/>
  <c r="D78" i="2"/>
  <c r="B79" i="2"/>
  <c r="R79" i="2"/>
  <c r="Q62" i="2"/>
  <c r="R62" i="2"/>
  <c r="P63" i="2"/>
  <c r="N64" i="2"/>
  <c r="L65" i="2"/>
  <c r="J66" i="2"/>
  <c r="H67" i="2"/>
  <c r="F68" i="2"/>
  <c r="D69" i="2"/>
  <c r="B70" i="2"/>
  <c r="R70" i="2"/>
  <c r="P71" i="2"/>
  <c r="N72" i="2"/>
  <c r="L73" i="2"/>
  <c r="J74" i="2"/>
  <c r="H75" i="2"/>
  <c r="F76" i="2"/>
  <c r="D77" i="2"/>
  <c r="B78" i="2"/>
  <c r="R78" i="2"/>
  <c r="P79" i="2"/>
  <c r="H62" i="2"/>
  <c r="F63" i="2"/>
  <c r="D64" i="2"/>
  <c r="B65" i="2"/>
  <c r="R65" i="2"/>
  <c r="P66" i="2"/>
  <c r="N67" i="2"/>
  <c r="L68" i="2"/>
  <c r="J69" i="2"/>
  <c r="H70" i="2"/>
  <c r="F71" i="2"/>
  <c r="D72" i="2"/>
  <c r="B73" i="2"/>
  <c r="R73" i="2"/>
  <c r="P74" i="2"/>
  <c r="N75" i="2"/>
  <c r="L76" i="2"/>
  <c r="J77" i="2"/>
  <c r="H78" i="2"/>
  <c r="F79" i="2"/>
  <c r="E62" i="2"/>
  <c r="F62" i="2"/>
  <c r="D63" i="2"/>
  <c r="B64" i="2"/>
  <c r="R64" i="2"/>
  <c r="P65" i="2"/>
  <c r="N66" i="2"/>
  <c r="L67" i="2"/>
  <c r="J68" i="2"/>
  <c r="H69" i="2"/>
  <c r="F70" i="2"/>
  <c r="D71" i="2"/>
  <c r="B72" i="2"/>
  <c r="R72" i="2"/>
  <c r="P73" i="2"/>
  <c r="N74" i="2"/>
  <c r="L75" i="2"/>
  <c r="J76" i="2"/>
  <c r="H77" i="2"/>
  <c r="F78" i="2"/>
  <c r="D79" i="2"/>
  <c r="C62" i="2"/>
  <c r="L62" i="2"/>
  <c r="J63" i="2"/>
  <c r="H64" i="2"/>
  <c r="F65" i="2"/>
  <c r="D66" i="2"/>
  <c r="B67" i="2"/>
  <c r="R67" i="2"/>
  <c r="P68" i="2"/>
  <c r="N69" i="2"/>
  <c r="L70" i="2"/>
  <c r="J71" i="2"/>
  <c r="H72" i="2"/>
  <c r="F73" i="2"/>
  <c r="D74" i="2"/>
  <c r="B75" i="2"/>
  <c r="R75" i="2"/>
  <c r="P76" i="2"/>
  <c r="N77" i="2"/>
  <c r="L78" i="2"/>
  <c r="J79" i="2"/>
  <c r="I62" i="2"/>
  <c r="J62" i="2"/>
  <c r="H63" i="2"/>
  <c r="F64" i="2"/>
  <c r="D65" i="2"/>
  <c r="B66" i="2"/>
  <c r="R66" i="2"/>
  <c r="P67" i="2"/>
  <c r="N68" i="2"/>
  <c r="L69" i="2"/>
  <c r="J70" i="2"/>
  <c r="H71" i="2"/>
  <c r="F72" i="2"/>
  <c r="D73" i="2"/>
  <c r="B74" i="2"/>
  <c r="R74" i="2"/>
  <c r="P75" i="2"/>
  <c r="N76" i="2"/>
  <c r="L77" i="2"/>
  <c r="J78" i="2"/>
  <c r="H79" i="2"/>
  <c r="G62" i="2"/>
  <c r="P62" i="2"/>
  <c r="N63" i="2"/>
  <c r="L64" i="2"/>
  <c r="J65" i="2"/>
  <c r="H66" i="2"/>
  <c r="F67" i="2"/>
  <c r="D68" i="2"/>
  <c r="B69" i="2"/>
  <c r="R69" i="2"/>
  <c r="P70" i="2"/>
  <c r="N71" i="2"/>
  <c r="L72" i="2"/>
  <c r="J73" i="2"/>
  <c r="H74" i="2"/>
  <c r="F75" i="2"/>
  <c r="D76" i="2"/>
  <c r="B77" i="2"/>
  <c r="R77" i="2"/>
  <c r="P78" i="2"/>
  <c r="N79" i="2"/>
  <c r="B62" i="2"/>
  <c r="C63" i="2"/>
  <c r="K63" i="2"/>
  <c r="S63" i="2"/>
  <c r="I64" i="2"/>
  <c r="Q64" i="2"/>
  <c r="G65" i="2"/>
  <c r="O65" i="2"/>
  <c r="E66" i="2"/>
  <c r="M66" i="2"/>
  <c r="C67" i="2"/>
  <c r="K67" i="2"/>
  <c r="S67" i="2"/>
  <c r="I68" i="2"/>
  <c r="Q68" i="2"/>
  <c r="G69" i="2"/>
  <c r="O69" i="2"/>
  <c r="E70" i="2"/>
  <c r="M70" i="2"/>
  <c r="C71" i="2"/>
  <c r="K71" i="2"/>
  <c r="S71" i="2"/>
  <c r="I72" i="2"/>
  <c r="Q72" i="2"/>
  <c r="G73" i="2"/>
  <c r="O73" i="2"/>
  <c r="E74" i="2"/>
  <c r="M74" i="2"/>
  <c r="C75" i="2"/>
  <c r="K75" i="2"/>
  <c r="S75" i="2"/>
  <c r="I76" i="2"/>
  <c r="Q76" i="2"/>
  <c r="G77" i="2"/>
  <c r="O77" i="2"/>
  <c r="E78" i="2"/>
  <c r="M78" i="2"/>
  <c r="C79" i="2"/>
  <c r="K79" i="2"/>
  <c r="K62" i="2"/>
  <c r="M63" i="2"/>
  <c r="K64" i="2"/>
  <c r="I65" i="2"/>
  <c r="G66" i="2"/>
  <c r="E67" i="2"/>
  <c r="C68" i="2"/>
  <c r="S68" i="2"/>
  <c r="Q69" i="2"/>
  <c r="O70" i="2"/>
  <c r="M71" i="2"/>
  <c r="K72" i="2"/>
  <c r="I73" i="2"/>
  <c r="G74" i="2"/>
  <c r="E75" i="2"/>
  <c r="C76" i="2"/>
  <c r="S76" i="2"/>
  <c r="Q77" i="2"/>
  <c r="O78" i="2"/>
  <c r="M79" i="2"/>
  <c r="O62" i="2"/>
  <c r="G63" i="2"/>
  <c r="O63" i="2"/>
  <c r="E64" i="2"/>
  <c r="M64" i="2"/>
  <c r="C65" i="2"/>
  <c r="K65" i="2"/>
  <c r="S65" i="2"/>
  <c r="I66" i="2"/>
  <c r="Q66" i="2"/>
  <c r="G67" i="2"/>
  <c r="O67" i="2"/>
  <c r="E68" i="2"/>
  <c r="M68" i="2"/>
  <c r="C69" i="2"/>
  <c r="K69" i="2"/>
  <c r="S69" i="2"/>
  <c r="I70" i="2"/>
  <c r="Q70" i="2"/>
  <c r="G71" i="2"/>
  <c r="O71" i="2"/>
  <c r="E72" i="2"/>
  <c r="M72" i="2"/>
  <c r="C73" i="2"/>
  <c r="K73" i="2"/>
  <c r="S73" i="2"/>
  <c r="I74" i="2"/>
  <c r="Q74" i="2"/>
  <c r="G75" i="2"/>
  <c r="O75" i="2"/>
  <c r="E76" i="2"/>
  <c r="M76" i="2"/>
  <c r="C77" i="2"/>
  <c r="K77" i="2"/>
  <c r="S77" i="2"/>
  <c r="I78" i="2"/>
  <c r="Q78" i="2"/>
  <c r="G79" i="2"/>
  <c r="O79" i="2"/>
  <c r="S62" i="2"/>
  <c r="I63" i="2"/>
  <c r="Q63" i="2"/>
  <c r="G64" i="2"/>
  <c r="O64" i="2"/>
  <c r="E65" i="2"/>
  <c r="M65" i="2"/>
  <c r="C66" i="2"/>
  <c r="K66" i="2"/>
  <c r="S66" i="2"/>
  <c r="I67" i="2"/>
  <c r="Q67" i="2"/>
  <c r="G68" i="2"/>
  <c r="O68" i="2"/>
  <c r="E69" i="2"/>
  <c r="M69" i="2"/>
  <c r="C70" i="2"/>
  <c r="K70" i="2"/>
  <c r="S70" i="2"/>
  <c r="I71" i="2"/>
  <c r="Q71" i="2"/>
  <c r="G72" i="2"/>
  <c r="O72" i="2"/>
  <c r="E73" i="2"/>
  <c r="M73" i="2"/>
  <c r="C74" i="2"/>
  <c r="K74" i="2"/>
  <c r="S74" i="2"/>
  <c r="I75" i="2"/>
  <c r="Q75" i="2"/>
  <c r="G76" i="2"/>
  <c r="O76" i="2"/>
  <c r="E77" i="2"/>
  <c r="M77" i="2"/>
  <c r="C78" i="2"/>
  <c r="K78" i="2"/>
  <c r="S78" i="2"/>
  <c r="I79" i="2"/>
  <c r="Q79" i="2"/>
  <c r="S79" i="2"/>
  <c r="E63" i="2"/>
  <c r="C64" i="2"/>
  <c r="S64" i="2"/>
  <c r="Q65" i="2"/>
  <c r="O66" i="2"/>
  <c r="M67" i="2"/>
  <c r="K68" i="2"/>
  <c r="I69" i="2"/>
  <c r="G70" i="2"/>
  <c r="E71" i="2"/>
  <c r="C72" i="2"/>
  <c r="S72" i="2"/>
  <c r="Q73" i="2"/>
  <c r="O74" i="2"/>
  <c r="M75" i="2"/>
  <c r="K76" i="2"/>
  <c r="I77" i="2"/>
  <c r="G78" i="2"/>
  <c r="E79" i="2"/>
  <c r="W10" i="2"/>
  <c r="W11" i="2" s="1"/>
  <c r="Q10" i="1"/>
  <c r="Q11" i="1" s="1"/>
  <c r="M27" i="1"/>
  <c r="I27" i="1"/>
  <c r="J24" i="1"/>
  <c r="I23" i="1"/>
  <c r="E23" i="1"/>
  <c r="F20" i="1"/>
  <c r="Q8" i="1"/>
  <c r="T78" i="2" l="1"/>
  <c r="T79" i="2"/>
  <c r="T76" i="2"/>
  <c r="T62" i="2"/>
  <c r="T77" i="2"/>
  <c r="T74" i="2"/>
  <c r="T75" i="2"/>
  <c r="T72" i="2"/>
  <c r="T73" i="2"/>
  <c r="T70" i="2"/>
  <c r="T71" i="2"/>
  <c r="T68" i="2"/>
  <c r="T67" i="2"/>
  <c r="T64" i="2"/>
  <c r="T65" i="2"/>
  <c r="T63" i="2"/>
  <c r="T69" i="2"/>
  <c r="T66" i="2"/>
  <c r="C20" i="1"/>
  <c r="P60" i="1"/>
  <c r="P61" i="1" s="1"/>
  <c r="W8" i="2"/>
  <c r="Z43" i="1"/>
  <c r="H26" i="1"/>
  <c r="I25" i="1"/>
  <c r="H24" i="1"/>
  <c r="I26" i="1"/>
  <c r="G25" i="1"/>
  <c r="G24" i="1"/>
  <c r="E22" i="1"/>
  <c r="D22" i="1"/>
  <c r="E21" i="1"/>
  <c r="C21" i="1"/>
  <c r="D20" i="1"/>
  <c r="H22" i="1"/>
  <c r="F22" i="1"/>
  <c r="T82" i="2" l="1"/>
  <c r="T80" i="2"/>
  <c r="E36" i="2"/>
  <c r="N27" i="2"/>
  <c r="T27" i="2" s="1"/>
  <c r="Q39" i="2"/>
  <c r="G30" i="2"/>
  <c r="T30" i="2" s="1"/>
  <c r="N36" i="2"/>
  <c r="I32" i="2"/>
  <c r="T32" i="2" s="1"/>
  <c r="C26" i="2"/>
  <c r="I39" i="2"/>
  <c r="T39" i="2" s="1"/>
  <c r="E28" i="2"/>
  <c r="T28" i="2" s="1"/>
  <c r="Q31" i="2"/>
  <c r="T31" i="2" s="1"/>
  <c r="R44" i="1" a="1"/>
  <c r="R44" i="1" s="1"/>
  <c r="B44" i="1" a="1"/>
  <c r="B44" i="1" s="1"/>
  <c r="B30" i="1" a="1"/>
  <c r="B30" i="1" s="1"/>
  <c r="L27" i="1"/>
  <c r="N27" i="1" s="1"/>
  <c r="K27" i="1"/>
  <c r="L26" i="1"/>
  <c r="N26" i="1" s="1"/>
  <c r="J26" i="1"/>
  <c r="K25" i="1"/>
  <c r="J25" i="1"/>
  <c r="M23" i="1"/>
  <c r="H23" i="1"/>
  <c r="G23" i="1"/>
  <c r="N23" i="1"/>
  <c r="N22" i="1"/>
  <c r="L22" i="1"/>
  <c r="G21" i="1"/>
  <c r="N21" i="1" s="1"/>
  <c r="K21" i="1"/>
  <c r="F21" i="1"/>
  <c r="J20" i="1"/>
  <c r="N20" i="1"/>
  <c r="I19" i="1"/>
  <c r="E19" i="1"/>
  <c r="N19" i="1" s="1"/>
  <c r="D19" i="1"/>
  <c r="C19" i="1"/>
  <c r="H18" i="1"/>
  <c r="D18" i="1"/>
  <c r="N18" i="1" s="1"/>
  <c r="B18" i="1"/>
  <c r="C17" i="1"/>
  <c r="N17" i="1" s="1"/>
  <c r="G17" i="1"/>
  <c r="B17" i="1"/>
  <c r="F16" i="1"/>
  <c r="B16" i="1"/>
  <c r="N25" i="1"/>
  <c r="N24" i="1"/>
  <c r="N16" i="1"/>
  <c r="T26" i="2" l="1"/>
  <c r="B42" i="2" a="1"/>
  <c r="X62" i="2" a="1"/>
  <c r="T36" i="2"/>
  <c r="R51" i="1"/>
  <c r="R46" i="1"/>
  <c r="R48" i="1"/>
  <c r="R45" i="1"/>
  <c r="R54" i="1"/>
  <c r="R52" i="1"/>
  <c r="R49" i="1"/>
  <c r="R47" i="1"/>
  <c r="R50" i="1"/>
  <c r="R53" i="1"/>
  <c r="R55" i="1"/>
  <c r="L41" i="1"/>
  <c r="D41" i="1"/>
  <c r="H40" i="1"/>
  <c r="L39" i="1"/>
  <c r="D39" i="1"/>
  <c r="H38" i="1"/>
  <c r="L37" i="1"/>
  <c r="D37" i="1"/>
  <c r="H36" i="1"/>
  <c r="L35" i="1"/>
  <c r="D35" i="1"/>
  <c r="H34" i="1"/>
  <c r="E33" i="1"/>
  <c r="M31" i="1"/>
  <c r="I30" i="1"/>
  <c r="H41" i="1"/>
  <c r="L40" i="1"/>
  <c r="D40" i="1"/>
  <c r="H39" i="1"/>
  <c r="L38" i="1"/>
  <c r="D38" i="1"/>
  <c r="H37" i="1"/>
  <c r="L36" i="1"/>
  <c r="D36" i="1"/>
  <c r="H35" i="1"/>
  <c r="L34" i="1"/>
  <c r="M33" i="1"/>
  <c r="I32" i="1"/>
  <c r="E31" i="1"/>
  <c r="M41" i="1"/>
  <c r="E41" i="1"/>
  <c r="I40" i="1"/>
  <c r="M39" i="1"/>
  <c r="E39" i="1"/>
  <c r="I38" i="1"/>
  <c r="M37" i="1"/>
  <c r="E37" i="1"/>
  <c r="I36" i="1"/>
  <c r="M35" i="1"/>
  <c r="E35" i="1"/>
  <c r="I34" i="1"/>
  <c r="I33" i="1"/>
  <c r="E32" i="1"/>
  <c r="M30" i="1"/>
  <c r="I41" i="1"/>
  <c r="M40" i="1"/>
  <c r="E40" i="1"/>
  <c r="I39" i="1"/>
  <c r="M38" i="1"/>
  <c r="E38" i="1"/>
  <c r="I37" i="1"/>
  <c r="M36" i="1"/>
  <c r="E36" i="1"/>
  <c r="I35" i="1"/>
  <c r="M34" i="1"/>
  <c r="E34" i="1"/>
  <c r="M32" i="1"/>
  <c r="I31" i="1"/>
  <c r="E30" i="1"/>
  <c r="L55" i="1"/>
  <c r="H55" i="1"/>
  <c r="D55" i="1"/>
  <c r="L54" i="1"/>
  <c r="H54" i="1"/>
  <c r="D54" i="1"/>
  <c r="L53" i="1"/>
  <c r="H53" i="1"/>
  <c r="D53" i="1"/>
  <c r="L52" i="1"/>
  <c r="H52" i="1"/>
  <c r="D52" i="1"/>
  <c r="L51" i="1"/>
  <c r="H51" i="1"/>
  <c r="D51" i="1"/>
  <c r="L50" i="1"/>
  <c r="H50" i="1"/>
  <c r="D50" i="1"/>
  <c r="L49" i="1"/>
  <c r="H49" i="1"/>
  <c r="D49" i="1"/>
  <c r="L48" i="1"/>
  <c r="H48" i="1"/>
  <c r="D48" i="1"/>
  <c r="L47" i="1"/>
  <c r="H47" i="1"/>
  <c r="D47" i="1"/>
  <c r="L46" i="1"/>
  <c r="H46" i="1"/>
  <c r="D46" i="1"/>
  <c r="L45" i="1"/>
  <c r="H45" i="1"/>
  <c r="D45" i="1"/>
  <c r="L44" i="1"/>
  <c r="H44" i="1"/>
  <c r="D44" i="1"/>
  <c r="I55" i="1"/>
  <c r="I54" i="1"/>
  <c r="M53" i="1"/>
  <c r="E53" i="1"/>
  <c r="E52" i="1"/>
  <c r="E51" i="1"/>
  <c r="I49" i="1"/>
  <c r="M48" i="1"/>
  <c r="I48" i="1"/>
  <c r="E48" i="1"/>
  <c r="M47" i="1"/>
  <c r="E47" i="1"/>
  <c r="M46" i="1"/>
  <c r="I46" i="1"/>
  <c r="E46" i="1"/>
  <c r="M45" i="1"/>
  <c r="I45" i="1"/>
  <c r="E45" i="1"/>
  <c r="M44" i="1"/>
  <c r="I44" i="1"/>
  <c r="E44" i="1"/>
  <c r="K55" i="1"/>
  <c r="G55" i="1"/>
  <c r="C55" i="1"/>
  <c r="K54" i="1"/>
  <c r="G54" i="1"/>
  <c r="C54" i="1"/>
  <c r="K53" i="1"/>
  <c r="G53" i="1"/>
  <c r="C53" i="1"/>
  <c r="K52" i="1"/>
  <c r="G52" i="1"/>
  <c r="C52" i="1"/>
  <c r="K51" i="1"/>
  <c r="G51" i="1"/>
  <c r="C51" i="1"/>
  <c r="K50" i="1"/>
  <c r="G50" i="1"/>
  <c r="C50" i="1"/>
  <c r="K49" i="1"/>
  <c r="G49" i="1"/>
  <c r="C49" i="1"/>
  <c r="K48" i="1"/>
  <c r="G48" i="1"/>
  <c r="C48" i="1"/>
  <c r="K47" i="1"/>
  <c r="G47" i="1"/>
  <c r="C47" i="1"/>
  <c r="K46" i="1"/>
  <c r="G46" i="1"/>
  <c r="C46" i="1"/>
  <c r="K45" i="1"/>
  <c r="G45" i="1"/>
  <c r="C45" i="1"/>
  <c r="K44" i="1"/>
  <c r="G44" i="1"/>
  <c r="C44" i="1"/>
  <c r="M55" i="1"/>
  <c r="E55" i="1"/>
  <c r="M54" i="1"/>
  <c r="E54" i="1"/>
  <c r="I53" i="1"/>
  <c r="M52" i="1"/>
  <c r="I52" i="1"/>
  <c r="M51" i="1"/>
  <c r="I51" i="1"/>
  <c r="M50" i="1"/>
  <c r="I50" i="1"/>
  <c r="E50" i="1"/>
  <c r="M49" i="1"/>
  <c r="E49" i="1"/>
  <c r="I47" i="1"/>
  <c r="J55" i="1"/>
  <c r="F55" i="1"/>
  <c r="B55" i="1"/>
  <c r="J54" i="1"/>
  <c r="F54" i="1"/>
  <c r="B54" i="1"/>
  <c r="J53" i="1"/>
  <c r="F53" i="1"/>
  <c r="B53" i="1"/>
  <c r="J52" i="1"/>
  <c r="F52" i="1"/>
  <c r="B52" i="1"/>
  <c r="J51" i="1"/>
  <c r="F51" i="1"/>
  <c r="B51" i="1"/>
  <c r="J50" i="1"/>
  <c r="F50" i="1"/>
  <c r="B50" i="1"/>
  <c r="J49" i="1"/>
  <c r="F49" i="1"/>
  <c r="B49" i="1"/>
  <c r="J48" i="1"/>
  <c r="F48" i="1"/>
  <c r="B48" i="1"/>
  <c r="J47" i="1"/>
  <c r="F47" i="1"/>
  <c r="B47" i="1"/>
  <c r="J46" i="1"/>
  <c r="F46" i="1"/>
  <c r="B46" i="1"/>
  <c r="J45" i="1"/>
  <c r="F45" i="1"/>
  <c r="B45" i="1"/>
  <c r="J44" i="1"/>
  <c r="F44" i="1"/>
  <c r="D34" i="1"/>
  <c r="L33" i="1"/>
  <c r="H33" i="1"/>
  <c r="D33" i="1"/>
  <c r="L32" i="1"/>
  <c r="H32" i="1"/>
  <c r="D32" i="1"/>
  <c r="L31" i="1"/>
  <c r="H31" i="1"/>
  <c r="D31" i="1"/>
  <c r="L30" i="1"/>
  <c r="H30" i="1"/>
  <c r="D30" i="1"/>
  <c r="K41" i="1"/>
  <c r="G41" i="1"/>
  <c r="C41" i="1"/>
  <c r="K40" i="1"/>
  <c r="G40" i="1"/>
  <c r="C40" i="1"/>
  <c r="K39" i="1"/>
  <c r="G39" i="1"/>
  <c r="C39" i="1"/>
  <c r="K38" i="1"/>
  <c r="G38" i="1"/>
  <c r="C38" i="1"/>
  <c r="K37" i="1"/>
  <c r="G37" i="1"/>
  <c r="C37" i="1"/>
  <c r="K36" i="1"/>
  <c r="G36" i="1"/>
  <c r="C36" i="1"/>
  <c r="K35" i="1"/>
  <c r="G35" i="1"/>
  <c r="C35" i="1"/>
  <c r="K34" i="1"/>
  <c r="G34" i="1"/>
  <c r="C34" i="1"/>
  <c r="K33" i="1"/>
  <c r="G33" i="1"/>
  <c r="C33" i="1"/>
  <c r="K32" i="1"/>
  <c r="G32" i="1"/>
  <c r="C32" i="1"/>
  <c r="K31" i="1"/>
  <c r="G31" i="1"/>
  <c r="C31" i="1"/>
  <c r="K30" i="1"/>
  <c r="G30" i="1"/>
  <c r="C30" i="1"/>
  <c r="J41" i="1"/>
  <c r="F41" i="1"/>
  <c r="B41" i="1"/>
  <c r="J40" i="1"/>
  <c r="F40" i="1"/>
  <c r="B40" i="1"/>
  <c r="J39" i="1"/>
  <c r="F39" i="1"/>
  <c r="B39" i="1"/>
  <c r="J38" i="1"/>
  <c r="F38" i="1"/>
  <c r="B38" i="1"/>
  <c r="J37" i="1"/>
  <c r="F37" i="1"/>
  <c r="B37" i="1"/>
  <c r="J36" i="1"/>
  <c r="F36" i="1"/>
  <c r="B36" i="1"/>
  <c r="J35" i="1"/>
  <c r="F35" i="1"/>
  <c r="B35" i="1"/>
  <c r="J34" i="1"/>
  <c r="F34" i="1"/>
  <c r="B34" i="1"/>
  <c r="J33" i="1"/>
  <c r="F33" i="1"/>
  <c r="B33" i="1"/>
  <c r="J32" i="1"/>
  <c r="F32" i="1"/>
  <c r="B32" i="1"/>
  <c r="J31" i="1"/>
  <c r="F31" i="1"/>
  <c r="B31" i="1"/>
  <c r="J30" i="1"/>
  <c r="F30" i="1"/>
  <c r="X62" i="2" l="1"/>
  <c r="X65" i="2"/>
  <c r="X79" i="2"/>
  <c r="X63" i="2"/>
  <c r="X68" i="2"/>
  <c r="X66" i="2"/>
  <c r="X67" i="2"/>
  <c r="X76" i="2"/>
  <c r="X75" i="2"/>
  <c r="X77" i="2"/>
  <c r="X78" i="2"/>
  <c r="X69" i="2"/>
  <c r="X70" i="2"/>
  <c r="X72" i="2"/>
  <c r="X71" i="2"/>
  <c r="X73" i="2"/>
  <c r="X74" i="2"/>
  <c r="X64" i="2"/>
  <c r="B42" i="2"/>
  <c r="M42" i="2"/>
  <c r="F43" i="2"/>
  <c r="N43" i="2"/>
  <c r="D44" i="2"/>
  <c r="L44" i="2"/>
  <c r="B45" i="2"/>
  <c r="J45" i="2"/>
  <c r="R45" i="2"/>
  <c r="H46" i="2"/>
  <c r="P46" i="2"/>
  <c r="F47" i="2"/>
  <c r="N47" i="2"/>
  <c r="D48" i="2"/>
  <c r="L48" i="2"/>
  <c r="B49" i="2"/>
  <c r="J49" i="2"/>
  <c r="R49" i="2"/>
  <c r="H50" i="2"/>
  <c r="P50" i="2"/>
  <c r="F51" i="2"/>
  <c r="N51" i="2"/>
  <c r="D52" i="2"/>
  <c r="L52" i="2"/>
  <c r="B53" i="2"/>
  <c r="J53" i="2"/>
  <c r="R53" i="2"/>
  <c r="H54" i="2"/>
  <c r="P54" i="2"/>
  <c r="F55" i="2"/>
  <c r="N55" i="2"/>
  <c r="D56" i="2"/>
  <c r="L56" i="2"/>
  <c r="B57" i="2"/>
  <c r="J57" i="2"/>
  <c r="R57" i="2"/>
  <c r="H58" i="2"/>
  <c r="P58" i="2"/>
  <c r="F59" i="2"/>
  <c r="N59" i="2"/>
  <c r="Q42" i="2"/>
  <c r="G43" i="2"/>
  <c r="O43" i="2"/>
  <c r="E44" i="2"/>
  <c r="M44" i="2"/>
  <c r="C45" i="2"/>
  <c r="K45" i="2"/>
  <c r="S45" i="2"/>
  <c r="I46" i="2"/>
  <c r="Q46" i="2"/>
  <c r="G47" i="2"/>
  <c r="O47" i="2"/>
  <c r="E48" i="2"/>
  <c r="M48" i="2"/>
  <c r="C49" i="2"/>
  <c r="K49" i="2"/>
  <c r="S49" i="2"/>
  <c r="I50" i="2"/>
  <c r="Q50" i="2"/>
  <c r="G51" i="2"/>
  <c r="O51" i="2"/>
  <c r="E52" i="2"/>
  <c r="M52" i="2"/>
  <c r="C53" i="2"/>
  <c r="K53" i="2"/>
  <c r="S53" i="2"/>
  <c r="I54" i="2"/>
  <c r="Q54" i="2"/>
  <c r="G55" i="2"/>
  <c r="O55" i="2"/>
  <c r="E56" i="2"/>
  <c r="M56" i="2"/>
  <c r="C57" i="2"/>
  <c r="K57" i="2"/>
  <c r="S57" i="2"/>
  <c r="I58" i="2"/>
  <c r="Q58" i="2"/>
  <c r="G59" i="2"/>
  <c r="O59" i="2"/>
  <c r="E42" i="2"/>
  <c r="B43" i="2"/>
  <c r="J43" i="2"/>
  <c r="R43" i="2"/>
  <c r="H44" i="2"/>
  <c r="P44" i="2"/>
  <c r="F45" i="2"/>
  <c r="N45" i="2"/>
  <c r="D46" i="2"/>
  <c r="L46" i="2"/>
  <c r="B47" i="2"/>
  <c r="J47" i="2"/>
  <c r="R47" i="2"/>
  <c r="H48" i="2"/>
  <c r="P48" i="2"/>
  <c r="F49" i="2"/>
  <c r="N49" i="2"/>
  <c r="D50" i="2"/>
  <c r="L50" i="2"/>
  <c r="B51" i="2"/>
  <c r="J51" i="2"/>
  <c r="R51" i="2"/>
  <c r="H52" i="2"/>
  <c r="P52" i="2"/>
  <c r="F53" i="2"/>
  <c r="N53" i="2"/>
  <c r="D54" i="2"/>
  <c r="L54" i="2"/>
  <c r="B55" i="2"/>
  <c r="J55" i="2"/>
  <c r="R55" i="2"/>
  <c r="H56" i="2"/>
  <c r="P56" i="2"/>
  <c r="F57" i="2"/>
  <c r="N57" i="2"/>
  <c r="D58" i="2"/>
  <c r="L58" i="2"/>
  <c r="B59" i="2"/>
  <c r="J59" i="2"/>
  <c r="R59" i="2"/>
  <c r="I42" i="2"/>
  <c r="I44" i="2"/>
  <c r="E46" i="2"/>
  <c r="S47" i="2"/>
  <c r="O49" i="2"/>
  <c r="K51" i="2"/>
  <c r="G53" i="2"/>
  <c r="C55" i="2"/>
  <c r="Q56" i="2"/>
  <c r="M58" i="2"/>
  <c r="S43" i="2"/>
  <c r="K47" i="2"/>
  <c r="G49" i="2"/>
  <c r="C51" i="2"/>
  <c r="Q52" i="2"/>
  <c r="I56" i="2"/>
  <c r="E58" i="2"/>
  <c r="C43" i="2"/>
  <c r="Q44" i="2"/>
  <c r="M46" i="2"/>
  <c r="I48" i="2"/>
  <c r="E50" i="2"/>
  <c r="S51" i="2"/>
  <c r="O53" i="2"/>
  <c r="K55" i="2"/>
  <c r="G57" i="2"/>
  <c r="C59" i="2"/>
  <c r="K43" i="2"/>
  <c r="G45" i="2"/>
  <c r="C47" i="2"/>
  <c r="Q48" i="2"/>
  <c r="M50" i="2"/>
  <c r="I52" i="2"/>
  <c r="E54" i="2"/>
  <c r="S55" i="2"/>
  <c r="O57" i="2"/>
  <c r="K59" i="2"/>
  <c r="O45" i="2"/>
  <c r="M54" i="2"/>
  <c r="S59" i="2"/>
  <c r="P42" i="2"/>
  <c r="Q59" i="2"/>
  <c r="S58" i="2"/>
  <c r="C58" i="2"/>
  <c r="E57" i="2"/>
  <c r="G56" i="2"/>
  <c r="I55" i="2"/>
  <c r="K54" i="2"/>
  <c r="M53" i="2"/>
  <c r="O52" i="2"/>
  <c r="Q51" i="2"/>
  <c r="S50" i="2"/>
  <c r="C50" i="2"/>
  <c r="E49" i="2"/>
  <c r="G48" i="2"/>
  <c r="I47" i="2"/>
  <c r="K46" i="2"/>
  <c r="M45" i="2"/>
  <c r="O44" i="2"/>
  <c r="Q43" i="2"/>
  <c r="S42" i="2"/>
  <c r="C42" i="2"/>
  <c r="D59" i="2"/>
  <c r="F58" i="2"/>
  <c r="H57" i="2"/>
  <c r="J56" i="2"/>
  <c r="L55" i="2"/>
  <c r="N54" i="2"/>
  <c r="P53" i="2"/>
  <c r="R52" i="2"/>
  <c r="B52" i="2"/>
  <c r="D51" i="2"/>
  <c r="F50" i="2"/>
  <c r="H49" i="2"/>
  <c r="J48" i="2"/>
  <c r="L47" i="2"/>
  <c r="N46" i="2"/>
  <c r="P45" i="2"/>
  <c r="R44" i="2"/>
  <c r="B44" i="2"/>
  <c r="D43" i="2"/>
  <c r="F42" i="2"/>
  <c r="H55" i="2"/>
  <c r="N52" i="2"/>
  <c r="R50" i="2"/>
  <c r="D49" i="2"/>
  <c r="F48" i="2"/>
  <c r="J46" i="2"/>
  <c r="L45" i="2"/>
  <c r="P43" i="2"/>
  <c r="R42" i="2"/>
  <c r="G58" i="2"/>
  <c r="K56" i="2"/>
  <c r="Q53" i="2"/>
  <c r="C52" i="2"/>
  <c r="I49" i="2"/>
  <c r="Q45" i="2"/>
  <c r="G42" i="2"/>
  <c r="L57" i="2"/>
  <c r="R54" i="2"/>
  <c r="H51" i="2"/>
  <c r="N48" i="2"/>
  <c r="B46" i="2"/>
  <c r="J42" i="2"/>
  <c r="L42" i="2"/>
  <c r="M59" i="2"/>
  <c r="O58" i="2"/>
  <c r="Q57" i="2"/>
  <c r="S56" i="2"/>
  <c r="C56" i="2"/>
  <c r="E55" i="2"/>
  <c r="G54" i="2"/>
  <c r="I53" i="2"/>
  <c r="K52" i="2"/>
  <c r="M51" i="2"/>
  <c r="O50" i="2"/>
  <c r="Q49" i="2"/>
  <c r="S48" i="2"/>
  <c r="C48" i="2"/>
  <c r="E47" i="2"/>
  <c r="G46" i="2"/>
  <c r="I45" i="2"/>
  <c r="K44" i="2"/>
  <c r="M43" i="2"/>
  <c r="O42" i="2"/>
  <c r="P59" i="2"/>
  <c r="R58" i="2"/>
  <c r="B58" i="2"/>
  <c r="D57" i="2"/>
  <c r="F56" i="2"/>
  <c r="J54" i="2"/>
  <c r="L53" i="2"/>
  <c r="P51" i="2"/>
  <c r="B50" i="2"/>
  <c r="H47" i="2"/>
  <c r="N44" i="2"/>
  <c r="E59" i="2"/>
  <c r="M55" i="2"/>
  <c r="S52" i="2"/>
  <c r="G50" i="2"/>
  <c r="M47" i="2"/>
  <c r="S44" i="2"/>
  <c r="E43" i="2"/>
  <c r="J58" i="2"/>
  <c r="P55" i="2"/>
  <c r="D53" i="2"/>
  <c r="J50" i="2"/>
  <c r="P47" i="2"/>
  <c r="D45" i="2"/>
  <c r="F44" i="2"/>
  <c r="H42" i="2"/>
  <c r="I59" i="2"/>
  <c r="K58" i="2"/>
  <c r="M57" i="2"/>
  <c r="O56" i="2"/>
  <c r="Q55" i="2"/>
  <c r="S54" i="2"/>
  <c r="C54" i="2"/>
  <c r="E53" i="2"/>
  <c r="G52" i="2"/>
  <c r="I51" i="2"/>
  <c r="K50" i="2"/>
  <c r="M49" i="2"/>
  <c r="O48" i="2"/>
  <c r="Q47" i="2"/>
  <c r="S46" i="2"/>
  <c r="C46" i="2"/>
  <c r="E45" i="2"/>
  <c r="G44" i="2"/>
  <c r="I43" i="2"/>
  <c r="K42" i="2"/>
  <c r="L59" i="2"/>
  <c r="N58" i="2"/>
  <c r="P57" i="2"/>
  <c r="R56" i="2"/>
  <c r="B56" i="2"/>
  <c r="D55" i="2"/>
  <c r="F54" i="2"/>
  <c r="H53" i="2"/>
  <c r="J52" i="2"/>
  <c r="L51" i="2"/>
  <c r="N50" i="2"/>
  <c r="P49" i="2"/>
  <c r="R48" i="2"/>
  <c r="B48" i="2"/>
  <c r="D47" i="2"/>
  <c r="F46" i="2"/>
  <c r="H45" i="2"/>
  <c r="J44" i="2"/>
  <c r="L43" i="2"/>
  <c r="N42" i="2"/>
  <c r="D42" i="2"/>
  <c r="I57" i="2"/>
  <c r="O54" i="2"/>
  <c r="E51" i="2"/>
  <c r="K48" i="2"/>
  <c r="O46" i="2"/>
  <c r="C44" i="2"/>
  <c r="H59" i="2"/>
  <c r="N56" i="2"/>
  <c r="B54" i="2"/>
  <c r="F52" i="2"/>
  <c r="L49" i="2"/>
  <c r="R46" i="2"/>
  <c r="H43" i="2"/>
  <c r="N46" i="1"/>
  <c r="N50" i="1"/>
  <c r="N54" i="1"/>
  <c r="N44" i="1"/>
  <c r="N47" i="1"/>
  <c r="N51" i="1"/>
  <c r="N55" i="1"/>
  <c r="N45" i="1"/>
  <c r="N49" i="1"/>
  <c r="N53" i="1"/>
  <c r="N48" i="1"/>
  <c r="N52" i="1"/>
  <c r="N58" i="1" l="1"/>
  <c r="N59" i="1"/>
  <c r="N60" i="1"/>
  <c r="N56" i="1"/>
</calcChain>
</file>

<file path=xl/sharedStrings.xml><?xml version="1.0" encoding="utf-8"?>
<sst xmlns="http://schemas.openxmlformats.org/spreadsheetml/2006/main" count="317" uniqueCount="63">
  <si>
    <t>(0,0,0)</t>
  </si>
  <si>
    <t>(0,0,1)</t>
  </si>
  <si>
    <t>(0,1,0)</t>
  </si>
  <si>
    <t>(0,1,1)</t>
  </si>
  <si>
    <t>(1,0,0)</t>
  </si>
  <si>
    <t>(1,0,1)</t>
  </si>
  <si>
    <t>(1,1,0)</t>
  </si>
  <si>
    <t>(1,1,1)</t>
  </si>
  <si>
    <t>(2,0,1)</t>
  </si>
  <si>
    <t>(2,1,0)</t>
  </si>
  <si>
    <t>(2,1,1)</t>
  </si>
  <si>
    <t>SUMA_riadku</t>
  </si>
  <si>
    <t>(2,0,0)</t>
  </si>
  <si>
    <t>λ</t>
  </si>
  <si>
    <t>λ=</t>
  </si>
  <si>
    <t>-λ</t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</si>
  <si>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</si>
  <si>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</si>
  <si>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</si>
  <si>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</si>
  <si>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</si>
  <si>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</si>
  <si>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</si>
  <si>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-</t>
    </r>
    <r>
      <rPr>
        <sz val="11"/>
        <color theme="1"/>
        <rFont val="Calibri"/>
        <family val="2"/>
        <charset val="238"/>
        <scheme val="minor"/>
      </rP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</si>
  <si>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</si>
  <si>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</si>
  <si>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t>transponovana</t>
  </si>
  <si>
    <t>inverzna</t>
  </si>
  <si>
    <t>súčet riadku</t>
  </si>
  <si>
    <t>det=</t>
  </si>
  <si>
    <t>MMULT</t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</si>
  <si>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E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</si>
  <si>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P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</si>
  <si>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A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</si>
  <si>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</si>
  <si>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*(1-</t>
    </r>
    <r>
      <rPr>
        <sz val="11"/>
        <color theme="1"/>
        <rFont val="Calibri"/>
        <family val="2"/>
        <charset val="238"/>
      </rPr>
      <t>α)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</si>
  <si>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*α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</si>
  <si>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</rPr>
      <t>α</t>
    </r>
  </si>
  <si>
    <t>α=</t>
  </si>
  <si>
    <t>1-α=</t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</si>
  <si>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</si>
  <si>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</si>
  <si>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</si>
  <si>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</si>
  <si>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t>náhodné</t>
  </si>
  <si>
    <t>konšt.</t>
  </si>
  <si>
    <t>(3,0,1)</t>
  </si>
  <si>
    <t>(3,1,0)</t>
  </si>
  <si>
    <t>(3,1,1)</t>
  </si>
  <si>
    <t>(4,0,1)</t>
  </si>
  <si>
    <t>(4,1,0)</t>
  </si>
  <si>
    <t>(4,1,1)</t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</si>
  <si>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*α+μ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*(1-</t>
    </r>
    <r>
      <rPr>
        <sz val="11"/>
        <color theme="1"/>
        <rFont val="Calibri"/>
        <family val="2"/>
        <charset val="238"/>
      </rPr>
      <t>α)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</si>
  <si>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*(1-α)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</si>
  <si>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</si>
  <si>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</si>
  <si>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</rPr>
      <t>α</t>
    </r>
  </si>
  <si>
    <t>náhod.</t>
  </si>
  <si>
    <t>intenzita odmietnutia na zaciatku</t>
  </si>
  <si>
    <t>intenzita odmietnutia pred poradcom</t>
  </si>
  <si>
    <t>intenzita odmietnutia pred agentom</t>
  </si>
  <si>
    <t>posl. Stlpec</t>
  </si>
  <si>
    <t>celkove odmietnutie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</si>
</sst>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0" fillId="0" borderId="1" xfId="0" quotePrefix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0" xfId="0" quotePrefix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quotePrefix="1" applyFont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 applyAlignment="1">
      <alignment horizontal="center"/>
    </xf>
    <xf numFmtId="0" fontId="0" fillId="2" borderId="3" xfId="0" applyFont="1" applyFill="1" applyBorder="1"/>
    <xf numFmtId="0" fontId="0" fillId="2" borderId="5" xfId="0" applyFont="1" applyFill="1" applyBorder="1"/>
    <xf numFmtId="0" fontId="0" fillId="2" borderId="8" xfId="0" applyFont="1" applyFill="1" applyBorder="1"/>
    <xf numFmtId="0" fontId="2" fillId="0" borderId="0" xfId="0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5" xfId="0" quotePrefix="1" applyFont="1" applyBorder="1" applyAlignment="1">
      <alignment horizontal="center"/>
    </xf>
    <xf numFmtId="0" fontId="0" fillId="0" borderId="0" xfId="0" applyFont="1" applyFill="1" applyBorder="1"/>
    <xf numFmtId="0" fontId="0" fillId="0" borderId="7" xfId="0" quotePrefix="1" applyFont="1" applyBorder="1" applyAlignment="1">
      <alignment horizontal="center"/>
    </xf>
    <xf numFmtId="0" fontId="0" fillId="6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3" xfId="0" applyFont="1" applyBorder="1"/>
    <xf numFmtId="0" fontId="0" fillId="0" borderId="5" xfId="0" applyFont="1" applyBorder="1"/>
    <xf numFmtId="0" fontId="0" fillId="0" borderId="2" xfId="0" applyFont="1" applyFill="1" applyBorder="1"/>
    <xf numFmtId="0" fontId="0" fillId="0" borderId="7" xfId="0" applyFont="1" applyFill="1" applyBorder="1"/>
    <xf numFmtId="0" fontId="0" fillId="0" borderId="9" xfId="0" applyFont="1" applyBorder="1"/>
    <xf numFmtId="0" fontId="0" fillId="0" borderId="10" xfId="0" applyFont="1" applyBorder="1"/>
    <xf numFmtId="0" fontId="0" fillId="7" borderId="0" xfId="0" applyFont="1" applyFill="1"/>
    <xf numFmtId="0" fontId="0" fillId="8" borderId="0" xfId="0" applyFont="1" applyFill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43" zoomScaleNormal="100" workbookViewId="0">
      <selection activeCell="P61" sqref="P61"/>
    </sheetView>
  </sheetViews>
  <sheetFormatPr defaultRowHeight="15" x14ac:dyDescent="0.25"/>
  <cols>
    <col min="1" max="2" width="6.7109375" style="3" customWidth="1"/>
    <col min="3" max="3" width="7.7109375" style="3" customWidth="1"/>
    <col min="4" max="4" width="6.7109375" style="3" customWidth="1"/>
    <col min="5" max="6" width="7.7109375" style="3" customWidth="1"/>
    <col min="7" max="7" width="7.42578125" style="3" customWidth="1"/>
    <col min="8" max="8" width="7.7109375" style="3" customWidth="1"/>
    <col min="9" max="9" width="9.7109375" style="3" customWidth="1"/>
    <col min="10" max="12" width="6.7109375" style="3" customWidth="1"/>
    <col min="13" max="13" width="8.28515625" style="3" customWidth="1"/>
    <col min="14" max="14" width="12.85546875" style="3" bestFit="1" customWidth="1"/>
    <col min="15" max="25" width="9.140625" style="3"/>
    <col min="26" max="26" width="12.7109375" style="3" bestFit="1" customWidth="1"/>
    <col min="27" max="16384" width="9.140625" style="3"/>
  </cols>
  <sheetData>
    <row r="1" spans="1:17" ht="15.75" thickBot="1" x14ac:dyDescent="0.3">
      <c r="A1" s="23"/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30" t="s">
        <v>7</v>
      </c>
      <c r="J1" s="29" t="s">
        <v>12</v>
      </c>
      <c r="K1" s="29" t="s">
        <v>8</v>
      </c>
      <c r="L1" s="29" t="s">
        <v>9</v>
      </c>
      <c r="M1" s="30" t="s">
        <v>10</v>
      </c>
      <c r="N1" s="4"/>
    </row>
    <row r="2" spans="1:17" x14ac:dyDescent="0.25">
      <c r="A2" s="29" t="s">
        <v>0</v>
      </c>
      <c r="B2" s="5" t="s">
        <v>15</v>
      </c>
      <c r="C2" s="1">
        <v>0</v>
      </c>
      <c r="D2" s="1">
        <v>0</v>
      </c>
      <c r="E2" s="1">
        <v>0</v>
      </c>
      <c r="F2" s="1" t="s">
        <v>13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6">
        <v>0</v>
      </c>
      <c r="P2" s="33" t="s">
        <v>14</v>
      </c>
      <c r="Q2" s="40">
        <v>50</v>
      </c>
    </row>
    <row r="3" spans="1:17" ht="18" x14ac:dyDescent="0.35">
      <c r="A3" s="29" t="s">
        <v>1</v>
      </c>
      <c r="B3" s="9" t="s">
        <v>16</v>
      </c>
      <c r="C3" s="13" t="s">
        <v>17</v>
      </c>
      <c r="D3" s="2">
        <v>0</v>
      </c>
      <c r="E3" s="2">
        <v>0</v>
      </c>
      <c r="F3" s="2">
        <v>0</v>
      </c>
      <c r="G3" s="2" t="s">
        <v>13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8">
        <v>0</v>
      </c>
      <c r="P3" s="34" t="s">
        <v>31</v>
      </c>
      <c r="Q3" s="41">
        <v>40</v>
      </c>
    </row>
    <row r="4" spans="1:17" ht="18" x14ac:dyDescent="0.35">
      <c r="A4" s="29" t="s">
        <v>2</v>
      </c>
      <c r="B4" s="9" t="s">
        <v>18</v>
      </c>
      <c r="C4" s="2">
        <v>0</v>
      </c>
      <c r="D4" s="13" t="s">
        <v>19</v>
      </c>
      <c r="E4" s="2">
        <v>0</v>
      </c>
      <c r="F4" s="2">
        <v>0</v>
      </c>
      <c r="G4" s="7">
        <v>0</v>
      </c>
      <c r="H4" s="2" t="s">
        <v>13</v>
      </c>
      <c r="I4" s="7">
        <v>0</v>
      </c>
      <c r="J4" s="7">
        <v>0</v>
      </c>
      <c r="K4" s="7">
        <v>0</v>
      </c>
      <c r="L4" s="2">
        <v>0</v>
      </c>
      <c r="M4" s="8">
        <v>0</v>
      </c>
      <c r="P4" s="35" t="s">
        <v>32</v>
      </c>
      <c r="Q4" s="42">
        <v>60</v>
      </c>
    </row>
    <row r="5" spans="1:17" ht="18" x14ac:dyDescent="0.35">
      <c r="A5" s="29" t="s">
        <v>3</v>
      </c>
      <c r="B5" s="9">
        <v>0</v>
      </c>
      <c r="C5" s="2" t="s">
        <v>18</v>
      </c>
      <c r="D5" s="2" t="s">
        <v>16</v>
      </c>
      <c r="E5" s="13" t="s">
        <v>20</v>
      </c>
      <c r="F5" s="2">
        <v>0</v>
      </c>
      <c r="G5" s="7">
        <v>0</v>
      </c>
      <c r="H5" s="7">
        <v>0</v>
      </c>
      <c r="I5" s="2" t="s">
        <v>13</v>
      </c>
      <c r="J5" s="7">
        <v>0</v>
      </c>
      <c r="K5" s="7">
        <v>0</v>
      </c>
      <c r="L5" s="7">
        <v>0</v>
      </c>
      <c r="M5" s="10">
        <v>0</v>
      </c>
      <c r="P5" s="36" t="s">
        <v>33</v>
      </c>
      <c r="Q5" s="43">
        <v>60</v>
      </c>
    </row>
    <row r="6" spans="1:17" ht="18" x14ac:dyDescent="0.35">
      <c r="A6" s="29" t="s">
        <v>4</v>
      </c>
      <c r="B6" s="9">
        <v>0</v>
      </c>
      <c r="C6" s="2" t="s">
        <v>35</v>
      </c>
      <c r="D6" s="2" t="s">
        <v>36</v>
      </c>
      <c r="E6" s="7">
        <v>0</v>
      </c>
      <c r="F6" s="13" t="s">
        <v>40</v>
      </c>
      <c r="G6" s="7">
        <v>0</v>
      </c>
      <c r="H6" s="7">
        <v>0</v>
      </c>
      <c r="I6" s="7">
        <v>0</v>
      </c>
      <c r="J6" s="2" t="s">
        <v>13</v>
      </c>
      <c r="K6" s="7">
        <v>0</v>
      </c>
      <c r="L6" s="7">
        <v>0</v>
      </c>
      <c r="M6" s="8">
        <v>0</v>
      </c>
      <c r="Q6" s="44"/>
    </row>
    <row r="7" spans="1:17" ht="18" x14ac:dyDescent="0.35">
      <c r="A7" s="29" t="s">
        <v>5</v>
      </c>
      <c r="B7" s="9">
        <v>0</v>
      </c>
      <c r="C7" s="2" t="s">
        <v>35</v>
      </c>
      <c r="D7" s="7">
        <v>0</v>
      </c>
      <c r="E7" s="2" t="s">
        <v>37</v>
      </c>
      <c r="F7" s="2" t="s">
        <v>16</v>
      </c>
      <c r="G7" s="13" t="s">
        <v>22</v>
      </c>
      <c r="H7" s="7">
        <v>0</v>
      </c>
      <c r="I7" s="7">
        <v>0</v>
      </c>
      <c r="J7" s="7">
        <v>0</v>
      </c>
      <c r="K7" s="2" t="s">
        <v>13</v>
      </c>
      <c r="L7" s="7">
        <v>0</v>
      </c>
      <c r="M7" s="8">
        <v>0</v>
      </c>
      <c r="O7" s="3" t="s">
        <v>45</v>
      </c>
      <c r="P7" s="32" t="s">
        <v>38</v>
      </c>
      <c r="Q7" s="45">
        <f>0.5</f>
        <v>0.5</v>
      </c>
    </row>
    <row r="8" spans="1:17" ht="18" x14ac:dyDescent="0.35">
      <c r="A8" s="29" t="s">
        <v>6</v>
      </c>
      <c r="B8" s="9">
        <v>0</v>
      </c>
      <c r="C8" s="7">
        <v>0</v>
      </c>
      <c r="D8" s="2" t="s">
        <v>37</v>
      </c>
      <c r="E8" s="2" t="s">
        <v>35</v>
      </c>
      <c r="F8" s="2" t="s">
        <v>18</v>
      </c>
      <c r="G8" s="7">
        <v>0</v>
      </c>
      <c r="H8" s="13" t="s">
        <v>34</v>
      </c>
      <c r="I8" s="7">
        <v>0</v>
      </c>
      <c r="J8" s="7">
        <v>0</v>
      </c>
      <c r="K8" s="7">
        <v>0</v>
      </c>
      <c r="L8" s="2" t="s">
        <v>13</v>
      </c>
      <c r="M8" s="8">
        <v>0</v>
      </c>
      <c r="P8" s="32" t="s">
        <v>39</v>
      </c>
      <c r="Q8" s="45">
        <f>1-Q7</f>
        <v>0.5</v>
      </c>
    </row>
    <row r="9" spans="1:17" ht="18" x14ac:dyDescent="0.35">
      <c r="A9" s="30" t="s">
        <v>7</v>
      </c>
      <c r="B9" s="9">
        <v>0</v>
      </c>
      <c r="C9" s="7">
        <v>0</v>
      </c>
      <c r="D9" s="7">
        <v>0</v>
      </c>
      <c r="E9" s="2" t="s">
        <v>21</v>
      </c>
      <c r="F9" s="7">
        <v>0</v>
      </c>
      <c r="G9" s="2" t="s">
        <v>18</v>
      </c>
      <c r="H9" s="2" t="s">
        <v>16</v>
      </c>
      <c r="I9" s="13" t="s">
        <v>41</v>
      </c>
      <c r="J9" s="7">
        <v>0</v>
      </c>
      <c r="K9" s="7">
        <v>0</v>
      </c>
      <c r="L9" s="7">
        <v>0</v>
      </c>
      <c r="M9" s="10" t="s">
        <v>13</v>
      </c>
      <c r="Q9" s="44"/>
    </row>
    <row r="10" spans="1:17" ht="18" x14ac:dyDescent="0.35">
      <c r="A10" s="29" t="s">
        <v>12</v>
      </c>
      <c r="B10" s="9">
        <v>0</v>
      </c>
      <c r="C10" s="7">
        <v>0</v>
      </c>
      <c r="D10" s="7">
        <v>0</v>
      </c>
      <c r="E10" s="7">
        <v>0</v>
      </c>
      <c r="F10" s="7">
        <v>0</v>
      </c>
      <c r="G10" s="2" t="s">
        <v>35</v>
      </c>
      <c r="H10" s="2" t="s">
        <v>37</v>
      </c>
      <c r="I10" s="7">
        <v>0</v>
      </c>
      <c r="J10" s="13" t="s">
        <v>42</v>
      </c>
      <c r="K10" s="7">
        <v>0</v>
      </c>
      <c r="L10" s="7">
        <v>0</v>
      </c>
      <c r="M10" s="8">
        <v>0</v>
      </c>
      <c r="O10" s="3" t="s">
        <v>44</v>
      </c>
      <c r="P10" s="32" t="s">
        <v>38</v>
      </c>
      <c r="Q10" s="45">
        <f ca="1">RAND()</f>
        <v>0.94492921974786848</v>
      </c>
    </row>
    <row r="11" spans="1:17" ht="18" x14ac:dyDescent="0.35">
      <c r="A11" s="29" t="s">
        <v>8</v>
      </c>
      <c r="B11" s="9">
        <v>0</v>
      </c>
      <c r="C11" s="7">
        <v>0</v>
      </c>
      <c r="D11" s="7">
        <v>0</v>
      </c>
      <c r="E11" s="7">
        <v>0</v>
      </c>
      <c r="F11" s="7">
        <v>0</v>
      </c>
      <c r="G11" s="2" t="s">
        <v>35</v>
      </c>
      <c r="H11" s="7">
        <v>0</v>
      </c>
      <c r="I11" s="2" t="s">
        <v>37</v>
      </c>
      <c r="J11" s="2" t="s">
        <v>16</v>
      </c>
      <c r="K11" s="13" t="s">
        <v>23</v>
      </c>
      <c r="L11" s="7">
        <v>0</v>
      </c>
      <c r="M11" s="8">
        <v>0</v>
      </c>
      <c r="P11" s="32" t="s">
        <v>39</v>
      </c>
      <c r="Q11" s="45">
        <f ca="1">1-Q10</f>
        <v>5.5070780252131524E-2</v>
      </c>
    </row>
    <row r="12" spans="1:17" ht="18" x14ac:dyDescent="0.35">
      <c r="A12" s="29" t="s">
        <v>9</v>
      </c>
      <c r="B12" s="9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2" t="s">
        <v>37</v>
      </c>
      <c r="I12" s="2" t="s">
        <v>35</v>
      </c>
      <c r="J12" s="2" t="s">
        <v>18</v>
      </c>
      <c r="K12" s="7">
        <v>0</v>
      </c>
      <c r="L12" s="13" t="s">
        <v>24</v>
      </c>
      <c r="M12" s="8">
        <v>0</v>
      </c>
    </row>
    <row r="13" spans="1:17" ht="18.75" thickBot="1" x14ac:dyDescent="0.4">
      <c r="A13" s="30" t="s">
        <v>10</v>
      </c>
      <c r="B13" s="11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4" t="s">
        <v>21</v>
      </c>
      <c r="J13" s="12">
        <v>0</v>
      </c>
      <c r="K13" s="14" t="s">
        <v>18</v>
      </c>
      <c r="L13" s="14" t="s">
        <v>16</v>
      </c>
      <c r="M13" s="15" t="s">
        <v>43</v>
      </c>
    </row>
    <row r="14" spans="1:17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7" ht="15.75" thickBot="1" x14ac:dyDescent="0.3">
      <c r="A15" s="23"/>
      <c r="B15" s="29" t="s">
        <v>0</v>
      </c>
      <c r="C15" s="29" t="s">
        <v>1</v>
      </c>
      <c r="D15" s="29" t="s">
        <v>2</v>
      </c>
      <c r="E15" s="29" t="s">
        <v>3</v>
      </c>
      <c r="F15" s="29" t="s">
        <v>4</v>
      </c>
      <c r="G15" s="29" t="s">
        <v>5</v>
      </c>
      <c r="H15" s="29" t="s">
        <v>6</v>
      </c>
      <c r="I15" s="30" t="s">
        <v>7</v>
      </c>
      <c r="J15" s="29" t="s">
        <v>12</v>
      </c>
      <c r="K15" s="29" t="s">
        <v>8</v>
      </c>
      <c r="L15" s="29" t="s">
        <v>9</v>
      </c>
      <c r="M15" s="30" t="s">
        <v>10</v>
      </c>
      <c r="N15" s="4" t="s">
        <v>11</v>
      </c>
    </row>
    <row r="16" spans="1:17" x14ac:dyDescent="0.25">
      <c r="A16" s="29" t="s">
        <v>0</v>
      </c>
      <c r="B16" s="5">
        <f>-Q2</f>
        <v>-50</v>
      </c>
      <c r="C16" s="1">
        <v>0</v>
      </c>
      <c r="D16" s="1">
        <v>0</v>
      </c>
      <c r="E16" s="1">
        <v>0</v>
      </c>
      <c r="F16" s="1">
        <f>Q2</f>
        <v>50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6">
        <v>0</v>
      </c>
      <c r="N16" s="3">
        <f t="shared" ref="N16:N27" si="0">SUM(B16:M16)</f>
        <v>0</v>
      </c>
      <c r="P16" s="28"/>
    </row>
    <row r="17" spans="1:26" x14ac:dyDescent="0.25">
      <c r="A17" s="29" t="s">
        <v>1</v>
      </c>
      <c r="B17" s="9">
        <f>Q5</f>
        <v>60</v>
      </c>
      <c r="C17" s="13">
        <f>-Q4-Q2</f>
        <v>-110</v>
      </c>
      <c r="D17" s="2">
        <v>0</v>
      </c>
      <c r="E17" s="2">
        <v>0</v>
      </c>
      <c r="F17" s="2">
        <v>0</v>
      </c>
      <c r="G17" s="2">
        <f>Q2</f>
        <v>50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8">
        <v>0</v>
      </c>
      <c r="N17" s="3">
        <f t="shared" si="0"/>
        <v>0</v>
      </c>
      <c r="P17" s="28"/>
    </row>
    <row r="18" spans="1:26" x14ac:dyDescent="0.25">
      <c r="A18" s="29" t="s">
        <v>2</v>
      </c>
      <c r="B18" s="9">
        <f>Q4</f>
        <v>60</v>
      </c>
      <c r="C18" s="2">
        <v>0</v>
      </c>
      <c r="D18" s="13">
        <f>-Q4-Q2</f>
        <v>-110</v>
      </c>
      <c r="E18" s="2">
        <v>0</v>
      </c>
      <c r="F18" s="2">
        <v>0</v>
      </c>
      <c r="G18" s="7">
        <v>0</v>
      </c>
      <c r="H18" s="2">
        <f>Q2</f>
        <v>50</v>
      </c>
      <c r="I18" s="7">
        <v>0</v>
      </c>
      <c r="J18" s="7">
        <v>0</v>
      </c>
      <c r="K18" s="7">
        <v>0</v>
      </c>
      <c r="L18" s="2">
        <v>0</v>
      </c>
      <c r="M18" s="8">
        <v>0</v>
      </c>
      <c r="N18" s="3">
        <f t="shared" si="0"/>
        <v>0</v>
      </c>
      <c r="P18" s="28"/>
    </row>
    <row r="19" spans="1:26" x14ac:dyDescent="0.25">
      <c r="A19" s="29" t="s">
        <v>3</v>
      </c>
      <c r="B19" s="9">
        <v>0</v>
      </c>
      <c r="C19" s="2">
        <f>Q4</f>
        <v>60</v>
      </c>
      <c r="D19" s="2">
        <f>Q5</f>
        <v>60</v>
      </c>
      <c r="E19" s="13">
        <f>-Q4-Q5-Q2</f>
        <v>-170</v>
      </c>
      <c r="F19" s="2">
        <v>0</v>
      </c>
      <c r="G19" s="7">
        <v>0</v>
      </c>
      <c r="H19" s="7">
        <v>0</v>
      </c>
      <c r="I19" s="2">
        <f>Q2</f>
        <v>50</v>
      </c>
      <c r="J19" s="7">
        <v>0</v>
      </c>
      <c r="K19" s="7">
        <v>0</v>
      </c>
      <c r="L19" s="7">
        <v>0</v>
      </c>
      <c r="M19" s="10">
        <v>0</v>
      </c>
      <c r="N19" s="3">
        <f t="shared" si="0"/>
        <v>0</v>
      </c>
      <c r="P19" s="28"/>
    </row>
    <row r="20" spans="1:26" x14ac:dyDescent="0.25">
      <c r="A20" s="29" t="s">
        <v>4</v>
      </c>
      <c r="B20" s="9">
        <v>0</v>
      </c>
      <c r="C20" s="2">
        <f>Q3*Q8</f>
        <v>20</v>
      </c>
      <c r="D20" s="2">
        <f>Q3*Q7</f>
        <v>20</v>
      </c>
      <c r="E20" s="7">
        <v>0</v>
      </c>
      <c r="F20" s="13">
        <f>-Q3-Q2</f>
        <v>-90</v>
      </c>
      <c r="G20" s="7">
        <v>0</v>
      </c>
      <c r="H20" s="7">
        <v>0</v>
      </c>
      <c r="I20" s="7">
        <v>0</v>
      </c>
      <c r="J20" s="2">
        <f>Q2</f>
        <v>50</v>
      </c>
      <c r="K20" s="7">
        <v>0</v>
      </c>
      <c r="L20" s="7">
        <v>0</v>
      </c>
      <c r="M20" s="8">
        <v>0</v>
      </c>
      <c r="N20" s="3">
        <f t="shared" si="0"/>
        <v>0</v>
      </c>
    </row>
    <row r="21" spans="1:26" x14ac:dyDescent="0.25">
      <c r="A21" s="29" t="s">
        <v>5</v>
      </c>
      <c r="B21" s="9">
        <v>0</v>
      </c>
      <c r="C21" s="7">
        <f>Q3*Q8</f>
        <v>20</v>
      </c>
      <c r="D21" s="7">
        <v>0</v>
      </c>
      <c r="E21" s="2">
        <f>Q3*Q7</f>
        <v>20</v>
      </c>
      <c r="F21" s="2">
        <f>Q5</f>
        <v>60</v>
      </c>
      <c r="G21" s="13">
        <f>-Q3-Q5-Q2</f>
        <v>-150</v>
      </c>
      <c r="H21" s="7">
        <v>0</v>
      </c>
      <c r="I21" s="7">
        <v>0</v>
      </c>
      <c r="J21" s="7">
        <v>0</v>
      </c>
      <c r="K21" s="2">
        <f>Q2</f>
        <v>50</v>
      </c>
      <c r="L21" s="7">
        <v>0</v>
      </c>
      <c r="M21" s="8">
        <v>0</v>
      </c>
      <c r="N21" s="3">
        <f t="shared" si="0"/>
        <v>0</v>
      </c>
    </row>
    <row r="22" spans="1:26" x14ac:dyDescent="0.25">
      <c r="A22" s="29" t="s">
        <v>6</v>
      </c>
      <c r="B22" s="9">
        <v>0</v>
      </c>
      <c r="C22" s="7">
        <v>0</v>
      </c>
      <c r="D22" s="7">
        <f>Q3*Q7</f>
        <v>20</v>
      </c>
      <c r="E22" s="2">
        <f>Q3*Q8</f>
        <v>20</v>
      </c>
      <c r="F22" s="2">
        <f>Q4</f>
        <v>60</v>
      </c>
      <c r="G22" s="7">
        <v>0</v>
      </c>
      <c r="H22" s="13">
        <f>-Q3-Q4-Q2</f>
        <v>-150</v>
      </c>
      <c r="I22" s="7">
        <v>0</v>
      </c>
      <c r="J22" s="7">
        <v>0</v>
      </c>
      <c r="K22" s="7">
        <v>0</v>
      </c>
      <c r="L22" s="2">
        <f>Q2</f>
        <v>50</v>
      </c>
      <c r="M22" s="8">
        <v>0</v>
      </c>
      <c r="N22" s="3">
        <f t="shared" si="0"/>
        <v>0</v>
      </c>
    </row>
    <row r="23" spans="1:26" x14ac:dyDescent="0.25">
      <c r="A23" s="30" t="s">
        <v>7</v>
      </c>
      <c r="B23" s="9">
        <v>0</v>
      </c>
      <c r="C23" s="7">
        <v>0</v>
      </c>
      <c r="D23" s="7">
        <v>0</v>
      </c>
      <c r="E23" s="7">
        <f>Q3</f>
        <v>40</v>
      </c>
      <c r="F23" s="7">
        <v>0</v>
      </c>
      <c r="G23" s="2">
        <f>Q4</f>
        <v>60</v>
      </c>
      <c r="H23" s="2">
        <f>Q5</f>
        <v>60</v>
      </c>
      <c r="I23" s="13">
        <f>-Q3-Q4-Q5-Q2</f>
        <v>-210</v>
      </c>
      <c r="J23" s="7">
        <v>0</v>
      </c>
      <c r="K23" s="7">
        <v>0</v>
      </c>
      <c r="L23" s="7">
        <v>0</v>
      </c>
      <c r="M23" s="10">
        <f>Q2</f>
        <v>50</v>
      </c>
      <c r="N23" s="3">
        <f t="shared" si="0"/>
        <v>0</v>
      </c>
    </row>
    <row r="24" spans="1:26" x14ac:dyDescent="0.25">
      <c r="A24" s="29" t="s">
        <v>12</v>
      </c>
      <c r="B24" s="9">
        <v>0</v>
      </c>
      <c r="C24" s="7">
        <v>0</v>
      </c>
      <c r="D24" s="7">
        <v>0</v>
      </c>
      <c r="E24" s="7">
        <v>0</v>
      </c>
      <c r="F24" s="7">
        <v>0</v>
      </c>
      <c r="G24" s="2">
        <f>Q3*Q8</f>
        <v>20</v>
      </c>
      <c r="H24" s="2">
        <f>Q3*Q7</f>
        <v>20</v>
      </c>
      <c r="I24" s="7">
        <v>0</v>
      </c>
      <c r="J24" s="13">
        <f>-Q3</f>
        <v>-40</v>
      </c>
      <c r="K24" s="7">
        <v>0</v>
      </c>
      <c r="L24" s="7">
        <v>0</v>
      </c>
      <c r="M24" s="8">
        <v>0</v>
      </c>
      <c r="N24" s="3">
        <f t="shared" si="0"/>
        <v>0</v>
      </c>
    </row>
    <row r="25" spans="1:26" x14ac:dyDescent="0.25">
      <c r="A25" s="29" t="s">
        <v>8</v>
      </c>
      <c r="B25" s="9">
        <v>0</v>
      </c>
      <c r="C25" s="7">
        <v>0</v>
      </c>
      <c r="D25" s="7">
        <v>0</v>
      </c>
      <c r="E25" s="7">
        <v>0</v>
      </c>
      <c r="F25" s="7">
        <v>0</v>
      </c>
      <c r="G25" s="7">
        <f>Q3*Q8</f>
        <v>20</v>
      </c>
      <c r="H25" s="2">
        <v>0</v>
      </c>
      <c r="I25" s="2">
        <f>Q3*Q7</f>
        <v>20</v>
      </c>
      <c r="J25" s="2">
        <f>Q5</f>
        <v>60</v>
      </c>
      <c r="K25" s="13">
        <f>-Q3-Q5</f>
        <v>-100</v>
      </c>
      <c r="L25" s="7">
        <v>0</v>
      </c>
      <c r="M25" s="8">
        <v>0</v>
      </c>
      <c r="N25" s="3">
        <f t="shared" si="0"/>
        <v>0</v>
      </c>
    </row>
    <row r="26" spans="1:26" x14ac:dyDescent="0.25">
      <c r="A26" s="29" t="s">
        <v>9</v>
      </c>
      <c r="B26" s="9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f>Q3*Q7</f>
        <v>20</v>
      </c>
      <c r="I26" s="2">
        <f>Q3*Q8</f>
        <v>20</v>
      </c>
      <c r="J26" s="2">
        <f>Q4</f>
        <v>60</v>
      </c>
      <c r="K26" s="7">
        <v>0</v>
      </c>
      <c r="L26" s="13">
        <f>-Q3-Q4</f>
        <v>-100</v>
      </c>
      <c r="M26" s="8">
        <v>0</v>
      </c>
      <c r="N26" s="3">
        <f t="shared" si="0"/>
        <v>0</v>
      </c>
    </row>
    <row r="27" spans="1:26" ht="15.75" thickBot="1" x14ac:dyDescent="0.3">
      <c r="A27" s="30" t="s">
        <v>10</v>
      </c>
      <c r="B27" s="11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f>Q3</f>
        <v>40</v>
      </c>
      <c r="J27" s="12">
        <v>0</v>
      </c>
      <c r="K27" s="14">
        <f>Q4</f>
        <v>60</v>
      </c>
      <c r="L27" s="14">
        <f>Q5</f>
        <v>60</v>
      </c>
      <c r="M27" s="15">
        <f>-Q3-Q4-Q5</f>
        <v>-160</v>
      </c>
      <c r="N27" s="3">
        <f t="shared" si="0"/>
        <v>0</v>
      </c>
    </row>
    <row r="28" spans="1:26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26" ht="15.75" thickBot="1" x14ac:dyDescent="0.3">
      <c r="A29" s="23"/>
      <c r="B29" s="31" t="s">
        <v>26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1:26" x14ac:dyDescent="0.25">
      <c r="A30" s="23"/>
      <c r="B30" s="22">
        <f t="array" ref="B30:M41">TRANSPOSE(B16:M27)</f>
        <v>-50</v>
      </c>
      <c r="C30" s="1">
        <v>60</v>
      </c>
      <c r="D30" s="1">
        <v>60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6">
        <v>0</v>
      </c>
      <c r="N30" s="23"/>
      <c r="O30" s="22">
        <v>-50</v>
      </c>
      <c r="P30" s="1">
        <v>60</v>
      </c>
      <c r="Q30" s="1">
        <v>60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6">
        <v>0</v>
      </c>
    </row>
    <row r="31" spans="1:26" x14ac:dyDescent="0.25">
      <c r="A31" s="23"/>
      <c r="B31" s="9">
        <v>0</v>
      </c>
      <c r="C31" s="2">
        <v>-110</v>
      </c>
      <c r="D31" s="2">
        <v>0</v>
      </c>
      <c r="E31" s="2">
        <v>60</v>
      </c>
      <c r="F31" s="2">
        <v>20</v>
      </c>
      <c r="G31" s="2">
        <v>20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10">
        <v>0</v>
      </c>
      <c r="N31" s="23"/>
      <c r="O31" s="9">
        <v>0</v>
      </c>
      <c r="P31" s="2">
        <v>-110</v>
      </c>
      <c r="Q31" s="2">
        <v>0</v>
      </c>
      <c r="R31" s="2">
        <v>60</v>
      </c>
      <c r="S31" s="2">
        <v>20</v>
      </c>
      <c r="T31" s="2">
        <v>20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10">
        <v>0</v>
      </c>
    </row>
    <row r="32" spans="1:26" x14ac:dyDescent="0.25">
      <c r="A32" s="23"/>
      <c r="B32" s="9">
        <v>0</v>
      </c>
      <c r="C32" s="2">
        <v>0</v>
      </c>
      <c r="D32" s="2">
        <v>-110</v>
      </c>
      <c r="E32" s="2">
        <v>60</v>
      </c>
      <c r="F32" s="2">
        <v>20</v>
      </c>
      <c r="G32" s="2">
        <v>0</v>
      </c>
      <c r="H32" s="2">
        <v>20</v>
      </c>
      <c r="I32" s="2">
        <v>0</v>
      </c>
      <c r="J32" s="2">
        <v>0</v>
      </c>
      <c r="K32" s="2">
        <v>0</v>
      </c>
      <c r="L32" s="2">
        <v>0</v>
      </c>
      <c r="M32" s="10">
        <v>0</v>
      </c>
      <c r="N32" s="23"/>
      <c r="O32" s="9">
        <v>0</v>
      </c>
      <c r="P32" s="2">
        <v>0</v>
      </c>
      <c r="Q32" s="2">
        <v>-110</v>
      </c>
      <c r="R32" s="2">
        <v>60</v>
      </c>
      <c r="S32" s="2">
        <v>20</v>
      </c>
      <c r="T32" s="2">
        <v>0</v>
      </c>
      <c r="U32" s="2">
        <v>20</v>
      </c>
      <c r="V32" s="2">
        <v>0</v>
      </c>
      <c r="W32" s="2">
        <v>0</v>
      </c>
      <c r="X32" s="2">
        <v>0</v>
      </c>
      <c r="Y32" s="2">
        <v>0</v>
      </c>
      <c r="Z32" s="10">
        <v>0</v>
      </c>
    </row>
    <row r="33" spans="1:26" x14ac:dyDescent="0.25">
      <c r="A33" s="23"/>
      <c r="B33" s="9">
        <v>0</v>
      </c>
      <c r="C33" s="2">
        <v>0</v>
      </c>
      <c r="D33" s="2">
        <v>0</v>
      </c>
      <c r="E33" s="2">
        <v>-170</v>
      </c>
      <c r="F33" s="2">
        <v>0</v>
      </c>
      <c r="G33" s="2">
        <v>20</v>
      </c>
      <c r="H33" s="2">
        <v>20</v>
      </c>
      <c r="I33" s="2">
        <v>40</v>
      </c>
      <c r="J33" s="2">
        <v>0</v>
      </c>
      <c r="K33" s="2">
        <v>0</v>
      </c>
      <c r="L33" s="2">
        <v>0</v>
      </c>
      <c r="M33" s="10">
        <v>0</v>
      </c>
      <c r="N33" s="23"/>
      <c r="O33" s="9">
        <v>0</v>
      </c>
      <c r="P33" s="2">
        <v>0</v>
      </c>
      <c r="Q33" s="2">
        <v>0</v>
      </c>
      <c r="R33" s="2">
        <v>-170</v>
      </c>
      <c r="S33" s="2">
        <v>0</v>
      </c>
      <c r="T33" s="2">
        <v>20</v>
      </c>
      <c r="U33" s="2">
        <v>20</v>
      </c>
      <c r="V33" s="2">
        <v>40</v>
      </c>
      <c r="W33" s="2">
        <v>0</v>
      </c>
      <c r="X33" s="2">
        <v>0</v>
      </c>
      <c r="Y33" s="2">
        <v>0</v>
      </c>
      <c r="Z33" s="10">
        <v>0</v>
      </c>
    </row>
    <row r="34" spans="1:26" x14ac:dyDescent="0.25">
      <c r="A34" s="23"/>
      <c r="B34" s="9">
        <v>50</v>
      </c>
      <c r="C34" s="2">
        <v>0</v>
      </c>
      <c r="D34" s="2">
        <v>0</v>
      </c>
      <c r="E34" s="2">
        <v>0</v>
      </c>
      <c r="F34" s="2">
        <v>-90</v>
      </c>
      <c r="G34" s="2">
        <v>60</v>
      </c>
      <c r="H34" s="2">
        <v>60</v>
      </c>
      <c r="I34" s="2">
        <v>0</v>
      </c>
      <c r="J34" s="2">
        <v>0</v>
      </c>
      <c r="K34" s="2">
        <v>0</v>
      </c>
      <c r="L34" s="2">
        <v>0</v>
      </c>
      <c r="M34" s="10">
        <v>0</v>
      </c>
      <c r="N34" s="23"/>
      <c r="O34" s="9">
        <v>50</v>
      </c>
      <c r="P34" s="2">
        <v>0</v>
      </c>
      <c r="Q34" s="2">
        <v>0</v>
      </c>
      <c r="R34" s="2">
        <v>0</v>
      </c>
      <c r="S34" s="2">
        <v>-90</v>
      </c>
      <c r="T34" s="2">
        <v>60</v>
      </c>
      <c r="U34" s="2">
        <v>60</v>
      </c>
      <c r="V34" s="2">
        <v>0</v>
      </c>
      <c r="W34" s="2">
        <v>0</v>
      </c>
      <c r="X34" s="2">
        <v>0</v>
      </c>
      <c r="Y34" s="2">
        <v>0</v>
      </c>
      <c r="Z34" s="10">
        <v>0</v>
      </c>
    </row>
    <row r="35" spans="1:26" x14ac:dyDescent="0.25">
      <c r="A35" s="23"/>
      <c r="B35" s="9">
        <v>0</v>
      </c>
      <c r="C35" s="2">
        <v>50</v>
      </c>
      <c r="D35" s="2">
        <v>0</v>
      </c>
      <c r="E35" s="2">
        <v>0</v>
      </c>
      <c r="F35" s="2">
        <v>0</v>
      </c>
      <c r="G35" s="2">
        <v>-150</v>
      </c>
      <c r="H35" s="2">
        <v>0</v>
      </c>
      <c r="I35" s="2">
        <v>60</v>
      </c>
      <c r="J35" s="2">
        <v>20</v>
      </c>
      <c r="K35" s="2">
        <v>20</v>
      </c>
      <c r="L35" s="2">
        <v>0</v>
      </c>
      <c r="M35" s="10">
        <v>0</v>
      </c>
      <c r="N35" s="23"/>
      <c r="O35" s="9">
        <v>0</v>
      </c>
      <c r="P35" s="2">
        <v>50</v>
      </c>
      <c r="Q35" s="2">
        <v>0</v>
      </c>
      <c r="R35" s="2">
        <v>0</v>
      </c>
      <c r="S35" s="2">
        <v>0</v>
      </c>
      <c r="T35" s="2">
        <v>-150</v>
      </c>
      <c r="U35" s="2">
        <v>0</v>
      </c>
      <c r="V35" s="2">
        <v>60</v>
      </c>
      <c r="W35" s="2">
        <v>20</v>
      </c>
      <c r="X35" s="2">
        <v>20</v>
      </c>
      <c r="Y35" s="2">
        <v>0</v>
      </c>
      <c r="Z35" s="10">
        <v>0</v>
      </c>
    </row>
    <row r="36" spans="1:26" x14ac:dyDescent="0.25">
      <c r="A36" s="23"/>
      <c r="B36" s="9">
        <v>0</v>
      </c>
      <c r="C36" s="2">
        <v>0</v>
      </c>
      <c r="D36" s="2">
        <v>50</v>
      </c>
      <c r="E36" s="2">
        <v>0</v>
      </c>
      <c r="F36" s="2">
        <v>0</v>
      </c>
      <c r="G36" s="2">
        <v>0</v>
      </c>
      <c r="H36" s="2">
        <v>-150</v>
      </c>
      <c r="I36" s="2">
        <v>60</v>
      </c>
      <c r="J36" s="2">
        <v>20</v>
      </c>
      <c r="K36" s="2">
        <v>0</v>
      </c>
      <c r="L36" s="2">
        <v>20</v>
      </c>
      <c r="M36" s="10">
        <v>0</v>
      </c>
      <c r="N36" s="23"/>
      <c r="O36" s="9">
        <v>0</v>
      </c>
      <c r="P36" s="2">
        <v>0</v>
      </c>
      <c r="Q36" s="2">
        <v>50</v>
      </c>
      <c r="R36" s="2">
        <v>0</v>
      </c>
      <c r="S36" s="2">
        <v>0</v>
      </c>
      <c r="T36" s="2">
        <v>0</v>
      </c>
      <c r="U36" s="2">
        <v>-150</v>
      </c>
      <c r="V36" s="2">
        <v>60</v>
      </c>
      <c r="W36" s="2">
        <v>20</v>
      </c>
      <c r="X36" s="2">
        <v>0</v>
      </c>
      <c r="Y36" s="2">
        <v>20</v>
      </c>
      <c r="Z36" s="10">
        <v>0</v>
      </c>
    </row>
    <row r="37" spans="1:26" x14ac:dyDescent="0.25">
      <c r="A37" s="23"/>
      <c r="B37" s="9">
        <v>0</v>
      </c>
      <c r="C37" s="2">
        <v>0</v>
      </c>
      <c r="D37" s="2">
        <v>0</v>
      </c>
      <c r="E37" s="2">
        <v>50</v>
      </c>
      <c r="F37" s="2">
        <v>0</v>
      </c>
      <c r="G37" s="2">
        <v>0</v>
      </c>
      <c r="H37" s="2">
        <v>0</v>
      </c>
      <c r="I37" s="2">
        <v>-210</v>
      </c>
      <c r="J37" s="2">
        <v>0</v>
      </c>
      <c r="K37" s="2">
        <v>20</v>
      </c>
      <c r="L37" s="2">
        <v>20</v>
      </c>
      <c r="M37" s="10">
        <v>40</v>
      </c>
      <c r="N37" s="23"/>
      <c r="O37" s="9">
        <v>0</v>
      </c>
      <c r="P37" s="2">
        <v>0</v>
      </c>
      <c r="Q37" s="2">
        <v>0</v>
      </c>
      <c r="R37" s="2">
        <v>50</v>
      </c>
      <c r="S37" s="2">
        <v>0</v>
      </c>
      <c r="T37" s="2">
        <v>0</v>
      </c>
      <c r="U37" s="2">
        <v>0</v>
      </c>
      <c r="V37" s="2">
        <v>-210</v>
      </c>
      <c r="W37" s="2">
        <v>0</v>
      </c>
      <c r="X37" s="2">
        <v>20</v>
      </c>
      <c r="Y37" s="2">
        <v>20</v>
      </c>
      <c r="Z37" s="10">
        <v>40</v>
      </c>
    </row>
    <row r="38" spans="1:26" x14ac:dyDescent="0.25">
      <c r="A38" s="23"/>
      <c r="B38" s="9">
        <v>0</v>
      </c>
      <c r="C38" s="2">
        <v>0</v>
      </c>
      <c r="D38" s="2">
        <v>0</v>
      </c>
      <c r="E38" s="2">
        <v>0</v>
      </c>
      <c r="F38" s="2">
        <v>50</v>
      </c>
      <c r="G38" s="2">
        <v>0</v>
      </c>
      <c r="H38" s="2">
        <v>0</v>
      </c>
      <c r="I38" s="2">
        <v>0</v>
      </c>
      <c r="J38" s="2">
        <v>-40</v>
      </c>
      <c r="K38" s="2">
        <v>60</v>
      </c>
      <c r="L38" s="2">
        <v>60</v>
      </c>
      <c r="M38" s="10">
        <v>0</v>
      </c>
      <c r="N38" s="23"/>
      <c r="O38" s="9">
        <v>0</v>
      </c>
      <c r="P38" s="2">
        <v>0</v>
      </c>
      <c r="Q38" s="2">
        <v>0</v>
      </c>
      <c r="R38" s="2">
        <v>0</v>
      </c>
      <c r="S38" s="2">
        <v>50</v>
      </c>
      <c r="T38" s="2">
        <v>0</v>
      </c>
      <c r="U38" s="2">
        <v>0</v>
      </c>
      <c r="V38" s="2">
        <v>0</v>
      </c>
      <c r="W38" s="2">
        <v>-40</v>
      </c>
      <c r="X38" s="2">
        <v>60</v>
      </c>
      <c r="Y38" s="2">
        <v>60</v>
      </c>
      <c r="Z38" s="10">
        <v>0</v>
      </c>
    </row>
    <row r="39" spans="1:26" x14ac:dyDescent="0.25">
      <c r="A39" s="23"/>
      <c r="B39" s="9">
        <v>0</v>
      </c>
      <c r="C39" s="2">
        <v>0</v>
      </c>
      <c r="D39" s="2">
        <v>0</v>
      </c>
      <c r="E39" s="2">
        <v>0</v>
      </c>
      <c r="F39" s="2">
        <v>0</v>
      </c>
      <c r="G39" s="2">
        <v>50</v>
      </c>
      <c r="H39" s="2">
        <v>0</v>
      </c>
      <c r="I39" s="2">
        <v>0</v>
      </c>
      <c r="J39" s="2">
        <v>0</v>
      </c>
      <c r="K39" s="2">
        <v>-100</v>
      </c>
      <c r="L39" s="2">
        <v>0</v>
      </c>
      <c r="M39" s="10">
        <v>60</v>
      </c>
      <c r="N39" s="23"/>
      <c r="O39" s="9">
        <v>0</v>
      </c>
      <c r="P39" s="2">
        <v>0</v>
      </c>
      <c r="Q39" s="2">
        <v>0</v>
      </c>
      <c r="R39" s="2">
        <v>0</v>
      </c>
      <c r="S39" s="2">
        <v>0</v>
      </c>
      <c r="T39" s="2">
        <v>50</v>
      </c>
      <c r="U39" s="2">
        <v>0</v>
      </c>
      <c r="V39" s="2">
        <v>0</v>
      </c>
      <c r="W39" s="2">
        <v>0</v>
      </c>
      <c r="X39" s="2">
        <v>-100</v>
      </c>
      <c r="Y39" s="2">
        <v>0</v>
      </c>
      <c r="Z39" s="10">
        <v>60</v>
      </c>
    </row>
    <row r="40" spans="1:26" x14ac:dyDescent="0.25">
      <c r="A40" s="23"/>
      <c r="B40" s="9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50</v>
      </c>
      <c r="I40" s="2">
        <v>0</v>
      </c>
      <c r="J40" s="2">
        <v>0</v>
      </c>
      <c r="K40" s="2">
        <v>0</v>
      </c>
      <c r="L40" s="2">
        <v>-100</v>
      </c>
      <c r="M40" s="10">
        <v>60</v>
      </c>
      <c r="N40" s="23"/>
      <c r="O40" s="9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50</v>
      </c>
      <c r="V40" s="2">
        <v>0</v>
      </c>
      <c r="W40" s="2">
        <v>0</v>
      </c>
      <c r="X40" s="2">
        <v>0</v>
      </c>
      <c r="Y40" s="2">
        <v>-100</v>
      </c>
      <c r="Z40" s="10">
        <v>60</v>
      </c>
    </row>
    <row r="41" spans="1:26" ht="15.75" thickBot="1" x14ac:dyDescent="0.3">
      <c r="A41" s="23"/>
      <c r="B41" s="11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50</v>
      </c>
      <c r="J41" s="14">
        <v>0</v>
      </c>
      <c r="K41" s="14">
        <v>0</v>
      </c>
      <c r="L41" s="14">
        <v>0</v>
      </c>
      <c r="M41" s="24">
        <v>-160</v>
      </c>
      <c r="N41" s="23"/>
      <c r="O41" s="11">
        <v>1</v>
      </c>
      <c r="P41" s="14">
        <v>1</v>
      </c>
      <c r="Q41" s="11">
        <v>1</v>
      </c>
      <c r="R41" s="14">
        <v>1</v>
      </c>
      <c r="S41" s="11">
        <v>1</v>
      </c>
      <c r="T41" s="14">
        <v>1</v>
      </c>
      <c r="U41" s="11">
        <v>1</v>
      </c>
      <c r="V41" s="14">
        <v>1</v>
      </c>
      <c r="W41" s="11">
        <v>1</v>
      </c>
      <c r="X41" s="14">
        <v>1</v>
      </c>
      <c r="Y41" s="11">
        <v>1</v>
      </c>
      <c r="Z41" s="14">
        <v>1</v>
      </c>
    </row>
    <row r="42" spans="1:26" x14ac:dyDescent="0.2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thickBot="1" x14ac:dyDescent="0.3">
      <c r="B43" s="28" t="s">
        <v>27</v>
      </c>
      <c r="N43" s="28" t="s">
        <v>28</v>
      </c>
      <c r="P43" s="28" t="s">
        <v>61</v>
      </c>
      <c r="R43" s="28" t="s">
        <v>30</v>
      </c>
      <c r="Y43" s="3" t="s">
        <v>29</v>
      </c>
      <c r="Z43" s="3">
        <f>MDETERM(O30:Z41)</f>
        <v>-7.225085952E+22</v>
      </c>
    </row>
    <row r="44" spans="1:26" x14ac:dyDescent="0.25">
      <c r="A44" s="29" t="s">
        <v>0</v>
      </c>
      <c r="B44" s="16">
        <f t="array" ref="B44:M55">MINVERSE(O30:Z41)</f>
        <v>-2.1346833815493415E-2</v>
      </c>
      <c r="C44" s="17">
        <v>-1.2033108325297326E-2</v>
      </c>
      <c r="D44" s="17">
        <v>-1.203310832529733E-2</v>
      </c>
      <c r="E44" s="17">
        <v>-8.6017357762777219E-3</v>
      </c>
      <c r="F44" s="17">
        <v>-3.989071038251365E-3</v>
      </c>
      <c r="G44" s="17">
        <v>-3.4988749598199999E-3</v>
      </c>
      <c r="H44" s="17">
        <v>-3.4988749598199925E-3</v>
      </c>
      <c r="I44" s="17">
        <v>-3.0086788813886256E-3</v>
      </c>
      <c r="J44" s="17">
        <v>-1.9607843137254963E-4</v>
      </c>
      <c r="K44" s="17">
        <v>-9.8039215686278043E-5</v>
      </c>
      <c r="L44" s="17">
        <v>-9.8039215686274058E-5</v>
      </c>
      <c r="M44" s="25">
        <v>0.1321118611378978</v>
      </c>
      <c r="N44" s="3">
        <f>SUM(B44:M44)</f>
        <v>6.3709418193506923E-2</v>
      </c>
      <c r="P44" s="3">
        <v>0.1321118611378978</v>
      </c>
      <c r="R44" s="3">
        <f t="array" ref="R44:R55">MMULT(B16:M27,P44:P55)</f>
        <v>1.8953483032557275</v>
      </c>
    </row>
    <row r="45" spans="1:26" x14ac:dyDescent="0.25">
      <c r="A45" s="29" t="s">
        <v>1</v>
      </c>
      <c r="B45" s="18">
        <v>-5.611807564555874E-4</v>
      </c>
      <c r="C45" s="19">
        <v>-9.8749062466516636E-3</v>
      </c>
      <c r="D45" s="19">
        <v>-1.5268402442944346E-4</v>
      </c>
      <c r="E45" s="19">
        <v>-3.5840565734490508E-3</v>
      </c>
      <c r="F45" s="19">
        <v>-1.6621129326047355E-3</v>
      </c>
      <c r="G45" s="19">
        <v>-2.1523090110361111E-3</v>
      </c>
      <c r="H45" s="19">
        <v>-7.6342012214721889E-4</v>
      </c>
      <c r="I45" s="19">
        <v>-1.2536162005785942E-3</v>
      </c>
      <c r="J45" s="19">
        <v>-8.1699346405229024E-5</v>
      </c>
      <c r="K45" s="19">
        <v>-1.7973856209150478E-4</v>
      </c>
      <c r="L45" s="19">
        <v>9.8039215686274709E-5</v>
      </c>
      <c r="M45" s="26">
        <v>5.5046608807457417E-2</v>
      </c>
      <c r="N45" s="3">
        <f t="shared" ref="N45:N55" si="1">SUM(B45:M45)</f>
        <v>3.4878924247294552E-2</v>
      </c>
      <c r="P45" s="3">
        <v>5.5046608807457417E-2</v>
      </c>
      <c r="R45" s="3">
        <v>5.4949602791936458</v>
      </c>
    </row>
    <row r="46" spans="1:26" x14ac:dyDescent="0.25">
      <c r="A46" s="29" t="s">
        <v>2</v>
      </c>
      <c r="B46" s="18">
        <v>-5.611807564555874E-4</v>
      </c>
      <c r="C46" s="19">
        <v>-1.526840244294417E-4</v>
      </c>
      <c r="D46" s="19">
        <v>-9.8749062466516654E-3</v>
      </c>
      <c r="E46" s="19">
        <v>-3.5840565734490508E-3</v>
      </c>
      <c r="F46" s="19">
        <v>-1.6621129326047355E-3</v>
      </c>
      <c r="G46" s="19">
        <v>-7.6342012214722181E-4</v>
      </c>
      <c r="H46" s="19">
        <v>-2.152309011036108E-3</v>
      </c>
      <c r="I46" s="19">
        <v>-1.253616200578594E-3</v>
      </c>
      <c r="J46" s="19">
        <v>-8.1699346405229024E-5</v>
      </c>
      <c r="K46" s="19">
        <v>9.8039215686273069E-5</v>
      </c>
      <c r="L46" s="19">
        <v>-1.797385620915031E-4</v>
      </c>
      <c r="M46" s="26">
        <v>5.5046608807457417E-2</v>
      </c>
      <c r="N46" s="3">
        <f t="shared" si="1"/>
        <v>3.4878924247294552E-2</v>
      </c>
      <c r="P46" s="3">
        <v>5.5046608807457417E-2</v>
      </c>
      <c r="R46" s="3">
        <v>5.4949602791936458</v>
      </c>
    </row>
    <row r="47" spans="1:26" x14ac:dyDescent="0.25">
      <c r="A47" s="29" t="s">
        <v>3</v>
      </c>
      <c r="B47" s="18">
        <v>1.1577199185685201E-3</v>
      </c>
      <c r="C47" s="19">
        <v>7.4922318654237717E-4</v>
      </c>
      <c r="D47" s="19">
        <v>7.4922318654237652E-4</v>
      </c>
      <c r="E47" s="19">
        <v>-5.5416264866602373E-3</v>
      </c>
      <c r="F47" s="19">
        <v>7.5591985428050991E-4</v>
      </c>
      <c r="G47" s="19">
        <v>-1.4277295617700725E-4</v>
      </c>
      <c r="H47" s="19">
        <v>-1.4277295617700611E-4</v>
      </c>
      <c r="I47" s="19">
        <v>-1.0414657666345233E-3</v>
      </c>
      <c r="J47" s="19">
        <v>3.5947712418300641E-4</v>
      </c>
      <c r="K47" s="19">
        <v>1.7973856209150274E-4</v>
      </c>
      <c r="L47" s="19">
        <v>1.7973856209150331E-4</v>
      </c>
      <c r="M47" s="26">
        <v>2.0090003214400517E-2</v>
      </c>
      <c r="N47" s="3">
        <f t="shared" si="1"/>
        <v>1.7352405443051538E-2</v>
      </c>
      <c r="P47" s="3">
        <v>2.0090003214400517E-2</v>
      </c>
      <c r="R47" s="3">
        <v>3.8360426137668187</v>
      </c>
    </row>
    <row r="48" spans="1:26" x14ac:dyDescent="0.25">
      <c r="A48" s="29" t="s">
        <v>4</v>
      </c>
      <c r="B48" s="18">
        <v>-8.8309531462858349E-3</v>
      </c>
      <c r="C48" s="19">
        <v>-5.6213359660804135E-3</v>
      </c>
      <c r="D48" s="19">
        <v>-5.6213359660804195E-3</v>
      </c>
      <c r="E48" s="19">
        <v>-3.8122790099646394E-3</v>
      </c>
      <c r="F48" s="19">
        <v>-1.2231329690346082E-2</v>
      </c>
      <c r="G48" s="19">
        <v>-5.1701718938941769E-3</v>
      </c>
      <c r="H48" s="19">
        <v>-5.1701718938941682E-3</v>
      </c>
      <c r="I48" s="19">
        <v>-2.8709188593470242E-3</v>
      </c>
      <c r="J48" s="19">
        <v>-9.1970121381886158E-4</v>
      </c>
      <c r="K48" s="19">
        <v>-4.5985060690943496E-4</v>
      </c>
      <c r="L48" s="19">
        <v>-4.5985060690942987E-4</v>
      </c>
      <c r="M48" s="26">
        <v>0.17001882720301237</v>
      </c>
      <c r="N48" s="3">
        <f t="shared" si="1"/>
        <v>0.11885092834948188</v>
      </c>
      <c r="P48" s="3">
        <v>0.17001882720301237</v>
      </c>
      <c r="R48" s="3">
        <v>3.3246444069431078</v>
      </c>
    </row>
    <row r="49" spans="1:18" x14ac:dyDescent="0.25">
      <c r="A49" s="29" t="s">
        <v>5</v>
      </c>
      <c r="B49" s="18">
        <v>2.2712992300745437E-3</v>
      </c>
      <c r="C49" s="19">
        <v>-9.3831795013086942E-4</v>
      </c>
      <c r="D49" s="19">
        <v>2.5339042720913508E-3</v>
      </c>
      <c r="E49" s="19">
        <v>7.248473159755717E-4</v>
      </c>
      <c r="F49" s="19">
        <v>8.2194899817850662E-4</v>
      </c>
      <c r="G49" s="19">
        <v>-6.2392087982734113E-3</v>
      </c>
      <c r="H49" s="19">
        <v>1.3996800906154827E-3</v>
      </c>
      <c r="I49" s="19">
        <v>-8.9957294393167399E-4</v>
      </c>
      <c r="J49" s="19">
        <v>-6.0807656395891726E-4</v>
      </c>
      <c r="K49" s="19">
        <v>-1.0679271708683494E-3</v>
      </c>
      <c r="L49" s="19">
        <v>4.5985060690943079E-4</v>
      </c>
      <c r="M49" s="26">
        <v>7.2467511594801873E-2</v>
      </c>
      <c r="N49" s="3">
        <f t="shared" si="1"/>
        <v>7.0925938681483544E-2</v>
      </c>
      <c r="P49" s="3">
        <v>7.2467511594801873E-2</v>
      </c>
      <c r="R49" s="3">
        <v>2.766501067640168</v>
      </c>
    </row>
    <row r="50" spans="1:18" x14ac:dyDescent="0.25">
      <c r="A50" s="29" t="s">
        <v>6</v>
      </c>
      <c r="B50" s="18">
        <v>2.2712992300745437E-3</v>
      </c>
      <c r="C50" s="19">
        <v>2.5339042720913529E-3</v>
      </c>
      <c r="D50" s="19">
        <v>-9.383179501308718E-4</v>
      </c>
      <c r="E50" s="19">
        <v>7.248473159755717E-4</v>
      </c>
      <c r="F50" s="19">
        <v>8.2194899817850629E-4</v>
      </c>
      <c r="G50" s="19">
        <v>1.3996800906154786E-3</v>
      </c>
      <c r="H50" s="19">
        <v>-6.2392087982734079E-3</v>
      </c>
      <c r="I50" s="19">
        <v>-8.9957294393167367E-4</v>
      </c>
      <c r="J50" s="19">
        <v>-6.0807656395891726E-4</v>
      </c>
      <c r="K50" s="19">
        <v>4.5985060690942862E-4</v>
      </c>
      <c r="L50" s="19">
        <v>-1.0679271708683472E-3</v>
      </c>
      <c r="M50" s="26">
        <v>7.2467511594801873E-2</v>
      </c>
      <c r="N50" s="3">
        <f t="shared" si="1"/>
        <v>7.0925938681483544E-2</v>
      </c>
      <c r="P50" s="3">
        <v>7.2467511594801873E-2</v>
      </c>
      <c r="R50" s="3">
        <v>2.7665010676401689</v>
      </c>
    </row>
    <row r="51" spans="1:18" x14ac:dyDescent="0.25">
      <c r="A51" s="30" t="s">
        <v>7</v>
      </c>
      <c r="B51" s="18">
        <v>2.6490104238416673E-3</v>
      </c>
      <c r="C51" s="19">
        <v>2.3864053818248607E-3</v>
      </c>
      <c r="D51" s="19">
        <v>2.3864053818248602E-3</v>
      </c>
      <c r="E51" s="19">
        <v>7.2324011571841824E-4</v>
      </c>
      <c r="F51" s="19">
        <v>2.3907103825136608E-3</v>
      </c>
      <c r="G51" s="19">
        <v>1.8129792900766857E-3</v>
      </c>
      <c r="H51" s="19">
        <v>1.8129792900766866E-3</v>
      </c>
      <c r="I51" s="19">
        <v>-3.5266565642650509E-3</v>
      </c>
      <c r="J51" s="19">
        <v>2.1358543417366945E-3</v>
      </c>
      <c r="K51" s="19">
        <v>1.067927170868347E-3</v>
      </c>
      <c r="L51" s="19">
        <v>1.0679271708683474E-3</v>
      </c>
      <c r="M51" s="26">
        <v>1.2915002066400326E-2</v>
      </c>
      <c r="N51" s="3">
        <f t="shared" si="1"/>
        <v>2.7821784451485504E-2</v>
      </c>
      <c r="P51" s="3">
        <v>1.2915002066400326E-2</v>
      </c>
      <c r="R51" s="3">
        <v>6.9893479932956808</v>
      </c>
    </row>
    <row r="52" spans="1:18" x14ac:dyDescent="0.25">
      <c r="A52" s="29" t="s">
        <v>12</v>
      </c>
      <c r="B52" s="18">
        <v>5.1083257756654602E-3</v>
      </c>
      <c r="C52" s="19">
        <v>6.7623728111463289E-3</v>
      </c>
      <c r="D52" s="19">
        <v>6.7623728111463194E-3</v>
      </c>
      <c r="E52" s="19">
        <v>7.9787447765991715E-3</v>
      </c>
      <c r="F52" s="19">
        <v>-1.4614640255009093E-3</v>
      </c>
      <c r="G52" s="19">
        <v>2.1774394525569678E-3</v>
      </c>
      <c r="H52" s="19">
        <v>2.1774394525569856E-3</v>
      </c>
      <c r="I52" s="19">
        <v>4.3282476925196184E-3</v>
      </c>
      <c r="J52" s="19">
        <v>-1.4610323295985061E-2</v>
      </c>
      <c r="K52" s="19">
        <v>-4.1801616479925389E-3</v>
      </c>
      <c r="L52" s="19">
        <v>-4.1801616479925294E-3</v>
      </c>
      <c r="M52" s="26">
        <v>0.32848949005831846</v>
      </c>
      <c r="N52" s="3">
        <f t="shared" si="1"/>
        <v>0.33935232221303829</v>
      </c>
      <c r="P52" s="3">
        <v>0.32848949005831846</v>
      </c>
      <c r="R52" s="3">
        <v>-10.240879138540663</v>
      </c>
    </row>
    <row r="53" spans="1:18" x14ac:dyDescent="0.25">
      <c r="A53" s="29" t="s">
        <v>8</v>
      </c>
      <c r="B53" s="18">
        <v>5.3823390695075836E-3</v>
      </c>
      <c r="C53" s="19">
        <v>3.7282920340267257E-3</v>
      </c>
      <c r="D53" s="19">
        <v>5.4644031451378354E-3</v>
      </c>
      <c r="E53" s="19">
        <v>4.2480311796849884E-3</v>
      </c>
      <c r="F53" s="19">
        <v>4.6092326958105641E-3</v>
      </c>
      <c r="G53" s="19">
        <v>9.7032921775267399E-4</v>
      </c>
      <c r="H53" s="19">
        <v>4.7897736621971207E-3</v>
      </c>
      <c r="I53" s="19">
        <v>2.6389654222344658E-3</v>
      </c>
      <c r="J53" s="19">
        <v>3.846434407096172E-3</v>
      </c>
      <c r="K53" s="19">
        <v>-6.5837272408963594E-3</v>
      </c>
      <c r="L53" s="19">
        <v>4.1801616479925311E-3</v>
      </c>
      <c r="M53" s="26">
        <v>3.8655318684850982E-2</v>
      </c>
      <c r="N53" s="3">
        <f t="shared" si="1"/>
        <v>7.1929553925395281E-2</v>
      </c>
      <c r="P53" s="3">
        <v>3.8655318684850982E-2</v>
      </c>
      <c r="R53" s="3">
        <v>17.551487808238051</v>
      </c>
    </row>
    <row r="54" spans="1:18" x14ac:dyDescent="0.25">
      <c r="A54" s="29" t="s">
        <v>9</v>
      </c>
      <c r="B54" s="18">
        <v>5.3823390695075827E-3</v>
      </c>
      <c r="C54" s="19">
        <v>5.4644031451378371E-3</v>
      </c>
      <c r="D54" s="19">
        <v>3.7282920340267257E-3</v>
      </c>
      <c r="E54" s="19">
        <v>4.2480311796849884E-3</v>
      </c>
      <c r="F54" s="19">
        <v>4.6092326958105632E-3</v>
      </c>
      <c r="G54" s="19">
        <v>4.7897736621971181E-3</v>
      </c>
      <c r="H54" s="19">
        <v>9.7032921775267475E-4</v>
      </c>
      <c r="I54" s="19">
        <v>2.6389654222344653E-3</v>
      </c>
      <c r="J54" s="19">
        <v>3.8464344070961703E-3</v>
      </c>
      <c r="K54" s="19">
        <v>4.1801616479925294E-3</v>
      </c>
      <c r="L54" s="19">
        <v>-6.5837272408963594E-3</v>
      </c>
      <c r="M54" s="26">
        <v>3.8655318684850996E-2</v>
      </c>
      <c r="N54" s="3">
        <f t="shared" si="1"/>
        <v>7.1929553925395295E-2</v>
      </c>
      <c r="P54" s="3">
        <v>3.8655318684850996E-2</v>
      </c>
      <c r="R54" s="3">
        <v>17.551487808238051</v>
      </c>
    </row>
    <row r="55" spans="1:18" ht="15.75" thickBot="1" x14ac:dyDescent="0.3">
      <c r="A55" s="30" t="s">
        <v>10</v>
      </c>
      <c r="B55" s="20">
        <v>7.0778157574505193E-3</v>
      </c>
      <c r="C55" s="21">
        <v>6.9957516818202675E-3</v>
      </c>
      <c r="D55" s="21">
        <v>6.9957516818202675E-3</v>
      </c>
      <c r="E55" s="21">
        <v>6.4760125361620052E-3</v>
      </c>
      <c r="F55" s="21">
        <v>6.9970969945355186E-3</v>
      </c>
      <c r="G55" s="21">
        <v>6.8165560281489637E-3</v>
      </c>
      <c r="H55" s="21">
        <v>6.8165560281489655E-3</v>
      </c>
      <c r="I55" s="21">
        <v>5.1479198236671717E-3</v>
      </c>
      <c r="J55" s="21">
        <v>6.9174544817927177E-3</v>
      </c>
      <c r="K55" s="21">
        <v>6.5837272408963586E-3</v>
      </c>
      <c r="L55" s="21">
        <v>6.5837272408963594E-3</v>
      </c>
      <c r="M55" s="27">
        <v>4.0359381457500893E-3</v>
      </c>
      <c r="N55" s="50">
        <f t="shared" si="1"/>
        <v>7.74443076410892E-2</v>
      </c>
      <c r="P55" s="51">
        <v>4.0359381457500893E-3</v>
      </c>
      <c r="R55" s="3">
        <v>4.5094882215181178</v>
      </c>
    </row>
    <row r="56" spans="1:18" x14ac:dyDescent="0.25">
      <c r="N56" s="3">
        <f>SUM(N44:N55)</f>
        <v>1</v>
      </c>
      <c r="P56" s="3">
        <f>SUM(P44:P55)</f>
        <v>1</v>
      </c>
    </row>
    <row r="58" spans="1:18" x14ac:dyDescent="0.25">
      <c r="I58" s="3" t="s">
        <v>58</v>
      </c>
      <c r="N58" s="3">
        <f>Q2*(N52+N53+N54+N55)</f>
        <v>28.032786885245901</v>
      </c>
      <c r="P58" s="52">
        <f>Q2*(P52+P53+P54+P55)</f>
        <v>20.491803278688529</v>
      </c>
    </row>
    <row r="59" spans="1:18" x14ac:dyDescent="0.25">
      <c r="I59" s="3" t="s">
        <v>59</v>
      </c>
      <c r="N59" s="3">
        <f>Q3*Q7*(N50+N51+N54+N55)</f>
        <v>4.9624316939890702</v>
      </c>
      <c r="P59" s="52">
        <f>Q3*Q7*(P50+P51+P54+P55)</f>
        <v>2.5614754098360661</v>
      </c>
    </row>
    <row r="60" spans="1:18" x14ac:dyDescent="0.25">
      <c r="I60" s="3" t="s">
        <v>60</v>
      </c>
      <c r="N60" s="3">
        <f>Q3*Q8*(N49+N51+N53+N55)</f>
        <v>4.9624316939890702</v>
      </c>
      <c r="P60" s="52">
        <f>Q3*Q8*(P49+P51+P53+P55)</f>
        <v>2.5614754098360653</v>
      </c>
    </row>
    <row r="61" spans="1:18" x14ac:dyDescent="0.25">
      <c r="I61" s="3" t="s">
        <v>62</v>
      </c>
      <c r="P61" s="53">
        <f>SUM(P58:P60)</f>
        <v>25.614754098360663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2"/>
  <sheetViews>
    <sheetView tabSelected="1" topLeftCell="N63" zoomScaleNormal="100" workbookViewId="0">
      <selection activeCell="V82" sqref="V82"/>
    </sheetView>
  </sheetViews>
  <sheetFormatPr defaultRowHeight="15" x14ac:dyDescent="0.25"/>
  <cols>
    <col min="1" max="2" width="6.7109375" style="3" customWidth="1"/>
    <col min="3" max="3" width="7.7109375" style="3" customWidth="1"/>
    <col min="4" max="4" width="6.7109375" style="3" customWidth="1"/>
    <col min="5" max="5" width="12.7109375" style="3" customWidth="1"/>
    <col min="6" max="6" width="6.7109375" style="3" customWidth="1"/>
    <col min="7" max="7" width="7.42578125" style="3" customWidth="1"/>
    <col min="8" max="8" width="7.7109375" style="3" customWidth="1"/>
    <col min="9" max="9" width="12.85546875" style="3" customWidth="1"/>
    <col min="10" max="12" width="6.7109375" style="3" customWidth="1"/>
    <col min="13" max="14" width="8.28515625" style="3" customWidth="1"/>
    <col min="15" max="15" width="6.7109375" style="3" customWidth="1"/>
    <col min="16" max="17" width="8.28515625" style="3" customWidth="1"/>
    <col min="18" max="19" width="6.7109375" style="3" customWidth="1"/>
    <col min="20" max="20" width="12.85546875" style="3" bestFit="1" customWidth="1"/>
    <col min="21" max="38" width="6.7109375" style="3" customWidth="1"/>
    <col min="39" max="16384" width="9.140625" style="3"/>
  </cols>
  <sheetData>
    <row r="1" spans="1:23" ht="15.75" thickBot="1" x14ac:dyDescent="0.3">
      <c r="A1" s="23"/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30" t="s">
        <v>7</v>
      </c>
      <c r="J1" s="29" t="s">
        <v>12</v>
      </c>
      <c r="K1" s="29" t="s">
        <v>8</v>
      </c>
      <c r="L1" s="29" t="s">
        <v>9</v>
      </c>
      <c r="M1" s="30" t="s">
        <v>10</v>
      </c>
      <c r="N1" s="30" t="s">
        <v>46</v>
      </c>
      <c r="O1" s="30" t="s">
        <v>47</v>
      </c>
      <c r="P1" s="30" t="s">
        <v>48</v>
      </c>
      <c r="Q1" s="30" t="s">
        <v>49</v>
      </c>
      <c r="R1" s="30" t="s">
        <v>50</v>
      </c>
      <c r="S1" s="30" t="s">
        <v>51</v>
      </c>
      <c r="T1" s="4"/>
    </row>
    <row r="2" spans="1:23" x14ac:dyDescent="0.25">
      <c r="A2" s="29" t="s">
        <v>0</v>
      </c>
      <c r="B2" s="5" t="s">
        <v>15</v>
      </c>
      <c r="C2" s="1">
        <v>0</v>
      </c>
      <c r="D2" s="1">
        <v>0</v>
      </c>
      <c r="E2" s="1">
        <v>0</v>
      </c>
      <c r="F2" s="1" t="s">
        <v>13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6">
        <v>0</v>
      </c>
      <c r="V2" s="33" t="s">
        <v>14</v>
      </c>
      <c r="W2" s="40">
        <v>50</v>
      </c>
    </row>
    <row r="3" spans="1:23" ht="18" x14ac:dyDescent="0.35">
      <c r="A3" s="29" t="s">
        <v>1</v>
      </c>
      <c r="B3" s="9" t="s">
        <v>16</v>
      </c>
      <c r="C3" s="13" t="s">
        <v>17</v>
      </c>
      <c r="D3" s="2">
        <v>0</v>
      </c>
      <c r="E3" s="2">
        <v>0</v>
      </c>
      <c r="F3" s="2">
        <v>0</v>
      </c>
      <c r="G3" s="2" t="s">
        <v>13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8">
        <v>0</v>
      </c>
      <c r="V3" s="34" t="s">
        <v>31</v>
      </c>
      <c r="W3" s="41">
        <v>40</v>
      </c>
    </row>
    <row r="4" spans="1:23" ht="18" x14ac:dyDescent="0.35">
      <c r="A4" s="29" t="s">
        <v>2</v>
      </c>
      <c r="B4" s="9" t="s">
        <v>18</v>
      </c>
      <c r="C4" s="2">
        <v>0</v>
      </c>
      <c r="D4" s="13" t="s">
        <v>19</v>
      </c>
      <c r="E4" s="2">
        <v>0</v>
      </c>
      <c r="F4" s="2">
        <v>0</v>
      </c>
      <c r="G4" s="7">
        <v>0</v>
      </c>
      <c r="H4" s="2" t="s">
        <v>13</v>
      </c>
      <c r="I4" s="7">
        <v>0</v>
      </c>
      <c r="J4" s="7">
        <v>0</v>
      </c>
      <c r="K4" s="7">
        <v>0</v>
      </c>
      <c r="L4" s="2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8">
        <v>0</v>
      </c>
      <c r="V4" s="35" t="s">
        <v>32</v>
      </c>
      <c r="W4" s="42">
        <v>60</v>
      </c>
    </row>
    <row r="5" spans="1:23" ht="18" x14ac:dyDescent="0.35">
      <c r="A5" s="29" t="s">
        <v>3</v>
      </c>
      <c r="B5" s="9">
        <v>0</v>
      </c>
      <c r="C5" s="2" t="s">
        <v>18</v>
      </c>
      <c r="D5" s="2" t="s">
        <v>16</v>
      </c>
      <c r="E5" s="13" t="s">
        <v>20</v>
      </c>
      <c r="F5" s="2">
        <v>0</v>
      </c>
      <c r="G5" s="7">
        <v>0</v>
      </c>
      <c r="H5" s="7">
        <v>0</v>
      </c>
      <c r="I5" s="2" t="s">
        <v>13</v>
      </c>
      <c r="J5" s="7">
        <v>0</v>
      </c>
      <c r="K5" s="7">
        <v>0</v>
      </c>
      <c r="L5" s="7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10">
        <v>0</v>
      </c>
      <c r="V5" s="36" t="s">
        <v>33</v>
      </c>
      <c r="W5" s="43">
        <v>60</v>
      </c>
    </row>
    <row r="6" spans="1:23" ht="18" x14ac:dyDescent="0.35">
      <c r="A6" s="29" t="s">
        <v>4</v>
      </c>
      <c r="B6" s="9">
        <v>0</v>
      </c>
      <c r="C6" s="2" t="s">
        <v>35</v>
      </c>
      <c r="D6" s="2" t="s">
        <v>36</v>
      </c>
      <c r="E6" s="7">
        <v>0</v>
      </c>
      <c r="F6" s="13" t="s">
        <v>40</v>
      </c>
      <c r="G6" s="7">
        <v>0</v>
      </c>
      <c r="H6" s="7">
        <v>0</v>
      </c>
      <c r="I6" s="7">
        <v>0</v>
      </c>
      <c r="J6" s="2" t="s">
        <v>13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>
        <v>0</v>
      </c>
      <c r="W6" s="44"/>
    </row>
    <row r="7" spans="1:23" ht="18" x14ac:dyDescent="0.35">
      <c r="A7" s="29" t="s">
        <v>5</v>
      </c>
      <c r="B7" s="9">
        <v>0</v>
      </c>
      <c r="C7" s="2">
        <v>0</v>
      </c>
      <c r="D7" s="7">
        <v>0</v>
      </c>
      <c r="E7" s="2" t="s">
        <v>37</v>
      </c>
      <c r="F7" s="2" t="s">
        <v>16</v>
      </c>
      <c r="G7" s="13" t="s">
        <v>22</v>
      </c>
      <c r="H7" s="7">
        <v>0</v>
      </c>
      <c r="I7" s="7">
        <v>0</v>
      </c>
      <c r="J7" s="7">
        <v>0</v>
      </c>
      <c r="K7" s="2" t="s">
        <v>13</v>
      </c>
      <c r="L7" s="7">
        <v>0</v>
      </c>
      <c r="M7" s="7">
        <v>0</v>
      </c>
      <c r="N7" s="2" t="s">
        <v>35</v>
      </c>
      <c r="O7" s="7">
        <v>0</v>
      </c>
      <c r="P7" s="7">
        <v>0</v>
      </c>
      <c r="Q7" s="7">
        <v>0</v>
      </c>
      <c r="R7" s="7">
        <v>0</v>
      </c>
      <c r="S7" s="8">
        <v>0</v>
      </c>
      <c r="U7" s="3" t="s">
        <v>45</v>
      </c>
      <c r="V7" s="32" t="s">
        <v>38</v>
      </c>
      <c r="W7" s="45">
        <f>0.5</f>
        <v>0.5</v>
      </c>
    </row>
    <row r="8" spans="1:23" ht="18" x14ac:dyDescent="0.35">
      <c r="A8" s="29" t="s">
        <v>6</v>
      </c>
      <c r="B8" s="9">
        <v>0</v>
      </c>
      <c r="C8" s="7">
        <v>0</v>
      </c>
      <c r="D8" s="2">
        <v>0</v>
      </c>
      <c r="E8" s="2" t="s">
        <v>35</v>
      </c>
      <c r="F8" s="2" t="s">
        <v>18</v>
      </c>
      <c r="G8" s="7">
        <v>0</v>
      </c>
      <c r="H8" s="13" t="s">
        <v>34</v>
      </c>
      <c r="I8" s="7">
        <v>0</v>
      </c>
      <c r="J8" s="7">
        <v>0</v>
      </c>
      <c r="K8" s="7">
        <v>0</v>
      </c>
      <c r="L8" s="2" t="s">
        <v>13</v>
      </c>
      <c r="M8" s="7">
        <v>0</v>
      </c>
      <c r="N8" s="7">
        <v>0</v>
      </c>
      <c r="O8" s="2" t="s">
        <v>37</v>
      </c>
      <c r="P8" s="7">
        <v>0</v>
      </c>
      <c r="Q8" s="7">
        <v>0</v>
      </c>
      <c r="R8" s="7">
        <v>0</v>
      </c>
      <c r="S8" s="8">
        <v>0</v>
      </c>
      <c r="V8" s="32" t="s">
        <v>39</v>
      </c>
      <c r="W8" s="45">
        <f>1-W7</f>
        <v>0.5</v>
      </c>
    </row>
    <row r="9" spans="1:23" ht="18" x14ac:dyDescent="0.35">
      <c r="A9" s="30" t="s">
        <v>7</v>
      </c>
      <c r="B9" s="9">
        <v>0</v>
      </c>
      <c r="C9" s="7">
        <v>0</v>
      </c>
      <c r="D9" s="7">
        <v>0</v>
      </c>
      <c r="E9" s="2">
        <v>0</v>
      </c>
      <c r="F9" s="7">
        <v>0</v>
      </c>
      <c r="G9" s="2" t="s">
        <v>18</v>
      </c>
      <c r="H9" s="2" t="s">
        <v>16</v>
      </c>
      <c r="I9" s="13" t="s">
        <v>41</v>
      </c>
      <c r="J9" s="7">
        <v>0</v>
      </c>
      <c r="K9" s="7">
        <v>0</v>
      </c>
      <c r="L9" s="7">
        <v>0</v>
      </c>
      <c r="M9" s="2" t="s">
        <v>13</v>
      </c>
      <c r="N9" s="2">
        <v>0</v>
      </c>
      <c r="O9" s="2">
        <v>0</v>
      </c>
      <c r="P9" s="2" t="s">
        <v>21</v>
      </c>
      <c r="Q9" s="2">
        <v>0</v>
      </c>
      <c r="R9" s="2">
        <v>0</v>
      </c>
      <c r="S9" s="10">
        <v>0</v>
      </c>
      <c r="W9" s="44"/>
    </row>
    <row r="10" spans="1:23" ht="18" x14ac:dyDescent="0.35">
      <c r="A10" s="29" t="s">
        <v>12</v>
      </c>
      <c r="B10" s="9">
        <v>0</v>
      </c>
      <c r="C10" s="7">
        <v>0</v>
      </c>
      <c r="D10" s="7">
        <v>0</v>
      </c>
      <c r="E10" s="7">
        <v>0</v>
      </c>
      <c r="F10" s="7">
        <v>0</v>
      </c>
      <c r="G10" s="2" t="s">
        <v>35</v>
      </c>
      <c r="H10" s="2" t="s">
        <v>37</v>
      </c>
      <c r="I10" s="7">
        <v>0</v>
      </c>
      <c r="J10" s="13" t="s">
        <v>42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8">
        <v>0</v>
      </c>
      <c r="U10" s="3" t="s">
        <v>57</v>
      </c>
      <c r="V10" s="32" t="s">
        <v>38</v>
      </c>
      <c r="W10" s="45">
        <f ca="1">RAND()</f>
        <v>0.23579610628216019</v>
      </c>
    </row>
    <row r="11" spans="1:23" ht="18" x14ac:dyDescent="0.35">
      <c r="A11" s="29" t="s">
        <v>8</v>
      </c>
      <c r="B11" s="9">
        <v>0</v>
      </c>
      <c r="C11" s="7">
        <v>0</v>
      </c>
      <c r="D11" s="7">
        <v>0</v>
      </c>
      <c r="E11" s="7">
        <v>0</v>
      </c>
      <c r="F11" s="7">
        <v>0</v>
      </c>
      <c r="G11" s="2">
        <v>0</v>
      </c>
      <c r="H11" s="7">
        <v>0</v>
      </c>
      <c r="I11" s="2" t="s">
        <v>37</v>
      </c>
      <c r="J11" s="2" t="s">
        <v>16</v>
      </c>
      <c r="K11" s="13" t="s">
        <v>23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2" t="s">
        <v>35</v>
      </c>
      <c r="R11" s="7">
        <v>0</v>
      </c>
      <c r="S11" s="8">
        <v>0</v>
      </c>
      <c r="V11" s="32" t="s">
        <v>39</v>
      </c>
      <c r="W11" s="45">
        <f ca="1">1-W10</f>
        <v>0.76420389371783981</v>
      </c>
    </row>
    <row r="12" spans="1:23" ht="18" x14ac:dyDescent="0.35">
      <c r="A12" s="29" t="s">
        <v>9</v>
      </c>
      <c r="B12" s="9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2">
        <v>0</v>
      </c>
      <c r="I12" s="2" t="s">
        <v>35</v>
      </c>
      <c r="J12" s="2" t="s">
        <v>18</v>
      </c>
      <c r="K12" s="7">
        <v>0</v>
      </c>
      <c r="L12" s="13" t="s">
        <v>24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2" t="s">
        <v>37</v>
      </c>
      <c r="S12" s="8">
        <v>0</v>
      </c>
    </row>
    <row r="13" spans="1:23" ht="18" x14ac:dyDescent="0.35">
      <c r="A13" s="30" t="s">
        <v>10</v>
      </c>
      <c r="B13" s="9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2">
        <v>0</v>
      </c>
      <c r="J13" s="7">
        <v>0</v>
      </c>
      <c r="K13" s="2" t="s">
        <v>18</v>
      </c>
      <c r="L13" s="2" t="s">
        <v>16</v>
      </c>
      <c r="M13" s="13" t="s">
        <v>43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0" t="s">
        <v>21</v>
      </c>
    </row>
    <row r="14" spans="1:23" ht="18" x14ac:dyDescent="0.35">
      <c r="A14" s="30" t="s">
        <v>46</v>
      </c>
      <c r="B14" s="9">
        <v>0</v>
      </c>
      <c r="C14" s="2" t="s">
        <v>16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2">
        <v>0</v>
      </c>
      <c r="J14" s="7">
        <v>0</v>
      </c>
      <c r="K14" s="2">
        <v>0</v>
      </c>
      <c r="L14" s="2">
        <v>0</v>
      </c>
      <c r="M14" s="13">
        <v>0</v>
      </c>
      <c r="N14" s="13" t="s">
        <v>17</v>
      </c>
      <c r="O14" s="13">
        <v>0</v>
      </c>
      <c r="P14" s="13">
        <v>0</v>
      </c>
      <c r="Q14" s="2" t="s">
        <v>13</v>
      </c>
      <c r="R14" s="13">
        <v>0</v>
      </c>
      <c r="S14" s="37">
        <v>0</v>
      </c>
    </row>
    <row r="15" spans="1:23" ht="18" x14ac:dyDescent="0.35">
      <c r="A15" s="30" t="s">
        <v>47</v>
      </c>
      <c r="B15" s="9">
        <v>0</v>
      </c>
      <c r="C15" s="7">
        <v>0</v>
      </c>
      <c r="D15" s="2" t="s">
        <v>18</v>
      </c>
      <c r="E15" s="7">
        <v>0</v>
      </c>
      <c r="F15" s="7">
        <v>0</v>
      </c>
      <c r="G15" s="7">
        <v>0</v>
      </c>
      <c r="H15" s="7">
        <v>0</v>
      </c>
      <c r="I15" s="2">
        <v>0</v>
      </c>
      <c r="J15" s="7">
        <v>0</v>
      </c>
      <c r="K15" s="2">
        <v>0</v>
      </c>
      <c r="L15" s="2">
        <v>0</v>
      </c>
      <c r="M15" s="13">
        <v>0</v>
      </c>
      <c r="N15" s="13">
        <v>0</v>
      </c>
      <c r="O15" s="13" t="s">
        <v>19</v>
      </c>
      <c r="P15" s="13">
        <v>0</v>
      </c>
      <c r="Q15" s="13">
        <v>0</v>
      </c>
      <c r="R15" s="2" t="s">
        <v>13</v>
      </c>
      <c r="S15" s="37">
        <v>0</v>
      </c>
    </row>
    <row r="16" spans="1:23" ht="18" x14ac:dyDescent="0.35">
      <c r="A16" s="30" t="s">
        <v>48</v>
      </c>
      <c r="B16" s="9">
        <v>0</v>
      </c>
      <c r="C16" s="7">
        <v>0</v>
      </c>
      <c r="D16" s="7">
        <v>0</v>
      </c>
      <c r="E16" s="2" t="s">
        <v>52</v>
      </c>
      <c r="F16" s="7">
        <v>0</v>
      </c>
      <c r="G16" s="7">
        <v>0</v>
      </c>
      <c r="H16" s="7">
        <v>0</v>
      </c>
      <c r="I16" s="2">
        <v>0</v>
      </c>
      <c r="J16" s="7">
        <v>0</v>
      </c>
      <c r="K16" s="2">
        <v>0</v>
      </c>
      <c r="L16" s="2">
        <v>0</v>
      </c>
      <c r="M16" s="13">
        <v>0</v>
      </c>
      <c r="N16" s="13" t="s">
        <v>53</v>
      </c>
      <c r="O16" s="2" t="s">
        <v>56</v>
      </c>
      <c r="P16" s="13" t="s">
        <v>20</v>
      </c>
      <c r="Q16" s="13">
        <v>0</v>
      </c>
      <c r="R16" s="13">
        <v>0</v>
      </c>
      <c r="S16" s="10" t="s">
        <v>13</v>
      </c>
    </row>
    <row r="17" spans="1:22" ht="18" x14ac:dyDescent="0.35">
      <c r="A17" s="30" t="s">
        <v>49</v>
      </c>
      <c r="B17" s="9">
        <v>0</v>
      </c>
      <c r="C17" s="7">
        <v>0</v>
      </c>
      <c r="D17" s="7">
        <v>0</v>
      </c>
      <c r="E17" s="7">
        <v>0</v>
      </c>
      <c r="F17" s="7">
        <v>0</v>
      </c>
      <c r="G17" s="2" t="s">
        <v>16</v>
      </c>
      <c r="H17" s="7">
        <v>0</v>
      </c>
      <c r="I17" s="2">
        <v>0</v>
      </c>
      <c r="J17" s="7">
        <v>0</v>
      </c>
      <c r="K17" s="2">
        <v>0</v>
      </c>
      <c r="L17" s="2">
        <v>0</v>
      </c>
      <c r="M17" s="13">
        <v>0</v>
      </c>
      <c r="N17" s="13">
        <v>0</v>
      </c>
      <c r="O17" s="13">
        <v>0</v>
      </c>
      <c r="P17" s="13">
        <v>0</v>
      </c>
      <c r="Q17" s="13" t="s">
        <v>54</v>
      </c>
      <c r="R17" s="13">
        <v>0</v>
      </c>
      <c r="S17" s="37">
        <v>0</v>
      </c>
    </row>
    <row r="18" spans="1:22" ht="18" x14ac:dyDescent="0.35">
      <c r="A18" s="30" t="s">
        <v>50</v>
      </c>
      <c r="B18" s="9">
        <v>0</v>
      </c>
      <c r="C18" s="7">
        <v>0</v>
      </c>
      <c r="D18" s="2">
        <v>0</v>
      </c>
      <c r="E18" s="7">
        <v>0</v>
      </c>
      <c r="F18" s="2">
        <v>0</v>
      </c>
      <c r="G18" s="7">
        <v>0</v>
      </c>
      <c r="H18" s="2" t="s">
        <v>18</v>
      </c>
      <c r="I18" s="2">
        <v>0</v>
      </c>
      <c r="J18" s="7">
        <v>0</v>
      </c>
      <c r="K18" s="2">
        <v>0</v>
      </c>
      <c r="L18" s="7">
        <v>0</v>
      </c>
      <c r="M18" s="2">
        <v>0</v>
      </c>
      <c r="N18" s="7">
        <v>0</v>
      </c>
      <c r="O18" s="2">
        <v>0</v>
      </c>
      <c r="P18" s="7">
        <v>0</v>
      </c>
      <c r="Q18" s="2">
        <v>0</v>
      </c>
      <c r="R18" s="13" t="s">
        <v>55</v>
      </c>
      <c r="S18" s="37">
        <v>0</v>
      </c>
    </row>
    <row r="19" spans="1:22" ht="18.75" thickBot="1" x14ac:dyDescent="0.4">
      <c r="A19" s="30" t="s">
        <v>51</v>
      </c>
      <c r="B19" s="11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4" t="s">
        <v>52</v>
      </c>
      <c r="J19" s="12">
        <v>0</v>
      </c>
      <c r="K19" s="14">
        <v>0</v>
      </c>
      <c r="L19" s="14">
        <v>0</v>
      </c>
      <c r="M19" s="39">
        <v>0</v>
      </c>
      <c r="N19" s="39">
        <v>0</v>
      </c>
      <c r="O19" s="39">
        <v>0</v>
      </c>
      <c r="P19" s="39">
        <v>0</v>
      </c>
      <c r="Q19" s="39" t="s">
        <v>53</v>
      </c>
      <c r="R19" s="14" t="s">
        <v>56</v>
      </c>
      <c r="S19" s="15" t="s">
        <v>25</v>
      </c>
    </row>
    <row r="20" spans="1:22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1:22" ht="15.75" thickBot="1" x14ac:dyDescent="0.3">
      <c r="A21" s="23"/>
      <c r="B21" s="29" t="s">
        <v>0</v>
      </c>
      <c r="C21" s="29" t="s">
        <v>1</v>
      </c>
      <c r="D21" s="29" t="s">
        <v>2</v>
      </c>
      <c r="E21" s="29" t="s">
        <v>3</v>
      </c>
      <c r="F21" s="29" t="s">
        <v>4</v>
      </c>
      <c r="G21" s="29" t="s">
        <v>5</v>
      </c>
      <c r="H21" s="29" t="s">
        <v>6</v>
      </c>
      <c r="I21" s="30" t="s">
        <v>7</v>
      </c>
      <c r="J21" s="29" t="s">
        <v>12</v>
      </c>
      <c r="K21" s="29" t="s">
        <v>8</v>
      </c>
      <c r="L21" s="29" t="s">
        <v>9</v>
      </c>
      <c r="M21" s="30" t="s">
        <v>10</v>
      </c>
      <c r="N21" s="30" t="s">
        <v>46</v>
      </c>
      <c r="O21" s="30" t="s">
        <v>47</v>
      </c>
      <c r="P21" s="30" t="s">
        <v>48</v>
      </c>
      <c r="Q21" s="30" t="s">
        <v>49</v>
      </c>
      <c r="R21" s="30" t="s">
        <v>50</v>
      </c>
      <c r="S21" s="30" t="s">
        <v>51</v>
      </c>
      <c r="T21" s="4" t="s">
        <v>11</v>
      </c>
    </row>
    <row r="22" spans="1:22" x14ac:dyDescent="0.25">
      <c r="A22" s="29" t="s">
        <v>0</v>
      </c>
      <c r="B22" s="5">
        <f>-W2</f>
        <v>-50</v>
      </c>
      <c r="C22" s="1">
        <v>0</v>
      </c>
      <c r="D22" s="1">
        <v>0</v>
      </c>
      <c r="E22" s="1">
        <v>0</v>
      </c>
      <c r="F22" s="1">
        <f>W2</f>
        <v>50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6">
        <v>0</v>
      </c>
      <c r="T22" s="3">
        <f>SUM(B22:S22)</f>
        <v>0</v>
      </c>
      <c r="V22" s="28"/>
    </row>
    <row r="23" spans="1:22" ht="18" x14ac:dyDescent="0.35">
      <c r="A23" s="29" t="s">
        <v>1</v>
      </c>
      <c r="B23" s="9">
        <f>W5</f>
        <v>60</v>
      </c>
      <c r="C23" s="13">
        <f>-W5-W2</f>
        <v>-110</v>
      </c>
      <c r="D23" s="2">
        <v>0</v>
      </c>
      <c r="E23" s="2">
        <v>0</v>
      </c>
      <c r="F23" s="2">
        <v>0</v>
      </c>
      <c r="G23" s="2">
        <f>W2</f>
        <v>50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8">
        <v>0</v>
      </c>
      <c r="T23" s="3">
        <f t="shared" ref="T23:T39" si="0">SUM(B23:S23)</f>
        <v>0</v>
      </c>
      <c r="V23" s="28"/>
    </row>
    <row r="24" spans="1:22" ht="18" x14ac:dyDescent="0.35">
      <c r="A24" s="29" t="s">
        <v>2</v>
      </c>
      <c r="B24" s="9">
        <f>W4</f>
        <v>60</v>
      </c>
      <c r="C24" s="2">
        <v>0</v>
      </c>
      <c r="D24" s="13">
        <f>-W4-W2</f>
        <v>-110</v>
      </c>
      <c r="E24" s="2">
        <v>0</v>
      </c>
      <c r="F24" s="2">
        <v>0</v>
      </c>
      <c r="G24" s="7">
        <v>0</v>
      </c>
      <c r="H24" s="2">
        <f>W2</f>
        <v>50</v>
      </c>
      <c r="I24" s="7">
        <v>0</v>
      </c>
      <c r="J24" s="7">
        <v>0</v>
      </c>
      <c r="K24" s="7">
        <v>0</v>
      </c>
      <c r="L24" s="2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8">
        <v>0</v>
      </c>
      <c r="T24" s="3">
        <f t="shared" si="0"/>
        <v>0</v>
      </c>
      <c r="V24" s="28"/>
    </row>
    <row r="25" spans="1:22" ht="18" x14ac:dyDescent="0.35">
      <c r="A25" s="29" t="s">
        <v>3</v>
      </c>
      <c r="B25" s="9">
        <v>0</v>
      </c>
      <c r="C25" s="2">
        <f>W4</f>
        <v>60</v>
      </c>
      <c r="D25" s="2">
        <f>W5</f>
        <v>60</v>
      </c>
      <c r="E25" s="13">
        <f>-W4-W5-W2</f>
        <v>-170</v>
      </c>
      <c r="F25" s="2">
        <v>0</v>
      </c>
      <c r="G25" s="7">
        <v>0</v>
      </c>
      <c r="H25" s="7">
        <v>0</v>
      </c>
      <c r="I25" s="2">
        <f>W2</f>
        <v>50</v>
      </c>
      <c r="J25" s="7">
        <v>0</v>
      </c>
      <c r="K25" s="7">
        <v>0</v>
      </c>
      <c r="L25" s="7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10">
        <v>0</v>
      </c>
      <c r="T25" s="3">
        <f t="shared" si="0"/>
        <v>0</v>
      </c>
      <c r="V25" s="28"/>
    </row>
    <row r="26" spans="1:22" ht="18" x14ac:dyDescent="0.35">
      <c r="A26" s="29" t="s">
        <v>4</v>
      </c>
      <c r="B26" s="9">
        <v>0</v>
      </c>
      <c r="C26" s="2">
        <f>W3*W8</f>
        <v>20</v>
      </c>
      <c r="D26" s="2">
        <f>W3*W7</f>
        <v>20</v>
      </c>
      <c r="E26" s="7">
        <v>0</v>
      </c>
      <c r="F26" s="13">
        <f>-W3-W2</f>
        <v>-90</v>
      </c>
      <c r="G26" s="7">
        <v>0</v>
      </c>
      <c r="H26" s="7">
        <v>0</v>
      </c>
      <c r="I26" s="7">
        <v>0</v>
      </c>
      <c r="J26" s="2">
        <f>W2</f>
        <v>50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8">
        <v>0</v>
      </c>
      <c r="T26" s="3">
        <f t="shared" si="0"/>
        <v>0</v>
      </c>
    </row>
    <row r="27" spans="1:22" ht="18" x14ac:dyDescent="0.35">
      <c r="A27" s="29" t="s">
        <v>5</v>
      </c>
      <c r="B27" s="9">
        <v>0</v>
      </c>
      <c r="C27" s="2">
        <v>0</v>
      </c>
      <c r="D27" s="7">
        <v>0</v>
      </c>
      <c r="E27" s="2">
        <f>W3*W7</f>
        <v>20</v>
      </c>
      <c r="F27" s="2">
        <f>W5</f>
        <v>60</v>
      </c>
      <c r="G27" s="13">
        <f>-W3-W5-W2</f>
        <v>-150</v>
      </c>
      <c r="H27" s="7">
        <v>0</v>
      </c>
      <c r="I27" s="7">
        <v>0</v>
      </c>
      <c r="J27" s="7">
        <v>0</v>
      </c>
      <c r="K27" s="2">
        <f>W2</f>
        <v>50</v>
      </c>
      <c r="L27" s="7">
        <v>0</v>
      </c>
      <c r="M27" s="7">
        <v>0</v>
      </c>
      <c r="N27" s="2">
        <f>W3*W8</f>
        <v>20</v>
      </c>
      <c r="O27" s="7">
        <v>0</v>
      </c>
      <c r="P27" s="7">
        <v>0</v>
      </c>
      <c r="Q27" s="7">
        <v>0</v>
      </c>
      <c r="R27" s="7">
        <v>0</v>
      </c>
      <c r="S27" s="8">
        <v>0</v>
      </c>
      <c r="T27" s="3">
        <f t="shared" si="0"/>
        <v>0</v>
      </c>
    </row>
    <row r="28" spans="1:22" ht="18" x14ac:dyDescent="0.35">
      <c r="A28" s="29" t="s">
        <v>6</v>
      </c>
      <c r="B28" s="9">
        <v>0</v>
      </c>
      <c r="C28" s="7">
        <v>0</v>
      </c>
      <c r="D28" s="2">
        <v>0</v>
      </c>
      <c r="E28" s="2">
        <f>W3*W8</f>
        <v>20</v>
      </c>
      <c r="F28" s="2">
        <f>W4</f>
        <v>60</v>
      </c>
      <c r="G28" s="7">
        <v>0</v>
      </c>
      <c r="H28" s="13">
        <f>-W3-W4-W2</f>
        <v>-150</v>
      </c>
      <c r="I28" s="7">
        <v>0</v>
      </c>
      <c r="J28" s="7">
        <v>0</v>
      </c>
      <c r="K28" s="7">
        <v>0</v>
      </c>
      <c r="L28" s="2">
        <f>W2</f>
        <v>50</v>
      </c>
      <c r="M28" s="7">
        <v>0</v>
      </c>
      <c r="N28" s="7">
        <v>0</v>
      </c>
      <c r="O28" s="2">
        <f>W3*W7</f>
        <v>20</v>
      </c>
      <c r="P28" s="7">
        <v>0</v>
      </c>
      <c r="Q28" s="7">
        <v>0</v>
      </c>
      <c r="R28" s="7">
        <v>0</v>
      </c>
      <c r="S28" s="8">
        <v>0</v>
      </c>
      <c r="T28" s="3">
        <f t="shared" si="0"/>
        <v>0</v>
      </c>
    </row>
    <row r="29" spans="1:22" ht="18" x14ac:dyDescent="0.35">
      <c r="A29" s="30" t="s">
        <v>7</v>
      </c>
      <c r="B29" s="9">
        <v>0</v>
      </c>
      <c r="C29" s="7">
        <v>0</v>
      </c>
      <c r="D29" s="7">
        <v>0</v>
      </c>
      <c r="E29" s="2">
        <v>0</v>
      </c>
      <c r="F29" s="7">
        <v>0</v>
      </c>
      <c r="G29" s="2">
        <f>W4</f>
        <v>60</v>
      </c>
      <c r="H29" s="2">
        <f>W5</f>
        <v>60</v>
      </c>
      <c r="I29" s="13">
        <f>-W3-W4-W5-W2</f>
        <v>-210</v>
      </c>
      <c r="J29" s="7">
        <v>0</v>
      </c>
      <c r="K29" s="7">
        <v>0</v>
      </c>
      <c r="L29" s="7">
        <v>0</v>
      </c>
      <c r="M29" s="2">
        <f>W2</f>
        <v>50</v>
      </c>
      <c r="N29" s="2">
        <v>0</v>
      </c>
      <c r="O29" s="2">
        <v>0</v>
      </c>
      <c r="P29" s="2">
        <f>W3</f>
        <v>40</v>
      </c>
      <c r="Q29" s="2">
        <v>0</v>
      </c>
      <c r="R29" s="2">
        <v>0</v>
      </c>
      <c r="S29" s="10">
        <v>0</v>
      </c>
      <c r="T29" s="3">
        <f t="shared" si="0"/>
        <v>0</v>
      </c>
    </row>
    <row r="30" spans="1:22" ht="18" x14ac:dyDescent="0.35">
      <c r="A30" s="29" t="s">
        <v>12</v>
      </c>
      <c r="B30" s="9">
        <v>0</v>
      </c>
      <c r="C30" s="7">
        <v>0</v>
      </c>
      <c r="D30" s="7">
        <v>0</v>
      </c>
      <c r="E30" s="7">
        <v>0</v>
      </c>
      <c r="F30" s="7">
        <v>0</v>
      </c>
      <c r="G30" s="2">
        <f>W3*W8</f>
        <v>20</v>
      </c>
      <c r="H30" s="2">
        <f>W3*W7</f>
        <v>20</v>
      </c>
      <c r="I30" s="7">
        <v>0</v>
      </c>
      <c r="J30" s="13">
        <f>-W3</f>
        <v>-40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8">
        <v>0</v>
      </c>
      <c r="T30" s="3">
        <f t="shared" si="0"/>
        <v>0</v>
      </c>
    </row>
    <row r="31" spans="1:22" ht="18" x14ac:dyDescent="0.35">
      <c r="A31" s="29" t="s">
        <v>8</v>
      </c>
      <c r="B31" s="9">
        <v>0</v>
      </c>
      <c r="C31" s="7">
        <v>0</v>
      </c>
      <c r="D31" s="7">
        <v>0</v>
      </c>
      <c r="E31" s="7">
        <v>0</v>
      </c>
      <c r="F31" s="7">
        <v>0</v>
      </c>
      <c r="G31" s="2">
        <v>0</v>
      </c>
      <c r="H31" s="7">
        <v>0</v>
      </c>
      <c r="I31" s="2">
        <f>W3*W7</f>
        <v>20</v>
      </c>
      <c r="J31" s="2">
        <f>W5</f>
        <v>60</v>
      </c>
      <c r="K31" s="13">
        <f>-W3-W5</f>
        <v>-100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2">
        <f>W3*W8</f>
        <v>20</v>
      </c>
      <c r="R31" s="7">
        <v>0</v>
      </c>
      <c r="S31" s="8">
        <v>0</v>
      </c>
      <c r="T31" s="3">
        <f t="shared" si="0"/>
        <v>0</v>
      </c>
    </row>
    <row r="32" spans="1:22" ht="18" x14ac:dyDescent="0.35">
      <c r="A32" s="29" t="s">
        <v>9</v>
      </c>
      <c r="B32" s="9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2">
        <v>0</v>
      </c>
      <c r="I32" s="2">
        <f>W3*W8</f>
        <v>20</v>
      </c>
      <c r="J32" s="2">
        <f>W4</f>
        <v>60</v>
      </c>
      <c r="K32" s="7">
        <v>0</v>
      </c>
      <c r="L32" s="13">
        <f>-W3-W4</f>
        <v>-100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2">
        <f>W3*W7</f>
        <v>20</v>
      </c>
      <c r="S32" s="8">
        <v>0</v>
      </c>
      <c r="T32" s="3">
        <f t="shared" si="0"/>
        <v>0</v>
      </c>
    </row>
    <row r="33" spans="1:38" ht="18" x14ac:dyDescent="0.35">
      <c r="A33" s="30" t="s">
        <v>10</v>
      </c>
      <c r="B33" s="9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2">
        <v>0</v>
      </c>
      <c r="J33" s="7">
        <v>0</v>
      </c>
      <c r="K33" s="2">
        <f>W4</f>
        <v>60</v>
      </c>
      <c r="L33" s="2">
        <f>W5</f>
        <v>60</v>
      </c>
      <c r="M33" s="13">
        <f>-W3-W4-W5</f>
        <v>-160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0">
        <f>W3</f>
        <v>40</v>
      </c>
      <c r="T33" s="3">
        <f t="shared" si="0"/>
        <v>0</v>
      </c>
    </row>
    <row r="34" spans="1:38" ht="18" x14ac:dyDescent="0.35">
      <c r="A34" s="30" t="s">
        <v>46</v>
      </c>
      <c r="B34" s="9">
        <v>0</v>
      </c>
      <c r="C34" s="2">
        <f>W5</f>
        <v>60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2">
        <v>0</v>
      </c>
      <c r="J34" s="7">
        <v>0</v>
      </c>
      <c r="K34" s="2">
        <v>0</v>
      </c>
      <c r="L34" s="2">
        <v>0</v>
      </c>
      <c r="M34" s="13">
        <v>0</v>
      </c>
      <c r="N34" s="13">
        <f>-W5-W2</f>
        <v>-110</v>
      </c>
      <c r="O34" s="13">
        <v>0</v>
      </c>
      <c r="P34" s="13">
        <v>0</v>
      </c>
      <c r="Q34" s="2">
        <f>W2</f>
        <v>50</v>
      </c>
      <c r="R34" s="13">
        <v>0</v>
      </c>
      <c r="S34" s="37">
        <v>0</v>
      </c>
      <c r="T34" s="3">
        <f t="shared" si="0"/>
        <v>0</v>
      </c>
    </row>
    <row r="35" spans="1:38" ht="18" x14ac:dyDescent="0.35">
      <c r="A35" s="30" t="s">
        <v>47</v>
      </c>
      <c r="B35" s="9">
        <v>0</v>
      </c>
      <c r="C35" s="7">
        <v>0</v>
      </c>
      <c r="D35" s="2">
        <f>W4</f>
        <v>60</v>
      </c>
      <c r="E35" s="7">
        <v>0</v>
      </c>
      <c r="F35" s="7">
        <v>0</v>
      </c>
      <c r="G35" s="7">
        <v>0</v>
      </c>
      <c r="H35" s="7">
        <v>0</v>
      </c>
      <c r="I35" s="2">
        <v>0</v>
      </c>
      <c r="J35" s="7">
        <v>0</v>
      </c>
      <c r="K35" s="2">
        <v>0</v>
      </c>
      <c r="L35" s="2">
        <v>0</v>
      </c>
      <c r="M35" s="13">
        <v>0</v>
      </c>
      <c r="N35" s="13">
        <v>0</v>
      </c>
      <c r="O35" s="13">
        <f>-W4-W2</f>
        <v>-110</v>
      </c>
      <c r="P35" s="13">
        <v>0</v>
      </c>
      <c r="Q35" s="13">
        <v>0</v>
      </c>
      <c r="R35" s="2">
        <f>W2</f>
        <v>50</v>
      </c>
      <c r="S35" s="37">
        <v>0</v>
      </c>
      <c r="T35" s="3">
        <f t="shared" si="0"/>
        <v>0</v>
      </c>
    </row>
    <row r="36" spans="1:38" ht="18" x14ac:dyDescent="0.35">
      <c r="A36" s="30" t="s">
        <v>48</v>
      </c>
      <c r="B36" s="9">
        <v>0</v>
      </c>
      <c r="C36" s="7">
        <v>0</v>
      </c>
      <c r="D36" s="7">
        <v>0</v>
      </c>
      <c r="E36" s="2">
        <f>W4*W7+W5*W8</f>
        <v>60</v>
      </c>
      <c r="F36" s="7">
        <v>0</v>
      </c>
      <c r="G36" s="7">
        <v>0</v>
      </c>
      <c r="H36" s="7">
        <v>0</v>
      </c>
      <c r="I36" s="2">
        <v>0</v>
      </c>
      <c r="J36" s="7">
        <v>0</v>
      </c>
      <c r="K36" s="2">
        <v>0</v>
      </c>
      <c r="L36" s="2">
        <v>0</v>
      </c>
      <c r="M36" s="13">
        <v>0</v>
      </c>
      <c r="N36" s="13">
        <f>W4*W8</f>
        <v>30</v>
      </c>
      <c r="O36" s="2">
        <f>W5*W7</f>
        <v>30</v>
      </c>
      <c r="P36" s="13">
        <f>-W4-W5-W2</f>
        <v>-170</v>
      </c>
      <c r="Q36" s="13">
        <v>0</v>
      </c>
      <c r="R36" s="13">
        <v>0</v>
      </c>
      <c r="S36" s="10">
        <f>W2</f>
        <v>50</v>
      </c>
      <c r="T36" s="3">
        <f t="shared" si="0"/>
        <v>0</v>
      </c>
    </row>
    <row r="37" spans="1:38" x14ac:dyDescent="0.25">
      <c r="A37" s="30" t="s">
        <v>49</v>
      </c>
      <c r="B37" s="9">
        <v>0</v>
      </c>
      <c r="C37" s="7">
        <v>0</v>
      </c>
      <c r="D37" s="7">
        <v>0</v>
      </c>
      <c r="E37" s="7">
        <v>0</v>
      </c>
      <c r="F37" s="7">
        <v>0</v>
      </c>
      <c r="G37" s="2">
        <f>W5</f>
        <v>60</v>
      </c>
      <c r="H37" s="7">
        <v>0</v>
      </c>
      <c r="I37" s="2">
        <v>0</v>
      </c>
      <c r="J37" s="7">
        <v>0</v>
      </c>
      <c r="K37" s="2">
        <v>0</v>
      </c>
      <c r="L37" s="2">
        <v>0</v>
      </c>
      <c r="M37" s="13">
        <v>0</v>
      </c>
      <c r="N37" s="13">
        <v>0</v>
      </c>
      <c r="O37" s="13">
        <v>0</v>
      </c>
      <c r="P37" s="13">
        <v>0</v>
      </c>
      <c r="Q37" s="13">
        <f>-W5</f>
        <v>-60</v>
      </c>
      <c r="R37" s="13">
        <v>0</v>
      </c>
      <c r="S37" s="37">
        <v>0</v>
      </c>
      <c r="T37" s="3">
        <f t="shared" si="0"/>
        <v>0</v>
      </c>
    </row>
    <row r="38" spans="1:38" ht="18" x14ac:dyDescent="0.35">
      <c r="A38" s="30" t="s">
        <v>50</v>
      </c>
      <c r="B38" s="9">
        <v>0</v>
      </c>
      <c r="C38" s="7">
        <v>0</v>
      </c>
      <c r="D38" s="2">
        <v>0</v>
      </c>
      <c r="E38" s="7">
        <v>0</v>
      </c>
      <c r="F38" s="2">
        <v>0</v>
      </c>
      <c r="G38" s="7">
        <v>0</v>
      </c>
      <c r="H38" s="2">
        <f>W4</f>
        <v>60</v>
      </c>
      <c r="I38" s="2">
        <v>0</v>
      </c>
      <c r="J38" s="7">
        <v>0</v>
      </c>
      <c r="K38" s="2">
        <v>0</v>
      </c>
      <c r="L38" s="7">
        <v>0</v>
      </c>
      <c r="M38" s="2">
        <v>0</v>
      </c>
      <c r="N38" s="7">
        <v>0</v>
      </c>
      <c r="O38" s="2">
        <v>0</v>
      </c>
      <c r="P38" s="7">
        <v>0</v>
      </c>
      <c r="Q38" s="2">
        <v>0</v>
      </c>
      <c r="R38" s="13">
        <f>-W4</f>
        <v>-60</v>
      </c>
      <c r="S38" s="37">
        <v>0</v>
      </c>
      <c r="T38" s="3">
        <f t="shared" si="0"/>
        <v>0</v>
      </c>
    </row>
    <row r="39" spans="1:38" ht="18.75" thickBot="1" x14ac:dyDescent="0.4">
      <c r="A39" s="30" t="s">
        <v>51</v>
      </c>
      <c r="B39" s="11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4">
        <f>W4*W7+W5*W8</f>
        <v>60</v>
      </c>
      <c r="J39" s="12">
        <v>0</v>
      </c>
      <c r="K39" s="14">
        <v>0</v>
      </c>
      <c r="L39" s="14">
        <v>0</v>
      </c>
      <c r="M39" s="39">
        <v>0</v>
      </c>
      <c r="N39" s="39">
        <v>0</v>
      </c>
      <c r="O39" s="39">
        <v>0</v>
      </c>
      <c r="P39" s="39">
        <v>0</v>
      </c>
      <c r="Q39" s="39">
        <f>W4*W8</f>
        <v>30</v>
      </c>
      <c r="R39" s="14">
        <f>W5*W7</f>
        <v>30</v>
      </c>
      <c r="S39" s="15">
        <f>-W4-W5</f>
        <v>-120</v>
      </c>
      <c r="T39" s="3">
        <f t="shared" si="0"/>
        <v>0</v>
      </c>
    </row>
    <row r="40" spans="1:38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</row>
    <row r="41" spans="1:38" ht="15.75" thickBot="1" x14ac:dyDescent="0.3">
      <c r="A41" s="23"/>
      <c r="B41" s="31" t="s">
        <v>26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</row>
    <row r="42" spans="1:38" x14ac:dyDescent="0.25">
      <c r="A42" s="23"/>
      <c r="B42" s="22">
        <f t="array" ref="B42:S59">TRANSPOSE(B22:S39)</f>
        <v>-50</v>
      </c>
      <c r="C42" s="1">
        <v>60</v>
      </c>
      <c r="D42" s="1">
        <v>60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6">
        <v>0</v>
      </c>
      <c r="T42" s="23"/>
      <c r="U42" s="22">
        <v>-50</v>
      </c>
      <c r="V42" s="1">
        <v>60</v>
      </c>
      <c r="W42" s="1">
        <v>60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46">
        <v>0</v>
      </c>
    </row>
    <row r="43" spans="1:38" x14ac:dyDescent="0.25">
      <c r="A43" s="23"/>
      <c r="B43" s="9">
        <v>0</v>
      </c>
      <c r="C43" s="2">
        <v>-110</v>
      </c>
      <c r="D43" s="2">
        <v>0</v>
      </c>
      <c r="E43" s="2">
        <v>60</v>
      </c>
      <c r="F43" s="2">
        <v>20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60</v>
      </c>
      <c r="O43" s="2">
        <v>0</v>
      </c>
      <c r="P43" s="2">
        <v>0</v>
      </c>
      <c r="Q43" s="2">
        <v>0</v>
      </c>
      <c r="R43" s="2">
        <v>0</v>
      </c>
      <c r="S43" s="10">
        <v>0</v>
      </c>
      <c r="T43" s="23"/>
      <c r="U43" s="9">
        <v>0</v>
      </c>
      <c r="V43" s="2">
        <v>-110</v>
      </c>
      <c r="W43" s="2">
        <v>0</v>
      </c>
      <c r="X43" s="2">
        <v>60</v>
      </c>
      <c r="Y43" s="2">
        <v>20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19">
        <v>60</v>
      </c>
      <c r="AH43" s="19">
        <v>0</v>
      </c>
      <c r="AI43" s="19">
        <v>0</v>
      </c>
      <c r="AJ43" s="19">
        <v>0</v>
      </c>
      <c r="AK43" s="19">
        <v>0</v>
      </c>
      <c r="AL43" s="47">
        <v>0</v>
      </c>
    </row>
    <row r="44" spans="1:38" x14ac:dyDescent="0.25">
      <c r="A44" s="23"/>
      <c r="B44" s="9">
        <v>0</v>
      </c>
      <c r="C44" s="2">
        <v>0</v>
      </c>
      <c r="D44" s="2">
        <v>-110</v>
      </c>
      <c r="E44" s="2">
        <v>60</v>
      </c>
      <c r="F44" s="2">
        <v>20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60</v>
      </c>
      <c r="P44" s="2">
        <v>0</v>
      </c>
      <c r="Q44" s="2">
        <v>0</v>
      </c>
      <c r="R44" s="2">
        <v>0</v>
      </c>
      <c r="S44" s="10">
        <v>0</v>
      </c>
      <c r="T44" s="23"/>
      <c r="U44" s="9">
        <v>0</v>
      </c>
      <c r="V44" s="2">
        <v>0</v>
      </c>
      <c r="W44" s="2">
        <v>-110</v>
      </c>
      <c r="X44" s="2">
        <v>60</v>
      </c>
      <c r="Y44" s="2">
        <v>20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19">
        <v>0</v>
      </c>
      <c r="AH44" s="19">
        <v>60</v>
      </c>
      <c r="AI44" s="19">
        <v>0</v>
      </c>
      <c r="AJ44" s="19">
        <v>0</v>
      </c>
      <c r="AK44" s="19">
        <v>0</v>
      </c>
      <c r="AL44" s="47">
        <v>0</v>
      </c>
    </row>
    <row r="45" spans="1:38" x14ac:dyDescent="0.25">
      <c r="A45" s="23"/>
      <c r="B45" s="9">
        <v>0</v>
      </c>
      <c r="C45" s="2">
        <v>0</v>
      </c>
      <c r="D45" s="2">
        <v>0</v>
      </c>
      <c r="E45" s="2">
        <v>-170</v>
      </c>
      <c r="F45" s="2">
        <v>0</v>
      </c>
      <c r="G45" s="2">
        <v>20</v>
      </c>
      <c r="H45" s="2">
        <v>20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60</v>
      </c>
      <c r="Q45" s="2">
        <v>0</v>
      </c>
      <c r="R45" s="2">
        <v>0</v>
      </c>
      <c r="S45" s="10">
        <v>0</v>
      </c>
      <c r="T45" s="23"/>
      <c r="U45" s="9">
        <v>0</v>
      </c>
      <c r="V45" s="2">
        <v>0</v>
      </c>
      <c r="W45" s="2">
        <v>0</v>
      </c>
      <c r="X45" s="2">
        <v>-170</v>
      </c>
      <c r="Y45" s="2">
        <v>0</v>
      </c>
      <c r="Z45" s="2">
        <v>20</v>
      </c>
      <c r="AA45" s="2">
        <v>20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19">
        <v>0</v>
      </c>
      <c r="AH45" s="19">
        <v>0</v>
      </c>
      <c r="AI45" s="19">
        <v>60</v>
      </c>
      <c r="AJ45" s="19">
        <v>0</v>
      </c>
      <c r="AK45" s="19">
        <v>0</v>
      </c>
      <c r="AL45" s="47">
        <v>0</v>
      </c>
    </row>
    <row r="46" spans="1:38" x14ac:dyDescent="0.25">
      <c r="A46" s="23"/>
      <c r="B46" s="9">
        <v>50</v>
      </c>
      <c r="C46" s="2">
        <v>0</v>
      </c>
      <c r="D46" s="2">
        <v>0</v>
      </c>
      <c r="E46" s="2">
        <v>0</v>
      </c>
      <c r="F46" s="2">
        <v>-90</v>
      </c>
      <c r="G46" s="2">
        <v>60</v>
      </c>
      <c r="H46" s="2">
        <v>60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10">
        <v>0</v>
      </c>
      <c r="T46" s="23"/>
      <c r="U46" s="9">
        <v>50</v>
      </c>
      <c r="V46" s="2">
        <v>0</v>
      </c>
      <c r="W46" s="2">
        <v>0</v>
      </c>
      <c r="X46" s="2">
        <v>0</v>
      </c>
      <c r="Y46" s="2">
        <v>-90</v>
      </c>
      <c r="Z46" s="2">
        <v>60</v>
      </c>
      <c r="AA46" s="2">
        <v>60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47">
        <v>0</v>
      </c>
    </row>
    <row r="47" spans="1:38" x14ac:dyDescent="0.25">
      <c r="A47" s="23"/>
      <c r="B47" s="9">
        <v>0</v>
      </c>
      <c r="C47" s="2">
        <v>50</v>
      </c>
      <c r="D47" s="2">
        <v>0</v>
      </c>
      <c r="E47" s="2">
        <v>0</v>
      </c>
      <c r="F47" s="2">
        <v>0</v>
      </c>
      <c r="G47" s="2">
        <v>-150</v>
      </c>
      <c r="H47" s="2">
        <v>0</v>
      </c>
      <c r="I47" s="2">
        <v>60</v>
      </c>
      <c r="J47" s="2">
        <v>20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60</v>
      </c>
      <c r="R47" s="2">
        <v>0</v>
      </c>
      <c r="S47" s="10">
        <v>0</v>
      </c>
      <c r="T47" s="23"/>
      <c r="U47" s="9">
        <v>0</v>
      </c>
      <c r="V47" s="2">
        <v>50</v>
      </c>
      <c r="W47" s="2">
        <v>0</v>
      </c>
      <c r="X47" s="2">
        <v>0</v>
      </c>
      <c r="Y47" s="2">
        <v>0</v>
      </c>
      <c r="Z47" s="2">
        <v>-150</v>
      </c>
      <c r="AA47" s="2">
        <v>0</v>
      </c>
      <c r="AB47" s="2">
        <v>60</v>
      </c>
      <c r="AC47" s="2">
        <v>20</v>
      </c>
      <c r="AD47" s="2">
        <v>0</v>
      </c>
      <c r="AE47" s="2">
        <v>0</v>
      </c>
      <c r="AF47" s="2">
        <v>0</v>
      </c>
      <c r="AG47" s="19">
        <v>0</v>
      </c>
      <c r="AH47" s="19">
        <v>0</v>
      </c>
      <c r="AI47" s="19">
        <v>0</v>
      </c>
      <c r="AJ47" s="19">
        <v>60</v>
      </c>
      <c r="AK47" s="19">
        <v>0</v>
      </c>
      <c r="AL47" s="47">
        <v>0</v>
      </c>
    </row>
    <row r="48" spans="1:38" x14ac:dyDescent="0.25">
      <c r="A48" s="23"/>
      <c r="B48" s="9">
        <v>0</v>
      </c>
      <c r="C48" s="2">
        <v>0</v>
      </c>
      <c r="D48" s="2">
        <v>50</v>
      </c>
      <c r="E48" s="2">
        <v>0</v>
      </c>
      <c r="F48" s="2">
        <v>0</v>
      </c>
      <c r="G48" s="2">
        <v>0</v>
      </c>
      <c r="H48" s="2">
        <v>-150</v>
      </c>
      <c r="I48" s="2">
        <v>60</v>
      </c>
      <c r="J48" s="2">
        <v>20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60</v>
      </c>
      <c r="S48" s="10">
        <v>0</v>
      </c>
      <c r="T48" s="23"/>
      <c r="U48" s="9">
        <v>0</v>
      </c>
      <c r="V48" s="2">
        <v>0</v>
      </c>
      <c r="W48" s="2">
        <v>50</v>
      </c>
      <c r="X48" s="2">
        <v>0</v>
      </c>
      <c r="Y48" s="2">
        <v>0</v>
      </c>
      <c r="Z48" s="2">
        <v>0</v>
      </c>
      <c r="AA48" s="2">
        <v>-150</v>
      </c>
      <c r="AB48" s="2">
        <v>60</v>
      </c>
      <c r="AC48" s="2">
        <v>20</v>
      </c>
      <c r="AD48" s="2">
        <v>0</v>
      </c>
      <c r="AE48" s="2">
        <v>0</v>
      </c>
      <c r="AF48" s="2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60</v>
      </c>
      <c r="AL48" s="47">
        <v>0</v>
      </c>
    </row>
    <row r="49" spans="1:38" x14ac:dyDescent="0.25">
      <c r="A49" s="23"/>
      <c r="B49" s="9">
        <v>0</v>
      </c>
      <c r="C49" s="2">
        <v>0</v>
      </c>
      <c r="D49" s="2">
        <v>0</v>
      </c>
      <c r="E49" s="2">
        <v>50</v>
      </c>
      <c r="F49" s="2">
        <v>0</v>
      </c>
      <c r="G49" s="2">
        <v>0</v>
      </c>
      <c r="H49" s="2">
        <v>0</v>
      </c>
      <c r="I49" s="2">
        <v>-210</v>
      </c>
      <c r="J49" s="2">
        <v>0</v>
      </c>
      <c r="K49" s="2">
        <v>20</v>
      </c>
      <c r="L49" s="2">
        <v>20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10">
        <v>60</v>
      </c>
      <c r="T49" s="23"/>
      <c r="U49" s="9">
        <v>0</v>
      </c>
      <c r="V49" s="2">
        <v>0</v>
      </c>
      <c r="W49" s="2">
        <v>0</v>
      </c>
      <c r="X49" s="2">
        <v>50</v>
      </c>
      <c r="Y49" s="2">
        <v>0</v>
      </c>
      <c r="Z49" s="2">
        <v>0</v>
      </c>
      <c r="AA49" s="2">
        <v>0</v>
      </c>
      <c r="AB49" s="2">
        <v>-210</v>
      </c>
      <c r="AC49" s="2">
        <v>0</v>
      </c>
      <c r="AD49" s="2">
        <v>20</v>
      </c>
      <c r="AE49" s="2">
        <v>20</v>
      </c>
      <c r="AF49" s="2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47">
        <v>60</v>
      </c>
    </row>
    <row r="50" spans="1:38" x14ac:dyDescent="0.25">
      <c r="A50" s="23"/>
      <c r="B50" s="9">
        <v>0</v>
      </c>
      <c r="C50" s="2">
        <v>0</v>
      </c>
      <c r="D50" s="2">
        <v>0</v>
      </c>
      <c r="E50" s="2">
        <v>0</v>
      </c>
      <c r="F50" s="2">
        <v>50</v>
      </c>
      <c r="G50" s="2">
        <v>0</v>
      </c>
      <c r="H50" s="2">
        <v>0</v>
      </c>
      <c r="I50" s="2">
        <v>0</v>
      </c>
      <c r="J50" s="2">
        <v>-40</v>
      </c>
      <c r="K50" s="2">
        <v>60</v>
      </c>
      <c r="L50" s="2">
        <v>60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10">
        <v>0</v>
      </c>
      <c r="T50" s="23"/>
      <c r="U50" s="9">
        <v>0</v>
      </c>
      <c r="V50" s="2">
        <v>0</v>
      </c>
      <c r="W50" s="2">
        <v>0</v>
      </c>
      <c r="X50" s="2">
        <v>0</v>
      </c>
      <c r="Y50" s="2">
        <v>50</v>
      </c>
      <c r="Z50" s="2">
        <v>0</v>
      </c>
      <c r="AA50" s="2">
        <v>0</v>
      </c>
      <c r="AB50" s="2">
        <v>0</v>
      </c>
      <c r="AC50" s="2">
        <v>-40</v>
      </c>
      <c r="AD50" s="2">
        <v>60</v>
      </c>
      <c r="AE50" s="2">
        <v>60</v>
      </c>
      <c r="AF50" s="2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47">
        <v>0</v>
      </c>
    </row>
    <row r="51" spans="1:38" x14ac:dyDescent="0.25">
      <c r="A51" s="23"/>
      <c r="B51" s="9">
        <v>0</v>
      </c>
      <c r="C51" s="2">
        <v>0</v>
      </c>
      <c r="D51" s="2">
        <v>0</v>
      </c>
      <c r="E51" s="2">
        <v>0</v>
      </c>
      <c r="F51" s="2">
        <v>0</v>
      </c>
      <c r="G51" s="2">
        <v>50</v>
      </c>
      <c r="H51" s="2">
        <v>0</v>
      </c>
      <c r="I51" s="2">
        <v>0</v>
      </c>
      <c r="J51" s="2">
        <v>0</v>
      </c>
      <c r="K51" s="2">
        <v>-100</v>
      </c>
      <c r="L51" s="2">
        <v>0</v>
      </c>
      <c r="M51" s="2">
        <v>60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10">
        <v>0</v>
      </c>
      <c r="T51" s="23"/>
      <c r="U51" s="9">
        <v>0</v>
      </c>
      <c r="V51" s="2">
        <v>0</v>
      </c>
      <c r="W51" s="2">
        <v>0</v>
      </c>
      <c r="X51" s="2">
        <v>0</v>
      </c>
      <c r="Y51" s="2">
        <v>0</v>
      </c>
      <c r="Z51" s="2">
        <v>50</v>
      </c>
      <c r="AA51" s="2">
        <v>0</v>
      </c>
      <c r="AB51" s="2">
        <v>0</v>
      </c>
      <c r="AC51" s="2">
        <v>0</v>
      </c>
      <c r="AD51" s="2">
        <v>-100</v>
      </c>
      <c r="AE51" s="2">
        <v>0</v>
      </c>
      <c r="AF51" s="2">
        <v>60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47">
        <v>0</v>
      </c>
    </row>
    <row r="52" spans="1:38" x14ac:dyDescent="0.25">
      <c r="A52" s="23"/>
      <c r="B52" s="9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50</v>
      </c>
      <c r="I52" s="2">
        <v>0</v>
      </c>
      <c r="J52" s="2">
        <v>0</v>
      </c>
      <c r="K52" s="2">
        <v>0</v>
      </c>
      <c r="L52" s="2">
        <v>-100</v>
      </c>
      <c r="M52" s="2">
        <v>60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10">
        <v>0</v>
      </c>
      <c r="T52" s="23"/>
      <c r="U52" s="9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50</v>
      </c>
      <c r="AB52" s="2">
        <v>0</v>
      </c>
      <c r="AC52" s="2">
        <v>0</v>
      </c>
      <c r="AD52" s="2">
        <v>0</v>
      </c>
      <c r="AE52" s="2">
        <v>-100</v>
      </c>
      <c r="AF52" s="2">
        <v>60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47">
        <v>0</v>
      </c>
    </row>
    <row r="53" spans="1:38" x14ac:dyDescent="0.25">
      <c r="A53" s="23"/>
      <c r="B53" s="9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50</v>
      </c>
      <c r="J53" s="2">
        <v>0</v>
      </c>
      <c r="K53" s="2">
        <v>0</v>
      </c>
      <c r="L53" s="2">
        <v>0</v>
      </c>
      <c r="M53" s="2">
        <v>-160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10">
        <v>0</v>
      </c>
      <c r="T53" s="23"/>
      <c r="U53" s="9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50</v>
      </c>
      <c r="AC53" s="2">
        <v>0</v>
      </c>
      <c r="AD53" s="2">
        <v>0</v>
      </c>
      <c r="AE53" s="2">
        <v>0</v>
      </c>
      <c r="AF53" s="2">
        <v>-160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47">
        <v>0</v>
      </c>
    </row>
    <row r="54" spans="1:38" x14ac:dyDescent="0.25">
      <c r="A54" s="23"/>
      <c r="B54" s="9">
        <v>0</v>
      </c>
      <c r="C54" s="2">
        <v>0</v>
      </c>
      <c r="D54" s="2">
        <v>0</v>
      </c>
      <c r="E54" s="2">
        <v>0</v>
      </c>
      <c r="F54" s="2">
        <v>0</v>
      </c>
      <c r="G54" s="2">
        <v>20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-110</v>
      </c>
      <c r="O54" s="2">
        <v>0</v>
      </c>
      <c r="P54" s="2">
        <v>30</v>
      </c>
      <c r="Q54" s="2">
        <v>0</v>
      </c>
      <c r="R54" s="2">
        <v>0</v>
      </c>
      <c r="S54" s="10">
        <v>0</v>
      </c>
      <c r="T54" s="23"/>
      <c r="U54" s="9">
        <v>0</v>
      </c>
      <c r="V54" s="2">
        <v>0</v>
      </c>
      <c r="W54" s="2">
        <v>0</v>
      </c>
      <c r="X54" s="2">
        <v>0</v>
      </c>
      <c r="Y54" s="2">
        <v>0</v>
      </c>
      <c r="Z54" s="2">
        <v>20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19">
        <v>-110</v>
      </c>
      <c r="AH54" s="19">
        <v>0</v>
      </c>
      <c r="AI54" s="19">
        <v>30</v>
      </c>
      <c r="AJ54" s="19">
        <v>0</v>
      </c>
      <c r="AK54" s="19">
        <v>0</v>
      </c>
      <c r="AL54" s="47">
        <v>0</v>
      </c>
    </row>
    <row r="55" spans="1:38" x14ac:dyDescent="0.25">
      <c r="A55" s="23"/>
      <c r="B55" s="9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20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-110</v>
      </c>
      <c r="P55" s="2">
        <v>30</v>
      </c>
      <c r="Q55" s="2">
        <v>0</v>
      </c>
      <c r="R55" s="2">
        <v>0</v>
      </c>
      <c r="S55" s="10">
        <v>0</v>
      </c>
      <c r="T55" s="23"/>
      <c r="U55" s="9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20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19">
        <v>0</v>
      </c>
      <c r="AH55" s="19">
        <v>-110</v>
      </c>
      <c r="AI55" s="19">
        <v>30</v>
      </c>
      <c r="AJ55" s="19">
        <v>0</v>
      </c>
      <c r="AK55" s="19">
        <v>0</v>
      </c>
      <c r="AL55" s="47">
        <v>0</v>
      </c>
    </row>
    <row r="56" spans="1:38" x14ac:dyDescent="0.25">
      <c r="A56" s="23"/>
      <c r="B56" s="9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40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-170</v>
      </c>
      <c r="Q56" s="2">
        <v>0</v>
      </c>
      <c r="R56" s="2">
        <v>0</v>
      </c>
      <c r="S56" s="10">
        <v>0</v>
      </c>
      <c r="T56" s="23"/>
      <c r="U56" s="9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40</v>
      </c>
      <c r="AC56" s="2">
        <v>0</v>
      </c>
      <c r="AD56" s="2">
        <v>0</v>
      </c>
      <c r="AE56" s="2">
        <v>0</v>
      </c>
      <c r="AF56" s="2">
        <v>0</v>
      </c>
      <c r="AG56" s="19">
        <v>0</v>
      </c>
      <c r="AH56" s="19">
        <v>0</v>
      </c>
      <c r="AI56" s="19">
        <v>-170</v>
      </c>
      <c r="AJ56" s="19">
        <v>0</v>
      </c>
      <c r="AK56" s="19">
        <v>0</v>
      </c>
      <c r="AL56" s="47">
        <v>0</v>
      </c>
    </row>
    <row r="57" spans="1:38" x14ac:dyDescent="0.25">
      <c r="A57" s="23"/>
      <c r="B57" s="9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20</v>
      </c>
      <c r="L57" s="2">
        <v>0</v>
      </c>
      <c r="M57" s="2">
        <v>0</v>
      </c>
      <c r="N57" s="2">
        <v>50</v>
      </c>
      <c r="O57" s="2">
        <v>0</v>
      </c>
      <c r="P57" s="2">
        <v>0</v>
      </c>
      <c r="Q57" s="2">
        <v>-60</v>
      </c>
      <c r="R57" s="2">
        <v>0</v>
      </c>
      <c r="S57" s="10">
        <v>30</v>
      </c>
      <c r="T57" s="23"/>
      <c r="U57" s="9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20</v>
      </c>
      <c r="AE57" s="2">
        <v>0</v>
      </c>
      <c r="AF57" s="2">
        <v>0</v>
      </c>
      <c r="AG57" s="19">
        <v>50</v>
      </c>
      <c r="AH57" s="19">
        <v>0</v>
      </c>
      <c r="AI57" s="19">
        <v>0</v>
      </c>
      <c r="AJ57" s="19">
        <v>-60</v>
      </c>
      <c r="AK57" s="19">
        <v>0</v>
      </c>
      <c r="AL57" s="47">
        <v>30</v>
      </c>
    </row>
    <row r="58" spans="1:38" x14ac:dyDescent="0.25">
      <c r="A58" s="23"/>
      <c r="B58" s="9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20</v>
      </c>
      <c r="M58" s="2">
        <v>0</v>
      </c>
      <c r="N58" s="2">
        <v>0</v>
      </c>
      <c r="O58" s="2">
        <v>50</v>
      </c>
      <c r="P58" s="2">
        <v>0</v>
      </c>
      <c r="Q58" s="2">
        <v>0</v>
      </c>
      <c r="R58" s="2">
        <v>-60</v>
      </c>
      <c r="S58" s="10">
        <v>30</v>
      </c>
      <c r="T58" s="23"/>
      <c r="U58" s="9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20</v>
      </c>
      <c r="AF58" s="2">
        <v>0</v>
      </c>
      <c r="AG58" s="19">
        <v>0</v>
      </c>
      <c r="AH58" s="19">
        <v>50</v>
      </c>
      <c r="AI58" s="19">
        <v>0</v>
      </c>
      <c r="AJ58" s="19">
        <v>0</v>
      </c>
      <c r="AK58" s="19">
        <v>-60</v>
      </c>
      <c r="AL58" s="47">
        <v>30</v>
      </c>
    </row>
    <row r="59" spans="1:38" ht="15.75" thickBot="1" x14ac:dyDescent="0.3">
      <c r="A59" s="23"/>
      <c r="B59" s="11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40</v>
      </c>
      <c r="N59" s="14">
        <v>0</v>
      </c>
      <c r="O59" s="14">
        <v>0</v>
      </c>
      <c r="P59" s="14">
        <v>50</v>
      </c>
      <c r="Q59" s="14">
        <v>0</v>
      </c>
      <c r="R59" s="14">
        <v>0</v>
      </c>
      <c r="S59" s="24">
        <v>-120</v>
      </c>
      <c r="T59" s="23"/>
      <c r="U59" s="11">
        <v>1</v>
      </c>
      <c r="V59" s="14">
        <v>1</v>
      </c>
      <c r="W59" s="11">
        <v>1</v>
      </c>
      <c r="X59" s="14">
        <v>1</v>
      </c>
      <c r="Y59" s="11">
        <v>1</v>
      </c>
      <c r="Z59" s="14">
        <v>1</v>
      </c>
      <c r="AA59" s="11">
        <v>1</v>
      </c>
      <c r="AB59" s="14">
        <v>1</v>
      </c>
      <c r="AC59" s="11">
        <v>1</v>
      </c>
      <c r="AD59" s="14">
        <v>1</v>
      </c>
      <c r="AE59" s="11">
        <v>1</v>
      </c>
      <c r="AF59" s="14">
        <v>1</v>
      </c>
      <c r="AG59" s="11">
        <v>1</v>
      </c>
      <c r="AH59" s="14">
        <v>1</v>
      </c>
      <c r="AI59" s="11">
        <v>1</v>
      </c>
      <c r="AJ59" s="14">
        <v>1</v>
      </c>
      <c r="AK59" s="11">
        <v>1</v>
      </c>
      <c r="AL59" s="14">
        <v>1</v>
      </c>
    </row>
    <row r="60" spans="1:38" x14ac:dyDescent="0.25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1:38" ht="15.75" thickBot="1" x14ac:dyDescent="0.3">
      <c r="B61" s="28" t="s">
        <v>27</v>
      </c>
      <c r="T61" s="28" t="s">
        <v>28</v>
      </c>
      <c r="X61" s="28" t="s">
        <v>30</v>
      </c>
      <c r="AK61" s="3" t="s">
        <v>29</v>
      </c>
      <c r="AL61" s="3">
        <f>MDETERM(U42:AL59)</f>
        <v>-6.5607336538663711E+34</v>
      </c>
    </row>
    <row r="62" spans="1:38" x14ac:dyDescent="0.25">
      <c r="A62" s="29" t="s">
        <v>0</v>
      </c>
      <c r="B62" s="16">
        <f t="array" ref="B62:S79">MINVERSE(U42:AL59)</f>
        <v>-2.1674527300628198E-2</v>
      </c>
      <c r="C62" s="17">
        <v>-1.1895368372274668E-2</v>
      </c>
      <c r="D62" s="17">
        <v>-1.189536837227468E-2</v>
      </c>
      <c r="E62" s="17">
        <v>-8.1354005357512568E-3</v>
      </c>
      <c r="F62" s="17">
        <v>-3.8589611415919345E-3</v>
      </c>
      <c r="G62" s="17">
        <v>-2.3448114992141596E-3</v>
      </c>
      <c r="H62" s="17">
        <v>-2.3448114992141744E-3</v>
      </c>
      <c r="I62" s="17">
        <v>-1.2959115690587273E-3</v>
      </c>
      <c r="J62" s="17">
        <v>3.8573080199050009E-4</v>
      </c>
      <c r="K62" s="17">
        <v>9.5958309484888674E-4</v>
      </c>
      <c r="L62" s="17">
        <v>9.5958309484888088E-4</v>
      </c>
      <c r="M62" s="48">
        <v>1.4023228964378375E-3</v>
      </c>
      <c r="N62" s="48">
        <v>-5.733844623110722E-3</v>
      </c>
      <c r="O62" s="48">
        <v>-5.733844623110722E-3</v>
      </c>
      <c r="P62" s="48">
        <v>-4.2525471616678308E-3</v>
      </c>
      <c r="Q62" s="48">
        <v>-5.2444996507771627E-4</v>
      </c>
      <c r="R62" s="48">
        <v>-5.2444996507772094E-4</v>
      </c>
      <c r="S62" s="25">
        <v>0.10922169204818681</v>
      </c>
      <c r="T62" s="3">
        <f>SUM(B62:S62)</f>
        <v>3.2714615308260406E-2</v>
      </c>
      <c r="U62" s="29" t="s">
        <v>0</v>
      </c>
      <c r="V62" s="3">
        <v>0.10922169204818681</v>
      </c>
      <c r="X62" s="3">
        <f t="array" ref="X62:X79">MMULT(B22:S39,V62:V79)</f>
        <v>2.3252449833044713</v>
      </c>
    </row>
    <row r="63" spans="1:38" x14ac:dyDescent="0.25">
      <c r="A63" s="29" t="s">
        <v>1</v>
      </c>
      <c r="B63" s="18">
        <v>-6.9771970859508264E-4</v>
      </c>
      <c r="C63" s="19">
        <v>-9.6808129372666762E-3</v>
      </c>
      <c r="D63" s="19">
        <v>-2.3199403962888642E-4</v>
      </c>
      <c r="E63" s="19">
        <v>-3.3897502232296903E-3</v>
      </c>
      <c r="F63" s="19">
        <v>-1.6079004756633063E-3</v>
      </c>
      <c r="G63" s="19">
        <v>-1.3707055787408077E-3</v>
      </c>
      <c r="H63" s="19">
        <v>-5.8330400393766463E-4</v>
      </c>
      <c r="I63" s="19">
        <v>-5.3996315377446969E-4</v>
      </c>
      <c r="J63" s="19">
        <v>1.6072116749604151E-4</v>
      </c>
      <c r="K63" s="19">
        <v>3.210861320400545E-4</v>
      </c>
      <c r="L63" s="19">
        <v>4.7856644700068201E-4</v>
      </c>
      <c r="M63" s="38">
        <v>5.843012068490989E-4</v>
      </c>
      <c r="N63" s="38">
        <v>-5.1450074381071582E-3</v>
      </c>
      <c r="O63" s="38">
        <v>3.6680358551489012E-4</v>
      </c>
      <c r="P63" s="38">
        <v>-1.7718946506949298E-3</v>
      </c>
      <c r="Q63" s="38">
        <v>-6.1222160618395701E-4</v>
      </c>
      <c r="R63" s="38">
        <v>1.7517996861919104E-4</v>
      </c>
      <c r="S63" s="26">
        <v>4.550903835341117E-2</v>
      </c>
      <c r="T63" s="3">
        <f t="shared" ref="T63:T79" si="1">SUM(B63:S63)</f>
        <v>2.1964423045108494E-2</v>
      </c>
      <c r="U63" s="29" t="s">
        <v>1</v>
      </c>
      <c r="V63" s="3">
        <v>4.550903835341117E-2</v>
      </c>
      <c r="X63" s="3">
        <v>5.1116025756307826</v>
      </c>
    </row>
    <row r="64" spans="1:38" x14ac:dyDescent="0.25">
      <c r="A64" s="29" t="s">
        <v>2</v>
      </c>
      <c r="B64" s="18">
        <v>-6.9771970859508253E-4</v>
      </c>
      <c r="C64" s="19">
        <v>-2.3199403962887967E-4</v>
      </c>
      <c r="D64" s="19">
        <v>-9.6808129372666814E-3</v>
      </c>
      <c r="E64" s="19">
        <v>-3.3897502232296903E-3</v>
      </c>
      <c r="F64" s="19">
        <v>-1.607900475663306E-3</v>
      </c>
      <c r="G64" s="19">
        <v>-5.8330400393765845E-4</v>
      </c>
      <c r="H64" s="19">
        <v>-1.3707055787408142E-3</v>
      </c>
      <c r="I64" s="19">
        <v>-5.3996315377446969E-4</v>
      </c>
      <c r="J64" s="19">
        <v>1.6072116749604184E-4</v>
      </c>
      <c r="K64" s="19">
        <v>4.7856644700068439E-4</v>
      </c>
      <c r="L64" s="19">
        <v>3.2108613204005217E-4</v>
      </c>
      <c r="M64" s="38">
        <v>5.8430120684909901E-4</v>
      </c>
      <c r="N64" s="38">
        <v>3.6680358551489012E-4</v>
      </c>
      <c r="O64" s="38">
        <v>-5.1450074381071582E-3</v>
      </c>
      <c r="P64" s="38">
        <v>-1.7718946506949293E-3</v>
      </c>
      <c r="Q64" s="38">
        <v>1.7517996861919345E-4</v>
      </c>
      <c r="R64" s="38">
        <v>-6.1222160618395853E-4</v>
      </c>
      <c r="S64" s="26">
        <v>4.550903835341117E-2</v>
      </c>
      <c r="T64" s="3">
        <f t="shared" si="1"/>
        <v>2.1964423045108497E-2</v>
      </c>
      <c r="U64" s="29" t="s">
        <v>2</v>
      </c>
      <c r="V64" s="3">
        <v>4.550903835341117E-2</v>
      </c>
      <c r="X64" s="3">
        <v>5.1116025756307817</v>
      </c>
    </row>
    <row r="65" spans="1:24" x14ac:dyDescent="0.25">
      <c r="A65" s="29" t="s">
        <v>3</v>
      </c>
      <c r="B65" s="18">
        <v>8.8114962373861253E-4</v>
      </c>
      <c r="C65" s="19">
        <v>5.1956237016035245E-4</v>
      </c>
      <c r="D65" s="19">
        <v>5.1956237016034985E-4</v>
      </c>
      <c r="E65" s="19">
        <v>-5.5059278763491459E-3</v>
      </c>
      <c r="F65" s="19">
        <v>5.2549003005507842E-4</v>
      </c>
      <c r="G65" s="19">
        <v>-2.7000192781709298E-4</v>
      </c>
      <c r="H65" s="19">
        <v>-2.7000192781709509E-4</v>
      </c>
      <c r="I65" s="19">
        <v>-3.2276406165546276E-4</v>
      </c>
      <c r="J65" s="19">
        <v>1.7457256428732296E-4</v>
      </c>
      <c r="K65" s="19">
        <v>2.2329673646690645E-4</v>
      </c>
      <c r="L65" s="19">
        <v>2.2329673646690555E-4</v>
      </c>
      <c r="M65" s="38">
        <v>2.7861617537628498E-4</v>
      </c>
      <c r="N65" s="38">
        <v>4.5705250217960942E-4</v>
      </c>
      <c r="O65" s="38">
        <v>4.5705250217960942E-4</v>
      </c>
      <c r="P65" s="38">
        <v>-1.6773502515646786E-3</v>
      </c>
      <c r="Q65" s="38">
        <v>2.6381066919185017E-5</v>
      </c>
      <c r="R65" s="38">
        <v>2.6381066919184201E-5</v>
      </c>
      <c r="S65" s="26">
        <v>1.7782979684176699E-2</v>
      </c>
      <c r="T65" s="3">
        <f t="shared" si="1"/>
        <v>1.4049347383882626E-2</v>
      </c>
      <c r="U65" s="29" t="s">
        <v>3</v>
      </c>
      <c r="V65" s="3">
        <v>1.7782979684176699E-2</v>
      </c>
      <c r="X65" s="3">
        <v>3.0459771380387508</v>
      </c>
    </row>
    <row r="66" spans="1:24" x14ac:dyDescent="0.25">
      <c r="A66" s="29" t="s">
        <v>4</v>
      </c>
      <c r="B66" s="18">
        <v>-8.5235723053373944E-3</v>
      </c>
      <c r="C66" s="19">
        <v>-5.0233463368610136E-3</v>
      </c>
      <c r="D66" s="19">
        <v>-5.023346336861037E-3</v>
      </c>
      <c r="E66" s="19">
        <v>-2.9984643399064738E-3</v>
      </c>
      <c r="F66" s="19">
        <v>-1.1638104139622919E-2</v>
      </c>
      <c r="G66" s="19">
        <v>-3.9376070089748808E-3</v>
      </c>
      <c r="H66" s="19">
        <v>-3.9376070089749016E-3</v>
      </c>
      <c r="I66" s="19">
        <v>-1.2532793815009857E-3</v>
      </c>
      <c r="J66" s="19">
        <v>-4.4442216117987993E-5</v>
      </c>
      <c r="K66" s="19">
        <v>1.0115119484243936E-3</v>
      </c>
      <c r="L66" s="19">
        <v>1.0115119484243853E-3</v>
      </c>
      <c r="M66" s="38">
        <v>1.7319251595325294E-3</v>
      </c>
      <c r="N66" s="38">
        <v>-1.9343852653112034E-3</v>
      </c>
      <c r="O66" s="38">
        <v>-1.9343852653112034E-3</v>
      </c>
      <c r="P66" s="38">
        <v>-8.2496696822814111E-4</v>
      </c>
      <c r="Q66" s="38">
        <v>-1.3421638137369467E-3</v>
      </c>
      <c r="R66" s="38">
        <v>-1.3421638137369534E-3</v>
      </c>
      <c r="S66" s="26">
        <v>0.15572659171427625</v>
      </c>
      <c r="T66" s="3">
        <f t="shared" si="1"/>
        <v>0.10972370657017552</v>
      </c>
      <c r="U66" s="29" t="s">
        <v>4</v>
      </c>
      <c r="V66" s="3">
        <v>0.15572659171427625</v>
      </c>
      <c r="X66" s="3">
        <v>3.2263226530069939</v>
      </c>
    </row>
    <row r="67" spans="1:24" x14ac:dyDescent="0.25">
      <c r="A67" s="29" t="s">
        <v>5</v>
      </c>
      <c r="B67" s="18">
        <v>2.6383738129253718E-3</v>
      </c>
      <c r="C67" s="19">
        <v>-6.1556820645520172E-4</v>
      </c>
      <c r="D67" s="19">
        <v>2.993355678059223E-3</v>
      </c>
      <c r="E67" s="19">
        <v>1.1409019682998337E-3</v>
      </c>
      <c r="F67" s="19">
        <v>1.2126557042794496E-3</v>
      </c>
      <c r="G67" s="19">
        <v>-5.9460167383578082E-3</v>
      </c>
      <c r="H67" s="19">
        <v>1.9936158075739428E-3</v>
      </c>
      <c r="I67" s="19">
        <v>-3.9999638235127028E-4</v>
      </c>
      <c r="J67" s="19">
        <v>-1.9405282958453323E-4</v>
      </c>
      <c r="K67" s="19">
        <v>-4.3515558279525103E-4</v>
      </c>
      <c r="L67" s="19">
        <v>1.1527709263910982E-3</v>
      </c>
      <c r="M67" s="38">
        <v>7.1464266280029743E-4</v>
      </c>
      <c r="N67" s="38">
        <v>-1.8504009334484252E-3</v>
      </c>
      <c r="O67" s="38">
        <v>3.7270268880738857E-3</v>
      </c>
      <c r="P67" s="38">
        <v>1.1531694245238235E-3</v>
      </c>
      <c r="Q67" s="38">
        <v>-4.7579183144862095E-3</v>
      </c>
      <c r="R67" s="38">
        <v>3.1817142314455476E-3</v>
      </c>
      <c r="S67" s="26">
        <v>7.1285905432296043E-2</v>
      </c>
      <c r="T67" s="3">
        <f t="shared" si="1"/>
        <v>7.6995023549189814E-2</v>
      </c>
      <c r="U67" s="29" t="s">
        <v>5</v>
      </c>
      <c r="V67" s="3">
        <v>7.1285905432296043E-2</v>
      </c>
      <c r="X67" s="3">
        <v>1.1773446132131169</v>
      </c>
    </row>
    <row r="68" spans="1:24" x14ac:dyDescent="0.25">
      <c r="A68" s="29" t="s">
        <v>6</v>
      </c>
      <c r="B68" s="18">
        <v>2.6383738129253714E-3</v>
      </c>
      <c r="C68" s="19">
        <v>2.9933556780592347E-3</v>
      </c>
      <c r="D68" s="19">
        <v>-6.155682064552118E-4</v>
      </c>
      <c r="E68" s="19">
        <v>1.1409019682998352E-3</v>
      </c>
      <c r="F68" s="19">
        <v>1.2126557042794507E-3</v>
      </c>
      <c r="G68" s="19">
        <v>1.993615807573952E-3</v>
      </c>
      <c r="H68" s="19">
        <v>-5.9460167383578151E-3</v>
      </c>
      <c r="I68" s="19">
        <v>-3.9999638235126925E-4</v>
      </c>
      <c r="J68" s="19">
        <v>-1.9405282958453202E-4</v>
      </c>
      <c r="K68" s="19">
        <v>1.1527709263911027E-3</v>
      </c>
      <c r="L68" s="19">
        <v>-4.3515558279525406E-4</v>
      </c>
      <c r="M68" s="38">
        <v>7.146426628002984E-4</v>
      </c>
      <c r="N68" s="38">
        <v>3.7270268880738866E-3</v>
      </c>
      <c r="O68" s="38">
        <v>-1.8504009334484241E-3</v>
      </c>
      <c r="P68" s="38">
        <v>1.1531694245238244E-3</v>
      </c>
      <c r="Q68" s="38">
        <v>3.1817142314455528E-3</v>
      </c>
      <c r="R68" s="38">
        <v>-4.7579183144862104E-3</v>
      </c>
      <c r="S68" s="26">
        <v>7.1285905432296029E-2</v>
      </c>
      <c r="T68" s="3">
        <f t="shared" si="1"/>
        <v>7.6995023549189814E-2</v>
      </c>
      <c r="U68" s="29" t="s">
        <v>6</v>
      </c>
      <c r="V68" s="3">
        <v>7.1285905432296029E-2</v>
      </c>
      <c r="X68" s="3">
        <v>1.1773446132131191</v>
      </c>
    </row>
    <row r="69" spans="1:24" x14ac:dyDescent="0.25">
      <c r="A69" s="30" t="s">
        <v>7</v>
      </c>
      <c r="B69" s="18">
        <v>3.1351175825639079E-3</v>
      </c>
      <c r="C69" s="19">
        <v>2.8878646225751975E-3</v>
      </c>
      <c r="D69" s="19">
        <v>2.8878646225751954E-3</v>
      </c>
      <c r="E69" s="19">
        <v>1.3002295787795043E-3</v>
      </c>
      <c r="F69" s="19">
        <v>2.8919179497881274E-3</v>
      </c>
      <c r="G69" s="19">
        <v>2.3479614378129673E-3</v>
      </c>
      <c r="H69" s="19">
        <v>2.347961437812966E-3</v>
      </c>
      <c r="I69" s="19">
        <v>-2.753294159105934E-3</v>
      </c>
      <c r="J69" s="19">
        <v>2.6519609787826908E-3</v>
      </c>
      <c r="K69" s="19">
        <v>1.6722431315282086E-3</v>
      </c>
      <c r="L69" s="19">
        <v>1.6722431315282084E-3</v>
      </c>
      <c r="M69" s="38">
        <v>1.3301822338885878E-3</v>
      </c>
      <c r="N69" s="38">
        <v>2.8451204446933941E-3</v>
      </c>
      <c r="O69" s="38">
        <v>2.8451204446933937E-3</v>
      </c>
      <c r="P69" s="38">
        <v>1.534594017924487E-3</v>
      </c>
      <c r="Q69" s="38">
        <v>2.5506277984594498E-3</v>
      </c>
      <c r="R69" s="38">
        <v>2.5506277984594498E-3</v>
      </c>
      <c r="S69" s="26">
        <v>1.215998163878898E-2</v>
      </c>
      <c r="T69" s="3">
        <f t="shared" si="1"/>
        <v>4.6858324691548783E-2</v>
      </c>
      <c r="U69" s="30" t="s">
        <v>7</v>
      </c>
      <c r="V69" s="3">
        <v>1.215998163878898E-2</v>
      </c>
      <c r="X69" s="3">
        <v>6.3051591068480457</v>
      </c>
    </row>
    <row r="70" spans="1:24" x14ac:dyDescent="0.25">
      <c r="A70" s="29" t="s">
        <v>12</v>
      </c>
      <c r="B70" s="18">
        <v>-4.9334010220914845E-3</v>
      </c>
      <c r="C70" s="19">
        <v>-2.8714184671746936E-3</v>
      </c>
      <c r="D70" s="19">
        <v>-2.8714184671747391E-3</v>
      </c>
      <c r="E70" s="19">
        <v>-1.3053483343698732E-3</v>
      </c>
      <c r="F70" s="19">
        <v>-1.1101942771353651E-2</v>
      </c>
      <c r="G70" s="19">
        <v>-6.5655811505367012E-3</v>
      </c>
      <c r="H70" s="19">
        <v>-6.5655811505367385E-3</v>
      </c>
      <c r="I70" s="19">
        <v>-3.7153217649002193E-3</v>
      </c>
      <c r="J70" s="19">
        <v>-2.385490396395902E-2</v>
      </c>
      <c r="K70" s="19">
        <v>-1.2256761795288002E-2</v>
      </c>
      <c r="L70" s="19">
        <v>-1.2256761795288017E-2</v>
      </c>
      <c r="M70" s="38">
        <v>-7.2649020498215576E-3</v>
      </c>
      <c r="N70" s="38">
        <v>5.8986813447012417E-4</v>
      </c>
      <c r="O70" s="38">
        <v>5.8986813447012472E-4</v>
      </c>
      <c r="P70" s="38">
        <v>1.5617545615830835E-3</v>
      </c>
      <c r="Q70" s="38">
        <v>-1.4251296928182342E-3</v>
      </c>
      <c r="R70" s="38">
        <v>-1.4251296928182505E-3</v>
      </c>
      <c r="S70" s="26">
        <v>0.30842708746310821</v>
      </c>
      <c r="T70" s="3">
        <f t="shared" si="1"/>
        <v>0.21275497617550035</v>
      </c>
      <c r="U70" s="29" t="s">
        <v>12</v>
      </c>
      <c r="V70" s="3">
        <v>0.30842708746310821</v>
      </c>
      <c r="X70" s="3">
        <v>-9.4856472812324881</v>
      </c>
    </row>
    <row r="71" spans="1:24" x14ac:dyDescent="0.25">
      <c r="A71" s="29" t="s">
        <v>8</v>
      </c>
      <c r="B71" s="18">
        <v>1.9070214531934184E-3</v>
      </c>
      <c r="C71" s="19">
        <v>2.336905135052473E-4</v>
      </c>
      <c r="D71" s="19">
        <v>2.0381524557624604E-3</v>
      </c>
      <c r="E71" s="19">
        <v>8.1424403017107277E-4</v>
      </c>
      <c r="F71" s="19">
        <v>1.1485624677249992E-3</v>
      </c>
      <c r="G71" s="19">
        <v>-2.5327655995889737E-3</v>
      </c>
      <c r="H71" s="19">
        <v>1.4370506733769018E-3</v>
      </c>
      <c r="I71" s="19">
        <v>-7.1624084600799731E-4</v>
      </c>
      <c r="J71" s="19">
        <v>4.0021626872948637E-4</v>
      </c>
      <c r="K71" s="19">
        <v>-9.9040322042360882E-3</v>
      </c>
      <c r="L71" s="19">
        <v>8.8993105035708824E-4</v>
      </c>
      <c r="M71" s="38">
        <v>-3.1432694997457406E-3</v>
      </c>
      <c r="N71" s="38">
        <v>-3.9174038334420074E-4</v>
      </c>
      <c r="O71" s="38">
        <v>2.3969735274169532E-3</v>
      </c>
      <c r="P71" s="38">
        <v>8.6432109062275293E-4</v>
      </c>
      <c r="Q71" s="38">
        <v>-1.9007164450319577E-3</v>
      </c>
      <c r="R71" s="38">
        <v>2.0690998279339202E-3</v>
      </c>
      <c r="S71" s="26">
        <v>3.7922949273420943E-2</v>
      </c>
      <c r="T71" s="3">
        <f t="shared" si="1"/>
        <v>3.3533447654260286E-2</v>
      </c>
      <c r="U71" s="29" t="s">
        <v>8</v>
      </c>
      <c r="V71" s="3">
        <v>3.7922949273420943E-2</v>
      </c>
      <c r="X71" s="3">
        <v>15.462961036414962</v>
      </c>
    </row>
    <row r="72" spans="1:24" x14ac:dyDescent="0.25">
      <c r="A72" s="29" t="s">
        <v>9</v>
      </c>
      <c r="B72" s="18">
        <v>1.9070214531934182E-3</v>
      </c>
      <c r="C72" s="19">
        <v>2.0381524557624674E-3</v>
      </c>
      <c r="D72" s="19">
        <v>2.3369051350524372E-4</v>
      </c>
      <c r="E72" s="19">
        <v>8.142440301710757E-4</v>
      </c>
      <c r="F72" s="19">
        <v>1.1485624677249997E-3</v>
      </c>
      <c r="G72" s="19">
        <v>1.4370506733769079E-3</v>
      </c>
      <c r="H72" s="19">
        <v>-2.532765599588978E-3</v>
      </c>
      <c r="I72" s="19">
        <v>-7.1624084600799547E-4</v>
      </c>
      <c r="J72" s="19">
        <v>4.0021626872948756E-4</v>
      </c>
      <c r="K72" s="19">
        <v>8.8993105035709106E-4</v>
      </c>
      <c r="L72" s="19">
        <v>-9.9040322042360882E-3</v>
      </c>
      <c r="M72" s="38">
        <v>-3.1432694997457411E-3</v>
      </c>
      <c r="N72" s="38">
        <v>2.3969735274169545E-3</v>
      </c>
      <c r="O72" s="38">
        <v>-3.9174038334420091E-4</v>
      </c>
      <c r="P72" s="38">
        <v>8.6432109062275348E-4</v>
      </c>
      <c r="Q72" s="38">
        <v>2.0690998279339241E-3</v>
      </c>
      <c r="R72" s="38">
        <v>-1.9007164450319588E-3</v>
      </c>
      <c r="S72" s="26">
        <v>3.792294927342095E-2</v>
      </c>
      <c r="T72" s="3">
        <f t="shared" si="1"/>
        <v>3.3533447654260314E-2</v>
      </c>
      <c r="U72" s="29" t="s">
        <v>9</v>
      </c>
      <c r="V72" s="3">
        <v>3.792294927342095E-2</v>
      </c>
      <c r="X72" s="3">
        <v>15.462961036414962</v>
      </c>
    </row>
    <row r="73" spans="1:24" x14ac:dyDescent="0.25">
      <c r="A73" s="30" t="s">
        <v>10</v>
      </c>
      <c r="B73" s="18">
        <v>9.7972424455122125E-4</v>
      </c>
      <c r="C73" s="19">
        <v>9.0245769455474917E-4</v>
      </c>
      <c r="D73" s="19">
        <v>9.0245769455474852E-4</v>
      </c>
      <c r="E73" s="19">
        <v>4.0632174336859472E-4</v>
      </c>
      <c r="F73" s="19">
        <v>9.0372435930878992E-4</v>
      </c>
      <c r="G73" s="19">
        <v>7.3373794931655217E-4</v>
      </c>
      <c r="H73" s="19">
        <v>7.3373794931655173E-4</v>
      </c>
      <c r="I73" s="19">
        <v>-8.6040442472060357E-4</v>
      </c>
      <c r="J73" s="19">
        <v>8.2873780586959064E-4</v>
      </c>
      <c r="K73" s="19">
        <v>5.2257597860256493E-4</v>
      </c>
      <c r="L73" s="19">
        <v>5.2257597860256493E-4</v>
      </c>
      <c r="M73" s="38">
        <v>-5.8343180519098157E-3</v>
      </c>
      <c r="N73" s="38">
        <v>8.8910013896668536E-4</v>
      </c>
      <c r="O73" s="38">
        <v>8.8910013896668525E-4</v>
      </c>
      <c r="P73" s="38">
        <v>4.7956063060140217E-4</v>
      </c>
      <c r="Q73" s="38">
        <v>7.9707118701857803E-4</v>
      </c>
      <c r="R73" s="38">
        <v>7.9707118701857782E-4</v>
      </c>
      <c r="S73" s="26">
        <v>3.7999942621215559E-3</v>
      </c>
      <c r="T73" s="3">
        <f t="shared" si="1"/>
        <v>8.3932264661089936E-3</v>
      </c>
      <c r="U73" s="30" t="s">
        <v>10</v>
      </c>
      <c r="V73" s="3">
        <v>3.7999942621215559E-3</v>
      </c>
      <c r="X73" s="3">
        <v>4.0411076235377399</v>
      </c>
    </row>
    <row r="74" spans="1:24" x14ac:dyDescent="0.25">
      <c r="A74" s="30" t="s">
        <v>46</v>
      </c>
      <c r="B74" s="18">
        <v>6.8088834561620053E-4</v>
      </c>
      <c r="C74" s="19">
        <v>7.3396023804414955E-5</v>
      </c>
      <c r="D74" s="19">
        <v>7.2956400280703741E-4</v>
      </c>
      <c r="E74" s="19">
        <v>2.9087391373020541E-4</v>
      </c>
      <c r="F74" s="19">
        <v>4.0606047776983305E-4</v>
      </c>
      <c r="G74" s="19">
        <v>-9.3042263021609435E-4</v>
      </c>
      <c r="H74" s="19">
        <v>5.131469235896772E-4</v>
      </c>
      <c r="I74" s="19">
        <v>-2.4940859309740301E-4</v>
      </c>
      <c r="J74" s="19">
        <v>1.3489698149474913E-4</v>
      </c>
      <c r="K74" s="19">
        <v>2.819052279839554E-5</v>
      </c>
      <c r="L74" s="19">
        <v>3.1690443355954955E-4</v>
      </c>
      <c r="M74" s="38">
        <v>2.1529431733622006E-4</v>
      </c>
      <c r="N74" s="38">
        <v>-9.2447710502723303E-3</v>
      </c>
      <c r="O74" s="38">
        <v>8.6021582636809028E-4</v>
      </c>
      <c r="P74" s="38">
        <v>-1.2961342852999794E-3</v>
      </c>
      <c r="Q74" s="38">
        <v>-7.0139940701079053E-4</v>
      </c>
      <c r="R74" s="38">
        <v>7.4217014679498383E-4</v>
      </c>
      <c r="S74" s="26">
        <v>1.3741393392318356E-2</v>
      </c>
      <c r="T74" s="3">
        <f t="shared" si="1"/>
        <v>6.3108593420911152E-3</v>
      </c>
      <c r="U74" s="30" t="s">
        <v>46</v>
      </c>
      <c r="V74" s="3">
        <v>1.3741393392318356E-2</v>
      </c>
      <c r="X74" s="3">
        <v>2.4850667360366039</v>
      </c>
    </row>
    <row r="75" spans="1:24" x14ac:dyDescent="0.25">
      <c r="A75" s="30" t="s">
        <v>47</v>
      </c>
      <c r="B75" s="18">
        <v>6.8088834561620063E-4</v>
      </c>
      <c r="C75" s="19">
        <v>7.2956400280703936E-4</v>
      </c>
      <c r="D75" s="19">
        <v>7.3396023804412448E-5</v>
      </c>
      <c r="E75" s="19">
        <v>2.9087391373020535E-4</v>
      </c>
      <c r="F75" s="19">
        <v>4.0606047776983376E-4</v>
      </c>
      <c r="G75" s="19">
        <v>5.1314692358967915E-4</v>
      </c>
      <c r="H75" s="19">
        <v>-9.3042263021609684E-4</v>
      </c>
      <c r="I75" s="19">
        <v>-2.4940859309740307E-4</v>
      </c>
      <c r="J75" s="19">
        <v>1.3489698149474978E-4</v>
      </c>
      <c r="K75" s="19">
        <v>3.1690443355955053E-4</v>
      </c>
      <c r="L75" s="19">
        <v>2.8190522798394951E-5</v>
      </c>
      <c r="M75" s="38">
        <v>2.1529431733622014E-4</v>
      </c>
      <c r="N75" s="38">
        <v>8.6021582636809028E-4</v>
      </c>
      <c r="O75" s="38">
        <v>-9.2447710502723303E-3</v>
      </c>
      <c r="P75" s="38">
        <v>-1.2961342852999785E-3</v>
      </c>
      <c r="Q75" s="38">
        <v>7.4217014679498513E-4</v>
      </c>
      <c r="R75" s="38">
        <v>-7.0139940701079021E-4</v>
      </c>
      <c r="S75" s="26">
        <v>1.3741393392318356E-2</v>
      </c>
      <c r="T75" s="3">
        <f t="shared" si="1"/>
        <v>6.3108593420911178E-3</v>
      </c>
      <c r="U75" s="30" t="s">
        <v>47</v>
      </c>
      <c r="V75" s="3">
        <v>1.3741393392318356E-2</v>
      </c>
      <c r="X75" s="3">
        <v>2.4850667360366039</v>
      </c>
    </row>
    <row r="76" spans="1:24" x14ac:dyDescent="0.25">
      <c r="A76" s="30" t="s">
        <v>48</v>
      </c>
      <c r="B76" s="18">
        <v>7.3767472530915465E-4</v>
      </c>
      <c r="C76" s="19">
        <v>6.794975582529875E-4</v>
      </c>
      <c r="D76" s="19">
        <v>6.7949755825298718E-4</v>
      </c>
      <c r="E76" s="19">
        <v>3.059363714775303E-4</v>
      </c>
      <c r="F76" s="19">
        <v>6.8045128230308878E-4</v>
      </c>
      <c r="G76" s="19">
        <v>5.5246151477952182E-4</v>
      </c>
      <c r="H76" s="19">
        <v>5.5246151477952139E-4</v>
      </c>
      <c r="I76" s="19">
        <v>-6.4783391978963129E-4</v>
      </c>
      <c r="J76" s="19">
        <v>6.2399081853710349E-4</v>
      </c>
      <c r="K76" s="19">
        <v>3.9346897212428434E-4</v>
      </c>
      <c r="L76" s="19">
        <v>3.9346897212428434E-4</v>
      </c>
      <c r="M76" s="38">
        <v>3.1298405503260893E-4</v>
      </c>
      <c r="N76" s="38">
        <v>6.6944010463373949E-4</v>
      </c>
      <c r="O76" s="38">
        <v>6.6944010463373938E-4</v>
      </c>
      <c r="P76" s="38">
        <v>-5.5212719957824724E-3</v>
      </c>
      <c r="Q76" s="38">
        <v>6.0014771728457623E-4</v>
      </c>
      <c r="R76" s="38">
        <v>6.0014771728457623E-4</v>
      </c>
      <c r="S76" s="26">
        <v>2.8611721503032893E-3</v>
      </c>
      <c r="T76" s="3">
        <f t="shared" si="1"/>
        <v>5.1431352215408881E-3</v>
      </c>
      <c r="U76" s="30" t="s">
        <v>48</v>
      </c>
      <c r="V76" s="3">
        <v>2.8611721503032893E-3</v>
      </c>
      <c r="X76" s="3">
        <v>1.528004109871488</v>
      </c>
    </row>
    <row r="77" spans="1:24" x14ac:dyDescent="0.25">
      <c r="A77" s="30" t="s">
        <v>49</v>
      </c>
      <c r="B77" s="18">
        <v>5.6867170476092499E-3</v>
      </c>
      <c r="C77" s="19">
        <v>4.5976984647339248E-3</v>
      </c>
      <c r="D77" s="19">
        <v>5.7459924279885137E-3</v>
      </c>
      <c r="E77" s="19">
        <v>4.8119333061181118E-3</v>
      </c>
      <c r="F77" s="19">
        <v>5.1802859644144682E-3</v>
      </c>
      <c r="G77" s="19">
        <v>2.7844450820887546E-3</v>
      </c>
      <c r="H77" s="19">
        <v>5.3106918012488565E-3</v>
      </c>
      <c r="I77" s="19">
        <v>3.4417130863398904E-3</v>
      </c>
      <c r="J77" s="19">
        <v>4.6806072956622809E-3</v>
      </c>
      <c r="K77" s="19">
        <v>1.0578833998796189E-3</v>
      </c>
      <c r="L77" s="19">
        <v>4.8964660770449741E-3</v>
      </c>
      <c r="M77" s="38">
        <v>2.3911407673450923E-3</v>
      </c>
      <c r="N77" s="38">
        <v>-3.3802392913818663E-3</v>
      </c>
      <c r="O77" s="38">
        <v>5.9701544094055365E-3</v>
      </c>
      <c r="P77" s="38">
        <v>2.3043235651031527E-3</v>
      </c>
      <c r="Q77" s="38">
        <v>-1.3460195681915596E-2</v>
      </c>
      <c r="R77" s="38">
        <v>5.7327177039111759E-3</v>
      </c>
      <c r="S77" s="26">
        <v>2.5321554159739051E-2</v>
      </c>
      <c r="T77" s="3">
        <f t="shared" si="1"/>
        <v>7.30738895853352E-2</v>
      </c>
      <c r="U77" s="30" t="s">
        <v>49</v>
      </c>
      <c r="V77" s="3">
        <v>2.5321554159739051E-2</v>
      </c>
      <c r="X77" s="3">
        <v>2.7578610763534193</v>
      </c>
    </row>
    <row r="78" spans="1:24" x14ac:dyDescent="0.25">
      <c r="A78" s="30" t="s">
        <v>50</v>
      </c>
      <c r="B78" s="18">
        <v>5.686717047609249E-3</v>
      </c>
      <c r="C78" s="19">
        <v>5.745992427988518E-3</v>
      </c>
      <c r="D78" s="19">
        <v>4.597698464733924E-3</v>
      </c>
      <c r="E78" s="19">
        <v>4.811933306118117E-3</v>
      </c>
      <c r="F78" s="19">
        <v>5.1802859644144699E-3</v>
      </c>
      <c r="G78" s="19">
        <v>5.3106918012488617E-3</v>
      </c>
      <c r="H78" s="19">
        <v>2.7844450820887546E-3</v>
      </c>
      <c r="I78" s="19">
        <v>3.4417130863398917E-3</v>
      </c>
      <c r="J78" s="19">
        <v>4.6806072956622844E-3</v>
      </c>
      <c r="K78" s="19">
        <v>4.8964660770449767E-3</v>
      </c>
      <c r="L78" s="19">
        <v>1.0578833998796187E-3</v>
      </c>
      <c r="M78" s="38">
        <v>2.3911407673450945E-3</v>
      </c>
      <c r="N78" s="38">
        <v>5.9701544094055373E-3</v>
      </c>
      <c r="O78" s="38">
        <v>-3.3802392913818637E-3</v>
      </c>
      <c r="P78" s="38">
        <v>2.3043235651031536E-3</v>
      </c>
      <c r="Q78" s="38">
        <v>5.732717703911182E-3</v>
      </c>
      <c r="R78" s="38">
        <v>-1.3460195681915593E-2</v>
      </c>
      <c r="S78" s="26">
        <v>2.5321554159739051E-2</v>
      </c>
      <c r="T78" s="3">
        <f t="shared" si="1"/>
        <v>7.3073889585335228E-2</v>
      </c>
      <c r="U78" s="30" t="s">
        <v>50</v>
      </c>
      <c r="V78" s="3">
        <v>2.5321554159739051E-2</v>
      </c>
      <c r="X78" s="3">
        <v>2.7578610763534184</v>
      </c>
    </row>
    <row r="79" spans="1:24" ht="15.75" thickBot="1" x14ac:dyDescent="0.3">
      <c r="A79" s="30" t="s">
        <v>51</v>
      </c>
      <c r="B79" s="20">
        <v>8.9672725503958869E-3</v>
      </c>
      <c r="C79" s="21">
        <v>8.917276547456993E-3</v>
      </c>
      <c r="D79" s="21">
        <v>8.9172765474569912E-3</v>
      </c>
      <c r="E79" s="21">
        <v>8.5962474025718365E-3</v>
      </c>
      <c r="F79" s="21">
        <v>8.9180961540625478E-3</v>
      </c>
      <c r="G79" s="21">
        <v>8.8081049475969841E-3</v>
      </c>
      <c r="H79" s="21">
        <v>8.8081049475969841E-3</v>
      </c>
      <c r="I79" s="21">
        <v>7.7766010585141191E-3</v>
      </c>
      <c r="J79" s="21">
        <v>8.8695754430136563E-3</v>
      </c>
      <c r="K79" s="21">
        <v>8.6714707312526389E-3</v>
      </c>
      <c r="L79" s="21">
        <v>8.6714707312526406E-3</v>
      </c>
      <c r="M79" s="49">
        <v>6.5189706722936468E-3</v>
      </c>
      <c r="N79" s="49">
        <v>8.9086334232529527E-3</v>
      </c>
      <c r="O79" s="49">
        <v>8.9086334232529509E-3</v>
      </c>
      <c r="P79" s="49">
        <v>6.1926568786244349E-3</v>
      </c>
      <c r="Q79" s="49">
        <v>8.8490852778747645E-3</v>
      </c>
      <c r="R79" s="49">
        <v>8.8490852778747662E-3</v>
      </c>
      <c r="S79" s="27">
        <v>2.4588198166668814E-3</v>
      </c>
      <c r="T79" s="3">
        <f t="shared" si="1"/>
        <v>0.14660738183101166</v>
      </c>
      <c r="U79" s="30" t="s">
        <v>51</v>
      </c>
      <c r="V79" s="3">
        <v>2.4588198166668814E-3</v>
      </c>
      <c r="X79" s="3">
        <v>1.9538337699116559</v>
      </c>
    </row>
    <row r="80" spans="1:24" x14ac:dyDescent="0.25">
      <c r="T80" s="3">
        <f>SUM(T62:T79)</f>
        <v>0.999999999999999</v>
      </c>
      <c r="V80" s="3">
        <f>SUM(V62:V79)</f>
        <v>0.99999999999999978</v>
      </c>
    </row>
    <row r="82" spans="15:22" x14ac:dyDescent="0.25">
      <c r="O82" s="3" t="s">
        <v>58</v>
      </c>
      <c r="T82" s="3">
        <f>W2*(T70+T71+T72+T73+T77+T78+T79)</f>
        <v>29.048512947590599</v>
      </c>
      <c r="V82" s="52">
        <f>W2*(V70+V71+V72+V73+V77+V78+V79)</f>
        <v>22.058745420410833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bez blokovania</vt:lpstr>
      <vt:lpstr>s blokovaním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</dc:creator>
  <cp:lastModifiedBy>Andy.K</cp:lastModifiedBy>
  <dcterms:created xsi:type="dcterms:W3CDTF">2015-12-06T17:52:07Z</dcterms:created>
  <dcterms:modified xsi:type="dcterms:W3CDTF">2015-12-14T09:38:46Z</dcterms:modified>
</cp:coreProperties>
</file>