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I\4. ročník\teoria hrom obsluhy\_semestralka\nova\"/>
    </mc:Choice>
  </mc:AlternateContent>
  <bookViews>
    <workbookView xWindow="0" yWindow="0" windowWidth="20490" windowHeight="7755" activeTab="1"/>
  </bookViews>
  <sheets>
    <sheet name="bez blokovania" sheetId="1" r:id="rId1"/>
    <sheet name="s blokovaní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80" i="2" l="1"/>
  <c r="W7" i="2"/>
  <c r="Q7" i="1"/>
  <c r="AL61" i="2" l="1"/>
  <c r="P59" i="1"/>
  <c r="P56" i="1"/>
  <c r="P58" i="1"/>
  <c r="S39" i="2"/>
  <c r="H38" i="2"/>
  <c r="T38" i="2" s="1"/>
  <c r="P36" i="2"/>
  <c r="O35" i="2"/>
  <c r="R39" i="2"/>
  <c r="O36" i="2"/>
  <c r="S36" i="2"/>
  <c r="R35" i="2"/>
  <c r="Q34" i="2"/>
  <c r="N34" i="2"/>
  <c r="M33" i="2"/>
  <c r="L32" i="2"/>
  <c r="K31" i="2"/>
  <c r="L33" i="2"/>
  <c r="Q37" i="2"/>
  <c r="G37" i="2"/>
  <c r="J31" i="2"/>
  <c r="C34" i="2"/>
  <c r="R38" i="2"/>
  <c r="K33" i="2"/>
  <c r="D35" i="2"/>
  <c r="J32" i="2"/>
  <c r="R32" i="2"/>
  <c r="I31" i="2"/>
  <c r="S33" i="2"/>
  <c r="J30" i="2"/>
  <c r="H30" i="2"/>
  <c r="I29" i="2"/>
  <c r="P29" i="2"/>
  <c r="M29" i="2"/>
  <c r="H29" i="2"/>
  <c r="G29" i="2"/>
  <c r="O28" i="2"/>
  <c r="L28" i="2"/>
  <c r="H28" i="2"/>
  <c r="F28" i="2"/>
  <c r="G27" i="2"/>
  <c r="T23" i="2"/>
  <c r="T24" i="2"/>
  <c r="T25" i="2"/>
  <c r="T33" i="2"/>
  <c r="T34" i="2"/>
  <c r="T35" i="2"/>
  <c r="T37" i="2"/>
  <c r="T22" i="2"/>
  <c r="K27" i="2"/>
  <c r="F27" i="2"/>
  <c r="E27" i="2"/>
  <c r="J26" i="2"/>
  <c r="F26" i="2"/>
  <c r="D26" i="2"/>
  <c r="I25" i="2"/>
  <c r="E25" i="2"/>
  <c r="D25" i="2"/>
  <c r="C25" i="2"/>
  <c r="H24" i="2"/>
  <c r="D24" i="2"/>
  <c r="B24" i="2"/>
  <c r="G23" i="2"/>
  <c r="C23" i="2"/>
  <c r="B23" i="2"/>
  <c r="F22" i="2"/>
  <c r="B22" i="2"/>
  <c r="V82" i="2" l="1"/>
  <c r="B62" i="2" a="1"/>
  <c r="M62" i="2" s="1"/>
  <c r="T29" i="2"/>
  <c r="N62" i="2" l="1"/>
  <c r="L63" i="2"/>
  <c r="J64" i="2"/>
  <c r="H65" i="2"/>
  <c r="F66" i="2"/>
  <c r="D67" i="2"/>
  <c r="B68" i="2"/>
  <c r="R68" i="2"/>
  <c r="P69" i="2"/>
  <c r="N70" i="2"/>
  <c r="L71" i="2"/>
  <c r="J72" i="2"/>
  <c r="H73" i="2"/>
  <c r="F74" i="2"/>
  <c r="D75" i="2"/>
  <c r="B76" i="2"/>
  <c r="R76" i="2"/>
  <c r="P77" i="2"/>
  <c r="N78" i="2"/>
  <c r="L79" i="2"/>
  <c r="D62" i="2"/>
  <c r="B63" i="2"/>
  <c r="R63" i="2"/>
  <c r="P64" i="2"/>
  <c r="N65" i="2"/>
  <c r="L66" i="2"/>
  <c r="J67" i="2"/>
  <c r="H68" i="2"/>
  <c r="F69" i="2"/>
  <c r="D70" i="2"/>
  <c r="B71" i="2"/>
  <c r="R71" i="2"/>
  <c r="P72" i="2"/>
  <c r="N73" i="2"/>
  <c r="L74" i="2"/>
  <c r="J75" i="2"/>
  <c r="H76" i="2"/>
  <c r="F77" i="2"/>
  <c r="D78" i="2"/>
  <c r="B79" i="2"/>
  <c r="R79" i="2"/>
  <c r="Q62" i="2"/>
  <c r="R62" i="2"/>
  <c r="P63" i="2"/>
  <c r="N64" i="2"/>
  <c r="L65" i="2"/>
  <c r="J66" i="2"/>
  <c r="H67" i="2"/>
  <c r="F68" i="2"/>
  <c r="D69" i="2"/>
  <c r="B70" i="2"/>
  <c r="R70" i="2"/>
  <c r="P71" i="2"/>
  <c r="N72" i="2"/>
  <c r="L73" i="2"/>
  <c r="J74" i="2"/>
  <c r="H75" i="2"/>
  <c r="F76" i="2"/>
  <c r="D77" i="2"/>
  <c r="B78" i="2"/>
  <c r="R78" i="2"/>
  <c r="P79" i="2"/>
  <c r="H62" i="2"/>
  <c r="F63" i="2"/>
  <c r="D64" i="2"/>
  <c r="B65" i="2"/>
  <c r="R65" i="2"/>
  <c r="P66" i="2"/>
  <c r="N67" i="2"/>
  <c r="L68" i="2"/>
  <c r="J69" i="2"/>
  <c r="H70" i="2"/>
  <c r="F71" i="2"/>
  <c r="D72" i="2"/>
  <c r="B73" i="2"/>
  <c r="R73" i="2"/>
  <c r="P74" i="2"/>
  <c r="N75" i="2"/>
  <c r="L76" i="2"/>
  <c r="J77" i="2"/>
  <c r="H78" i="2"/>
  <c r="F79" i="2"/>
  <c r="E62" i="2"/>
  <c r="F62" i="2"/>
  <c r="D63" i="2"/>
  <c r="B64" i="2"/>
  <c r="R64" i="2"/>
  <c r="P65" i="2"/>
  <c r="N66" i="2"/>
  <c r="L67" i="2"/>
  <c r="J68" i="2"/>
  <c r="H69" i="2"/>
  <c r="F70" i="2"/>
  <c r="D71" i="2"/>
  <c r="B72" i="2"/>
  <c r="R72" i="2"/>
  <c r="P73" i="2"/>
  <c r="N74" i="2"/>
  <c r="L75" i="2"/>
  <c r="J76" i="2"/>
  <c r="H77" i="2"/>
  <c r="F78" i="2"/>
  <c r="D79" i="2"/>
  <c r="C62" i="2"/>
  <c r="L62" i="2"/>
  <c r="J63" i="2"/>
  <c r="H64" i="2"/>
  <c r="F65" i="2"/>
  <c r="D66" i="2"/>
  <c r="B67" i="2"/>
  <c r="R67" i="2"/>
  <c r="P68" i="2"/>
  <c r="N69" i="2"/>
  <c r="L70" i="2"/>
  <c r="J71" i="2"/>
  <c r="H72" i="2"/>
  <c r="F73" i="2"/>
  <c r="D74" i="2"/>
  <c r="B75" i="2"/>
  <c r="R75" i="2"/>
  <c r="P76" i="2"/>
  <c r="N77" i="2"/>
  <c r="L78" i="2"/>
  <c r="J79" i="2"/>
  <c r="I62" i="2"/>
  <c r="J62" i="2"/>
  <c r="H63" i="2"/>
  <c r="F64" i="2"/>
  <c r="D65" i="2"/>
  <c r="B66" i="2"/>
  <c r="R66" i="2"/>
  <c r="P67" i="2"/>
  <c r="N68" i="2"/>
  <c r="L69" i="2"/>
  <c r="J70" i="2"/>
  <c r="H71" i="2"/>
  <c r="F72" i="2"/>
  <c r="D73" i="2"/>
  <c r="B74" i="2"/>
  <c r="R74" i="2"/>
  <c r="P75" i="2"/>
  <c r="N76" i="2"/>
  <c r="L77" i="2"/>
  <c r="J78" i="2"/>
  <c r="H79" i="2"/>
  <c r="G62" i="2"/>
  <c r="P62" i="2"/>
  <c r="N63" i="2"/>
  <c r="L64" i="2"/>
  <c r="J65" i="2"/>
  <c r="H66" i="2"/>
  <c r="F67" i="2"/>
  <c r="D68" i="2"/>
  <c r="B69" i="2"/>
  <c r="R69" i="2"/>
  <c r="P70" i="2"/>
  <c r="N71" i="2"/>
  <c r="L72" i="2"/>
  <c r="J73" i="2"/>
  <c r="H74" i="2"/>
  <c r="F75" i="2"/>
  <c r="D76" i="2"/>
  <c r="B77" i="2"/>
  <c r="R77" i="2"/>
  <c r="P78" i="2"/>
  <c r="N79" i="2"/>
  <c r="B62" i="2"/>
  <c r="C63" i="2"/>
  <c r="K63" i="2"/>
  <c r="S63" i="2"/>
  <c r="I64" i="2"/>
  <c r="Q64" i="2"/>
  <c r="G65" i="2"/>
  <c r="O65" i="2"/>
  <c r="E66" i="2"/>
  <c r="M66" i="2"/>
  <c r="C67" i="2"/>
  <c r="K67" i="2"/>
  <c r="S67" i="2"/>
  <c r="I68" i="2"/>
  <c r="Q68" i="2"/>
  <c r="G69" i="2"/>
  <c r="O69" i="2"/>
  <c r="E70" i="2"/>
  <c r="M70" i="2"/>
  <c r="C71" i="2"/>
  <c r="K71" i="2"/>
  <c r="S71" i="2"/>
  <c r="I72" i="2"/>
  <c r="Q72" i="2"/>
  <c r="G73" i="2"/>
  <c r="O73" i="2"/>
  <c r="E74" i="2"/>
  <c r="M74" i="2"/>
  <c r="C75" i="2"/>
  <c r="K75" i="2"/>
  <c r="S75" i="2"/>
  <c r="I76" i="2"/>
  <c r="Q76" i="2"/>
  <c r="G77" i="2"/>
  <c r="O77" i="2"/>
  <c r="E78" i="2"/>
  <c r="M78" i="2"/>
  <c r="C79" i="2"/>
  <c r="K79" i="2"/>
  <c r="K62" i="2"/>
  <c r="M63" i="2"/>
  <c r="K64" i="2"/>
  <c r="I65" i="2"/>
  <c r="G66" i="2"/>
  <c r="E67" i="2"/>
  <c r="C68" i="2"/>
  <c r="S68" i="2"/>
  <c r="Q69" i="2"/>
  <c r="O70" i="2"/>
  <c r="M71" i="2"/>
  <c r="K72" i="2"/>
  <c r="I73" i="2"/>
  <c r="G74" i="2"/>
  <c r="E75" i="2"/>
  <c r="C76" i="2"/>
  <c r="S76" i="2"/>
  <c r="Q77" i="2"/>
  <c r="O78" i="2"/>
  <c r="M79" i="2"/>
  <c r="O62" i="2"/>
  <c r="G63" i="2"/>
  <c r="O63" i="2"/>
  <c r="E64" i="2"/>
  <c r="M64" i="2"/>
  <c r="C65" i="2"/>
  <c r="K65" i="2"/>
  <c r="S65" i="2"/>
  <c r="I66" i="2"/>
  <c r="Q66" i="2"/>
  <c r="G67" i="2"/>
  <c r="O67" i="2"/>
  <c r="E68" i="2"/>
  <c r="M68" i="2"/>
  <c r="C69" i="2"/>
  <c r="K69" i="2"/>
  <c r="S69" i="2"/>
  <c r="I70" i="2"/>
  <c r="Q70" i="2"/>
  <c r="G71" i="2"/>
  <c r="O71" i="2"/>
  <c r="E72" i="2"/>
  <c r="M72" i="2"/>
  <c r="C73" i="2"/>
  <c r="K73" i="2"/>
  <c r="S73" i="2"/>
  <c r="I74" i="2"/>
  <c r="Q74" i="2"/>
  <c r="G75" i="2"/>
  <c r="O75" i="2"/>
  <c r="E76" i="2"/>
  <c r="M76" i="2"/>
  <c r="C77" i="2"/>
  <c r="K77" i="2"/>
  <c r="S77" i="2"/>
  <c r="I78" i="2"/>
  <c r="Q78" i="2"/>
  <c r="G79" i="2"/>
  <c r="O79" i="2"/>
  <c r="S62" i="2"/>
  <c r="I63" i="2"/>
  <c r="Q63" i="2"/>
  <c r="G64" i="2"/>
  <c r="O64" i="2"/>
  <c r="E65" i="2"/>
  <c r="M65" i="2"/>
  <c r="C66" i="2"/>
  <c r="K66" i="2"/>
  <c r="S66" i="2"/>
  <c r="I67" i="2"/>
  <c r="Q67" i="2"/>
  <c r="G68" i="2"/>
  <c r="O68" i="2"/>
  <c r="E69" i="2"/>
  <c r="M69" i="2"/>
  <c r="C70" i="2"/>
  <c r="K70" i="2"/>
  <c r="S70" i="2"/>
  <c r="I71" i="2"/>
  <c r="Q71" i="2"/>
  <c r="G72" i="2"/>
  <c r="O72" i="2"/>
  <c r="E73" i="2"/>
  <c r="M73" i="2"/>
  <c r="C74" i="2"/>
  <c r="K74" i="2"/>
  <c r="S74" i="2"/>
  <c r="I75" i="2"/>
  <c r="Q75" i="2"/>
  <c r="G76" i="2"/>
  <c r="O76" i="2"/>
  <c r="E77" i="2"/>
  <c r="M77" i="2"/>
  <c r="C78" i="2"/>
  <c r="K78" i="2"/>
  <c r="S78" i="2"/>
  <c r="I79" i="2"/>
  <c r="Q79" i="2"/>
  <c r="S79" i="2"/>
  <c r="E63" i="2"/>
  <c r="C64" i="2"/>
  <c r="S64" i="2"/>
  <c r="Q65" i="2"/>
  <c r="O66" i="2"/>
  <c r="M67" i="2"/>
  <c r="K68" i="2"/>
  <c r="I69" i="2"/>
  <c r="G70" i="2"/>
  <c r="E71" i="2"/>
  <c r="C72" i="2"/>
  <c r="S72" i="2"/>
  <c r="Q73" i="2"/>
  <c r="O74" i="2"/>
  <c r="M75" i="2"/>
  <c r="K76" i="2"/>
  <c r="I77" i="2"/>
  <c r="G78" i="2"/>
  <c r="E79" i="2"/>
  <c r="W10" i="2"/>
  <c r="W11" i="2" s="1"/>
  <c r="Q10" i="1"/>
  <c r="Q11" i="1" s="1"/>
  <c r="M27" i="1"/>
  <c r="I27" i="1"/>
  <c r="J24" i="1"/>
  <c r="I23" i="1"/>
  <c r="E23" i="1"/>
  <c r="F20" i="1"/>
  <c r="Q8" i="1"/>
  <c r="T78" i="2" l="1"/>
  <c r="T79" i="2"/>
  <c r="T76" i="2"/>
  <c r="T62" i="2"/>
  <c r="T77" i="2"/>
  <c r="T74" i="2"/>
  <c r="T75" i="2"/>
  <c r="T72" i="2"/>
  <c r="T73" i="2"/>
  <c r="T70" i="2"/>
  <c r="T71" i="2"/>
  <c r="T68" i="2"/>
  <c r="T67" i="2"/>
  <c r="T64" i="2"/>
  <c r="T65" i="2"/>
  <c r="T63" i="2"/>
  <c r="T69" i="2"/>
  <c r="T66" i="2"/>
  <c r="C20" i="1"/>
  <c r="P60" i="1"/>
  <c r="P61" i="1" s="1"/>
  <c r="W8" i="2"/>
  <c r="Z43" i="1"/>
  <c r="H26" i="1"/>
  <c r="I25" i="1"/>
  <c r="H24" i="1"/>
  <c r="I26" i="1"/>
  <c r="G25" i="1"/>
  <c r="G24" i="1"/>
  <c r="E22" i="1"/>
  <c r="D22" i="1"/>
  <c r="E21" i="1"/>
  <c r="C21" i="1"/>
  <c r="D20" i="1"/>
  <c r="H22" i="1"/>
  <c r="F22" i="1"/>
  <c r="T82" i="2" l="1"/>
  <c r="T80" i="2"/>
  <c r="E36" i="2"/>
  <c r="N27" i="2"/>
  <c r="T27" i="2" s="1"/>
  <c r="Q39" i="2"/>
  <c r="G30" i="2"/>
  <c r="T30" i="2" s="1"/>
  <c r="N36" i="2"/>
  <c r="I32" i="2"/>
  <c r="T32" i="2" s="1"/>
  <c r="C26" i="2"/>
  <c r="I39" i="2"/>
  <c r="T39" i="2" s="1"/>
  <c r="E28" i="2"/>
  <c r="T28" i="2" s="1"/>
  <c r="Q31" i="2"/>
  <c r="T31" i="2" s="1"/>
  <c r="R44" i="1" a="1"/>
  <c r="R44" i="1" s="1"/>
  <c r="B44" i="1" a="1"/>
  <c r="B44" i="1" s="1"/>
  <c r="B30" i="1" a="1"/>
  <c r="B30" i="1" s="1"/>
  <c r="L27" i="1"/>
  <c r="N27" i="1" s="1"/>
  <c r="K27" i="1"/>
  <c r="L26" i="1"/>
  <c r="N26" i="1" s="1"/>
  <c r="J26" i="1"/>
  <c r="K25" i="1"/>
  <c r="J25" i="1"/>
  <c r="M23" i="1"/>
  <c r="H23" i="1"/>
  <c r="G23" i="1"/>
  <c r="N23" i="1"/>
  <c r="N22" i="1"/>
  <c r="L22" i="1"/>
  <c r="G21" i="1"/>
  <c r="N21" i="1" s="1"/>
  <c r="K21" i="1"/>
  <c r="F21" i="1"/>
  <c r="J20" i="1"/>
  <c r="N20" i="1"/>
  <c r="I19" i="1"/>
  <c r="E19" i="1"/>
  <c r="N19" i="1" s="1"/>
  <c r="D19" i="1"/>
  <c r="C19" i="1"/>
  <c r="H18" i="1"/>
  <c r="D18" i="1"/>
  <c r="N18" i="1" s="1"/>
  <c r="B18" i="1"/>
  <c r="C17" i="1"/>
  <c r="N17" i="1" s="1"/>
  <c r="G17" i="1"/>
  <c r="B17" i="1"/>
  <c r="F16" i="1"/>
  <c r="B16" i="1"/>
  <c r="N25" i="1"/>
  <c r="N24" i="1"/>
  <c r="N16" i="1"/>
  <c r="T26" i="2" l="1"/>
  <c r="B42" i="2" a="1"/>
  <c r="X62" i="2" a="1"/>
  <c r="T36" i="2"/>
  <c r="R51" i="1"/>
  <c r="R46" i="1"/>
  <c r="R48" i="1"/>
  <c r="R45" i="1"/>
  <c r="R54" i="1"/>
  <c r="R52" i="1"/>
  <c r="R49" i="1"/>
  <c r="R47" i="1"/>
  <c r="R50" i="1"/>
  <c r="R53" i="1"/>
  <c r="R55" i="1"/>
  <c r="L41" i="1"/>
  <c r="D41" i="1"/>
  <c r="H40" i="1"/>
  <c r="L39" i="1"/>
  <c r="D39" i="1"/>
  <c r="H38" i="1"/>
  <c r="L37" i="1"/>
  <c r="D37" i="1"/>
  <c r="H36" i="1"/>
  <c r="L35" i="1"/>
  <c r="D35" i="1"/>
  <c r="H34" i="1"/>
  <c r="E33" i="1"/>
  <c r="M31" i="1"/>
  <c r="I30" i="1"/>
  <c r="H41" i="1"/>
  <c r="L40" i="1"/>
  <c r="D40" i="1"/>
  <c r="H39" i="1"/>
  <c r="L38" i="1"/>
  <c r="D38" i="1"/>
  <c r="H37" i="1"/>
  <c r="L36" i="1"/>
  <c r="D36" i="1"/>
  <c r="H35" i="1"/>
  <c r="L34" i="1"/>
  <c r="M33" i="1"/>
  <c r="I32" i="1"/>
  <c r="E31" i="1"/>
  <c r="M41" i="1"/>
  <c r="E41" i="1"/>
  <c r="I40" i="1"/>
  <c r="M39" i="1"/>
  <c r="E39" i="1"/>
  <c r="I38" i="1"/>
  <c r="M37" i="1"/>
  <c r="E37" i="1"/>
  <c r="I36" i="1"/>
  <c r="M35" i="1"/>
  <c r="E35" i="1"/>
  <c r="I34" i="1"/>
  <c r="I33" i="1"/>
  <c r="E32" i="1"/>
  <c r="M30" i="1"/>
  <c r="I41" i="1"/>
  <c r="M40" i="1"/>
  <c r="E40" i="1"/>
  <c r="I39" i="1"/>
  <c r="M38" i="1"/>
  <c r="E38" i="1"/>
  <c r="I37" i="1"/>
  <c r="M36" i="1"/>
  <c r="E36" i="1"/>
  <c r="I35" i="1"/>
  <c r="M34" i="1"/>
  <c r="E34" i="1"/>
  <c r="M32" i="1"/>
  <c r="I31" i="1"/>
  <c r="E30" i="1"/>
  <c r="L55" i="1"/>
  <c r="H55" i="1"/>
  <c r="D55" i="1"/>
  <c r="L54" i="1"/>
  <c r="H54" i="1"/>
  <c r="D54" i="1"/>
  <c r="L53" i="1"/>
  <c r="H53" i="1"/>
  <c r="D53" i="1"/>
  <c r="L52" i="1"/>
  <c r="H52" i="1"/>
  <c r="D52" i="1"/>
  <c r="L51" i="1"/>
  <c r="H51" i="1"/>
  <c r="D51" i="1"/>
  <c r="L50" i="1"/>
  <c r="H50" i="1"/>
  <c r="D50" i="1"/>
  <c r="L49" i="1"/>
  <c r="H49" i="1"/>
  <c r="D49" i="1"/>
  <c r="L48" i="1"/>
  <c r="H48" i="1"/>
  <c r="D48" i="1"/>
  <c r="L47" i="1"/>
  <c r="H47" i="1"/>
  <c r="D47" i="1"/>
  <c r="L46" i="1"/>
  <c r="H46" i="1"/>
  <c r="D46" i="1"/>
  <c r="L45" i="1"/>
  <c r="H45" i="1"/>
  <c r="D45" i="1"/>
  <c r="L44" i="1"/>
  <c r="H44" i="1"/>
  <c r="D44" i="1"/>
  <c r="I55" i="1"/>
  <c r="I54" i="1"/>
  <c r="M53" i="1"/>
  <c r="E53" i="1"/>
  <c r="E52" i="1"/>
  <c r="E51" i="1"/>
  <c r="I49" i="1"/>
  <c r="M48" i="1"/>
  <c r="I48" i="1"/>
  <c r="E48" i="1"/>
  <c r="M47" i="1"/>
  <c r="E47" i="1"/>
  <c r="M46" i="1"/>
  <c r="I46" i="1"/>
  <c r="E46" i="1"/>
  <c r="M45" i="1"/>
  <c r="I45" i="1"/>
  <c r="E45" i="1"/>
  <c r="M44" i="1"/>
  <c r="I44" i="1"/>
  <c r="E44" i="1"/>
  <c r="K55" i="1"/>
  <c r="G55" i="1"/>
  <c r="C55" i="1"/>
  <c r="K54" i="1"/>
  <c r="G54" i="1"/>
  <c r="C54" i="1"/>
  <c r="K53" i="1"/>
  <c r="G53" i="1"/>
  <c r="C53" i="1"/>
  <c r="K52" i="1"/>
  <c r="G52" i="1"/>
  <c r="C52" i="1"/>
  <c r="K51" i="1"/>
  <c r="G51" i="1"/>
  <c r="C51" i="1"/>
  <c r="K50" i="1"/>
  <c r="G50" i="1"/>
  <c r="C50" i="1"/>
  <c r="K49" i="1"/>
  <c r="G49" i="1"/>
  <c r="C49" i="1"/>
  <c r="K48" i="1"/>
  <c r="G48" i="1"/>
  <c r="C48" i="1"/>
  <c r="K47" i="1"/>
  <c r="G47" i="1"/>
  <c r="C47" i="1"/>
  <c r="K46" i="1"/>
  <c r="G46" i="1"/>
  <c r="C46" i="1"/>
  <c r="K45" i="1"/>
  <c r="G45" i="1"/>
  <c r="C45" i="1"/>
  <c r="K44" i="1"/>
  <c r="G44" i="1"/>
  <c r="C44" i="1"/>
  <c r="M55" i="1"/>
  <c r="E55" i="1"/>
  <c r="M54" i="1"/>
  <c r="E54" i="1"/>
  <c r="I53" i="1"/>
  <c r="M52" i="1"/>
  <c r="I52" i="1"/>
  <c r="M51" i="1"/>
  <c r="I51" i="1"/>
  <c r="M50" i="1"/>
  <c r="I50" i="1"/>
  <c r="E50" i="1"/>
  <c r="M49" i="1"/>
  <c r="E49" i="1"/>
  <c r="I47" i="1"/>
  <c r="J55" i="1"/>
  <c r="F55" i="1"/>
  <c r="B55" i="1"/>
  <c r="J54" i="1"/>
  <c r="F54" i="1"/>
  <c r="B54" i="1"/>
  <c r="J53" i="1"/>
  <c r="F53" i="1"/>
  <c r="B53" i="1"/>
  <c r="J52" i="1"/>
  <c r="F52" i="1"/>
  <c r="B52" i="1"/>
  <c r="J51" i="1"/>
  <c r="F51" i="1"/>
  <c r="B51" i="1"/>
  <c r="J50" i="1"/>
  <c r="F50" i="1"/>
  <c r="B50" i="1"/>
  <c r="J49" i="1"/>
  <c r="F49" i="1"/>
  <c r="B49" i="1"/>
  <c r="J48" i="1"/>
  <c r="F48" i="1"/>
  <c r="B48" i="1"/>
  <c r="J47" i="1"/>
  <c r="F47" i="1"/>
  <c r="B47" i="1"/>
  <c r="J46" i="1"/>
  <c r="F46" i="1"/>
  <c r="B46" i="1"/>
  <c r="J45" i="1"/>
  <c r="F45" i="1"/>
  <c r="B45" i="1"/>
  <c r="J44" i="1"/>
  <c r="F44" i="1"/>
  <c r="D34" i="1"/>
  <c r="L33" i="1"/>
  <c r="H33" i="1"/>
  <c r="D33" i="1"/>
  <c r="L32" i="1"/>
  <c r="H32" i="1"/>
  <c r="D32" i="1"/>
  <c r="L31" i="1"/>
  <c r="H31" i="1"/>
  <c r="D31" i="1"/>
  <c r="L30" i="1"/>
  <c r="H30" i="1"/>
  <c r="D30" i="1"/>
  <c r="K41" i="1"/>
  <c r="G41" i="1"/>
  <c r="C41" i="1"/>
  <c r="K40" i="1"/>
  <c r="G40" i="1"/>
  <c r="C40" i="1"/>
  <c r="K39" i="1"/>
  <c r="G39" i="1"/>
  <c r="C39" i="1"/>
  <c r="K38" i="1"/>
  <c r="G38" i="1"/>
  <c r="C38" i="1"/>
  <c r="K37" i="1"/>
  <c r="G37" i="1"/>
  <c r="C37" i="1"/>
  <c r="K36" i="1"/>
  <c r="G36" i="1"/>
  <c r="C36" i="1"/>
  <c r="K35" i="1"/>
  <c r="G35" i="1"/>
  <c r="C35" i="1"/>
  <c r="K34" i="1"/>
  <c r="G34" i="1"/>
  <c r="C34" i="1"/>
  <c r="K33" i="1"/>
  <c r="G33" i="1"/>
  <c r="C33" i="1"/>
  <c r="K32" i="1"/>
  <c r="G32" i="1"/>
  <c r="C32" i="1"/>
  <c r="K31" i="1"/>
  <c r="G31" i="1"/>
  <c r="C31" i="1"/>
  <c r="K30" i="1"/>
  <c r="G30" i="1"/>
  <c r="C30" i="1"/>
  <c r="J41" i="1"/>
  <c r="F41" i="1"/>
  <c r="B41" i="1"/>
  <c r="J40" i="1"/>
  <c r="F40" i="1"/>
  <c r="B40" i="1"/>
  <c r="J39" i="1"/>
  <c r="F39" i="1"/>
  <c r="B39" i="1"/>
  <c r="J38" i="1"/>
  <c r="F38" i="1"/>
  <c r="B38" i="1"/>
  <c r="J37" i="1"/>
  <c r="F37" i="1"/>
  <c r="B37" i="1"/>
  <c r="J36" i="1"/>
  <c r="F36" i="1"/>
  <c r="B36" i="1"/>
  <c r="J35" i="1"/>
  <c r="F35" i="1"/>
  <c r="B35" i="1"/>
  <c r="J34" i="1"/>
  <c r="F34" i="1"/>
  <c r="B34" i="1"/>
  <c r="J33" i="1"/>
  <c r="F33" i="1"/>
  <c r="B33" i="1"/>
  <c r="J32" i="1"/>
  <c r="F32" i="1"/>
  <c r="B32" i="1"/>
  <c r="J31" i="1"/>
  <c r="F31" i="1"/>
  <c r="B31" i="1"/>
  <c r="J30" i="1"/>
  <c r="F30" i="1"/>
  <c r="X62" i="2" l="1"/>
  <c r="X65" i="2"/>
  <c r="X79" i="2"/>
  <c r="X63" i="2"/>
  <c r="X68" i="2"/>
  <c r="X66" i="2"/>
  <c r="X67" i="2"/>
  <c r="X76" i="2"/>
  <c r="X75" i="2"/>
  <c r="X77" i="2"/>
  <c r="X78" i="2"/>
  <c r="X69" i="2"/>
  <c r="X70" i="2"/>
  <c r="X72" i="2"/>
  <c r="X71" i="2"/>
  <c r="X73" i="2"/>
  <c r="X74" i="2"/>
  <c r="X64" i="2"/>
  <c r="B42" i="2"/>
  <c r="M42" i="2"/>
  <c r="F43" i="2"/>
  <c r="N43" i="2"/>
  <c r="D44" i="2"/>
  <c r="L44" i="2"/>
  <c r="B45" i="2"/>
  <c r="J45" i="2"/>
  <c r="R45" i="2"/>
  <c r="H46" i="2"/>
  <c r="P46" i="2"/>
  <c r="F47" i="2"/>
  <c r="N47" i="2"/>
  <c r="D48" i="2"/>
  <c r="L48" i="2"/>
  <c r="B49" i="2"/>
  <c r="J49" i="2"/>
  <c r="R49" i="2"/>
  <c r="H50" i="2"/>
  <c r="P50" i="2"/>
  <c r="F51" i="2"/>
  <c r="N51" i="2"/>
  <c r="D52" i="2"/>
  <c r="L52" i="2"/>
  <c r="B53" i="2"/>
  <c r="J53" i="2"/>
  <c r="R53" i="2"/>
  <c r="H54" i="2"/>
  <c r="P54" i="2"/>
  <c r="F55" i="2"/>
  <c r="N55" i="2"/>
  <c r="D56" i="2"/>
  <c r="L56" i="2"/>
  <c r="B57" i="2"/>
  <c r="J57" i="2"/>
  <c r="R57" i="2"/>
  <c r="H58" i="2"/>
  <c r="P58" i="2"/>
  <c r="F59" i="2"/>
  <c r="N59" i="2"/>
  <c r="Q42" i="2"/>
  <c r="G43" i="2"/>
  <c r="O43" i="2"/>
  <c r="E44" i="2"/>
  <c r="M44" i="2"/>
  <c r="C45" i="2"/>
  <c r="K45" i="2"/>
  <c r="S45" i="2"/>
  <c r="I46" i="2"/>
  <c r="Q46" i="2"/>
  <c r="G47" i="2"/>
  <c r="O47" i="2"/>
  <c r="E48" i="2"/>
  <c r="M48" i="2"/>
  <c r="C49" i="2"/>
  <c r="K49" i="2"/>
  <c r="S49" i="2"/>
  <c r="I50" i="2"/>
  <c r="Q50" i="2"/>
  <c r="G51" i="2"/>
  <c r="O51" i="2"/>
  <c r="E52" i="2"/>
  <c r="M52" i="2"/>
  <c r="C53" i="2"/>
  <c r="K53" i="2"/>
  <c r="S53" i="2"/>
  <c r="I54" i="2"/>
  <c r="Q54" i="2"/>
  <c r="G55" i="2"/>
  <c r="O55" i="2"/>
  <c r="E56" i="2"/>
  <c r="M56" i="2"/>
  <c r="C57" i="2"/>
  <c r="K57" i="2"/>
  <c r="S57" i="2"/>
  <c r="I58" i="2"/>
  <c r="Q58" i="2"/>
  <c r="G59" i="2"/>
  <c r="O59" i="2"/>
  <c r="E42" i="2"/>
  <c r="B43" i="2"/>
  <c r="J43" i="2"/>
  <c r="R43" i="2"/>
  <c r="H44" i="2"/>
  <c r="P44" i="2"/>
  <c r="F45" i="2"/>
  <c r="N45" i="2"/>
  <c r="D46" i="2"/>
  <c r="L46" i="2"/>
  <c r="B47" i="2"/>
  <c r="J47" i="2"/>
  <c r="R47" i="2"/>
  <c r="H48" i="2"/>
  <c r="P48" i="2"/>
  <c r="F49" i="2"/>
  <c r="N49" i="2"/>
  <c r="D50" i="2"/>
  <c r="L50" i="2"/>
  <c r="B51" i="2"/>
  <c r="J51" i="2"/>
  <c r="R51" i="2"/>
  <c r="H52" i="2"/>
  <c r="P52" i="2"/>
  <c r="F53" i="2"/>
  <c r="N53" i="2"/>
  <c r="D54" i="2"/>
  <c r="L54" i="2"/>
  <c r="B55" i="2"/>
  <c r="J55" i="2"/>
  <c r="R55" i="2"/>
  <c r="H56" i="2"/>
  <c r="P56" i="2"/>
  <c r="F57" i="2"/>
  <c r="N57" i="2"/>
  <c r="D58" i="2"/>
  <c r="L58" i="2"/>
  <c r="B59" i="2"/>
  <c r="J59" i="2"/>
  <c r="R59" i="2"/>
  <c r="I42" i="2"/>
  <c r="I44" i="2"/>
  <c r="E46" i="2"/>
  <c r="S47" i="2"/>
  <c r="O49" i="2"/>
  <c r="K51" i="2"/>
  <c r="G53" i="2"/>
  <c r="C55" i="2"/>
  <c r="Q56" i="2"/>
  <c r="M58" i="2"/>
  <c r="S43" i="2"/>
  <c r="K47" i="2"/>
  <c r="G49" i="2"/>
  <c r="C51" i="2"/>
  <c r="Q52" i="2"/>
  <c r="I56" i="2"/>
  <c r="E58" i="2"/>
  <c r="C43" i="2"/>
  <c r="Q44" i="2"/>
  <c r="M46" i="2"/>
  <c r="I48" i="2"/>
  <c r="E50" i="2"/>
  <c r="S51" i="2"/>
  <c r="O53" i="2"/>
  <c r="K55" i="2"/>
  <c r="G57" i="2"/>
  <c r="C59" i="2"/>
  <c r="K43" i="2"/>
  <c r="G45" i="2"/>
  <c r="C47" i="2"/>
  <c r="Q48" i="2"/>
  <c r="M50" i="2"/>
  <c r="I52" i="2"/>
  <c r="E54" i="2"/>
  <c r="S55" i="2"/>
  <c r="O57" i="2"/>
  <c r="K59" i="2"/>
  <c r="O45" i="2"/>
  <c r="M54" i="2"/>
  <c r="S59" i="2"/>
  <c r="P42" i="2"/>
  <c r="Q59" i="2"/>
  <c r="S58" i="2"/>
  <c r="C58" i="2"/>
  <c r="E57" i="2"/>
  <c r="G56" i="2"/>
  <c r="I55" i="2"/>
  <c r="K54" i="2"/>
  <c r="M53" i="2"/>
  <c r="O52" i="2"/>
  <c r="Q51" i="2"/>
  <c r="S50" i="2"/>
  <c r="C50" i="2"/>
  <c r="E49" i="2"/>
  <c r="G48" i="2"/>
  <c r="I47" i="2"/>
  <c r="K46" i="2"/>
  <c r="M45" i="2"/>
  <c r="O44" i="2"/>
  <c r="Q43" i="2"/>
  <c r="S42" i="2"/>
  <c r="C42" i="2"/>
  <c r="D59" i="2"/>
  <c r="F58" i="2"/>
  <c r="H57" i="2"/>
  <c r="J56" i="2"/>
  <c r="L55" i="2"/>
  <c r="N54" i="2"/>
  <c r="P53" i="2"/>
  <c r="R52" i="2"/>
  <c r="B52" i="2"/>
  <c r="D51" i="2"/>
  <c r="F50" i="2"/>
  <c r="H49" i="2"/>
  <c r="J48" i="2"/>
  <c r="L47" i="2"/>
  <c r="N46" i="2"/>
  <c r="P45" i="2"/>
  <c r="R44" i="2"/>
  <c r="B44" i="2"/>
  <c r="D43" i="2"/>
  <c r="F42" i="2"/>
  <c r="H55" i="2"/>
  <c r="N52" i="2"/>
  <c r="R50" i="2"/>
  <c r="D49" i="2"/>
  <c r="F48" i="2"/>
  <c r="J46" i="2"/>
  <c r="L45" i="2"/>
  <c r="P43" i="2"/>
  <c r="R42" i="2"/>
  <c r="G58" i="2"/>
  <c r="K56" i="2"/>
  <c r="Q53" i="2"/>
  <c r="C52" i="2"/>
  <c r="I49" i="2"/>
  <c r="Q45" i="2"/>
  <c r="G42" i="2"/>
  <c r="L57" i="2"/>
  <c r="R54" i="2"/>
  <c r="H51" i="2"/>
  <c r="N48" i="2"/>
  <c r="B46" i="2"/>
  <c r="J42" i="2"/>
  <c r="L42" i="2"/>
  <c r="M59" i="2"/>
  <c r="O58" i="2"/>
  <c r="Q57" i="2"/>
  <c r="S56" i="2"/>
  <c r="C56" i="2"/>
  <c r="E55" i="2"/>
  <c r="G54" i="2"/>
  <c r="I53" i="2"/>
  <c r="K52" i="2"/>
  <c r="M51" i="2"/>
  <c r="O50" i="2"/>
  <c r="Q49" i="2"/>
  <c r="S48" i="2"/>
  <c r="C48" i="2"/>
  <c r="E47" i="2"/>
  <c r="G46" i="2"/>
  <c r="I45" i="2"/>
  <c r="K44" i="2"/>
  <c r="M43" i="2"/>
  <c r="O42" i="2"/>
  <c r="P59" i="2"/>
  <c r="R58" i="2"/>
  <c r="B58" i="2"/>
  <c r="D57" i="2"/>
  <c r="F56" i="2"/>
  <c r="J54" i="2"/>
  <c r="L53" i="2"/>
  <c r="P51" i="2"/>
  <c r="B50" i="2"/>
  <c r="H47" i="2"/>
  <c r="N44" i="2"/>
  <c r="E59" i="2"/>
  <c r="M55" i="2"/>
  <c r="S52" i="2"/>
  <c r="G50" i="2"/>
  <c r="M47" i="2"/>
  <c r="S44" i="2"/>
  <c r="E43" i="2"/>
  <c r="J58" i="2"/>
  <c r="P55" i="2"/>
  <c r="D53" i="2"/>
  <c r="J50" i="2"/>
  <c r="P47" i="2"/>
  <c r="D45" i="2"/>
  <c r="F44" i="2"/>
  <c r="H42" i="2"/>
  <c r="I59" i="2"/>
  <c r="K58" i="2"/>
  <c r="M57" i="2"/>
  <c r="O56" i="2"/>
  <c r="Q55" i="2"/>
  <c r="S54" i="2"/>
  <c r="C54" i="2"/>
  <c r="E53" i="2"/>
  <c r="G52" i="2"/>
  <c r="I51" i="2"/>
  <c r="K50" i="2"/>
  <c r="M49" i="2"/>
  <c r="O48" i="2"/>
  <c r="Q47" i="2"/>
  <c r="S46" i="2"/>
  <c r="C46" i="2"/>
  <c r="E45" i="2"/>
  <c r="G44" i="2"/>
  <c r="I43" i="2"/>
  <c r="K42" i="2"/>
  <c r="L59" i="2"/>
  <c r="N58" i="2"/>
  <c r="P57" i="2"/>
  <c r="R56" i="2"/>
  <c r="B56" i="2"/>
  <c r="D55" i="2"/>
  <c r="F54" i="2"/>
  <c r="H53" i="2"/>
  <c r="J52" i="2"/>
  <c r="L51" i="2"/>
  <c r="N50" i="2"/>
  <c r="P49" i="2"/>
  <c r="R48" i="2"/>
  <c r="B48" i="2"/>
  <c r="D47" i="2"/>
  <c r="F46" i="2"/>
  <c r="H45" i="2"/>
  <c r="J44" i="2"/>
  <c r="L43" i="2"/>
  <c r="N42" i="2"/>
  <c r="D42" i="2"/>
  <c r="I57" i="2"/>
  <c r="O54" i="2"/>
  <c r="E51" i="2"/>
  <c r="K48" i="2"/>
  <c r="O46" i="2"/>
  <c r="C44" i="2"/>
  <c r="H59" i="2"/>
  <c r="N56" i="2"/>
  <c r="B54" i="2"/>
  <c r="F52" i="2"/>
  <c r="L49" i="2"/>
  <c r="R46" i="2"/>
  <c r="H43" i="2"/>
  <c r="N46" i="1"/>
  <c r="N50" i="1"/>
  <c r="N54" i="1"/>
  <c r="N44" i="1"/>
  <c r="N47" i="1"/>
  <c r="N51" i="1"/>
  <c r="N55" i="1"/>
  <c r="N45" i="1"/>
  <c r="N49" i="1"/>
  <c r="N53" i="1"/>
  <c r="N48" i="1"/>
  <c r="N52" i="1"/>
  <c r="N58" i="1" l="1"/>
  <c r="N59" i="1"/>
  <c r="N60" i="1"/>
  <c r="N56" i="1"/>
</calcChain>
</file>

<file path=xl/sharedStrings.xml><?xml version="1.0" encoding="utf-8"?>
<sst xmlns="http://schemas.openxmlformats.org/spreadsheetml/2006/main" count="317" uniqueCount="63">
  <si>
    <t>(0,0,0)</t>
  </si>
  <si>
    <t>(0,0,1)</t>
  </si>
  <si>
    <t>(0,1,0)</t>
  </si>
  <si>
    <t>(0,1,1)</t>
  </si>
  <si>
    <t>(1,0,0)</t>
  </si>
  <si>
    <t>(1,0,1)</t>
  </si>
  <si>
    <t>(1,1,0)</t>
  </si>
  <si>
    <t>(1,1,1)</t>
  </si>
  <si>
    <t>(2,0,1)</t>
  </si>
  <si>
    <t>(2,1,0)</t>
  </si>
  <si>
    <t>(2,1,1)</t>
  </si>
  <si>
    <t>SUMA_riadku</t>
  </si>
  <si>
    <t>(2,0,0)</t>
  </si>
  <si>
    <t>λ</t>
  </si>
  <si>
    <t>λ=</t>
  </si>
  <si>
    <t>-λ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</si>
  <si>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</si>
  <si>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</si>
  <si>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</si>
  <si>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</si>
  <si>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</si>
  <si>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</si>
  <si>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</si>
  <si>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</t>
    </r>
    <r>
      <rPr>
        <sz val="11"/>
        <color theme="1"/>
        <rFont val="Calibri"/>
        <family val="2"/>
        <charset val="238"/>
        <scheme val="minor"/>
      </rP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</si>
  <si>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</si>
  <si>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</si>
  <si>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transponovana</t>
  </si>
  <si>
    <t>inverzna</t>
  </si>
  <si>
    <t>súčet riadku</t>
  </si>
  <si>
    <t>det=</t>
  </si>
  <si>
    <t>MMULT</t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</si>
  <si>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E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</si>
  <si>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P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</si>
  <si>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A</t>
    </r>
    <r>
      <rPr>
        <b/>
        <sz val="11"/>
        <color theme="1"/>
        <rFont val="Calibri"/>
        <family val="2"/>
        <charset val="238"/>
        <scheme val="minor"/>
      </rPr>
      <t>=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</si>
  <si>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-λ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</si>
  <si>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</si>
  <si>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*α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</si>
  <si>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</si>
  <si>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α=</t>
  </si>
  <si>
    <t>1-α=</t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</si>
  <si>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</si>
  <si>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-λ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</si>
  <si>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</si>
  <si>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</si>
  <si>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t>náhodné</t>
  </si>
  <si>
    <t>konšt.</t>
  </si>
  <si>
    <t>(3,0,1)</t>
  </si>
  <si>
    <t>(3,1,0)</t>
  </si>
  <si>
    <t>(3,1,1)</t>
  </si>
  <si>
    <t>(4,0,1)</t>
  </si>
  <si>
    <t>(4,1,0)</t>
  </si>
  <si>
    <t>(4,1,1)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</si>
  <si>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*α+μ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*(1-</t>
    </r>
    <r>
      <rPr>
        <sz val="11"/>
        <color theme="1"/>
        <rFont val="Calibri"/>
        <family val="2"/>
        <charset val="238"/>
      </rPr>
      <t>α)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</si>
  <si>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P</t>
    </r>
    <r>
      <rPr>
        <sz val="11"/>
        <color theme="1"/>
        <rFont val="Calibri"/>
        <family val="2"/>
        <charset val="238"/>
        <scheme val="minor"/>
      </rPr>
      <t>*(1-α)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</si>
  <si>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A</t>
    </r>
  </si>
  <si>
    <r>
      <t>-μ</t>
    </r>
    <r>
      <rPr>
        <vertAlign val="subscript"/>
        <sz val="11"/>
        <color theme="1"/>
        <rFont val="Calibri"/>
        <family val="2"/>
        <charset val="238"/>
        <scheme val="minor"/>
      </rPr>
      <t>P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</si>
  <si>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*</t>
    </r>
    <r>
      <rPr>
        <sz val="11"/>
        <color theme="1"/>
        <rFont val="Calibri"/>
        <family val="2"/>
        <charset val="238"/>
      </rPr>
      <t>α</t>
    </r>
  </si>
  <si>
    <t>náhod.</t>
  </si>
  <si>
    <t>intenzita odmietnutia na zaciatku</t>
  </si>
  <si>
    <t>intenzita odmietnutia pred poradcom</t>
  </si>
  <si>
    <t>intenzita odmietnutia pred agentom</t>
  </si>
  <si>
    <t>posl. Stlpec</t>
  </si>
  <si>
    <t>celkove odmietnutie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</si>
</sst>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vertAlign val="subscript"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/>
    <xf numFmtId="49" fontId="0" fillId="0" borderId="0" xfId="0" applyNumberFormat="1" applyFont="1"/>
    <xf numFmtId="0" fontId="0" fillId="0" borderId="1" xfId="0" quotePrefix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quotePrefix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quotePrefix="1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0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8" xfId="0" applyFont="1" applyBorder="1" applyAlignment="1">
      <alignment horizontal="center"/>
    </xf>
    <xf numFmtId="0" fontId="0" fillId="2" borderId="3" xfId="0" applyFont="1" applyFill="1" applyBorder="1"/>
    <xf numFmtId="0" fontId="0" fillId="2" borderId="5" xfId="0" applyFont="1" applyFill="1" applyBorder="1"/>
    <xf numFmtId="0" fontId="0" fillId="2" borderId="8" xfId="0" applyFont="1" applyFill="1" applyBorder="1"/>
    <xf numFmtId="0" fontId="2" fillId="0" borderId="0" xfId="0" applyFont="1"/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5" xfId="0" quotePrefix="1" applyFont="1" applyBorder="1" applyAlignment="1">
      <alignment horizontal="center"/>
    </xf>
    <xf numFmtId="0" fontId="0" fillId="0" borderId="0" xfId="0" applyFont="1" applyFill="1" applyBorder="1"/>
    <xf numFmtId="0" fontId="0" fillId="0" borderId="7" xfId="0" quotePrefix="1" applyFont="1" applyBorder="1" applyAlignment="1">
      <alignment horizontal="center"/>
    </xf>
    <xf numFmtId="0" fontId="0" fillId="6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0" fontId="0" fillId="5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3" xfId="0" applyFont="1" applyBorder="1"/>
    <xf numFmtId="0" fontId="0" fillId="0" borderId="5" xfId="0" applyFont="1" applyBorder="1"/>
    <xf numFmtId="0" fontId="0" fillId="0" borderId="2" xfId="0" applyFont="1" applyFill="1" applyBorder="1"/>
    <xf numFmtId="0" fontId="0" fillId="0" borderId="7" xfId="0" applyFont="1" applyFill="1" applyBorder="1"/>
    <xf numFmtId="0" fontId="0" fillId="0" borderId="9" xfId="0" applyFont="1" applyBorder="1"/>
    <xf numFmtId="0" fontId="0" fillId="0" borderId="10" xfId="0" applyFont="1" applyBorder="1"/>
    <xf numFmtId="0" fontId="0" fillId="7" borderId="0" xfId="0" applyFont="1" applyFill="1"/>
    <xf numFmtId="0" fontId="0" fillId="8" borderId="0" xfId="0" applyFont="1" applyFill="1"/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1"/>
  <sheetViews>
    <sheetView topLeftCell="A40" zoomScaleNormal="100" workbookViewId="0">
      <selection activeCell="P61" sqref="P61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6" width="7.7109375" style="3" customWidth="1"/>
    <col min="7" max="7" width="7.42578125" style="3" customWidth="1"/>
    <col min="8" max="8" width="7.7109375" style="3" customWidth="1"/>
    <col min="9" max="9" width="9.7109375" style="3" customWidth="1"/>
    <col min="10" max="12" width="6.7109375" style="3" customWidth="1"/>
    <col min="13" max="13" width="8.28515625" style="3" customWidth="1"/>
    <col min="14" max="14" width="12.85546875" style="3" bestFit="1" customWidth="1"/>
    <col min="15" max="25" width="9.140625" style="3"/>
    <col min="26" max="26" width="12.7109375" style="3" bestFit="1" customWidth="1"/>
    <col min="27" max="16384" width="9.140625" style="3"/>
  </cols>
  <sheetData>
    <row r="1" spans="1:17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4"/>
    </row>
    <row r="2" spans="1:17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6">
        <v>0</v>
      </c>
      <c r="P2" s="33" t="s">
        <v>14</v>
      </c>
      <c r="Q2" s="40">
        <v>50</v>
      </c>
    </row>
    <row r="3" spans="1:17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8">
        <v>0</v>
      </c>
      <c r="P3" s="34" t="s">
        <v>31</v>
      </c>
      <c r="Q3" s="41">
        <v>40</v>
      </c>
    </row>
    <row r="4" spans="1:17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8">
        <v>0</v>
      </c>
      <c r="P4" s="35" t="s">
        <v>32</v>
      </c>
      <c r="Q4" s="42">
        <v>60</v>
      </c>
    </row>
    <row r="5" spans="1:17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10">
        <v>0</v>
      </c>
      <c r="P5" s="36" t="s">
        <v>33</v>
      </c>
      <c r="Q5" s="43">
        <v>60</v>
      </c>
    </row>
    <row r="6" spans="1:17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8">
        <v>0</v>
      </c>
      <c r="Q6" s="44"/>
    </row>
    <row r="7" spans="1:17" ht="18" x14ac:dyDescent="0.35">
      <c r="A7" s="29" t="s">
        <v>5</v>
      </c>
      <c r="B7" s="9">
        <v>0</v>
      </c>
      <c r="C7" s="2" t="s">
        <v>35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8">
        <v>0</v>
      </c>
      <c r="O7" s="3" t="s">
        <v>45</v>
      </c>
      <c r="P7" s="32" t="s">
        <v>38</v>
      </c>
      <c r="Q7" s="45">
        <f>0.1</f>
        <v>0.1</v>
      </c>
    </row>
    <row r="8" spans="1:17" ht="18" x14ac:dyDescent="0.35">
      <c r="A8" s="29" t="s">
        <v>6</v>
      </c>
      <c r="B8" s="9">
        <v>0</v>
      </c>
      <c r="C8" s="7">
        <v>0</v>
      </c>
      <c r="D8" s="2" t="s">
        <v>37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8">
        <v>0</v>
      </c>
      <c r="P8" s="32" t="s">
        <v>39</v>
      </c>
      <c r="Q8" s="45">
        <f>1-Q7</f>
        <v>0.9</v>
      </c>
    </row>
    <row r="9" spans="1:17" ht="18" x14ac:dyDescent="0.35">
      <c r="A9" s="30" t="s">
        <v>7</v>
      </c>
      <c r="B9" s="9">
        <v>0</v>
      </c>
      <c r="C9" s="7">
        <v>0</v>
      </c>
      <c r="D9" s="7">
        <v>0</v>
      </c>
      <c r="E9" s="2" t="s">
        <v>21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10" t="s">
        <v>13</v>
      </c>
      <c r="Q9" s="44"/>
    </row>
    <row r="10" spans="1:17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8">
        <v>0</v>
      </c>
      <c r="O10" s="3" t="s">
        <v>44</v>
      </c>
      <c r="P10" s="32" t="s">
        <v>38</v>
      </c>
      <c r="Q10" s="45">
        <f ca="1">RAND()</f>
        <v>0.87443182176872192</v>
      </c>
    </row>
    <row r="11" spans="1:17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 t="s">
        <v>35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8">
        <v>0</v>
      </c>
      <c r="P11" s="32" t="s">
        <v>39</v>
      </c>
      <c r="Q11" s="45">
        <f ca="1">1-Q10</f>
        <v>0.12556817823127808</v>
      </c>
    </row>
    <row r="12" spans="1:17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 t="s">
        <v>37</v>
      </c>
      <c r="I12" s="2" t="s">
        <v>35</v>
      </c>
      <c r="J12" s="2" t="s">
        <v>18</v>
      </c>
      <c r="K12" s="7">
        <v>0</v>
      </c>
      <c r="L12" s="13" t="s">
        <v>24</v>
      </c>
      <c r="M12" s="8">
        <v>0</v>
      </c>
    </row>
    <row r="13" spans="1:17" ht="18.75" thickBot="1" x14ac:dyDescent="0.4">
      <c r="A13" s="30" t="s">
        <v>10</v>
      </c>
      <c r="B13" s="11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4" t="s">
        <v>21</v>
      </c>
      <c r="J13" s="12">
        <v>0</v>
      </c>
      <c r="K13" s="14" t="s">
        <v>18</v>
      </c>
      <c r="L13" s="14" t="s">
        <v>16</v>
      </c>
      <c r="M13" s="15" t="s">
        <v>43</v>
      </c>
    </row>
    <row r="14" spans="1:17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7" ht="15.75" thickBot="1" x14ac:dyDescent="0.3">
      <c r="A15" s="23"/>
      <c r="B15" s="29" t="s">
        <v>0</v>
      </c>
      <c r="C15" s="29" t="s">
        <v>1</v>
      </c>
      <c r="D15" s="29" t="s">
        <v>2</v>
      </c>
      <c r="E15" s="29" t="s">
        <v>3</v>
      </c>
      <c r="F15" s="29" t="s">
        <v>4</v>
      </c>
      <c r="G15" s="29" t="s">
        <v>5</v>
      </c>
      <c r="H15" s="29" t="s">
        <v>6</v>
      </c>
      <c r="I15" s="30" t="s">
        <v>7</v>
      </c>
      <c r="J15" s="29" t="s">
        <v>12</v>
      </c>
      <c r="K15" s="29" t="s">
        <v>8</v>
      </c>
      <c r="L15" s="29" t="s">
        <v>9</v>
      </c>
      <c r="M15" s="30" t="s">
        <v>10</v>
      </c>
      <c r="N15" s="4" t="s">
        <v>11</v>
      </c>
    </row>
    <row r="16" spans="1:17" x14ac:dyDescent="0.25">
      <c r="A16" s="29" t="s">
        <v>0</v>
      </c>
      <c r="B16" s="5">
        <f>-Q2</f>
        <v>-50</v>
      </c>
      <c r="C16" s="1">
        <v>0</v>
      </c>
      <c r="D16" s="1">
        <v>0</v>
      </c>
      <c r="E16" s="1">
        <v>0</v>
      </c>
      <c r="F16" s="1">
        <f>Q2</f>
        <v>50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6">
        <v>0</v>
      </c>
      <c r="N16" s="3">
        <f t="shared" ref="N16:N27" si="0">SUM(B16:M16)</f>
        <v>0</v>
      </c>
      <c r="P16" s="28"/>
    </row>
    <row r="17" spans="1:26" x14ac:dyDescent="0.25">
      <c r="A17" s="29" t="s">
        <v>1</v>
      </c>
      <c r="B17" s="9">
        <f>Q5</f>
        <v>60</v>
      </c>
      <c r="C17" s="13">
        <f>-Q4-Q2</f>
        <v>-110</v>
      </c>
      <c r="D17" s="2">
        <v>0</v>
      </c>
      <c r="E17" s="2">
        <v>0</v>
      </c>
      <c r="F17" s="2">
        <v>0</v>
      </c>
      <c r="G17" s="2">
        <f>Q2</f>
        <v>50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>
        <v>0</v>
      </c>
      <c r="N17" s="3">
        <f t="shared" si="0"/>
        <v>0</v>
      </c>
      <c r="P17" s="28"/>
    </row>
    <row r="18" spans="1:26" x14ac:dyDescent="0.25">
      <c r="A18" s="29" t="s">
        <v>2</v>
      </c>
      <c r="B18" s="9">
        <f>Q4</f>
        <v>60</v>
      </c>
      <c r="C18" s="2">
        <v>0</v>
      </c>
      <c r="D18" s="13">
        <f>-Q4-Q2</f>
        <v>-110</v>
      </c>
      <c r="E18" s="2">
        <v>0</v>
      </c>
      <c r="F18" s="2">
        <v>0</v>
      </c>
      <c r="G18" s="7">
        <v>0</v>
      </c>
      <c r="H18" s="2">
        <f>Q2</f>
        <v>50</v>
      </c>
      <c r="I18" s="7">
        <v>0</v>
      </c>
      <c r="J18" s="7">
        <v>0</v>
      </c>
      <c r="K18" s="7">
        <v>0</v>
      </c>
      <c r="L18" s="2">
        <v>0</v>
      </c>
      <c r="M18" s="8">
        <v>0</v>
      </c>
      <c r="N18" s="3">
        <f t="shared" si="0"/>
        <v>0</v>
      </c>
      <c r="P18" s="28"/>
    </row>
    <row r="19" spans="1:26" x14ac:dyDescent="0.25">
      <c r="A19" s="29" t="s">
        <v>3</v>
      </c>
      <c r="B19" s="9">
        <v>0</v>
      </c>
      <c r="C19" s="2">
        <f>Q4</f>
        <v>60</v>
      </c>
      <c r="D19" s="2">
        <f>Q5</f>
        <v>60</v>
      </c>
      <c r="E19" s="13">
        <f>-Q4-Q5-Q2</f>
        <v>-170</v>
      </c>
      <c r="F19" s="2">
        <v>0</v>
      </c>
      <c r="G19" s="7">
        <v>0</v>
      </c>
      <c r="H19" s="7">
        <v>0</v>
      </c>
      <c r="I19" s="2">
        <f>Q2</f>
        <v>50</v>
      </c>
      <c r="J19" s="7">
        <v>0</v>
      </c>
      <c r="K19" s="7">
        <v>0</v>
      </c>
      <c r="L19" s="7">
        <v>0</v>
      </c>
      <c r="M19" s="10">
        <v>0</v>
      </c>
      <c r="N19" s="3">
        <f t="shared" si="0"/>
        <v>0</v>
      </c>
      <c r="P19" s="28"/>
    </row>
    <row r="20" spans="1:26" x14ac:dyDescent="0.25">
      <c r="A20" s="29" t="s">
        <v>4</v>
      </c>
      <c r="B20" s="9">
        <v>0</v>
      </c>
      <c r="C20" s="2">
        <f>Q3*Q8</f>
        <v>36</v>
      </c>
      <c r="D20" s="2">
        <f>Q3*Q7</f>
        <v>4</v>
      </c>
      <c r="E20" s="7">
        <v>0</v>
      </c>
      <c r="F20" s="13">
        <f>-Q3-Q2</f>
        <v>-90</v>
      </c>
      <c r="G20" s="7">
        <v>0</v>
      </c>
      <c r="H20" s="7">
        <v>0</v>
      </c>
      <c r="I20" s="7">
        <v>0</v>
      </c>
      <c r="J20" s="2">
        <f>Q2</f>
        <v>50</v>
      </c>
      <c r="K20" s="7">
        <v>0</v>
      </c>
      <c r="L20" s="7">
        <v>0</v>
      </c>
      <c r="M20" s="8">
        <v>0</v>
      </c>
      <c r="N20" s="3">
        <f t="shared" si="0"/>
        <v>0</v>
      </c>
    </row>
    <row r="21" spans="1:26" x14ac:dyDescent="0.25">
      <c r="A21" s="29" t="s">
        <v>5</v>
      </c>
      <c r="B21" s="9">
        <v>0</v>
      </c>
      <c r="C21" s="7">
        <f>Q3*Q8</f>
        <v>36</v>
      </c>
      <c r="D21" s="7">
        <v>0</v>
      </c>
      <c r="E21" s="2">
        <f>Q3*Q7</f>
        <v>4</v>
      </c>
      <c r="F21" s="2">
        <f>Q5</f>
        <v>60</v>
      </c>
      <c r="G21" s="13">
        <f>-Q3-Q5-Q2</f>
        <v>-150</v>
      </c>
      <c r="H21" s="7">
        <v>0</v>
      </c>
      <c r="I21" s="7">
        <v>0</v>
      </c>
      <c r="J21" s="7">
        <v>0</v>
      </c>
      <c r="K21" s="2">
        <f>Q2</f>
        <v>50</v>
      </c>
      <c r="L21" s="7">
        <v>0</v>
      </c>
      <c r="M21" s="8">
        <v>0</v>
      </c>
      <c r="N21" s="3">
        <f t="shared" si="0"/>
        <v>0</v>
      </c>
    </row>
    <row r="22" spans="1:26" x14ac:dyDescent="0.25">
      <c r="A22" s="29" t="s">
        <v>6</v>
      </c>
      <c r="B22" s="9">
        <v>0</v>
      </c>
      <c r="C22" s="7">
        <v>0</v>
      </c>
      <c r="D22" s="7">
        <f>Q3*Q7</f>
        <v>4</v>
      </c>
      <c r="E22" s="2">
        <f>Q3*Q8</f>
        <v>36</v>
      </c>
      <c r="F22" s="2">
        <f>Q4</f>
        <v>60</v>
      </c>
      <c r="G22" s="7">
        <v>0</v>
      </c>
      <c r="H22" s="13">
        <f>-Q3-Q4-Q2</f>
        <v>-150</v>
      </c>
      <c r="I22" s="7">
        <v>0</v>
      </c>
      <c r="J22" s="7">
        <v>0</v>
      </c>
      <c r="K22" s="7">
        <v>0</v>
      </c>
      <c r="L22" s="2">
        <f>Q2</f>
        <v>50</v>
      </c>
      <c r="M22" s="8">
        <v>0</v>
      </c>
      <c r="N22" s="3">
        <f t="shared" si="0"/>
        <v>0</v>
      </c>
    </row>
    <row r="23" spans="1:26" x14ac:dyDescent="0.25">
      <c r="A23" s="30" t="s">
        <v>7</v>
      </c>
      <c r="B23" s="9">
        <v>0</v>
      </c>
      <c r="C23" s="7">
        <v>0</v>
      </c>
      <c r="D23" s="7">
        <v>0</v>
      </c>
      <c r="E23" s="7">
        <f>Q3</f>
        <v>40</v>
      </c>
      <c r="F23" s="7">
        <v>0</v>
      </c>
      <c r="G23" s="2">
        <f>Q4</f>
        <v>60</v>
      </c>
      <c r="H23" s="2">
        <f>Q5</f>
        <v>60</v>
      </c>
      <c r="I23" s="13">
        <f>-Q3-Q4-Q5-Q2</f>
        <v>-210</v>
      </c>
      <c r="J23" s="7">
        <v>0</v>
      </c>
      <c r="K23" s="7">
        <v>0</v>
      </c>
      <c r="L23" s="7">
        <v>0</v>
      </c>
      <c r="M23" s="10">
        <f>Q2</f>
        <v>50</v>
      </c>
      <c r="N23" s="3">
        <f t="shared" si="0"/>
        <v>0</v>
      </c>
    </row>
    <row r="24" spans="1:26" x14ac:dyDescent="0.25">
      <c r="A24" s="29" t="s">
        <v>12</v>
      </c>
      <c r="B24" s="9">
        <v>0</v>
      </c>
      <c r="C24" s="7">
        <v>0</v>
      </c>
      <c r="D24" s="7">
        <v>0</v>
      </c>
      <c r="E24" s="7">
        <v>0</v>
      </c>
      <c r="F24" s="7">
        <v>0</v>
      </c>
      <c r="G24" s="2">
        <f>Q3*Q8</f>
        <v>36</v>
      </c>
      <c r="H24" s="2">
        <f>Q3*Q7</f>
        <v>4</v>
      </c>
      <c r="I24" s="7">
        <v>0</v>
      </c>
      <c r="J24" s="13">
        <f>-Q3</f>
        <v>-40</v>
      </c>
      <c r="K24" s="7">
        <v>0</v>
      </c>
      <c r="L24" s="7">
        <v>0</v>
      </c>
      <c r="M24" s="8">
        <v>0</v>
      </c>
      <c r="N24" s="3">
        <f t="shared" si="0"/>
        <v>0</v>
      </c>
    </row>
    <row r="25" spans="1:26" x14ac:dyDescent="0.25">
      <c r="A25" s="29" t="s">
        <v>8</v>
      </c>
      <c r="B25" s="9">
        <v>0</v>
      </c>
      <c r="C25" s="7">
        <v>0</v>
      </c>
      <c r="D25" s="7">
        <v>0</v>
      </c>
      <c r="E25" s="7">
        <v>0</v>
      </c>
      <c r="F25" s="7">
        <v>0</v>
      </c>
      <c r="G25" s="7">
        <f>Q3*Q8</f>
        <v>36</v>
      </c>
      <c r="H25" s="2">
        <v>0</v>
      </c>
      <c r="I25" s="2">
        <f>Q3*Q7</f>
        <v>4</v>
      </c>
      <c r="J25" s="2">
        <f>Q5</f>
        <v>60</v>
      </c>
      <c r="K25" s="13">
        <f>-Q3-Q5</f>
        <v>-100</v>
      </c>
      <c r="L25" s="7">
        <v>0</v>
      </c>
      <c r="M25" s="8">
        <v>0</v>
      </c>
      <c r="N25" s="3">
        <f t="shared" si="0"/>
        <v>0</v>
      </c>
    </row>
    <row r="26" spans="1:26" x14ac:dyDescent="0.25">
      <c r="A26" s="29" t="s">
        <v>9</v>
      </c>
      <c r="B26" s="9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>Q3*Q7</f>
        <v>4</v>
      </c>
      <c r="I26" s="2">
        <f>Q3*Q8</f>
        <v>36</v>
      </c>
      <c r="J26" s="2">
        <f>Q4</f>
        <v>60</v>
      </c>
      <c r="K26" s="7">
        <v>0</v>
      </c>
      <c r="L26" s="13">
        <f>-Q3-Q4</f>
        <v>-100</v>
      </c>
      <c r="M26" s="8">
        <v>0</v>
      </c>
      <c r="N26" s="3">
        <f t="shared" si="0"/>
        <v>0</v>
      </c>
    </row>
    <row r="27" spans="1:26" ht="15.75" thickBot="1" x14ac:dyDescent="0.3">
      <c r="A27" s="30" t="s">
        <v>10</v>
      </c>
      <c r="B27" s="11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f>Q3</f>
        <v>40</v>
      </c>
      <c r="J27" s="12">
        <v>0</v>
      </c>
      <c r="K27" s="14">
        <f>Q4</f>
        <v>60</v>
      </c>
      <c r="L27" s="14">
        <f>Q5</f>
        <v>60</v>
      </c>
      <c r="M27" s="15">
        <f>-Q3-Q4-Q5</f>
        <v>-160</v>
      </c>
      <c r="N27" s="3">
        <f t="shared" si="0"/>
        <v>0</v>
      </c>
    </row>
    <row r="28" spans="1:26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 spans="1:26" ht="15.75" thickBot="1" x14ac:dyDescent="0.3">
      <c r="A29" s="23"/>
      <c r="B29" s="31" t="s">
        <v>26</v>
      </c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</row>
    <row r="30" spans="1:26" x14ac:dyDescent="0.25">
      <c r="A30" s="23"/>
      <c r="B30" s="22">
        <f t="array" ref="B30:M41">TRANSPOSE(B16:M27)</f>
        <v>-50</v>
      </c>
      <c r="C30" s="1">
        <v>60</v>
      </c>
      <c r="D30" s="1">
        <v>60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6">
        <v>0</v>
      </c>
      <c r="N30" s="23"/>
      <c r="O30" s="22">
        <v>-50</v>
      </c>
      <c r="P30" s="1">
        <v>60</v>
      </c>
      <c r="Q30" s="1">
        <v>60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6">
        <v>0</v>
      </c>
    </row>
    <row r="31" spans="1:26" x14ac:dyDescent="0.25">
      <c r="A31" s="23"/>
      <c r="B31" s="9">
        <v>0</v>
      </c>
      <c r="C31" s="2">
        <v>-110</v>
      </c>
      <c r="D31" s="2">
        <v>0</v>
      </c>
      <c r="E31" s="2">
        <v>60</v>
      </c>
      <c r="F31" s="2">
        <v>36</v>
      </c>
      <c r="G31" s="2">
        <v>36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10">
        <v>0</v>
      </c>
      <c r="N31" s="23"/>
      <c r="O31" s="9">
        <v>0</v>
      </c>
      <c r="P31" s="2">
        <v>-110</v>
      </c>
      <c r="Q31" s="2">
        <v>0</v>
      </c>
      <c r="R31" s="2">
        <v>60</v>
      </c>
      <c r="S31" s="2">
        <v>36</v>
      </c>
      <c r="T31" s="2">
        <v>36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10">
        <v>0</v>
      </c>
    </row>
    <row r="32" spans="1:26" x14ac:dyDescent="0.25">
      <c r="A32" s="23"/>
      <c r="B32" s="9">
        <v>0</v>
      </c>
      <c r="C32" s="2">
        <v>0</v>
      </c>
      <c r="D32" s="2">
        <v>-110</v>
      </c>
      <c r="E32" s="2">
        <v>60</v>
      </c>
      <c r="F32" s="2">
        <v>4</v>
      </c>
      <c r="G32" s="2">
        <v>0</v>
      </c>
      <c r="H32" s="2">
        <v>4</v>
      </c>
      <c r="I32" s="2">
        <v>0</v>
      </c>
      <c r="J32" s="2">
        <v>0</v>
      </c>
      <c r="K32" s="2">
        <v>0</v>
      </c>
      <c r="L32" s="2">
        <v>0</v>
      </c>
      <c r="M32" s="10">
        <v>0</v>
      </c>
      <c r="N32" s="23"/>
      <c r="O32" s="9">
        <v>0</v>
      </c>
      <c r="P32" s="2">
        <v>0</v>
      </c>
      <c r="Q32" s="2">
        <v>-110</v>
      </c>
      <c r="R32" s="2">
        <v>60</v>
      </c>
      <c r="S32" s="2">
        <v>4</v>
      </c>
      <c r="T32" s="2">
        <v>0</v>
      </c>
      <c r="U32" s="2">
        <v>4</v>
      </c>
      <c r="V32" s="2">
        <v>0</v>
      </c>
      <c r="W32" s="2">
        <v>0</v>
      </c>
      <c r="X32" s="2">
        <v>0</v>
      </c>
      <c r="Y32" s="2">
        <v>0</v>
      </c>
      <c r="Z32" s="10">
        <v>0</v>
      </c>
    </row>
    <row r="33" spans="1:26" x14ac:dyDescent="0.25">
      <c r="A33" s="23"/>
      <c r="B33" s="9">
        <v>0</v>
      </c>
      <c r="C33" s="2">
        <v>0</v>
      </c>
      <c r="D33" s="2">
        <v>0</v>
      </c>
      <c r="E33" s="2">
        <v>-170</v>
      </c>
      <c r="F33" s="2">
        <v>0</v>
      </c>
      <c r="G33" s="2">
        <v>4</v>
      </c>
      <c r="H33" s="2">
        <v>36</v>
      </c>
      <c r="I33" s="2">
        <v>40</v>
      </c>
      <c r="J33" s="2">
        <v>0</v>
      </c>
      <c r="K33" s="2">
        <v>0</v>
      </c>
      <c r="L33" s="2">
        <v>0</v>
      </c>
      <c r="M33" s="10">
        <v>0</v>
      </c>
      <c r="N33" s="23"/>
      <c r="O33" s="9">
        <v>0</v>
      </c>
      <c r="P33" s="2">
        <v>0</v>
      </c>
      <c r="Q33" s="2">
        <v>0</v>
      </c>
      <c r="R33" s="2">
        <v>-170</v>
      </c>
      <c r="S33" s="2">
        <v>0</v>
      </c>
      <c r="T33" s="2">
        <v>4</v>
      </c>
      <c r="U33" s="2">
        <v>36</v>
      </c>
      <c r="V33" s="2">
        <v>40</v>
      </c>
      <c r="W33" s="2">
        <v>0</v>
      </c>
      <c r="X33" s="2">
        <v>0</v>
      </c>
      <c r="Y33" s="2">
        <v>0</v>
      </c>
      <c r="Z33" s="10">
        <v>0</v>
      </c>
    </row>
    <row r="34" spans="1:26" x14ac:dyDescent="0.25">
      <c r="A34" s="23"/>
      <c r="B34" s="9">
        <v>50</v>
      </c>
      <c r="C34" s="2">
        <v>0</v>
      </c>
      <c r="D34" s="2">
        <v>0</v>
      </c>
      <c r="E34" s="2">
        <v>0</v>
      </c>
      <c r="F34" s="2">
        <v>-90</v>
      </c>
      <c r="G34" s="2">
        <v>60</v>
      </c>
      <c r="H34" s="2">
        <v>60</v>
      </c>
      <c r="I34" s="2">
        <v>0</v>
      </c>
      <c r="J34" s="2">
        <v>0</v>
      </c>
      <c r="K34" s="2">
        <v>0</v>
      </c>
      <c r="L34" s="2">
        <v>0</v>
      </c>
      <c r="M34" s="10">
        <v>0</v>
      </c>
      <c r="N34" s="23"/>
      <c r="O34" s="9">
        <v>50</v>
      </c>
      <c r="P34" s="2">
        <v>0</v>
      </c>
      <c r="Q34" s="2">
        <v>0</v>
      </c>
      <c r="R34" s="2">
        <v>0</v>
      </c>
      <c r="S34" s="2">
        <v>-90</v>
      </c>
      <c r="T34" s="2">
        <v>60</v>
      </c>
      <c r="U34" s="2">
        <v>60</v>
      </c>
      <c r="V34" s="2">
        <v>0</v>
      </c>
      <c r="W34" s="2">
        <v>0</v>
      </c>
      <c r="X34" s="2">
        <v>0</v>
      </c>
      <c r="Y34" s="2">
        <v>0</v>
      </c>
      <c r="Z34" s="10">
        <v>0</v>
      </c>
    </row>
    <row r="35" spans="1:26" x14ac:dyDescent="0.25">
      <c r="A35" s="23"/>
      <c r="B35" s="9">
        <v>0</v>
      </c>
      <c r="C35" s="2">
        <v>50</v>
      </c>
      <c r="D35" s="2">
        <v>0</v>
      </c>
      <c r="E35" s="2">
        <v>0</v>
      </c>
      <c r="F35" s="2">
        <v>0</v>
      </c>
      <c r="G35" s="2">
        <v>-150</v>
      </c>
      <c r="H35" s="2">
        <v>0</v>
      </c>
      <c r="I35" s="2">
        <v>60</v>
      </c>
      <c r="J35" s="2">
        <v>36</v>
      </c>
      <c r="K35" s="2">
        <v>36</v>
      </c>
      <c r="L35" s="2">
        <v>0</v>
      </c>
      <c r="M35" s="10">
        <v>0</v>
      </c>
      <c r="N35" s="23"/>
      <c r="O35" s="9">
        <v>0</v>
      </c>
      <c r="P35" s="2">
        <v>50</v>
      </c>
      <c r="Q35" s="2">
        <v>0</v>
      </c>
      <c r="R35" s="2">
        <v>0</v>
      </c>
      <c r="S35" s="2">
        <v>0</v>
      </c>
      <c r="T35" s="2">
        <v>-150</v>
      </c>
      <c r="U35" s="2">
        <v>0</v>
      </c>
      <c r="V35" s="2">
        <v>60</v>
      </c>
      <c r="W35" s="2">
        <v>36</v>
      </c>
      <c r="X35" s="2">
        <v>36</v>
      </c>
      <c r="Y35" s="2">
        <v>0</v>
      </c>
      <c r="Z35" s="10">
        <v>0</v>
      </c>
    </row>
    <row r="36" spans="1:26" x14ac:dyDescent="0.25">
      <c r="A36" s="23"/>
      <c r="B36" s="9">
        <v>0</v>
      </c>
      <c r="C36" s="2">
        <v>0</v>
      </c>
      <c r="D36" s="2">
        <v>50</v>
      </c>
      <c r="E36" s="2">
        <v>0</v>
      </c>
      <c r="F36" s="2">
        <v>0</v>
      </c>
      <c r="G36" s="2">
        <v>0</v>
      </c>
      <c r="H36" s="2">
        <v>-150</v>
      </c>
      <c r="I36" s="2">
        <v>60</v>
      </c>
      <c r="J36" s="2">
        <v>4</v>
      </c>
      <c r="K36" s="2">
        <v>0</v>
      </c>
      <c r="L36" s="2">
        <v>4</v>
      </c>
      <c r="M36" s="10">
        <v>0</v>
      </c>
      <c r="N36" s="23"/>
      <c r="O36" s="9">
        <v>0</v>
      </c>
      <c r="P36" s="2">
        <v>0</v>
      </c>
      <c r="Q36" s="2">
        <v>50</v>
      </c>
      <c r="R36" s="2">
        <v>0</v>
      </c>
      <c r="S36" s="2">
        <v>0</v>
      </c>
      <c r="T36" s="2">
        <v>0</v>
      </c>
      <c r="U36" s="2">
        <v>-150</v>
      </c>
      <c r="V36" s="2">
        <v>60</v>
      </c>
      <c r="W36" s="2">
        <v>4</v>
      </c>
      <c r="X36" s="2">
        <v>0</v>
      </c>
      <c r="Y36" s="2">
        <v>4</v>
      </c>
      <c r="Z36" s="10">
        <v>0</v>
      </c>
    </row>
    <row r="37" spans="1:26" x14ac:dyDescent="0.25">
      <c r="A37" s="23"/>
      <c r="B37" s="9">
        <v>0</v>
      </c>
      <c r="C37" s="2">
        <v>0</v>
      </c>
      <c r="D37" s="2">
        <v>0</v>
      </c>
      <c r="E37" s="2">
        <v>50</v>
      </c>
      <c r="F37" s="2">
        <v>0</v>
      </c>
      <c r="G37" s="2">
        <v>0</v>
      </c>
      <c r="H37" s="2">
        <v>0</v>
      </c>
      <c r="I37" s="2">
        <v>-210</v>
      </c>
      <c r="J37" s="2">
        <v>0</v>
      </c>
      <c r="K37" s="2">
        <v>4</v>
      </c>
      <c r="L37" s="2">
        <v>36</v>
      </c>
      <c r="M37" s="10">
        <v>40</v>
      </c>
      <c r="N37" s="23"/>
      <c r="O37" s="9">
        <v>0</v>
      </c>
      <c r="P37" s="2">
        <v>0</v>
      </c>
      <c r="Q37" s="2">
        <v>0</v>
      </c>
      <c r="R37" s="2">
        <v>50</v>
      </c>
      <c r="S37" s="2">
        <v>0</v>
      </c>
      <c r="T37" s="2">
        <v>0</v>
      </c>
      <c r="U37" s="2">
        <v>0</v>
      </c>
      <c r="V37" s="2">
        <v>-210</v>
      </c>
      <c r="W37" s="2">
        <v>0</v>
      </c>
      <c r="X37" s="2">
        <v>4</v>
      </c>
      <c r="Y37" s="2">
        <v>36</v>
      </c>
      <c r="Z37" s="10">
        <v>40</v>
      </c>
    </row>
    <row r="38" spans="1:26" x14ac:dyDescent="0.25">
      <c r="A38" s="23"/>
      <c r="B38" s="9">
        <v>0</v>
      </c>
      <c r="C38" s="2">
        <v>0</v>
      </c>
      <c r="D38" s="2">
        <v>0</v>
      </c>
      <c r="E38" s="2">
        <v>0</v>
      </c>
      <c r="F38" s="2">
        <v>50</v>
      </c>
      <c r="G38" s="2">
        <v>0</v>
      </c>
      <c r="H38" s="2">
        <v>0</v>
      </c>
      <c r="I38" s="2">
        <v>0</v>
      </c>
      <c r="J38" s="2">
        <v>-40</v>
      </c>
      <c r="K38" s="2">
        <v>60</v>
      </c>
      <c r="L38" s="2">
        <v>60</v>
      </c>
      <c r="M38" s="10">
        <v>0</v>
      </c>
      <c r="N38" s="23"/>
      <c r="O38" s="9">
        <v>0</v>
      </c>
      <c r="P38" s="2">
        <v>0</v>
      </c>
      <c r="Q38" s="2">
        <v>0</v>
      </c>
      <c r="R38" s="2">
        <v>0</v>
      </c>
      <c r="S38" s="2">
        <v>50</v>
      </c>
      <c r="T38" s="2">
        <v>0</v>
      </c>
      <c r="U38" s="2">
        <v>0</v>
      </c>
      <c r="V38" s="2">
        <v>0</v>
      </c>
      <c r="W38" s="2">
        <v>-40</v>
      </c>
      <c r="X38" s="2">
        <v>60</v>
      </c>
      <c r="Y38" s="2">
        <v>60</v>
      </c>
      <c r="Z38" s="10">
        <v>0</v>
      </c>
    </row>
    <row r="39" spans="1:26" x14ac:dyDescent="0.25">
      <c r="A39" s="23"/>
      <c r="B39" s="9">
        <v>0</v>
      </c>
      <c r="C39" s="2">
        <v>0</v>
      </c>
      <c r="D39" s="2">
        <v>0</v>
      </c>
      <c r="E39" s="2">
        <v>0</v>
      </c>
      <c r="F39" s="2">
        <v>0</v>
      </c>
      <c r="G39" s="2">
        <v>50</v>
      </c>
      <c r="H39" s="2">
        <v>0</v>
      </c>
      <c r="I39" s="2">
        <v>0</v>
      </c>
      <c r="J39" s="2">
        <v>0</v>
      </c>
      <c r="K39" s="2">
        <v>-100</v>
      </c>
      <c r="L39" s="2">
        <v>0</v>
      </c>
      <c r="M39" s="10">
        <v>60</v>
      </c>
      <c r="N39" s="23"/>
      <c r="O39" s="9">
        <v>0</v>
      </c>
      <c r="P39" s="2">
        <v>0</v>
      </c>
      <c r="Q39" s="2">
        <v>0</v>
      </c>
      <c r="R39" s="2">
        <v>0</v>
      </c>
      <c r="S39" s="2">
        <v>0</v>
      </c>
      <c r="T39" s="2">
        <v>50</v>
      </c>
      <c r="U39" s="2">
        <v>0</v>
      </c>
      <c r="V39" s="2">
        <v>0</v>
      </c>
      <c r="W39" s="2">
        <v>0</v>
      </c>
      <c r="X39" s="2">
        <v>-100</v>
      </c>
      <c r="Y39" s="2">
        <v>0</v>
      </c>
      <c r="Z39" s="10">
        <v>60</v>
      </c>
    </row>
    <row r="40" spans="1:26" x14ac:dyDescent="0.25">
      <c r="A40" s="23"/>
      <c r="B40" s="9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50</v>
      </c>
      <c r="I40" s="2">
        <v>0</v>
      </c>
      <c r="J40" s="2">
        <v>0</v>
      </c>
      <c r="K40" s="2">
        <v>0</v>
      </c>
      <c r="L40" s="2">
        <v>-100</v>
      </c>
      <c r="M40" s="10">
        <v>60</v>
      </c>
      <c r="N40" s="23"/>
      <c r="O40" s="9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50</v>
      </c>
      <c r="V40" s="2">
        <v>0</v>
      </c>
      <c r="W40" s="2">
        <v>0</v>
      </c>
      <c r="X40" s="2">
        <v>0</v>
      </c>
      <c r="Y40" s="2">
        <v>-100</v>
      </c>
      <c r="Z40" s="10">
        <v>60</v>
      </c>
    </row>
    <row r="41" spans="1:26" ht="15.75" thickBot="1" x14ac:dyDescent="0.3">
      <c r="A41" s="23"/>
      <c r="B41" s="11">
        <v>0</v>
      </c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50</v>
      </c>
      <c r="J41" s="14">
        <v>0</v>
      </c>
      <c r="K41" s="14">
        <v>0</v>
      </c>
      <c r="L41" s="14">
        <v>0</v>
      </c>
      <c r="M41" s="24">
        <v>-160</v>
      </c>
      <c r="N41" s="23"/>
      <c r="O41" s="11">
        <v>1</v>
      </c>
      <c r="P41" s="14">
        <v>1</v>
      </c>
      <c r="Q41" s="14">
        <v>1</v>
      </c>
      <c r="R41" s="11">
        <v>1</v>
      </c>
      <c r="S41" s="14">
        <v>1</v>
      </c>
      <c r="T41" s="14">
        <v>1</v>
      </c>
      <c r="U41" s="11">
        <v>1</v>
      </c>
      <c r="V41" s="14">
        <v>1</v>
      </c>
      <c r="W41" s="14">
        <v>1</v>
      </c>
      <c r="X41" s="11">
        <v>1</v>
      </c>
      <c r="Y41" s="14">
        <v>1</v>
      </c>
      <c r="Z41" s="14">
        <v>1</v>
      </c>
    </row>
    <row r="42" spans="1:26" x14ac:dyDescent="0.25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.75" thickBot="1" x14ac:dyDescent="0.3">
      <c r="B43" s="28" t="s">
        <v>27</v>
      </c>
      <c r="N43" s="28" t="s">
        <v>28</v>
      </c>
      <c r="P43" s="28" t="s">
        <v>61</v>
      </c>
      <c r="R43" s="28" t="s">
        <v>30</v>
      </c>
      <c r="Y43" s="3" t="s">
        <v>29</v>
      </c>
      <c r="Z43" s="3">
        <f>MDETERM(O30:Z41)</f>
        <v>-7.126744504320001E+22</v>
      </c>
    </row>
    <row r="44" spans="1:26" x14ac:dyDescent="0.25">
      <c r="A44" s="29" t="s">
        <v>0</v>
      </c>
      <c r="B44" s="16">
        <f t="array" ref="B44:M55">MINVERSE(O30:Z41)</f>
        <v>-2.1237371302907603E-2</v>
      </c>
      <c r="C44" s="17">
        <v>-1.2106554797200837E-2</v>
      </c>
      <c r="D44" s="17">
        <v>-1.16924212474137E-2</v>
      </c>
      <c r="E44" s="17">
        <v>-8.4439576828834097E-3</v>
      </c>
      <c r="F44" s="17">
        <v>-4.0187845546923798E-3</v>
      </c>
      <c r="G44" s="17">
        <v>-3.9309882421375035E-3</v>
      </c>
      <c r="H44" s="17">
        <v>-3.0198944326058088E-3</v>
      </c>
      <c r="I44" s="17">
        <v>-2.9320981200509329E-3</v>
      </c>
      <c r="J44" s="17">
        <v>-3.6311229645335954E-4</v>
      </c>
      <c r="K44" s="17">
        <v>-3.5960044395116518E-4</v>
      </c>
      <c r="L44" s="17">
        <v>-3.5118525021961564E-6</v>
      </c>
      <c r="M44" s="25">
        <v>0.13907066258923897</v>
      </c>
      <c r="N44" s="3">
        <f>SUM(B44:M44)</f>
        <v>7.0962367616440078E-2</v>
      </c>
      <c r="P44" s="3">
        <v>0.13907066258923897</v>
      </c>
      <c r="R44" s="3">
        <f t="array" ref="R44:R55">MMULT(B16:M27,P44:P55)</f>
        <v>1.8274171462307329</v>
      </c>
    </row>
    <row r="45" spans="1:26" x14ac:dyDescent="0.25">
      <c r="A45" s="29" t="s">
        <v>1</v>
      </c>
      <c r="B45" s="18">
        <v>-1.284744379121479E-3</v>
      </c>
      <c r="C45" s="19">
        <v>-1.0415560884828238E-2</v>
      </c>
      <c r="D45" s="19">
        <v>-4.5233594404933431E-4</v>
      </c>
      <c r="E45" s="19">
        <v>-3.7007995085796236E-3</v>
      </c>
      <c r="F45" s="19">
        <v>-3.3842466856416793E-3</v>
      </c>
      <c r="G45" s="19">
        <v>-3.4720429981965487E-3</v>
      </c>
      <c r="H45" s="19">
        <v>-1.5529481284829662E-3</v>
      </c>
      <c r="I45" s="19">
        <v>-1.6407444410378364E-3</v>
      </c>
      <c r="J45" s="19">
        <v>-6.5575562807494085E-4</v>
      </c>
      <c r="K45" s="19">
        <v>-6.592674805771363E-4</v>
      </c>
      <c r="L45" s="19">
        <v>3.511852502193949E-6</v>
      </c>
      <c r="M45" s="26">
        <v>0.10497511532600999</v>
      </c>
      <c r="N45" s="3">
        <f t="shared" ref="N45:N55" si="1">SUM(B45:M45)</f>
        <v>7.7760181099922401E-2</v>
      </c>
      <c r="P45" s="3">
        <v>0.10497511532600999</v>
      </c>
      <c r="R45" s="3">
        <v>3.4428749224736181</v>
      </c>
    </row>
    <row r="46" spans="1:26" x14ac:dyDescent="0.25">
      <c r="A46" s="29" t="s">
        <v>2</v>
      </c>
      <c r="B46" s="18">
        <v>2.5360162669847919E-4</v>
      </c>
      <c r="C46" s="19">
        <v>3.2676522049420641E-4</v>
      </c>
      <c r="D46" s="19">
        <v>-9.2913484287954155E-3</v>
      </c>
      <c r="E46" s="19">
        <v>-3.3358318938232182E-3</v>
      </c>
      <c r="F46" s="19">
        <v>3.525955673136266E-5</v>
      </c>
      <c r="G46" s="19">
        <v>1.9621946308196299E-4</v>
      </c>
      <c r="H46" s="19">
        <v>-9.6363056535520779E-4</v>
      </c>
      <c r="I46" s="19">
        <v>-8.0267065900460751E-4</v>
      </c>
      <c r="J46" s="19">
        <v>3.5316204769714129E-4</v>
      </c>
      <c r="K46" s="19">
        <v>3.5960044395116529E-4</v>
      </c>
      <c r="L46" s="19">
        <v>-6.4383962540240797E-6</v>
      </c>
      <c r="M46" s="26">
        <v>1.0917103498355825E-2</v>
      </c>
      <c r="N46" s="3">
        <f t="shared" si="1"/>
        <v>-1.9582080862223274E-3</v>
      </c>
      <c r="P46" s="3">
        <v>1.0917103498355825E-2</v>
      </c>
      <c r="R46" s="3">
        <v>7.8742749898755493</v>
      </c>
    </row>
    <row r="47" spans="1:26" x14ac:dyDescent="0.25">
      <c r="A47" s="29" t="s">
        <v>3</v>
      </c>
      <c r="B47" s="18">
        <v>9.5703864549453001E-4</v>
      </c>
      <c r="C47" s="19">
        <v>8.8387505169880269E-4</v>
      </c>
      <c r="D47" s="19">
        <v>1.2463021042238804E-4</v>
      </c>
      <c r="E47" s="19">
        <v>-5.8308863245498093E-3</v>
      </c>
      <c r="F47" s="19">
        <v>8.1039463442236402E-4</v>
      </c>
      <c r="G47" s="19">
        <v>6.4943472807176428E-4</v>
      </c>
      <c r="H47" s="19">
        <v>-1.0209039227363486E-3</v>
      </c>
      <c r="I47" s="19">
        <v>-1.181863829086948E-3</v>
      </c>
      <c r="J47" s="19">
        <v>6.6570587683116036E-4</v>
      </c>
      <c r="K47" s="19">
        <v>6.5926748057713641E-4</v>
      </c>
      <c r="L47" s="19">
        <v>6.4383962540239526E-6</v>
      </c>
      <c r="M47" s="26">
        <v>7.3322005536082986E-3</v>
      </c>
      <c r="N47" s="3">
        <f t="shared" si="1"/>
        <v>4.0553315010073629E-3</v>
      </c>
      <c r="P47" s="3">
        <v>7.3322005536082986E-3</v>
      </c>
      <c r="R47" s="3">
        <v>5.942736910285948</v>
      </c>
    </row>
    <row r="48" spans="1:26" x14ac:dyDescent="0.25">
      <c r="A48" s="29" t="s">
        <v>4</v>
      </c>
      <c r="B48" s="18">
        <v>-8.7428618861572563E-3</v>
      </c>
      <c r="C48" s="19">
        <v>-5.6804428887075277E-3</v>
      </c>
      <c r="D48" s="19">
        <v>-5.3471639843550214E-3</v>
      </c>
      <c r="E48" s="19">
        <v>-3.6853052109949301E-3</v>
      </c>
      <c r="F48" s="19">
        <v>-1.2255241996434329E-2</v>
      </c>
      <c r="G48" s="19">
        <v>-5.5179202020449259E-3</v>
      </c>
      <c r="H48" s="19">
        <v>-4.7847066124694212E-3</v>
      </c>
      <c r="I48" s="19">
        <v>-2.8092895799847815E-3</v>
      </c>
      <c r="J48" s="19">
        <v>-1.0541237052410363E-3</v>
      </c>
      <c r="K48" s="19">
        <v>-9.7510702394165173E-4</v>
      </c>
      <c r="L48" s="19">
        <v>-7.9016681299386973E-5</v>
      </c>
      <c r="M48" s="26">
        <v>0.17561900551385362</v>
      </c>
      <c r="N48" s="3">
        <f t="shared" si="1"/>
        <v>0.12468782574222335</v>
      </c>
      <c r="P48" s="3">
        <v>0.17561900551385362</v>
      </c>
      <c r="R48" s="3">
        <v>4.6584295729916469</v>
      </c>
    </row>
    <row r="49" spans="1:18" x14ac:dyDescent="0.25">
      <c r="A49" s="29" t="s">
        <v>5</v>
      </c>
      <c r="B49" s="18">
        <v>3.2221896519062979E-3</v>
      </c>
      <c r="C49" s="19">
        <v>1.5977065445657405E-4</v>
      </c>
      <c r="D49" s="19">
        <v>3.7573093601669647E-3</v>
      </c>
      <c r="E49" s="19">
        <v>2.0954505868068748E-3</v>
      </c>
      <c r="F49" s="19">
        <v>5.638305107141464E-4</v>
      </c>
      <c r="G49" s="19">
        <v>-6.1734912836752471E-3</v>
      </c>
      <c r="H49" s="19">
        <v>1.7410938688876057E-3</v>
      </c>
      <c r="I49" s="19">
        <v>-2.343231635970274E-4</v>
      </c>
      <c r="J49" s="19">
        <v>-2.0590838419287725E-3</v>
      </c>
      <c r="K49" s="19">
        <v>-2.1381005232281587E-3</v>
      </c>
      <c r="L49" s="19">
        <v>7.9016681299384127E-5</v>
      </c>
      <c r="M49" s="26">
        <v>0.13291795705960757</v>
      </c>
      <c r="N49" s="3">
        <f t="shared" si="1"/>
        <v>0.13393161956141622</v>
      </c>
      <c r="P49" s="3">
        <v>0.13291795705960757</v>
      </c>
      <c r="R49" s="3">
        <v>-2.2249817461181718</v>
      </c>
    </row>
    <row r="50" spans="1:18" x14ac:dyDescent="0.25">
      <c r="A50" s="29" t="s">
        <v>6</v>
      </c>
      <c r="B50" s="18">
        <v>1.3613269379474829E-3</v>
      </c>
      <c r="C50" s="19">
        <v>1.4083606768161647E-3</v>
      </c>
      <c r="D50" s="19">
        <v>-2.0343709638547471E-3</v>
      </c>
      <c r="E50" s="19">
        <v>-5.8677700089642911E-4</v>
      </c>
      <c r="F50" s="19">
        <v>1.0689602902113425E-3</v>
      </c>
      <c r="G50" s="19">
        <v>1.1724345157224428E-3</v>
      </c>
      <c r="H50" s="19">
        <v>-6.4015750937535644E-3</v>
      </c>
      <c r="I50" s="19">
        <v>-1.5361961063377015E-3</v>
      </c>
      <c r="J50" s="19">
        <v>7.8049186444501754E-4</v>
      </c>
      <c r="K50" s="19">
        <v>9.7510702394165206E-4</v>
      </c>
      <c r="L50" s="19">
        <v>-1.9461515949663452E-4</v>
      </c>
      <c r="M50" s="26">
        <v>1.4618332386807022E-2</v>
      </c>
      <c r="N50" s="3">
        <f t="shared" si="1"/>
        <v>1.0631479371552049E-2</v>
      </c>
      <c r="P50" s="3">
        <v>1.4618332386807022E-2</v>
      </c>
      <c r="R50" s="3">
        <v>9.0616660179544262</v>
      </c>
    </row>
    <row r="51" spans="1:18" x14ac:dyDescent="0.25">
      <c r="A51" s="30" t="s">
        <v>7</v>
      </c>
      <c r="B51" s="18">
        <v>2.5200010340083881E-3</v>
      </c>
      <c r="C51" s="19">
        <v>2.472967295139706E-3</v>
      </c>
      <c r="D51" s="19">
        <v>1.9848813257477252E-3</v>
      </c>
      <c r="E51" s="19">
        <v>5.3728736278940822E-4</v>
      </c>
      <c r="F51" s="19">
        <v>2.4257298840334243E-3</v>
      </c>
      <c r="G51" s="19">
        <v>2.3222556585223244E-3</v>
      </c>
      <c r="H51" s="19">
        <v>1.248466525859966E-3</v>
      </c>
      <c r="I51" s="19">
        <v>-3.616912461555895E-3</v>
      </c>
      <c r="J51" s="19">
        <v>2.3327156827247933E-3</v>
      </c>
      <c r="K51" s="19">
        <v>2.1381005232281587E-3</v>
      </c>
      <c r="L51" s="19">
        <v>1.9461515949663447E-4</v>
      </c>
      <c r="M51" s="26">
        <v>4.7135574987481966E-3</v>
      </c>
      <c r="N51" s="3">
        <f t="shared" si="1"/>
        <v>1.927366548874283E-2</v>
      </c>
      <c r="P51" s="3">
        <v>4.7135574987481966E-3</v>
      </c>
      <c r="R51" s="3">
        <v>8.2292676501100281</v>
      </c>
    </row>
    <row r="52" spans="1:18" x14ac:dyDescent="0.25">
      <c r="A52" s="29" t="s">
        <v>12</v>
      </c>
      <c r="B52" s="18">
        <v>5.1765606663234784E-3</v>
      </c>
      <c r="C52" s="19">
        <v>6.7165889910862295E-3</v>
      </c>
      <c r="D52" s="19">
        <v>6.9747445625234815E-3</v>
      </c>
      <c r="E52" s="19">
        <v>8.0770978172582126E-3</v>
      </c>
      <c r="F52" s="19">
        <v>-1.4799863350799974E-3</v>
      </c>
      <c r="G52" s="19">
        <v>1.9080759793980448E-3</v>
      </c>
      <c r="H52" s="19">
        <v>2.476018236559986E-3</v>
      </c>
      <c r="I52" s="19">
        <v>4.3759853129427834E-3</v>
      </c>
      <c r="J52" s="19">
        <v>-1.4714446043131412E-2</v>
      </c>
      <c r="K52" s="19">
        <v>-4.638447360076103E-3</v>
      </c>
      <c r="L52" s="19">
        <v>-3.8259986830553139E-3</v>
      </c>
      <c r="M52" s="26">
        <v>0.33282735007017378</v>
      </c>
      <c r="N52" s="3">
        <f t="shared" si="1"/>
        <v>0.34387354321492314</v>
      </c>
      <c r="P52" s="3">
        <v>0.33282735007017378</v>
      </c>
      <c r="R52" s="3">
        <v>-8.4695742191138503</v>
      </c>
    </row>
    <row r="53" spans="1:18" x14ac:dyDescent="0.25">
      <c r="A53" s="29" t="s">
        <v>8</v>
      </c>
      <c r="B53" s="18">
        <v>5.8335950198297234E-3</v>
      </c>
      <c r="C53" s="19">
        <v>4.2935666950669818E-3</v>
      </c>
      <c r="D53" s="19">
        <v>6.0008199286611811E-3</v>
      </c>
      <c r="E53" s="19">
        <v>4.8984666739264509E-3</v>
      </c>
      <c r="F53" s="19">
        <v>4.486739608613342E-3</v>
      </c>
      <c r="G53" s="19">
        <v>1.0986772941353126E-3</v>
      </c>
      <c r="H53" s="19">
        <v>4.854634408042546E-3</v>
      </c>
      <c r="I53" s="19">
        <v>2.9546673316597554E-3</v>
      </c>
      <c r="J53" s="19">
        <v>3.1578422695465137E-3</v>
      </c>
      <c r="K53" s="19">
        <v>-6.9181564135087992E-3</v>
      </c>
      <c r="L53" s="19">
        <v>3.8259986830553104E-3</v>
      </c>
      <c r="M53" s="26">
        <v>6.7342770560819068E-2</v>
      </c>
      <c r="N53" s="3">
        <f t="shared" si="1"/>
        <v>0.10182962205984739</v>
      </c>
      <c r="P53" s="3">
        <v>6.7342770560819068E-2</v>
      </c>
      <c r="R53" s="3">
        <v>18.039264632269386</v>
      </c>
    </row>
    <row r="54" spans="1:18" x14ac:dyDescent="0.25">
      <c r="A54" s="29" t="s">
        <v>9</v>
      </c>
      <c r="B54" s="18">
        <v>4.903163662850314E-3</v>
      </c>
      <c r="C54" s="19">
        <v>4.917861706246778E-3</v>
      </c>
      <c r="D54" s="19">
        <v>3.1049797666503252E-3</v>
      </c>
      <c r="E54" s="19">
        <v>3.5573528800748001E-3</v>
      </c>
      <c r="F54" s="19">
        <v>4.7393044983619383E-3</v>
      </c>
      <c r="G54" s="19">
        <v>4.7716401938341577E-3</v>
      </c>
      <c r="H54" s="19">
        <v>7.8329992672196164E-4</v>
      </c>
      <c r="I54" s="19">
        <v>2.3037308602894182E-3</v>
      </c>
      <c r="J54" s="19">
        <v>4.5776301227334068E-3</v>
      </c>
      <c r="K54" s="19">
        <v>4.6384473600761056E-3</v>
      </c>
      <c r="L54" s="19">
        <v>-6.3108172373426974E-3</v>
      </c>
      <c r="M54" s="26">
        <v>8.1929582244188049E-3</v>
      </c>
      <c r="N54" s="3">
        <f t="shared" si="1"/>
        <v>4.0179551964915308E-2</v>
      </c>
      <c r="P54" s="3">
        <v>8.1929582244188049E-3</v>
      </c>
      <c r="R54" s="3">
        <v>19.37850658127071</v>
      </c>
    </row>
    <row r="55" spans="1:18" ht="15.75" thickBot="1" x14ac:dyDescent="0.3">
      <c r="A55" s="30" t="s">
        <v>10</v>
      </c>
      <c r="B55" s="20">
        <v>7.0375003231276214E-3</v>
      </c>
      <c r="C55" s="21">
        <v>7.0228022797311582E-3</v>
      </c>
      <c r="D55" s="21">
        <v>6.8702754142961637E-3</v>
      </c>
      <c r="E55" s="21">
        <v>6.41790230087169E-3</v>
      </c>
      <c r="F55" s="21">
        <v>7.008040588760445E-3</v>
      </c>
      <c r="G55" s="21">
        <v>6.9757048932882265E-3</v>
      </c>
      <c r="H55" s="21">
        <v>6.6401457893312385E-3</v>
      </c>
      <c r="I55" s="21">
        <v>5.1197148557637819E-3</v>
      </c>
      <c r="J55" s="21">
        <v>6.9789736508514971E-3</v>
      </c>
      <c r="K55" s="21">
        <v>6.9181564135087992E-3</v>
      </c>
      <c r="L55" s="21">
        <v>6.3108172373426991E-3</v>
      </c>
      <c r="M55" s="27">
        <v>1.4729867183588261E-3</v>
      </c>
      <c r="N55" s="50">
        <f t="shared" si="1"/>
        <v>7.4773020465232154E-2</v>
      </c>
      <c r="P55" s="51">
        <v>1.4729867183588261E-3</v>
      </c>
      <c r="R55" s="3">
        <v>4.4850081521267882</v>
      </c>
    </row>
    <row r="56" spans="1:18" x14ac:dyDescent="0.25">
      <c r="N56" s="3">
        <f>SUM(N44:N55)</f>
        <v>1</v>
      </c>
      <c r="P56" s="3">
        <f>SUM(P44:P55)</f>
        <v>0.99999999999999989</v>
      </c>
    </row>
    <row r="58" spans="1:18" x14ac:dyDescent="0.25">
      <c r="I58" s="3" t="s">
        <v>58</v>
      </c>
      <c r="N58" s="3">
        <f>Q2*(N52+N53+N54+N55)</f>
        <v>28.032786885245898</v>
      </c>
      <c r="P58" s="52">
        <f>Q2*(P52+P53+P54+P55)</f>
        <v>20.491803278688522</v>
      </c>
    </row>
    <row r="59" spans="1:18" x14ac:dyDescent="0.25">
      <c r="I59" s="3" t="s">
        <v>59</v>
      </c>
      <c r="N59" s="3">
        <f>Q3*Q7*(N50+N51+N54+N55)</f>
        <v>0.57943086916176934</v>
      </c>
      <c r="P59" s="52">
        <f>Q3*Q7*(P50+P51+P54+P55)</f>
        <v>0.11599133931333139</v>
      </c>
    </row>
    <row r="60" spans="1:18" x14ac:dyDescent="0.25">
      <c r="I60" s="3" t="s">
        <v>60</v>
      </c>
      <c r="N60" s="3">
        <f>Q3*Q8*(N49+N51+N53+N55)</f>
        <v>11.873085392708589</v>
      </c>
      <c r="P60" s="52">
        <f>Q3*Q8*(P49+P51+P53+P55)</f>
        <v>7.4321017861512111</v>
      </c>
    </row>
    <row r="61" spans="1:18" x14ac:dyDescent="0.25">
      <c r="I61" s="3" t="s">
        <v>62</v>
      </c>
      <c r="P61" s="53">
        <f>SUM(P58:P60)</f>
        <v>28.039896404153065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2"/>
  <sheetViews>
    <sheetView tabSelected="1" topLeftCell="A61" zoomScaleNormal="100" workbookViewId="0">
      <selection activeCell="V82" sqref="V82"/>
    </sheetView>
  </sheetViews>
  <sheetFormatPr defaultRowHeight="15" x14ac:dyDescent="0.25"/>
  <cols>
    <col min="1" max="2" width="6.7109375" style="3" customWidth="1"/>
    <col min="3" max="3" width="7.7109375" style="3" customWidth="1"/>
    <col min="4" max="4" width="6.7109375" style="3" customWidth="1"/>
    <col min="5" max="5" width="12.7109375" style="3" customWidth="1"/>
    <col min="6" max="6" width="6.7109375" style="3" customWidth="1"/>
    <col min="7" max="7" width="7.42578125" style="3" customWidth="1"/>
    <col min="8" max="8" width="7.7109375" style="3" customWidth="1"/>
    <col min="9" max="9" width="12.85546875" style="3" customWidth="1"/>
    <col min="10" max="12" width="6.7109375" style="3" customWidth="1"/>
    <col min="13" max="14" width="8.28515625" style="3" customWidth="1"/>
    <col min="15" max="15" width="6.7109375" style="3" customWidth="1"/>
    <col min="16" max="17" width="8.28515625" style="3" customWidth="1"/>
    <col min="18" max="19" width="6.7109375" style="3" customWidth="1"/>
    <col min="20" max="20" width="12.85546875" style="3" bestFit="1" customWidth="1"/>
    <col min="21" max="38" width="6.7109375" style="3" customWidth="1"/>
    <col min="39" max="16384" width="9.140625" style="3"/>
  </cols>
  <sheetData>
    <row r="1" spans="1:23" ht="15.75" thickBot="1" x14ac:dyDescent="0.3">
      <c r="A1" s="23"/>
      <c r="B1" s="29" t="s">
        <v>0</v>
      </c>
      <c r="C1" s="29" t="s">
        <v>1</v>
      </c>
      <c r="D1" s="29" t="s">
        <v>2</v>
      </c>
      <c r="E1" s="29" t="s">
        <v>3</v>
      </c>
      <c r="F1" s="29" t="s">
        <v>4</v>
      </c>
      <c r="G1" s="29" t="s">
        <v>5</v>
      </c>
      <c r="H1" s="29" t="s">
        <v>6</v>
      </c>
      <c r="I1" s="30" t="s">
        <v>7</v>
      </c>
      <c r="J1" s="29" t="s">
        <v>12</v>
      </c>
      <c r="K1" s="29" t="s">
        <v>8</v>
      </c>
      <c r="L1" s="29" t="s">
        <v>9</v>
      </c>
      <c r="M1" s="30" t="s">
        <v>10</v>
      </c>
      <c r="N1" s="30" t="s">
        <v>46</v>
      </c>
      <c r="O1" s="30" t="s">
        <v>47</v>
      </c>
      <c r="P1" s="30" t="s">
        <v>48</v>
      </c>
      <c r="Q1" s="30" t="s">
        <v>49</v>
      </c>
      <c r="R1" s="30" t="s">
        <v>50</v>
      </c>
      <c r="S1" s="30" t="s">
        <v>51</v>
      </c>
      <c r="T1" s="4"/>
    </row>
    <row r="2" spans="1:23" x14ac:dyDescent="0.25">
      <c r="A2" s="29" t="s">
        <v>0</v>
      </c>
      <c r="B2" s="5" t="s">
        <v>15</v>
      </c>
      <c r="C2" s="1">
        <v>0</v>
      </c>
      <c r="D2" s="1">
        <v>0</v>
      </c>
      <c r="E2" s="1">
        <v>0</v>
      </c>
      <c r="F2" s="1" t="s">
        <v>13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6">
        <v>0</v>
      </c>
      <c r="V2" s="33" t="s">
        <v>14</v>
      </c>
      <c r="W2" s="40">
        <v>50</v>
      </c>
    </row>
    <row r="3" spans="1:23" ht="18" x14ac:dyDescent="0.35">
      <c r="A3" s="29" t="s">
        <v>1</v>
      </c>
      <c r="B3" s="9" t="s">
        <v>16</v>
      </c>
      <c r="C3" s="13" t="s">
        <v>17</v>
      </c>
      <c r="D3" s="2">
        <v>0</v>
      </c>
      <c r="E3" s="2">
        <v>0</v>
      </c>
      <c r="F3" s="2">
        <v>0</v>
      </c>
      <c r="G3" s="2" t="s">
        <v>13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8">
        <v>0</v>
      </c>
      <c r="V3" s="34" t="s">
        <v>31</v>
      </c>
      <c r="W3" s="41">
        <v>40</v>
      </c>
    </row>
    <row r="4" spans="1:23" ht="18" x14ac:dyDescent="0.35">
      <c r="A4" s="29" t="s">
        <v>2</v>
      </c>
      <c r="B4" s="9" t="s">
        <v>18</v>
      </c>
      <c r="C4" s="2">
        <v>0</v>
      </c>
      <c r="D4" s="13" t="s">
        <v>19</v>
      </c>
      <c r="E4" s="2">
        <v>0</v>
      </c>
      <c r="F4" s="2">
        <v>0</v>
      </c>
      <c r="G4" s="7">
        <v>0</v>
      </c>
      <c r="H4" s="2" t="s">
        <v>13</v>
      </c>
      <c r="I4" s="7">
        <v>0</v>
      </c>
      <c r="J4" s="7">
        <v>0</v>
      </c>
      <c r="K4" s="7">
        <v>0</v>
      </c>
      <c r="L4" s="2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8">
        <v>0</v>
      </c>
      <c r="V4" s="35" t="s">
        <v>32</v>
      </c>
      <c r="W4" s="42">
        <v>60</v>
      </c>
    </row>
    <row r="5" spans="1:23" ht="18" x14ac:dyDescent="0.35">
      <c r="A5" s="29" t="s">
        <v>3</v>
      </c>
      <c r="B5" s="9">
        <v>0</v>
      </c>
      <c r="C5" s="2" t="s">
        <v>18</v>
      </c>
      <c r="D5" s="2" t="s">
        <v>16</v>
      </c>
      <c r="E5" s="13" t="s">
        <v>20</v>
      </c>
      <c r="F5" s="2">
        <v>0</v>
      </c>
      <c r="G5" s="7">
        <v>0</v>
      </c>
      <c r="H5" s="7">
        <v>0</v>
      </c>
      <c r="I5" s="2" t="s">
        <v>13</v>
      </c>
      <c r="J5" s="7">
        <v>0</v>
      </c>
      <c r="K5" s="7">
        <v>0</v>
      </c>
      <c r="L5" s="7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10">
        <v>0</v>
      </c>
      <c r="V5" s="36" t="s">
        <v>33</v>
      </c>
      <c r="W5" s="43">
        <v>60</v>
      </c>
    </row>
    <row r="6" spans="1:23" ht="18" x14ac:dyDescent="0.35">
      <c r="A6" s="29" t="s">
        <v>4</v>
      </c>
      <c r="B6" s="9">
        <v>0</v>
      </c>
      <c r="C6" s="2" t="s">
        <v>35</v>
      </c>
      <c r="D6" s="2" t="s">
        <v>36</v>
      </c>
      <c r="E6" s="7">
        <v>0</v>
      </c>
      <c r="F6" s="13" t="s">
        <v>40</v>
      </c>
      <c r="G6" s="7">
        <v>0</v>
      </c>
      <c r="H6" s="7">
        <v>0</v>
      </c>
      <c r="I6" s="7">
        <v>0</v>
      </c>
      <c r="J6" s="2" t="s">
        <v>13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8">
        <v>0</v>
      </c>
      <c r="W6" s="44"/>
    </row>
    <row r="7" spans="1:23" ht="18" x14ac:dyDescent="0.35">
      <c r="A7" s="29" t="s">
        <v>5</v>
      </c>
      <c r="B7" s="9">
        <v>0</v>
      </c>
      <c r="C7" s="2">
        <v>0</v>
      </c>
      <c r="D7" s="7">
        <v>0</v>
      </c>
      <c r="E7" s="2" t="s">
        <v>37</v>
      </c>
      <c r="F7" s="2" t="s">
        <v>16</v>
      </c>
      <c r="G7" s="13" t="s">
        <v>22</v>
      </c>
      <c r="H7" s="7">
        <v>0</v>
      </c>
      <c r="I7" s="7">
        <v>0</v>
      </c>
      <c r="J7" s="7">
        <v>0</v>
      </c>
      <c r="K7" s="2" t="s">
        <v>13</v>
      </c>
      <c r="L7" s="7">
        <v>0</v>
      </c>
      <c r="M7" s="7">
        <v>0</v>
      </c>
      <c r="N7" s="2" t="s">
        <v>35</v>
      </c>
      <c r="O7" s="7">
        <v>0</v>
      </c>
      <c r="P7" s="7">
        <v>0</v>
      </c>
      <c r="Q7" s="7">
        <v>0</v>
      </c>
      <c r="R7" s="7">
        <v>0</v>
      </c>
      <c r="S7" s="8">
        <v>0</v>
      </c>
      <c r="U7" s="3" t="s">
        <v>45</v>
      </c>
      <c r="V7" s="32" t="s">
        <v>38</v>
      </c>
      <c r="W7" s="45">
        <f>0.1</f>
        <v>0.1</v>
      </c>
    </row>
    <row r="8" spans="1:23" ht="18" x14ac:dyDescent="0.35">
      <c r="A8" s="29" t="s">
        <v>6</v>
      </c>
      <c r="B8" s="9">
        <v>0</v>
      </c>
      <c r="C8" s="7">
        <v>0</v>
      </c>
      <c r="D8" s="2">
        <v>0</v>
      </c>
      <c r="E8" s="2" t="s">
        <v>35</v>
      </c>
      <c r="F8" s="2" t="s">
        <v>18</v>
      </c>
      <c r="G8" s="7">
        <v>0</v>
      </c>
      <c r="H8" s="13" t="s">
        <v>34</v>
      </c>
      <c r="I8" s="7">
        <v>0</v>
      </c>
      <c r="J8" s="7">
        <v>0</v>
      </c>
      <c r="K8" s="7">
        <v>0</v>
      </c>
      <c r="L8" s="2" t="s">
        <v>13</v>
      </c>
      <c r="M8" s="7">
        <v>0</v>
      </c>
      <c r="N8" s="7">
        <v>0</v>
      </c>
      <c r="O8" s="2" t="s">
        <v>37</v>
      </c>
      <c r="P8" s="7">
        <v>0</v>
      </c>
      <c r="Q8" s="7">
        <v>0</v>
      </c>
      <c r="R8" s="7">
        <v>0</v>
      </c>
      <c r="S8" s="8">
        <v>0</v>
      </c>
      <c r="V8" s="32" t="s">
        <v>39</v>
      </c>
      <c r="W8" s="45">
        <f>1-W7</f>
        <v>0.9</v>
      </c>
    </row>
    <row r="9" spans="1:23" ht="18" x14ac:dyDescent="0.35">
      <c r="A9" s="30" t="s">
        <v>7</v>
      </c>
      <c r="B9" s="9">
        <v>0</v>
      </c>
      <c r="C9" s="7">
        <v>0</v>
      </c>
      <c r="D9" s="7">
        <v>0</v>
      </c>
      <c r="E9" s="2">
        <v>0</v>
      </c>
      <c r="F9" s="7">
        <v>0</v>
      </c>
      <c r="G9" s="2" t="s">
        <v>18</v>
      </c>
      <c r="H9" s="2" t="s">
        <v>16</v>
      </c>
      <c r="I9" s="13" t="s">
        <v>41</v>
      </c>
      <c r="J9" s="7">
        <v>0</v>
      </c>
      <c r="K9" s="7">
        <v>0</v>
      </c>
      <c r="L9" s="7">
        <v>0</v>
      </c>
      <c r="M9" s="2" t="s">
        <v>13</v>
      </c>
      <c r="N9" s="2">
        <v>0</v>
      </c>
      <c r="O9" s="2">
        <v>0</v>
      </c>
      <c r="P9" s="2" t="s">
        <v>21</v>
      </c>
      <c r="Q9" s="2">
        <v>0</v>
      </c>
      <c r="R9" s="2">
        <v>0</v>
      </c>
      <c r="S9" s="10">
        <v>0</v>
      </c>
      <c r="W9" s="44"/>
    </row>
    <row r="10" spans="1:23" ht="18" x14ac:dyDescent="0.35">
      <c r="A10" s="29" t="s">
        <v>12</v>
      </c>
      <c r="B10" s="9">
        <v>0</v>
      </c>
      <c r="C10" s="7">
        <v>0</v>
      </c>
      <c r="D10" s="7">
        <v>0</v>
      </c>
      <c r="E10" s="7">
        <v>0</v>
      </c>
      <c r="F10" s="7">
        <v>0</v>
      </c>
      <c r="G10" s="2" t="s">
        <v>35</v>
      </c>
      <c r="H10" s="2" t="s">
        <v>37</v>
      </c>
      <c r="I10" s="7">
        <v>0</v>
      </c>
      <c r="J10" s="13" t="s">
        <v>42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8">
        <v>0</v>
      </c>
      <c r="U10" s="3" t="s">
        <v>57</v>
      </c>
      <c r="V10" s="32" t="s">
        <v>38</v>
      </c>
      <c r="W10" s="45">
        <f ca="1">RAND()</f>
        <v>0.12755271171878757</v>
      </c>
    </row>
    <row r="11" spans="1:23" ht="18" x14ac:dyDescent="0.35">
      <c r="A11" s="29" t="s">
        <v>8</v>
      </c>
      <c r="B11" s="9">
        <v>0</v>
      </c>
      <c r="C11" s="7">
        <v>0</v>
      </c>
      <c r="D11" s="7">
        <v>0</v>
      </c>
      <c r="E11" s="7">
        <v>0</v>
      </c>
      <c r="F11" s="7">
        <v>0</v>
      </c>
      <c r="G11" s="2">
        <v>0</v>
      </c>
      <c r="H11" s="7">
        <v>0</v>
      </c>
      <c r="I11" s="2" t="s">
        <v>37</v>
      </c>
      <c r="J11" s="2" t="s">
        <v>16</v>
      </c>
      <c r="K11" s="13" t="s">
        <v>23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2" t="s">
        <v>35</v>
      </c>
      <c r="R11" s="7">
        <v>0</v>
      </c>
      <c r="S11" s="8">
        <v>0</v>
      </c>
      <c r="V11" s="32" t="s">
        <v>39</v>
      </c>
      <c r="W11" s="45">
        <f ca="1">1-W10</f>
        <v>0.87244728828121243</v>
      </c>
    </row>
    <row r="12" spans="1:23" ht="18" x14ac:dyDescent="0.35">
      <c r="A12" s="29" t="s">
        <v>9</v>
      </c>
      <c r="B12" s="9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2">
        <v>0</v>
      </c>
      <c r="I12" s="2" t="s">
        <v>35</v>
      </c>
      <c r="J12" s="2" t="s">
        <v>18</v>
      </c>
      <c r="K12" s="7">
        <v>0</v>
      </c>
      <c r="L12" s="13" t="s">
        <v>24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2" t="s">
        <v>37</v>
      </c>
      <c r="S12" s="8">
        <v>0</v>
      </c>
    </row>
    <row r="13" spans="1:23" ht="18" x14ac:dyDescent="0.35">
      <c r="A13" s="30" t="s">
        <v>10</v>
      </c>
      <c r="B13" s="9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2">
        <v>0</v>
      </c>
      <c r="J13" s="7">
        <v>0</v>
      </c>
      <c r="K13" s="2" t="s">
        <v>18</v>
      </c>
      <c r="L13" s="2" t="s">
        <v>16</v>
      </c>
      <c r="M13" s="13" t="s">
        <v>43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0" t="s">
        <v>21</v>
      </c>
    </row>
    <row r="14" spans="1:23" ht="18" x14ac:dyDescent="0.35">
      <c r="A14" s="30" t="s">
        <v>46</v>
      </c>
      <c r="B14" s="9">
        <v>0</v>
      </c>
      <c r="C14" s="2" t="s">
        <v>16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2">
        <v>0</v>
      </c>
      <c r="J14" s="7">
        <v>0</v>
      </c>
      <c r="K14" s="2">
        <v>0</v>
      </c>
      <c r="L14" s="2">
        <v>0</v>
      </c>
      <c r="M14" s="13">
        <v>0</v>
      </c>
      <c r="N14" s="13" t="s">
        <v>17</v>
      </c>
      <c r="O14" s="13">
        <v>0</v>
      </c>
      <c r="P14" s="13">
        <v>0</v>
      </c>
      <c r="Q14" s="2" t="s">
        <v>13</v>
      </c>
      <c r="R14" s="13">
        <v>0</v>
      </c>
      <c r="S14" s="37">
        <v>0</v>
      </c>
    </row>
    <row r="15" spans="1:23" ht="18" x14ac:dyDescent="0.35">
      <c r="A15" s="30" t="s">
        <v>47</v>
      </c>
      <c r="B15" s="9">
        <v>0</v>
      </c>
      <c r="C15" s="7">
        <v>0</v>
      </c>
      <c r="D15" s="2" t="s">
        <v>18</v>
      </c>
      <c r="E15" s="7">
        <v>0</v>
      </c>
      <c r="F15" s="7">
        <v>0</v>
      </c>
      <c r="G15" s="7">
        <v>0</v>
      </c>
      <c r="H15" s="7">
        <v>0</v>
      </c>
      <c r="I15" s="2">
        <v>0</v>
      </c>
      <c r="J15" s="7">
        <v>0</v>
      </c>
      <c r="K15" s="2">
        <v>0</v>
      </c>
      <c r="L15" s="2">
        <v>0</v>
      </c>
      <c r="M15" s="13">
        <v>0</v>
      </c>
      <c r="N15" s="13">
        <v>0</v>
      </c>
      <c r="O15" s="13" t="s">
        <v>19</v>
      </c>
      <c r="P15" s="13">
        <v>0</v>
      </c>
      <c r="Q15" s="13">
        <v>0</v>
      </c>
      <c r="R15" s="2" t="s">
        <v>13</v>
      </c>
      <c r="S15" s="37">
        <v>0</v>
      </c>
    </row>
    <row r="16" spans="1:23" ht="18" x14ac:dyDescent="0.35">
      <c r="A16" s="30" t="s">
        <v>48</v>
      </c>
      <c r="B16" s="9">
        <v>0</v>
      </c>
      <c r="C16" s="7">
        <v>0</v>
      </c>
      <c r="D16" s="7">
        <v>0</v>
      </c>
      <c r="E16" s="2" t="s">
        <v>52</v>
      </c>
      <c r="F16" s="7">
        <v>0</v>
      </c>
      <c r="G16" s="7">
        <v>0</v>
      </c>
      <c r="H16" s="7">
        <v>0</v>
      </c>
      <c r="I16" s="2">
        <v>0</v>
      </c>
      <c r="J16" s="7">
        <v>0</v>
      </c>
      <c r="K16" s="2">
        <v>0</v>
      </c>
      <c r="L16" s="2">
        <v>0</v>
      </c>
      <c r="M16" s="13">
        <v>0</v>
      </c>
      <c r="N16" s="13" t="s">
        <v>53</v>
      </c>
      <c r="O16" s="2" t="s">
        <v>56</v>
      </c>
      <c r="P16" s="13" t="s">
        <v>20</v>
      </c>
      <c r="Q16" s="13">
        <v>0</v>
      </c>
      <c r="R16" s="13">
        <v>0</v>
      </c>
      <c r="S16" s="10" t="s">
        <v>13</v>
      </c>
    </row>
    <row r="17" spans="1:22" ht="18" x14ac:dyDescent="0.35">
      <c r="A17" s="30" t="s">
        <v>49</v>
      </c>
      <c r="B17" s="9">
        <v>0</v>
      </c>
      <c r="C17" s="7">
        <v>0</v>
      </c>
      <c r="D17" s="7">
        <v>0</v>
      </c>
      <c r="E17" s="7">
        <v>0</v>
      </c>
      <c r="F17" s="7">
        <v>0</v>
      </c>
      <c r="G17" s="2" t="s">
        <v>16</v>
      </c>
      <c r="H17" s="7">
        <v>0</v>
      </c>
      <c r="I17" s="2">
        <v>0</v>
      </c>
      <c r="J17" s="7">
        <v>0</v>
      </c>
      <c r="K17" s="2">
        <v>0</v>
      </c>
      <c r="L17" s="2">
        <v>0</v>
      </c>
      <c r="M17" s="13">
        <v>0</v>
      </c>
      <c r="N17" s="13">
        <v>0</v>
      </c>
      <c r="O17" s="13">
        <v>0</v>
      </c>
      <c r="P17" s="13">
        <v>0</v>
      </c>
      <c r="Q17" s="13" t="s">
        <v>54</v>
      </c>
      <c r="R17" s="13">
        <v>0</v>
      </c>
      <c r="S17" s="37">
        <v>0</v>
      </c>
    </row>
    <row r="18" spans="1:22" ht="18" x14ac:dyDescent="0.35">
      <c r="A18" s="30" t="s">
        <v>50</v>
      </c>
      <c r="B18" s="9">
        <v>0</v>
      </c>
      <c r="C18" s="7">
        <v>0</v>
      </c>
      <c r="D18" s="2">
        <v>0</v>
      </c>
      <c r="E18" s="7">
        <v>0</v>
      </c>
      <c r="F18" s="2">
        <v>0</v>
      </c>
      <c r="G18" s="7">
        <v>0</v>
      </c>
      <c r="H18" s="2" t="s">
        <v>18</v>
      </c>
      <c r="I18" s="2">
        <v>0</v>
      </c>
      <c r="J18" s="7">
        <v>0</v>
      </c>
      <c r="K18" s="2">
        <v>0</v>
      </c>
      <c r="L18" s="7">
        <v>0</v>
      </c>
      <c r="M18" s="2">
        <v>0</v>
      </c>
      <c r="N18" s="7">
        <v>0</v>
      </c>
      <c r="O18" s="2">
        <v>0</v>
      </c>
      <c r="P18" s="7">
        <v>0</v>
      </c>
      <c r="Q18" s="2">
        <v>0</v>
      </c>
      <c r="R18" s="13" t="s">
        <v>55</v>
      </c>
      <c r="S18" s="37">
        <v>0</v>
      </c>
    </row>
    <row r="19" spans="1:22" ht="18.75" thickBot="1" x14ac:dyDescent="0.4">
      <c r="A19" s="30" t="s">
        <v>51</v>
      </c>
      <c r="B19" s="11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4" t="s">
        <v>52</v>
      </c>
      <c r="J19" s="12">
        <v>0</v>
      </c>
      <c r="K19" s="14">
        <v>0</v>
      </c>
      <c r="L19" s="14">
        <v>0</v>
      </c>
      <c r="M19" s="39">
        <v>0</v>
      </c>
      <c r="N19" s="39">
        <v>0</v>
      </c>
      <c r="O19" s="39">
        <v>0</v>
      </c>
      <c r="P19" s="39">
        <v>0</v>
      </c>
      <c r="Q19" s="39" t="s">
        <v>53</v>
      </c>
      <c r="R19" s="14" t="s">
        <v>56</v>
      </c>
      <c r="S19" s="15" t="s">
        <v>25</v>
      </c>
    </row>
    <row r="20" spans="1:22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</row>
    <row r="21" spans="1:22" ht="15.75" thickBot="1" x14ac:dyDescent="0.3">
      <c r="A21" s="23"/>
      <c r="B21" s="29" t="s">
        <v>0</v>
      </c>
      <c r="C21" s="29" t="s">
        <v>1</v>
      </c>
      <c r="D21" s="29" t="s">
        <v>2</v>
      </c>
      <c r="E21" s="29" t="s">
        <v>3</v>
      </c>
      <c r="F21" s="29" t="s">
        <v>4</v>
      </c>
      <c r="G21" s="29" t="s">
        <v>5</v>
      </c>
      <c r="H21" s="29" t="s">
        <v>6</v>
      </c>
      <c r="I21" s="30" t="s">
        <v>7</v>
      </c>
      <c r="J21" s="29" t="s">
        <v>12</v>
      </c>
      <c r="K21" s="29" t="s">
        <v>8</v>
      </c>
      <c r="L21" s="29" t="s">
        <v>9</v>
      </c>
      <c r="M21" s="30" t="s">
        <v>10</v>
      </c>
      <c r="N21" s="30" t="s">
        <v>46</v>
      </c>
      <c r="O21" s="30" t="s">
        <v>47</v>
      </c>
      <c r="P21" s="30" t="s">
        <v>48</v>
      </c>
      <c r="Q21" s="30" t="s">
        <v>49</v>
      </c>
      <c r="R21" s="30" t="s">
        <v>50</v>
      </c>
      <c r="S21" s="30" t="s">
        <v>51</v>
      </c>
      <c r="T21" s="4" t="s">
        <v>11</v>
      </c>
    </row>
    <row r="22" spans="1:22" x14ac:dyDescent="0.25">
      <c r="A22" s="29" t="s">
        <v>0</v>
      </c>
      <c r="B22" s="5">
        <f>-W2</f>
        <v>-50</v>
      </c>
      <c r="C22" s="1">
        <v>0</v>
      </c>
      <c r="D22" s="1">
        <v>0</v>
      </c>
      <c r="E22" s="1">
        <v>0</v>
      </c>
      <c r="F22" s="1">
        <f>W2</f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6">
        <v>0</v>
      </c>
      <c r="T22" s="3">
        <f>SUM(B22:S22)</f>
        <v>0</v>
      </c>
      <c r="V22" s="28"/>
    </row>
    <row r="23" spans="1:22" ht="18" x14ac:dyDescent="0.35">
      <c r="A23" s="29" t="s">
        <v>1</v>
      </c>
      <c r="B23" s="9">
        <f>W5</f>
        <v>60</v>
      </c>
      <c r="C23" s="13">
        <f>-W5-W2</f>
        <v>-110</v>
      </c>
      <c r="D23" s="2">
        <v>0</v>
      </c>
      <c r="E23" s="2">
        <v>0</v>
      </c>
      <c r="F23" s="2">
        <v>0</v>
      </c>
      <c r="G23" s="2">
        <f>W2</f>
        <v>50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8">
        <v>0</v>
      </c>
      <c r="T23" s="3">
        <f t="shared" ref="T23:T39" si="0">SUM(B23:S23)</f>
        <v>0</v>
      </c>
      <c r="V23" s="28"/>
    </row>
    <row r="24" spans="1:22" ht="18" x14ac:dyDescent="0.35">
      <c r="A24" s="29" t="s">
        <v>2</v>
      </c>
      <c r="B24" s="9">
        <f>W4</f>
        <v>60</v>
      </c>
      <c r="C24" s="2">
        <v>0</v>
      </c>
      <c r="D24" s="13">
        <f>-W4-W2</f>
        <v>-110</v>
      </c>
      <c r="E24" s="2">
        <v>0</v>
      </c>
      <c r="F24" s="2">
        <v>0</v>
      </c>
      <c r="G24" s="7">
        <v>0</v>
      </c>
      <c r="H24" s="2">
        <f>W2</f>
        <v>50</v>
      </c>
      <c r="I24" s="7">
        <v>0</v>
      </c>
      <c r="J24" s="7">
        <v>0</v>
      </c>
      <c r="K24" s="7">
        <v>0</v>
      </c>
      <c r="L24" s="2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8">
        <v>0</v>
      </c>
      <c r="T24" s="3">
        <f t="shared" si="0"/>
        <v>0</v>
      </c>
      <c r="V24" s="28"/>
    </row>
    <row r="25" spans="1:22" ht="18" x14ac:dyDescent="0.35">
      <c r="A25" s="29" t="s">
        <v>3</v>
      </c>
      <c r="B25" s="9">
        <v>0</v>
      </c>
      <c r="C25" s="2">
        <f>W4</f>
        <v>60</v>
      </c>
      <c r="D25" s="2">
        <f>W5</f>
        <v>60</v>
      </c>
      <c r="E25" s="13">
        <f>-W4-W5-W2</f>
        <v>-170</v>
      </c>
      <c r="F25" s="2">
        <v>0</v>
      </c>
      <c r="G25" s="7">
        <v>0</v>
      </c>
      <c r="H25" s="7">
        <v>0</v>
      </c>
      <c r="I25" s="2">
        <f>W2</f>
        <v>50</v>
      </c>
      <c r="J25" s="7">
        <v>0</v>
      </c>
      <c r="K25" s="7">
        <v>0</v>
      </c>
      <c r="L25" s="7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10">
        <v>0</v>
      </c>
      <c r="T25" s="3">
        <f t="shared" si="0"/>
        <v>0</v>
      </c>
      <c r="V25" s="28"/>
    </row>
    <row r="26" spans="1:22" ht="18" x14ac:dyDescent="0.35">
      <c r="A26" s="29" t="s">
        <v>4</v>
      </c>
      <c r="B26" s="9">
        <v>0</v>
      </c>
      <c r="C26" s="2">
        <f>W3*W8</f>
        <v>36</v>
      </c>
      <c r="D26" s="2">
        <f>W3*W7</f>
        <v>4</v>
      </c>
      <c r="E26" s="7">
        <v>0</v>
      </c>
      <c r="F26" s="13">
        <f>-W3-W2</f>
        <v>-90</v>
      </c>
      <c r="G26" s="7">
        <v>0</v>
      </c>
      <c r="H26" s="7">
        <v>0</v>
      </c>
      <c r="I26" s="7">
        <v>0</v>
      </c>
      <c r="J26" s="2">
        <f>W2</f>
        <v>50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8">
        <v>0</v>
      </c>
      <c r="T26" s="3">
        <f t="shared" si="0"/>
        <v>0</v>
      </c>
    </row>
    <row r="27" spans="1:22" ht="18" x14ac:dyDescent="0.35">
      <c r="A27" s="29" t="s">
        <v>5</v>
      </c>
      <c r="B27" s="9">
        <v>0</v>
      </c>
      <c r="C27" s="2">
        <v>0</v>
      </c>
      <c r="D27" s="7">
        <v>0</v>
      </c>
      <c r="E27" s="2">
        <f>W3*W7</f>
        <v>4</v>
      </c>
      <c r="F27" s="2">
        <f>W5</f>
        <v>60</v>
      </c>
      <c r="G27" s="13">
        <f>-W3-W5-W2</f>
        <v>-150</v>
      </c>
      <c r="H27" s="7">
        <v>0</v>
      </c>
      <c r="I27" s="7">
        <v>0</v>
      </c>
      <c r="J27" s="7">
        <v>0</v>
      </c>
      <c r="K27" s="2">
        <f>W2</f>
        <v>50</v>
      </c>
      <c r="L27" s="7">
        <v>0</v>
      </c>
      <c r="M27" s="7">
        <v>0</v>
      </c>
      <c r="N27" s="2">
        <f>W3*W8</f>
        <v>36</v>
      </c>
      <c r="O27" s="7">
        <v>0</v>
      </c>
      <c r="P27" s="7">
        <v>0</v>
      </c>
      <c r="Q27" s="7">
        <v>0</v>
      </c>
      <c r="R27" s="7">
        <v>0</v>
      </c>
      <c r="S27" s="8">
        <v>0</v>
      </c>
      <c r="T27" s="3">
        <f t="shared" si="0"/>
        <v>0</v>
      </c>
    </row>
    <row r="28" spans="1:22" ht="18" x14ac:dyDescent="0.35">
      <c r="A28" s="29" t="s">
        <v>6</v>
      </c>
      <c r="B28" s="9">
        <v>0</v>
      </c>
      <c r="C28" s="7">
        <v>0</v>
      </c>
      <c r="D28" s="2">
        <v>0</v>
      </c>
      <c r="E28" s="2">
        <f>W3*W8</f>
        <v>36</v>
      </c>
      <c r="F28" s="2">
        <f>W4</f>
        <v>60</v>
      </c>
      <c r="G28" s="7">
        <v>0</v>
      </c>
      <c r="H28" s="13">
        <f>-W3-W4-W2</f>
        <v>-150</v>
      </c>
      <c r="I28" s="7">
        <v>0</v>
      </c>
      <c r="J28" s="7">
        <v>0</v>
      </c>
      <c r="K28" s="7">
        <v>0</v>
      </c>
      <c r="L28" s="2">
        <f>W2</f>
        <v>50</v>
      </c>
      <c r="M28" s="7">
        <v>0</v>
      </c>
      <c r="N28" s="7">
        <v>0</v>
      </c>
      <c r="O28" s="2">
        <f>W3*W7</f>
        <v>4</v>
      </c>
      <c r="P28" s="7">
        <v>0</v>
      </c>
      <c r="Q28" s="7">
        <v>0</v>
      </c>
      <c r="R28" s="7">
        <v>0</v>
      </c>
      <c r="S28" s="8">
        <v>0</v>
      </c>
      <c r="T28" s="3">
        <f t="shared" si="0"/>
        <v>0</v>
      </c>
    </row>
    <row r="29" spans="1:22" ht="18" x14ac:dyDescent="0.35">
      <c r="A29" s="30" t="s">
        <v>7</v>
      </c>
      <c r="B29" s="9">
        <v>0</v>
      </c>
      <c r="C29" s="7">
        <v>0</v>
      </c>
      <c r="D29" s="7">
        <v>0</v>
      </c>
      <c r="E29" s="2">
        <v>0</v>
      </c>
      <c r="F29" s="7">
        <v>0</v>
      </c>
      <c r="G29" s="2">
        <f>W4</f>
        <v>60</v>
      </c>
      <c r="H29" s="2">
        <f>W5</f>
        <v>60</v>
      </c>
      <c r="I29" s="13">
        <f>-W3-W4-W5-W2</f>
        <v>-210</v>
      </c>
      <c r="J29" s="7">
        <v>0</v>
      </c>
      <c r="K29" s="7">
        <v>0</v>
      </c>
      <c r="L29" s="7">
        <v>0</v>
      </c>
      <c r="M29" s="2">
        <f>W2</f>
        <v>50</v>
      </c>
      <c r="N29" s="2">
        <v>0</v>
      </c>
      <c r="O29" s="2">
        <v>0</v>
      </c>
      <c r="P29" s="2">
        <f>W3</f>
        <v>40</v>
      </c>
      <c r="Q29" s="2">
        <v>0</v>
      </c>
      <c r="R29" s="2">
        <v>0</v>
      </c>
      <c r="S29" s="10">
        <v>0</v>
      </c>
      <c r="T29" s="3">
        <f t="shared" si="0"/>
        <v>0</v>
      </c>
    </row>
    <row r="30" spans="1:22" ht="18" x14ac:dyDescent="0.35">
      <c r="A30" s="29" t="s">
        <v>12</v>
      </c>
      <c r="B30" s="9">
        <v>0</v>
      </c>
      <c r="C30" s="7">
        <v>0</v>
      </c>
      <c r="D30" s="7">
        <v>0</v>
      </c>
      <c r="E30" s="7">
        <v>0</v>
      </c>
      <c r="F30" s="7">
        <v>0</v>
      </c>
      <c r="G30" s="2">
        <f>W3*W8</f>
        <v>36</v>
      </c>
      <c r="H30" s="2">
        <f>W3*W7</f>
        <v>4</v>
      </c>
      <c r="I30" s="7">
        <v>0</v>
      </c>
      <c r="J30" s="13">
        <f>-W3</f>
        <v>-40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8">
        <v>0</v>
      </c>
      <c r="T30" s="3">
        <f t="shared" si="0"/>
        <v>0</v>
      </c>
    </row>
    <row r="31" spans="1:22" ht="18" x14ac:dyDescent="0.35">
      <c r="A31" s="29" t="s">
        <v>8</v>
      </c>
      <c r="B31" s="9">
        <v>0</v>
      </c>
      <c r="C31" s="7">
        <v>0</v>
      </c>
      <c r="D31" s="7">
        <v>0</v>
      </c>
      <c r="E31" s="7">
        <v>0</v>
      </c>
      <c r="F31" s="7">
        <v>0</v>
      </c>
      <c r="G31" s="2">
        <v>0</v>
      </c>
      <c r="H31" s="7">
        <v>0</v>
      </c>
      <c r="I31" s="2">
        <f>W3*W7</f>
        <v>4</v>
      </c>
      <c r="J31" s="2">
        <f>W5</f>
        <v>60</v>
      </c>
      <c r="K31" s="13">
        <f>-W3-W5</f>
        <v>-100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2">
        <f>W3*W8</f>
        <v>36</v>
      </c>
      <c r="R31" s="7">
        <v>0</v>
      </c>
      <c r="S31" s="8">
        <v>0</v>
      </c>
      <c r="T31" s="3">
        <f t="shared" si="0"/>
        <v>0</v>
      </c>
    </row>
    <row r="32" spans="1:22" ht="18" x14ac:dyDescent="0.35">
      <c r="A32" s="29" t="s">
        <v>9</v>
      </c>
      <c r="B32" s="9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2">
        <v>0</v>
      </c>
      <c r="I32" s="2">
        <f>W3*W8</f>
        <v>36</v>
      </c>
      <c r="J32" s="2">
        <f>W4</f>
        <v>60</v>
      </c>
      <c r="K32" s="7">
        <v>0</v>
      </c>
      <c r="L32" s="13">
        <f>-W3-W4</f>
        <v>-100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2">
        <f>W3*W7</f>
        <v>4</v>
      </c>
      <c r="S32" s="8">
        <v>0</v>
      </c>
      <c r="T32" s="3">
        <f t="shared" si="0"/>
        <v>0</v>
      </c>
    </row>
    <row r="33" spans="1:38" ht="18" x14ac:dyDescent="0.35">
      <c r="A33" s="30" t="s">
        <v>10</v>
      </c>
      <c r="B33" s="9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2">
        <v>0</v>
      </c>
      <c r="J33" s="7">
        <v>0</v>
      </c>
      <c r="K33" s="2">
        <f>W4</f>
        <v>60</v>
      </c>
      <c r="L33" s="2">
        <f>W5</f>
        <v>60</v>
      </c>
      <c r="M33" s="13">
        <f>-W3-W4-W5</f>
        <v>-160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0">
        <f>W3</f>
        <v>40</v>
      </c>
      <c r="T33" s="3">
        <f t="shared" si="0"/>
        <v>0</v>
      </c>
    </row>
    <row r="34" spans="1:38" ht="18" x14ac:dyDescent="0.35">
      <c r="A34" s="30" t="s">
        <v>46</v>
      </c>
      <c r="B34" s="9">
        <v>0</v>
      </c>
      <c r="C34" s="2">
        <f>W5</f>
        <v>60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2">
        <v>0</v>
      </c>
      <c r="J34" s="7">
        <v>0</v>
      </c>
      <c r="K34" s="2">
        <v>0</v>
      </c>
      <c r="L34" s="2">
        <v>0</v>
      </c>
      <c r="M34" s="13">
        <v>0</v>
      </c>
      <c r="N34" s="13">
        <f>-W5-W2</f>
        <v>-110</v>
      </c>
      <c r="O34" s="13">
        <v>0</v>
      </c>
      <c r="P34" s="13">
        <v>0</v>
      </c>
      <c r="Q34" s="2">
        <f>W2</f>
        <v>50</v>
      </c>
      <c r="R34" s="13">
        <v>0</v>
      </c>
      <c r="S34" s="37">
        <v>0</v>
      </c>
      <c r="T34" s="3">
        <f t="shared" si="0"/>
        <v>0</v>
      </c>
    </row>
    <row r="35" spans="1:38" ht="18" x14ac:dyDescent="0.35">
      <c r="A35" s="30" t="s">
        <v>47</v>
      </c>
      <c r="B35" s="9">
        <v>0</v>
      </c>
      <c r="C35" s="7">
        <v>0</v>
      </c>
      <c r="D35" s="2">
        <f>W4</f>
        <v>60</v>
      </c>
      <c r="E35" s="7">
        <v>0</v>
      </c>
      <c r="F35" s="7">
        <v>0</v>
      </c>
      <c r="G35" s="7">
        <v>0</v>
      </c>
      <c r="H35" s="7">
        <v>0</v>
      </c>
      <c r="I35" s="2">
        <v>0</v>
      </c>
      <c r="J35" s="7">
        <v>0</v>
      </c>
      <c r="K35" s="2">
        <v>0</v>
      </c>
      <c r="L35" s="2">
        <v>0</v>
      </c>
      <c r="M35" s="13">
        <v>0</v>
      </c>
      <c r="N35" s="13">
        <v>0</v>
      </c>
      <c r="O35" s="13">
        <f>-W4-W2</f>
        <v>-110</v>
      </c>
      <c r="P35" s="13">
        <v>0</v>
      </c>
      <c r="Q35" s="13">
        <v>0</v>
      </c>
      <c r="R35" s="2">
        <f>W2</f>
        <v>50</v>
      </c>
      <c r="S35" s="37">
        <v>0</v>
      </c>
      <c r="T35" s="3">
        <f t="shared" si="0"/>
        <v>0</v>
      </c>
    </row>
    <row r="36" spans="1:38" ht="18" x14ac:dyDescent="0.35">
      <c r="A36" s="30" t="s">
        <v>48</v>
      </c>
      <c r="B36" s="9">
        <v>0</v>
      </c>
      <c r="C36" s="7">
        <v>0</v>
      </c>
      <c r="D36" s="7">
        <v>0</v>
      </c>
      <c r="E36" s="2">
        <f>W4*W7+W5*W8</f>
        <v>60</v>
      </c>
      <c r="F36" s="7">
        <v>0</v>
      </c>
      <c r="G36" s="7">
        <v>0</v>
      </c>
      <c r="H36" s="7">
        <v>0</v>
      </c>
      <c r="I36" s="2">
        <v>0</v>
      </c>
      <c r="J36" s="7">
        <v>0</v>
      </c>
      <c r="K36" s="2">
        <v>0</v>
      </c>
      <c r="L36" s="2">
        <v>0</v>
      </c>
      <c r="M36" s="13">
        <v>0</v>
      </c>
      <c r="N36" s="13">
        <f>W4*W8</f>
        <v>54</v>
      </c>
      <c r="O36" s="2">
        <f>W5*W7</f>
        <v>6</v>
      </c>
      <c r="P36" s="13">
        <f>-W4-W5-W2</f>
        <v>-170</v>
      </c>
      <c r="Q36" s="13">
        <v>0</v>
      </c>
      <c r="R36" s="13">
        <v>0</v>
      </c>
      <c r="S36" s="10">
        <f>W2</f>
        <v>50</v>
      </c>
      <c r="T36" s="3">
        <f t="shared" si="0"/>
        <v>0</v>
      </c>
    </row>
    <row r="37" spans="1:38" x14ac:dyDescent="0.25">
      <c r="A37" s="30" t="s">
        <v>49</v>
      </c>
      <c r="B37" s="9">
        <v>0</v>
      </c>
      <c r="C37" s="7">
        <v>0</v>
      </c>
      <c r="D37" s="7">
        <v>0</v>
      </c>
      <c r="E37" s="7">
        <v>0</v>
      </c>
      <c r="F37" s="7">
        <v>0</v>
      </c>
      <c r="G37" s="2">
        <f>W5</f>
        <v>60</v>
      </c>
      <c r="H37" s="7">
        <v>0</v>
      </c>
      <c r="I37" s="2">
        <v>0</v>
      </c>
      <c r="J37" s="7">
        <v>0</v>
      </c>
      <c r="K37" s="2">
        <v>0</v>
      </c>
      <c r="L37" s="2">
        <v>0</v>
      </c>
      <c r="M37" s="13">
        <v>0</v>
      </c>
      <c r="N37" s="13">
        <v>0</v>
      </c>
      <c r="O37" s="13">
        <v>0</v>
      </c>
      <c r="P37" s="13">
        <v>0</v>
      </c>
      <c r="Q37" s="13">
        <f>-W5</f>
        <v>-60</v>
      </c>
      <c r="R37" s="13">
        <v>0</v>
      </c>
      <c r="S37" s="37">
        <v>0</v>
      </c>
      <c r="T37" s="3">
        <f t="shared" si="0"/>
        <v>0</v>
      </c>
    </row>
    <row r="38" spans="1:38" ht="18" x14ac:dyDescent="0.35">
      <c r="A38" s="30" t="s">
        <v>50</v>
      </c>
      <c r="B38" s="9">
        <v>0</v>
      </c>
      <c r="C38" s="7">
        <v>0</v>
      </c>
      <c r="D38" s="2">
        <v>0</v>
      </c>
      <c r="E38" s="7">
        <v>0</v>
      </c>
      <c r="F38" s="2">
        <v>0</v>
      </c>
      <c r="G38" s="7">
        <v>0</v>
      </c>
      <c r="H38" s="2">
        <f>W4</f>
        <v>60</v>
      </c>
      <c r="I38" s="2">
        <v>0</v>
      </c>
      <c r="J38" s="7">
        <v>0</v>
      </c>
      <c r="K38" s="2">
        <v>0</v>
      </c>
      <c r="L38" s="7">
        <v>0</v>
      </c>
      <c r="M38" s="2">
        <v>0</v>
      </c>
      <c r="N38" s="7">
        <v>0</v>
      </c>
      <c r="O38" s="2">
        <v>0</v>
      </c>
      <c r="P38" s="7">
        <v>0</v>
      </c>
      <c r="Q38" s="2">
        <v>0</v>
      </c>
      <c r="R38" s="13">
        <f>-W4</f>
        <v>-60</v>
      </c>
      <c r="S38" s="37">
        <v>0</v>
      </c>
      <c r="T38" s="3">
        <f t="shared" si="0"/>
        <v>0</v>
      </c>
    </row>
    <row r="39" spans="1:38" ht="18.75" thickBot="1" x14ac:dyDescent="0.4">
      <c r="A39" s="30" t="s">
        <v>51</v>
      </c>
      <c r="B39" s="11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4">
        <f>W4*W7+W5*W8</f>
        <v>60</v>
      </c>
      <c r="J39" s="12">
        <v>0</v>
      </c>
      <c r="K39" s="14">
        <v>0</v>
      </c>
      <c r="L39" s="14">
        <v>0</v>
      </c>
      <c r="M39" s="39">
        <v>0</v>
      </c>
      <c r="N39" s="39">
        <v>0</v>
      </c>
      <c r="O39" s="39">
        <v>0</v>
      </c>
      <c r="P39" s="39">
        <v>0</v>
      </c>
      <c r="Q39" s="39">
        <f>W4*W8</f>
        <v>54</v>
      </c>
      <c r="R39" s="14">
        <f>W5*W7</f>
        <v>6</v>
      </c>
      <c r="S39" s="15">
        <f>-W4-W5</f>
        <v>-120</v>
      </c>
      <c r="T39" s="3">
        <f t="shared" si="0"/>
        <v>0</v>
      </c>
    </row>
    <row r="40" spans="1:38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38" ht="15.75" thickBot="1" x14ac:dyDescent="0.3">
      <c r="A41" s="23"/>
      <c r="B41" s="31" t="s">
        <v>26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38" x14ac:dyDescent="0.25">
      <c r="A42" s="23"/>
      <c r="B42" s="22">
        <f t="array" ref="B42:S59">TRANSPOSE(B22:S39)</f>
        <v>-50</v>
      </c>
      <c r="C42" s="1">
        <v>60</v>
      </c>
      <c r="D42" s="1">
        <v>60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6">
        <v>0</v>
      </c>
      <c r="T42" s="23"/>
      <c r="U42" s="22">
        <v>-50</v>
      </c>
      <c r="V42" s="1">
        <v>60</v>
      </c>
      <c r="W42" s="1">
        <v>60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46">
        <v>0</v>
      </c>
    </row>
    <row r="43" spans="1:38" x14ac:dyDescent="0.25">
      <c r="A43" s="23"/>
      <c r="B43" s="9">
        <v>0</v>
      </c>
      <c r="C43" s="2">
        <v>-110</v>
      </c>
      <c r="D43" s="2">
        <v>0</v>
      </c>
      <c r="E43" s="2">
        <v>60</v>
      </c>
      <c r="F43" s="2">
        <v>36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60</v>
      </c>
      <c r="O43" s="2">
        <v>0</v>
      </c>
      <c r="P43" s="2">
        <v>0</v>
      </c>
      <c r="Q43" s="2">
        <v>0</v>
      </c>
      <c r="R43" s="2">
        <v>0</v>
      </c>
      <c r="S43" s="10">
        <v>0</v>
      </c>
      <c r="T43" s="23"/>
      <c r="U43" s="9">
        <v>0</v>
      </c>
      <c r="V43" s="2">
        <v>-110</v>
      </c>
      <c r="W43" s="2">
        <v>0</v>
      </c>
      <c r="X43" s="2">
        <v>60</v>
      </c>
      <c r="Y43" s="2">
        <v>36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19">
        <v>60</v>
      </c>
      <c r="AH43" s="19">
        <v>0</v>
      </c>
      <c r="AI43" s="19">
        <v>0</v>
      </c>
      <c r="AJ43" s="19">
        <v>0</v>
      </c>
      <c r="AK43" s="19">
        <v>0</v>
      </c>
      <c r="AL43" s="47">
        <v>0</v>
      </c>
    </row>
    <row r="44" spans="1:38" x14ac:dyDescent="0.25">
      <c r="A44" s="23"/>
      <c r="B44" s="9">
        <v>0</v>
      </c>
      <c r="C44" s="2">
        <v>0</v>
      </c>
      <c r="D44" s="2">
        <v>-110</v>
      </c>
      <c r="E44" s="2">
        <v>60</v>
      </c>
      <c r="F44" s="2">
        <v>4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60</v>
      </c>
      <c r="P44" s="2">
        <v>0</v>
      </c>
      <c r="Q44" s="2">
        <v>0</v>
      </c>
      <c r="R44" s="2">
        <v>0</v>
      </c>
      <c r="S44" s="10">
        <v>0</v>
      </c>
      <c r="T44" s="23"/>
      <c r="U44" s="9">
        <v>0</v>
      </c>
      <c r="V44" s="2">
        <v>0</v>
      </c>
      <c r="W44" s="2">
        <v>-110</v>
      </c>
      <c r="X44" s="2">
        <v>60</v>
      </c>
      <c r="Y44" s="2">
        <v>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19">
        <v>0</v>
      </c>
      <c r="AH44" s="19">
        <v>60</v>
      </c>
      <c r="AI44" s="19">
        <v>0</v>
      </c>
      <c r="AJ44" s="19">
        <v>0</v>
      </c>
      <c r="AK44" s="19">
        <v>0</v>
      </c>
      <c r="AL44" s="47">
        <v>0</v>
      </c>
    </row>
    <row r="45" spans="1:38" x14ac:dyDescent="0.25">
      <c r="A45" s="23"/>
      <c r="B45" s="9">
        <v>0</v>
      </c>
      <c r="C45" s="2">
        <v>0</v>
      </c>
      <c r="D45" s="2">
        <v>0</v>
      </c>
      <c r="E45" s="2">
        <v>-170</v>
      </c>
      <c r="F45" s="2">
        <v>0</v>
      </c>
      <c r="G45" s="2">
        <v>4</v>
      </c>
      <c r="H45" s="2">
        <v>36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60</v>
      </c>
      <c r="Q45" s="2">
        <v>0</v>
      </c>
      <c r="R45" s="2">
        <v>0</v>
      </c>
      <c r="S45" s="10">
        <v>0</v>
      </c>
      <c r="T45" s="23"/>
      <c r="U45" s="9">
        <v>0</v>
      </c>
      <c r="V45" s="2">
        <v>0</v>
      </c>
      <c r="W45" s="2">
        <v>0</v>
      </c>
      <c r="X45" s="2">
        <v>-170</v>
      </c>
      <c r="Y45" s="2">
        <v>0</v>
      </c>
      <c r="Z45" s="2">
        <v>4</v>
      </c>
      <c r="AA45" s="2">
        <v>36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19">
        <v>0</v>
      </c>
      <c r="AH45" s="19">
        <v>0</v>
      </c>
      <c r="AI45" s="19">
        <v>60</v>
      </c>
      <c r="AJ45" s="19">
        <v>0</v>
      </c>
      <c r="AK45" s="19">
        <v>0</v>
      </c>
      <c r="AL45" s="47">
        <v>0</v>
      </c>
    </row>
    <row r="46" spans="1:38" x14ac:dyDescent="0.25">
      <c r="A46" s="23"/>
      <c r="B46" s="9">
        <v>50</v>
      </c>
      <c r="C46" s="2">
        <v>0</v>
      </c>
      <c r="D46" s="2">
        <v>0</v>
      </c>
      <c r="E46" s="2">
        <v>0</v>
      </c>
      <c r="F46" s="2">
        <v>-90</v>
      </c>
      <c r="G46" s="2">
        <v>60</v>
      </c>
      <c r="H46" s="2">
        <v>60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10">
        <v>0</v>
      </c>
      <c r="T46" s="23"/>
      <c r="U46" s="9">
        <v>50</v>
      </c>
      <c r="V46" s="2">
        <v>0</v>
      </c>
      <c r="W46" s="2">
        <v>0</v>
      </c>
      <c r="X46" s="2">
        <v>0</v>
      </c>
      <c r="Y46" s="2">
        <v>-90</v>
      </c>
      <c r="Z46" s="2">
        <v>60</v>
      </c>
      <c r="AA46" s="2">
        <v>60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19">
        <v>0</v>
      </c>
      <c r="AH46" s="19">
        <v>0</v>
      </c>
      <c r="AI46" s="19">
        <v>0</v>
      </c>
      <c r="AJ46" s="19">
        <v>0</v>
      </c>
      <c r="AK46" s="19">
        <v>0</v>
      </c>
      <c r="AL46" s="47">
        <v>0</v>
      </c>
    </row>
    <row r="47" spans="1:38" x14ac:dyDescent="0.25">
      <c r="A47" s="23"/>
      <c r="B47" s="9">
        <v>0</v>
      </c>
      <c r="C47" s="2">
        <v>50</v>
      </c>
      <c r="D47" s="2">
        <v>0</v>
      </c>
      <c r="E47" s="2">
        <v>0</v>
      </c>
      <c r="F47" s="2">
        <v>0</v>
      </c>
      <c r="G47" s="2">
        <v>-150</v>
      </c>
      <c r="H47" s="2">
        <v>0</v>
      </c>
      <c r="I47" s="2">
        <v>60</v>
      </c>
      <c r="J47" s="2">
        <v>36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60</v>
      </c>
      <c r="R47" s="2">
        <v>0</v>
      </c>
      <c r="S47" s="10">
        <v>0</v>
      </c>
      <c r="T47" s="23"/>
      <c r="U47" s="9">
        <v>0</v>
      </c>
      <c r="V47" s="2">
        <v>50</v>
      </c>
      <c r="W47" s="2">
        <v>0</v>
      </c>
      <c r="X47" s="2">
        <v>0</v>
      </c>
      <c r="Y47" s="2">
        <v>0</v>
      </c>
      <c r="Z47" s="2">
        <v>-150</v>
      </c>
      <c r="AA47" s="2">
        <v>0</v>
      </c>
      <c r="AB47" s="2">
        <v>60</v>
      </c>
      <c r="AC47" s="2">
        <v>36</v>
      </c>
      <c r="AD47" s="2">
        <v>0</v>
      </c>
      <c r="AE47" s="2">
        <v>0</v>
      </c>
      <c r="AF47" s="2">
        <v>0</v>
      </c>
      <c r="AG47" s="19">
        <v>0</v>
      </c>
      <c r="AH47" s="19">
        <v>0</v>
      </c>
      <c r="AI47" s="19">
        <v>0</v>
      </c>
      <c r="AJ47" s="19">
        <v>60</v>
      </c>
      <c r="AK47" s="19">
        <v>0</v>
      </c>
      <c r="AL47" s="47">
        <v>0</v>
      </c>
    </row>
    <row r="48" spans="1:38" x14ac:dyDescent="0.25">
      <c r="A48" s="23"/>
      <c r="B48" s="9">
        <v>0</v>
      </c>
      <c r="C48" s="2">
        <v>0</v>
      </c>
      <c r="D48" s="2">
        <v>50</v>
      </c>
      <c r="E48" s="2">
        <v>0</v>
      </c>
      <c r="F48" s="2">
        <v>0</v>
      </c>
      <c r="G48" s="2">
        <v>0</v>
      </c>
      <c r="H48" s="2">
        <v>-150</v>
      </c>
      <c r="I48" s="2">
        <v>60</v>
      </c>
      <c r="J48" s="2">
        <v>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60</v>
      </c>
      <c r="S48" s="10">
        <v>0</v>
      </c>
      <c r="T48" s="23"/>
      <c r="U48" s="9">
        <v>0</v>
      </c>
      <c r="V48" s="2">
        <v>0</v>
      </c>
      <c r="W48" s="2">
        <v>50</v>
      </c>
      <c r="X48" s="2">
        <v>0</v>
      </c>
      <c r="Y48" s="2">
        <v>0</v>
      </c>
      <c r="Z48" s="2">
        <v>0</v>
      </c>
      <c r="AA48" s="2">
        <v>-150</v>
      </c>
      <c r="AB48" s="2">
        <v>60</v>
      </c>
      <c r="AC48" s="2">
        <v>4</v>
      </c>
      <c r="AD48" s="2">
        <v>0</v>
      </c>
      <c r="AE48" s="2">
        <v>0</v>
      </c>
      <c r="AF48" s="2">
        <v>0</v>
      </c>
      <c r="AG48" s="19">
        <v>0</v>
      </c>
      <c r="AH48" s="19">
        <v>0</v>
      </c>
      <c r="AI48" s="19">
        <v>0</v>
      </c>
      <c r="AJ48" s="19">
        <v>0</v>
      </c>
      <c r="AK48" s="19">
        <v>60</v>
      </c>
      <c r="AL48" s="47">
        <v>0</v>
      </c>
    </row>
    <row r="49" spans="1:38" x14ac:dyDescent="0.25">
      <c r="A49" s="23"/>
      <c r="B49" s="9">
        <v>0</v>
      </c>
      <c r="C49" s="2">
        <v>0</v>
      </c>
      <c r="D49" s="2">
        <v>0</v>
      </c>
      <c r="E49" s="2">
        <v>50</v>
      </c>
      <c r="F49" s="2">
        <v>0</v>
      </c>
      <c r="G49" s="2">
        <v>0</v>
      </c>
      <c r="H49" s="2">
        <v>0</v>
      </c>
      <c r="I49" s="2">
        <v>-210</v>
      </c>
      <c r="J49" s="2">
        <v>0</v>
      </c>
      <c r="K49" s="2">
        <v>4</v>
      </c>
      <c r="L49" s="2">
        <v>36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10">
        <v>60</v>
      </c>
      <c r="T49" s="23"/>
      <c r="U49" s="9">
        <v>0</v>
      </c>
      <c r="V49" s="2">
        <v>0</v>
      </c>
      <c r="W49" s="2">
        <v>0</v>
      </c>
      <c r="X49" s="2">
        <v>50</v>
      </c>
      <c r="Y49" s="2">
        <v>0</v>
      </c>
      <c r="Z49" s="2">
        <v>0</v>
      </c>
      <c r="AA49" s="2">
        <v>0</v>
      </c>
      <c r="AB49" s="2">
        <v>-210</v>
      </c>
      <c r="AC49" s="2">
        <v>0</v>
      </c>
      <c r="AD49" s="2">
        <v>4</v>
      </c>
      <c r="AE49" s="2">
        <v>36</v>
      </c>
      <c r="AF49" s="2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47">
        <v>60</v>
      </c>
    </row>
    <row r="50" spans="1:38" x14ac:dyDescent="0.25">
      <c r="A50" s="23"/>
      <c r="B50" s="9">
        <v>0</v>
      </c>
      <c r="C50" s="2">
        <v>0</v>
      </c>
      <c r="D50" s="2">
        <v>0</v>
      </c>
      <c r="E50" s="2">
        <v>0</v>
      </c>
      <c r="F50" s="2">
        <v>50</v>
      </c>
      <c r="G50" s="2">
        <v>0</v>
      </c>
      <c r="H50" s="2">
        <v>0</v>
      </c>
      <c r="I50" s="2">
        <v>0</v>
      </c>
      <c r="J50" s="2">
        <v>-40</v>
      </c>
      <c r="K50" s="2">
        <v>60</v>
      </c>
      <c r="L50" s="2">
        <v>60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10">
        <v>0</v>
      </c>
      <c r="T50" s="23"/>
      <c r="U50" s="9">
        <v>0</v>
      </c>
      <c r="V50" s="2">
        <v>0</v>
      </c>
      <c r="W50" s="2">
        <v>0</v>
      </c>
      <c r="X50" s="2">
        <v>0</v>
      </c>
      <c r="Y50" s="2">
        <v>50</v>
      </c>
      <c r="Z50" s="2">
        <v>0</v>
      </c>
      <c r="AA50" s="2">
        <v>0</v>
      </c>
      <c r="AB50" s="2">
        <v>0</v>
      </c>
      <c r="AC50" s="2">
        <v>-40</v>
      </c>
      <c r="AD50" s="2">
        <v>60</v>
      </c>
      <c r="AE50" s="2">
        <v>60</v>
      </c>
      <c r="AF50" s="2">
        <v>0</v>
      </c>
      <c r="AG50" s="19">
        <v>0</v>
      </c>
      <c r="AH50" s="19">
        <v>0</v>
      </c>
      <c r="AI50" s="19">
        <v>0</v>
      </c>
      <c r="AJ50" s="19">
        <v>0</v>
      </c>
      <c r="AK50" s="19">
        <v>0</v>
      </c>
      <c r="AL50" s="47">
        <v>0</v>
      </c>
    </row>
    <row r="51" spans="1:38" x14ac:dyDescent="0.25">
      <c r="A51" s="23"/>
      <c r="B51" s="9">
        <v>0</v>
      </c>
      <c r="C51" s="2">
        <v>0</v>
      </c>
      <c r="D51" s="2">
        <v>0</v>
      </c>
      <c r="E51" s="2">
        <v>0</v>
      </c>
      <c r="F51" s="2">
        <v>0</v>
      </c>
      <c r="G51" s="2">
        <v>50</v>
      </c>
      <c r="H51" s="2">
        <v>0</v>
      </c>
      <c r="I51" s="2">
        <v>0</v>
      </c>
      <c r="J51" s="2">
        <v>0</v>
      </c>
      <c r="K51" s="2">
        <v>-100</v>
      </c>
      <c r="L51" s="2">
        <v>0</v>
      </c>
      <c r="M51" s="2">
        <v>60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10">
        <v>0</v>
      </c>
      <c r="T51" s="23"/>
      <c r="U51" s="9">
        <v>0</v>
      </c>
      <c r="V51" s="2">
        <v>0</v>
      </c>
      <c r="W51" s="2">
        <v>0</v>
      </c>
      <c r="X51" s="2">
        <v>0</v>
      </c>
      <c r="Y51" s="2">
        <v>0</v>
      </c>
      <c r="Z51" s="2">
        <v>50</v>
      </c>
      <c r="AA51" s="2">
        <v>0</v>
      </c>
      <c r="AB51" s="2">
        <v>0</v>
      </c>
      <c r="AC51" s="2">
        <v>0</v>
      </c>
      <c r="AD51" s="2">
        <v>-100</v>
      </c>
      <c r="AE51" s="2">
        <v>0</v>
      </c>
      <c r="AF51" s="2">
        <v>60</v>
      </c>
      <c r="AG51" s="19">
        <v>0</v>
      </c>
      <c r="AH51" s="19">
        <v>0</v>
      </c>
      <c r="AI51" s="19">
        <v>0</v>
      </c>
      <c r="AJ51" s="19">
        <v>0</v>
      </c>
      <c r="AK51" s="19">
        <v>0</v>
      </c>
      <c r="AL51" s="47">
        <v>0</v>
      </c>
    </row>
    <row r="52" spans="1:38" x14ac:dyDescent="0.25">
      <c r="A52" s="23"/>
      <c r="B52" s="9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50</v>
      </c>
      <c r="I52" s="2">
        <v>0</v>
      </c>
      <c r="J52" s="2">
        <v>0</v>
      </c>
      <c r="K52" s="2">
        <v>0</v>
      </c>
      <c r="L52" s="2">
        <v>-100</v>
      </c>
      <c r="M52" s="2">
        <v>60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10">
        <v>0</v>
      </c>
      <c r="T52" s="23"/>
      <c r="U52" s="9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50</v>
      </c>
      <c r="AB52" s="2">
        <v>0</v>
      </c>
      <c r="AC52" s="2">
        <v>0</v>
      </c>
      <c r="AD52" s="2">
        <v>0</v>
      </c>
      <c r="AE52" s="2">
        <v>-100</v>
      </c>
      <c r="AF52" s="2">
        <v>60</v>
      </c>
      <c r="AG52" s="19">
        <v>0</v>
      </c>
      <c r="AH52" s="19">
        <v>0</v>
      </c>
      <c r="AI52" s="19">
        <v>0</v>
      </c>
      <c r="AJ52" s="19">
        <v>0</v>
      </c>
      <c r="AK52" s="19">
        <v>0</v>
      </c>
      <c r="AL52" s="47">
        <v>0</v>
      </c>
    </row>
    <row r="53" spans="1:38" x14ac:dyDescent="0.25">
      <c r="A53" s="23"/>
      <c r="B53" s="9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50</v>
      </c>
      <c r="J53" s="2">
        <v>0</v>
      </c>
      <c r="K53" s="2">
        <v>0</v>
      </c>
      <c r="L53" s="2">
        <v>0</v>
      </c>
      <c r="M53" s="2">
        <v>-160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10">
        <v>0</v>
      </c>
      <c r="T53" s="23"/>
      <c r="U53" s="9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50</v>
      </c>
      <c r="AC53" s="2">
        <v>0</v>
      </c>
      <c r="AD53" s="2">
        <v>0</v>
      </c>
      <c r="AE53" s="2">
        <v>0</v>
      </c>
      <c r="AF53" s="2">
        <v>-160</v>
      </c>
      <c r="AG53" s="19">
        <v>0</v>
      </c>
      <c r="AH53" s="19">
        <v>0</v>
      </c>
      <c r="AI53" s="19">
        <v>0</v>
      </c>
      <c r="AJ53" s="19">
        <v>0</v>
      </c>
      <c r="AK53" s="19">
        <v>0</v>
      </c>
      <c r="AL53" s="47">
        <v>0</v>
      </c>
    </row>
    <row r="54" spans="1:38" x14ac:dyDescent="0.25">
      <c r="A54" s="23"/>
      <c r="B54" s="9">
        <v>0</v>
      </c>
      <c r="C54" s="2">
        <v>0</v>
      </c>
      <c r="D54" s="2">
        <v>0</v>
      </c>
      <c r="E54" s="2">
        <v>0</v>
      </c>
      <c r="F54" s="2">
        <v>0</v>
      </c>
      <c r="G54" s="2">
        <v>36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-110</v>
      </c>
      <c r="O54" s="2">
        <v>0</v>
      </c>
      <c r="P54" s="2">
        <v>54</v>
      </c>
      <c r="Q54" s="2">
        <v>0</v>
      </c>
      <c r="R54" s="2">
        <v>0</v>
      </c>
      <c r="S54" s="10">
        <v>0</v>
      </c>
      <c r="T54" s="23"/>
      <c r="U54" s="9">
        <v>0</v>
      </c>
      <c r="V54" s="2">
        <v>0</v>
      </c>
      <c r="W54" s="2">
        <v>0</v>
      </c>
      <c r="X54" s="2">
        <v>0</v>
      </c>
      <c r="Y54" s="2">
        <v>0</v>
      </c>
      <c r="Z54" s="2">
        <v>36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19">
        <v>-110</v>
      </c>
      <c r="AH54" s="19">
        <v>0</v>
      </c>
      <c r="AI54" s="19">
        <v>54</v>
      </c>
      <c r="AJ54" s="19">
        <v>0</v>
      </c>
      <c r="AK54" s="19">
        <v>0</v>
      </c>
      <c r="AL54" s="47">
        <v>0</v>
      </c>
    </row>
    <row r="55" spans="1:38" x14ac:dyDescent="0.25">
      <c r="A55" s="23"/>
      <c r="B55" s="9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-110</v>
      </c>
      <c r="P55" s="2">
        <v>6</v>
      </c>
      <c r="Q55" s="2">
        <v>0</v>
      </c>
      <c r="R55" s="2">
        <v>0</v>
      </c>
      <c r="S55" s="10">
        <v>0</v>
      </c>
      <c r="T55" s="23"/>
      <c r="U55" s="9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4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19">
        <v>0</v>
      </c>
      <c r="AH55" s="19">
        <v>-110</v>
      </c>
      <c r="AI55" s="19">
        <v>6</v>
      </c>
      <c r="AJ55" s="19">
        <v>0</v>
      </c>
      <c r="AK55" s="19">
        <v>0</v>
      </c>
      <c r="AL55" s="47">
        <v>0</v>
      </c>
    </row>
    <row r="56" spans="1:38" x14ac:dyDescent="0.25">
      <c r="A56" s="23"/>
      <c r="B56" s="9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40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-170</v>
      </c>
      <c r="Q56" s="2">
        <v>0</v>
      </c>
      <c r="R56" s="2">
        <v>0</v>
      </c>
      <c r="S56" s="10">
        <v>0</v>
      </c>
      <c r="T56" s="23"/>
      <c r="U56" s="9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40</v>
      </c>
      <c r="AC56" s="2">
        <v>0</v>
      </c>
      <c r="AD56" s="2">
        <v>0</v>
      </c>
      <c r="AE56" s="2">
        <v>0</v>
      </c>
      <c r="AF56" s="2">
        <v>0</v>
      </c>
      <c r="AG56" s="19">
        <v>0</v>
      </c>
      <c r="AH56" s="19">
        <v>0</v>
      </c>
      <c r="AI56" s="19">
        <v>-170</v>
      </c>
      <c r="AJ56" s="19">
        <v>0</v>
      </c>
      <c r="AK56" s="19">
        <v>0</v>
      </c>
      <c r="AL56" s="47">
        <v>0</v>
      </c>
    </row>
    <row r="57" spans="1:38" x14ac:dyDescent="0.25">
      <c r="A57" s="23"/>
      <c r="B57" s="9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36</v>
      </c>
      <c r="L57" s="2">
        <v>0</v>
      </c>
      <c r="M57" s="2">
        <v>0</v>
      </c>
      <c r="N57" s="2">
        <v>50</v>
      </c>
      <c r="O57" s="2">
        <v>0</v>
      </c>
      <c r="P57" s="2">
        <v>0</v>
      </c>
      <c r="Q57" s="2">
        <v>-60</v>
      </c>
      <c r="R57" s="2">
        <v>0</v>
      </c>
      <c r="S57" s="10">
        <v>54</v>
      </c>
      <c r="T57" s="23"/>
      <c r="U57" s="9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36</v>
      </c>
      <c r="AE57" s="2">
        <v>0</v>
      </c>
      <c r="AF57" s="2">
        <v>0</v>
      </c>
      <c r="AG57" s="19">
        <v>50</v>
      </c>
      <c r="AH57" s="19">
        <v>0</v>
      </c>
      <c r="AI57" s="19">
        <v>0</v>
      </c>
      <c r="AJ57" s="19">
        <v>-60</v>
      </c>
      <c r="AK57" s="19">
        <v>0</v>
      </c>
      <c r="AL57" s="47">
        <v>54</v>
      </c>
    </row>
    <row r="58" spans="1:38" x14ac:dyDescent="0.25">
      <c r="A58" s="23"/>
      <c r="B58" s="9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4</v>
      </c>
      <c r="M58" s="2">
        <v>0</v>
      </c>
      <c r="N58" s="2">
        <v>0</v>
      </c>
      <c r="O58" s="2">
        <v>50</v>
      </c>
      <c r="P58" s="2">
        <v>0</v>
      </c>
      <c r="Q58" s="2">
        <v>0</v>
      </c>
      <c r="R58" s="2">
        <v>-60</v>
      </c>
      <c r="S58" s="10">
        <v>6</v>
      </c>
      <c r="T58" s="23"/>
      <c r="U58" s="9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4</v>
      </c>
      <c r="AF58" s="2">
        <v>0</v>
      </c>
      <c r="AG58" s="19">
        <v>0</v>
      </c>
      <c r="AH58" s="19">
        <v>50</v>
      </c>
      <c r="AI58" s="19">
        <v>0</v>
      </c>
      <c r="AJ58" s="19">
        <v>0</v>
      </c>
      <c r="AK58" s="19">
        <v>-60</v>
      </c>
      <c r="AL58" s="47">
        <v>6</v>
      </c>
    </row>
    <row r="59" spans="1:38" ht="15.75" thickBot="1" x14ac:dyDescent="0.3">
      <c r="A59" s="23"/>
      <c r="B59" s="11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14">
        <v>40</v>
      </c>
      <c r="N59" s="14">
        <v>0</v>
      </c>
      <c r="O59" s="14">
        <v>0</v>
      </c>
      <c r="P59" s="14">
        <v>50</v>
      </c>
      <c r="Q59" s="14">
        <v>0</v>
      </c>
      <c r="R59" s="14">
        <v>0</v>
      </c>
      <c r="S59" s="24">
        <v>-120</v>
      </c>
      <c r="T59" s="23"/>
      <c r="U59" s="11">
        <v>1</v>
      </c>
      <c r="V59" s="14">
        <v>1</v>
      </c>
      <c r="W59" s="11">
        <v>1</v>
      </c>
      <c r="X59" s="14">
        <v>1</v>
      </c>
      <c r="Y59" s="11">
        <v>1</v>
      </c>
      <c r="Z59" s="14">
        <v>1</v>
      </c>
      <c r="AA59" s="11">
        <v>1</v>
      </c>
      <c r="AB59" s="14">
        <v>1</v>
      </c>
      <c r="AC59" s="11">
        <v>1</v>
      </c>
      <c r="AD59" s="14">
        <v>1</v>
      </c>
      <c r="AE59" s="11">
        <v>1</v>
      </c>
      <c r="AF59" s="14">
        <v>1</v>
      </c>
      <c r="AG59" s="11">
        <v>1</v>
      </c>
      <c r="AH59" s="14">
        <v>1</v>
      </c>
      <c r="AI59" s="11">
        <v>1</v>
      </c>
      <c r="AJ59" s="14">
        <v>1</v>
      </c>
      <c r="AK59" s="11">
        <v>1</v>
      </c>
      <c r="AL59" s="14">
        <v>1</v>
      </c>
    </row>
    <row r="60" spans="1:38" x14ac:dyDescent="0.25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</row>
    <row r="61" spans="1:38" ht="15.75" thickBot="1" x14ac:dyDescent="0.3">
      <c r="B61" s="28" t="s">
        <v>27</v>
      </c>
      <c r="T61" s="28" t="s">
        <v>28</v>
      </c>
      <c r="X61" s="28" t="s">
        <v>30</v>
      </c>
      <c r="AK61" s="3" t="s">
        <v>29</v>
      </c>
      <c r="AL61" s="3">
        <f>MDETERM(U42:AL59)</f>
        <v>-6.7241466235040719E+34</v>
      </c>
    </row>
    <row r="62" spans="1:38" x14ac:dyDescent="0.25">
      <c r="A62" s="29" t="s">
        <v>0</v>
      </c>
      <c r="B62" s="16">
        <f t="array" ref="B62:S79">MINVERSE(U42:AL59)</f>
        <v>-2.1776023949331567E-2</v>
      </c>
      <c r="C62" s="17">
        <v>-1.1858927128463028E-2</v>
      </c>
      <c r="D62" s="17">
        <v>-1.2172995771238258E-2</v>
      </c>
      <c r="E62" s="17">
        <v>-8.2698779491573917E-3</v>
      </c>
      <c r="F62" s="17">
        <v>-3.855673172356792E-3</v>
      </c>
      <c r="G62" s="17">
        <v>-2.0380601664459872E-3</v>
      </c>
      <c r="H62" s="17">
        <v>-2.7290111805515016E-3</v>
      </c>
      <c r="I62" s="17">
        <v>-1.3589267705188346E-3</v>
      </c>
      <c r="J62" s="17">
        <v>4.9240626092498878E-4</v>
      </c>
      <c r="K62" s="17">
        <v>1.1711044042338622E-3</v>
      </c>
      <c r="L62" s="17">
        <v>8.0621592422626983E-4</v>
      </c>
      <c r="M62" s="48">
        <v>1.3913855053679319E-3</v>
      </c>
      <c r="N62" s="48">
        <v>-5.6618556719948664E-3</v>
      </c>
      <c r="O62" s="48">
        <v>-6.1472344835565894E-3</v>
      </c>
      <c r="P62" s="48">
        <v>-4.3225519352190871E-3</v>
      </c>
      <c r="Q62" s="48">
        <v>-3.0501914725830246E-4</v>
      </c>
      <c r="R62" s="48">
        <v>-9.9597016136381065E-4</v>
      </c>
      <c r="S62" s="25">
        <v>0.10398246115126111</v>
      </c>
      <c r="T62" s="3">
        <f>SUM(B62:S62)</f>
        <v>2.6351445758558134E-2</v>
      </c>
      <c r="U62" s="29" t="s">
        <v>0</v>
      </c>
      <c r="V62" s="3">
        <v>0.10398246115126111</v>
      </c>
      <c r="X62" s="3">
        <f t="array" ref="X62:X79">MMULT(B22:S39,V62:V79)</f>
        <v>2.4913765422268748</v>
      </c>
    </row>
    <row r="63" spans="1:38" x14ac:dyDescent="0.25">
      <c r="A63" s="29" t="s">
        <v>1</v>
      </c>
      <c r="B63" s="18">
        <v>-1.5783677407117699E-3</v>
      </c>
      <c r="C63" s="19">
        <v>-1.0079606276173944E-2</v>
      </c>
      <c r="D63" s="19">
        <v>-7.9675502572407544E-4</v>
      </c>
      <c r="E63" s="19">
        <v>-3.6167782026479576E-3</v>
      </c>
      <c r="F63" s="19">
        <v>-3.1255350296467057E-3</v>
      </c>
      <c r="G63" s="19">
        <v>-1.8282598076634817E-3</v>
      </c>
      <c r="H63" s="19">
        <v>-1.4059870566737779E-3</v>
      </c>
      <c r="I63" s="19">
        <v>-7.9257961566038353E-4</v>
      </c>
      <c r="J63" s="19">
        <v>1.4792657860415801E-4</v>
      </c>
      <c r="K63" s="19">
        <v>6.3661306292517458E-4</v>
      </c>
      <c r="L63" s="19">
        <v>5.7234369068977014E-4</v>
      </c>
      <c r="M63" s="38">
        <v>9.3684856039777202E-4</v>
      </c>
      <c r="N63" s="38">
        <v>-5.0396881709203764E-3</v>
      </c>
      <c r="O63" s="38">
        <v>2.1562739795669039E-4</v>
      </c>
      <c r="P63" s="38">
        <v>-2.4146924973770054E-3</v>
      </c>
      <c r="Q63" s="38">
        <v>-5.3895373355103567E-4</v>
      </c>
      <c r="R63" s="38">
        <v>-1.1668098256132706E-4</v>
      </c>
      <c r="S63" s="26">
        <v>7.7358364446746791E-2</v>
      </c>
      <c r="T63" s="3">
        <f t="shared" ref="T63:T79" si="1">SUM(B63:S63)</f>
        <v>4.8533839598008513E-2</v>
      </c>
      <c r="U63" s="29" t="s">
        <v>1</v>
      </c>
      <c r="V63" s="3">
        <v>7.7358364446746791E-2</v>
      </c>
      <c r="X63" s="3">
        <v>4.2681143505165098</v>
      </c>
    </row>
    <row r="64" spans="1:38" x14ac:dyDescent="0.25">
      <c r="A64" s="29" t="s">
        <v>2</v>
      </c>
      <c r="B64" s="18">
        <v>9.8347782935461728E-5</v>
      </c>
      <c r="C64" s="19">
        <v>1.9716700245475541E-4</v>
      </c>
      <c r="D64" s="19">
        <v>-9.3474081169744715E-3</v>
      </c>
      <c r="E64" s="19">
        <v>-3.2747867549832014E-3</v>
      </c>
      <c r="F64" s="19">
        <v>-8.7525947317287873E-5</v>
      </c>
      <c r="G64" s="19">
        <v>1.29876335625159E-4</v>
      </c>
      <c r="H64" s="19">
        <v>-8.6818892711914013E-4</v>
      </c>
      <c r="I64" s="19">
        <v>-3.3985935977197873E-4</v>
      </c>
      <c r="J64" s="19">
        <v>2.6241197216666601E-4</v>
      </c>
      <c r="K64" s="19">
        <v>3.3930727393637728E-4</v>
      </c>
      <c r="L64" s="19">
        <v>9.9502912832121358E-5</v>
      </c>
      <c r="M64" s="38">
        <v>2.226393607421712E-4</v>
      </c>
      <c r="N64" s="38">
        <v>3.2147511092465449E-4</v>
      </c>
      <c r="O64" s="38">
        <v>-5.3383228009205152E-3</v>
      </c>
      <c r="P64" s="38">
        <v>-1.1874341153055668E-3</v>
      </c>
      <c r="Q64" s="38">
        <v>2.847711108357836E-4</v>
      </c>
      <c r="R64" s="38">
        <v>-7.1329415190851512E-4</v>
      </c>
      <c r="S64" s="26">
        <v>9.2936865126374783E-3</v>
      </c>
      <c r="T64" s="3">
        <f t="shared" si="1"/>
        <v>-9.9076347992100525E-3</v>
      </c>
      <c r="U64" s="29" t="s">
        <v>2</v>
      </c>
      <c r="V64" s="3">
        <v>9.2936865126374783E-3</v>
      </c>
      <c r="X64" s="3">
        <v>5.8812022338182377</v>
      </c>
    </row>
    <row r="65" spans="1:24" x14ac:dyDescent="0.25">
      <c r="A65" s="29" t="s">
        <v>3</v>
      </c>
      <c r="B65" s="18">
        <v>6.5765591149674553E-4</v>
      </c>
      <c r="C65" s="19">
        <v>5.998053039145318E-4</v>
      </c>
      <c r="D65" s="19">
        <v>-9.1767942781965158E-5</v>
      </c>
      <c r="E65" s="19">
        <v>-5.8020446124067513E-3</v>
      </c>
      <c r="F65" s="19">
        <v>5.3273007649491287E-4</v>
      </c>
      <c r="G65" s="19">
        <v>4.0545873981404339E-4</v>
      </c>
      <c r="H65" s="19">
        <v>-1.1160024029182502E-3</v>
      </c>
      <c r="I65" s="19">
        <v>-4.6152235054386874E-4</v>
      </c>
      <c r="J65" s="19">
        <v>4.0946991929310478E-4</v>
      </c>
      <c r="K65" s="19">
        <v>4.731268718886298E-4</v>
      </c>
      <c r="L65" s="19">
        <v>1.0152092126431754E-4</v>
      </c>
      <c r="M65" s="38">
        <v>2.5453224587042788E-4</v>
      </c>
      <c r="N65" s="38">
        <v>6.1557081909765512E-4</v>
      </c>
      <c r="O65" s="38">
        <v>-4.532241985242037E-4</v>
      </c>
      <c r="P65" s="38">
        <v>-1.831499446789325E-3</v>
      </c>
      <c r="Q65" s="38">
        <v>5.0956360231557056E-4</v>
      </c>
      <c r="R65" s="38">
        <v>-1.011897540416723E-3</v>
      </c>
      <c r="S65" s="26">
        <v>6.2462917500916331E-3</v>
      </c>
      <c r="T65" s="3">
        <f t="shared" si="1"/>
        <v>3.7767667160485893E-5</v>
      </c>
      <c r="U65" s="29" t="s">
        <v>3</v>
      </c>
      <c r="V65" s="3">
        <v>6.2462917500916331E-3</v>
      </c>
      <c r="X65" s="3">
        <v>4.3508138260282649</v>
      </c>
    </row>
    <row r="66" spans="1:24" x14ac:dyDescent="0.25">
      <c r="A66" s="29" t="s">
        <v>4</v>
      </c>
      <c r="B66" s="18">
        <v>-8.5607015046718759E-3</v>
      </c>
      <c r="C66" s="19">
        <v>-5.0100155104469074E-3</v>
      </c>
      <c r="D66" s="19">
        <v>-5.1249071585090043E-3</v>
      </c>
      <c r="E66" s="19">
        <v>-3.0476584635758292E-3</v>
      </c>
      <c r="F66" s="19">
        <v>-1.1636901344587849E-2</v>
      </c>
      <c r="G66" s="19">
        <v>-3.8253921572929113E-3</v>
      </c>
      <c r="H66" s="19">
        <v>-4.078153783029532E-3</v>
      </c>
      <c r="I66" s="19">
        <v>-1.27633141332672E-3</v>
      </c>
      <c r="J66" s="19">
        <v>-5.4185199716075822E-6</v>
      </c>
      <c r="K66" s="19">
        <v>1.0295143267912968E-3</v>
      </c>
      <c r="L66" s="19">
        <v>1.0147833425200852E-3</v>
      </c>
      <c r="M66" s="38">
        <v>1.7279240759655091E-3</v>
      </c>
      <c r="N66" s="38">
        <v>-1.9080504833257179E-3</v>
      </c>
      <c r="O66" s="38">
        <v>-2.0856103030580516E-3</v>
      </c>
      <c r="P66" s="38">
        <v>-8.5057590433345849E-4</v>
      </c>
      <c r="Q66" s="38">
        <v>-1.2618922906962667E-3</v>
      </c>
      <c r="R66" s="38">
        <v>-1.5146539164328807E-3</v>
      </c>
      <c r="S66" s="26">
        <v>0.15380999199579862</v>
      </c>
      <c r="T66" s="3">
        <f t="shared" si="1"/>
        <v>0.1073959509878169</v>
      </c>
      <c r="U66" s="29" t="s">
        <v>4</v>
      </c>
      <c r="V66" s="3">
        <v>0.15380999199579862</v>
      </c>
      <c r="X66" s="3">
        <v>4.1147889308999268</v>
      </c>
    </row>
    <row r="67" spans="1:24" x14ac:dyDescent="0.25">
      <c r="A67" s="29" t="s">
        <v>5</v>
      </c>
      <c r="B67" s="18">
        <v>3.7907590593527535E-3</v>
      </c>
      <c r="C67" s="19">
        <v>7.7514261922341705E-4</v>
      </c>
      <c r="D67" s="19">
        <v>4.3410541534792861E-3</v>
      </c>
      <c r="E67" s="19">
        <v>2.6677483141322985E-3</v>
      </c>
      <c r="F67" s="19">
        <v>1.1753243511195574E-3</v>
      </c>
      <c r="G67" s="19">
        <v>-5.4590318171649794E-3</v>
      </c>
      <c r="H67" s="19">
        <v>2.3859735581979271E-3</v>
      </c>
      <c r="I67" s="19">
        <v>3.1547343257335667E-4</v>
      </c>
      <c r="J67" s="19">
        <v>-1.4052378943371934E-3</v>
      </c>
      <c r="K67" s="19">
        <v>-7.0342748689221704E-4</v>
      </c>
      <c r="L67" s="19">
        <v>7.6076515250971259E-4</v>
      </c>
      <c r="M67" s="38">
        <v>8.3882497092943348E-4</v>
      </c>
      <c r="N67" s="38">
        <v>1.2095588984726613E-4</v>
      </c>
      <c r="O67" s="38">
        <v>5.6319100791517914E-3</v>
      </c>
      <c r="P67" s="38">
        <v>1.9479983105074176E-3</v>
      </c>
      <c r="Q67" s="38">
        <v>-3.2795028936373144E-3</v>
      </c>
      <c r="R67" s="38">
        <v>4.5655024817255968E-3</v>
      </c>
      <c r="S67" s="26">
        <v>0.13077173541165979</v>
      </c>
      <c r="T67" s="3">
        <f t="shared" si="1"/>
        <v>0.14924196769237791</v>
      </c>
      <c r="U67" s="29" t="s">
        <v>5</v>
      </c>
      <c r="V67" s="3">
        <v>0.13077173541165979</v>
      </c>
      <c r="X67" s="3">
        <v>-5.4943499477150546</v>
      </c>
    </row>
    <row r="68" spans="1:24" x14ac:dyDescent="0.25">
      <c r="A68" s="29" t="s">
        <v>6</v>
      </c>
      <c r="B68" s="18">
        <v>1.5148753080824057E-3</v>
      </c>
      <c r="C68" s="19">
        <v>1.592273388825408E-3</v>
      </c>
      <c r="D68" s="19">
        <v>-1.8842517485442474E-3</v>
      </c>
      <c r="E68" s="19">
        <v>-3.4767105186488253E-4</v>
      </c>
      <c r="F68" s="19">
        <v>1.2490512756293275E-3</v>
      </c>
      <c r="G68" s="19">
        <v>1.4193270532639351E-3</v>
      </c>
      <c r="H68" s="19">
        <v>-6.2290282489493067E-3</v>
      </c>
      <c r="I68" s="19">
        <v>-1.0975315771310744E-3</v>
      </c>
      <c r="J68" s="19">
        <v>9.867715636089579E-4</v>
      </c>
      <c r="K68" s="19">
        <v>1.2717786402176104E-3</v>
      </c>
      <c r="L68" s="19">
        <v>8.9563257748523882E-5</v>
      </c>
      <c r="M68" s="38">
        <v>5.9357322187888703E-4</v>
      </c>
      <c r="N68" s="38">
        <v>1.7351814451598785E-3</v>
      </c>
      <c r="O68" s="38">
        <v>-3.6376301307750433E-3</v>
      </c>
      <c r="P68" s="38">
        <v>3.7826444567496596E-4</v>
      </c>
      <c r="Q68" s="38">
        <v>1.6408470803081663E-3</v>
      </c>
      <c r="R68" s="38">
        <v>-6.0075082219050759E-3</v>
      </c>
      <c r="S68" s="26">
        <v>1.3291201622653886E-2</v>
      </c>
      <c r="T68" s="3">
        <f t="shared" si="1"/>
        <v>6.5590873238823219E-3</v>
      </c>
      <c r="U68" s="29" t="s">
        <v>6</v>
      </c>
      <c r="V68" s="3">
        <v>1.3291201622653886E-2</v>
      </c>
      <c r="X68" s="3">
        <v>7.834260924767638</v>
      </c>
    </row>
    <row r="69" spans="1:24" x14ac:dyDescent="0.25">
      <c r="A69" s="30" t="s">
        <v>7</v>
      </c>
      <c r="B69" s="18">
        <v>2.982292831846564E-3</v>
      </c>
      <c r="C69" s="19">
        <v>2.9427346510193962E-3</v>
      </c>
      <c r="D69" s="19">
        <v>2.4698376376358698E-3</v>
      </c>
      <c r="E69" s="19">
        <v>1.0977452855200013E-3</v>
      </c>
      <c r="F69" s="19">
        <v>2.8968686854542493E-3</v>
      </c>
      <c r="G69" s="19">
        <v>2.8098406876344824E-3</v>
      </c>
      <c r="H69" s="19">
        <v>1.769467258190723E-3</v>
      </c>
      <c r="I69" s="19">
        <v>-2.8481769220106319E-3</v>
      </c>
      <c r="J69" s="19">
        <v>2.8125835276804991E-3</v>
      </c>
      <c r="K69" s="19">
        <v>2.6535050043901393E-3</v>
      </c>
      <c r="L69" s="19">
        <v>7.7854465975466956E-4</v>
      </c>
      <c r="M69" s="38">
        <v>1.3137136698019014E-3</v>
      </c>
      <c r="N69" s="38">
        <v>2.953515092686515E-3</v>
      </c>
      <c r="O69" s="38">
        <v>2.2226742538210653E-3</v>
      </c>
      <c r="P69" s="38">
        <v>1.4291869704636125E-3</v>
      </c>
      <c r="Q69" s="38">
        <v>2.8810274762947441E-3</v>
      </c>
      <c r="R69" s="38">
        <v>1.8406540468509848E-3</v>
      </c>
      <c r="S69" s="26">
        <v>4.2712073196157262E-3</v>
      </c>
      <c r="T69" s="3">
        <f t="shared" si="1"/>
        <v>3.7277222136650516E-2</v>
      </c>
      <c r="U69" s="30" t="s">
        <v>7</v>
      </c>
      <c r="V69" s="3">
        <v>4.2712073196157262E-3</v>
      </c>
      <c r="X69" s="3">
        <v>7.8537598976107788</v>
      </c>
    </row>
    <row r="70" spans="1:24" x14ac:dyDescent="0.25">
      <c r="A70" s="29" t="s">
        <v>12</v>
      </c>
      <c r="B70" s="18">
        <v>-5.0441113873497864E-3</v>
      </c>
      <c r="C70" s="19">
        <v>-2.8316691408236069E-3</v>
      </c>
      <c r="D70" s="19">
        <v>-3.1742484732647991E-3</v>
      </c>
      <c r="E70" s="19">
        <v>-1.4520334096642269E-3</v>
      </c>
      <c r="F70" s="19">
        <v>-1.1098356325105136E-2</v>
      </c>
      <c r="G70" s="19">
        <v>-6.2309833827475288E-3</v>
      </c>
      <c r="H70" s="19">
        <v>-6.9846579141181701E-3</v>
      </c>
      <c r="I70" s="19">
        <v>-3.7840573937076645E-3</v>
      </c>
      <c r="J70" s="19">
        <v>-2.3738544663690402E-2</v>
      </c>
      <c r="K70" s="19">
        <v>-1.1794247161547377E-2</v>
      </c>
      <c r="L70" s="19">
        <v>-1.2655843143044215E-2</v>
      </c>
      <c r="M70" s="38">
        <v>-7.2768323211733063E-3</v>
      </c>
      <c r="N70" s="38">
        <v>6.6839213673437542E-4</v>
      </c>
      <c r="O70" s="38">
        <v>1.3895135023434798E-4</v>
      </c>
      <c r="P70" s="38">
        <v>1.4853948576057454E-3</v>
      </c>
      <c r="Q70" s="38">
        <v>-1.185779267951401E-3</v>
      </c>
      <c r="R70" s="38">
        <v>-1.9394537993220318E-3</v>
      </c>
      <c r="S70" s="26">
        <v>0.30271224688776732</v>
      </c>
      <c r="T70" s="3">
        <f t="shared" si="1"/>
        <v>0.20581416744883216</v>
      </c>
      <c r="U70" s="29" t="s">
        <v>12</v>
      </c>
      <c r="V70" s="3">
        <v>0.30271224688776732</v>
      </c>
      <c r="X70" s="3">
        <v>-7.3475425942003243</v>
      </c>
    </row>
    <row r="71" spans="1:24" x14ac:dyDescent="0.25">
      <c r="A71" s="29" t="s">
        <v>8</v>
      </c>
      <c r="B71" s="18">
        <v>2.4545594356476072E-3</v>
      </c>
      <c r="C71" s="19">
        <v>9.3933405667784525E-4</v>
      </c>
      <c r="D71" s="19">
        <v>2.6336216337963687E-3</v>
      </c>
      <c r="E71" s="19">
        <v>1.5397013981011496E-3</v>
      </c>
      <c r="F71" s="19">
        <v>1.1308250540824508E-3</v>
      </c>
      <c r="G71" s="19">
        <v>-2.2026707796510255E-3</v>
      </c>
      <c r="H71" s="19">
        <v>1.5247618900097229E-3</v>
      </c>
      <c r="I71" s="19">
        <v>-3.7629645659031458E-4</v>
      </c>
      <c r="J71" s="19">
        <v>-1.752595357285034E-4</v>
      </c>
      <c r="K71" s="19">
        <v>-9.8541815551229563E-3</v>
      </c>
      <c r="L71" s="19">
        <v>5.263596999588551E-4</v>
      </c>
      <c r="M71" s="38">
        <v>-3.0842662014474265E-3</v>
      </c>
      <c r="N71" s="38">
        <v>6.1426202480235415E-4</v>
      </c>
      <c r="O71" s="38">
        <v>3.2327064621673444E-3</v>
      </c>
      <c r="P71" s="38">
        <v>1.2419717122156356E-3</v>
      </c>
      <c r="Q71" s="38">
        <v>-1.0995587950133922E-3</v>
      </c>
      <c r="R71" s="38">
        <v>2.6278738746473569E-3</v>
      </c>
      <c r="S71" s="26">
        <v>6.6186719078257836E-2</v>
      </c>
      <c r="T71" s="3">
        <f t="shared" si="1"/>
        <v>6.7860462996810908E-2</v>
      </c>
      <c r="U71" s="29" t="s">
        <v>8</v>
      </c>
      <c r="V71" s="3">
        <v>6.6186719078257836E-2</v>
      </c>
      <c r="X71" s="3">
        <v>14.317504992083753</v>
      </c>
    </row>
    <row r="72" spans="1:24" x14ac:dyDescent="0.25">
      <c r="A72" s="29" t="s">
        <v>9</v>
      </c>
      <c r="B72" s="18">
        <v>1.3166175600124333E-3</v>
      </c>
      <c r="C72" s="19">
        <v>1.3478994414788407E-3</v>
      </c>
      <c r="D72" s="19">
        <v>-4.7903131721539825E-4</v>
      </c>
      <c r="E72" s="19">
        <v>3.1991715102558466E-5</v>
      </c>
      <c r="F72" s="19">
        <v>1.1676885163373356E-3</v>
      </c>
      <c r="G72" s="19">
        <v>1.2365086555634331E-3</v>
      </c>
      <c r="H72" s="19">
        <v>-2.7827390135638933E-3</v>
      </c>
      <c r="I72" s="19">
        <v>-1.08279896144253E-3</v>
      </c>
      <c r="J72" s="19">
        <v>1.0207451932445725E-3</v>
      </c>
      <c r="K72" s="19">
        <v>1.1334215084319564E-3</v>
      </c>
      <c r="L72" s="19">
        <v>-9.8092412474217374E-3</v>
      </c>
      <c r="M72" s="38">
        <v>-3.2068920759727006E-3</v>
      </c>
      <c r="N72" s="38">
        <v>1.4213748024586609E-3</v>
      </c>
      <c r="O72" s="38">
        <v>-1.4020636427960718E-3</v>
      </c>
      <c r="P72" s="38">
        <v>4.5710477979941022E-4</v>
      </c>
      <c r="Q72" s="38">
        <v>1.3606161919593478E-3</v>
      </c>
      <c r="R72" s="38">
        <v>-2.6586314771679786E-3</v>
      </c>
      <c r="S72" s="26">
        <v>7.4464521837548925E-3</v>
      </c>
      <c r="T72" s="3">
        <f t="shared" si="1"/>
        <v>-3.4809771874368661E-3</v>
      </c>
      <c r="U72" s="29" t="s">
        <v>9</v>
      </c>
      <c r="V72" s="3">
        <v>7.4464521837548925E-3</v>
      </c>
      <c r="X72" s="3">
        <v>17.575978024465929</v>
      </c>
    </row>
    <row r="73" spans="1:24" x14ac:dyDescent="0.25">
      <c r="A73" s="30" t="s">
        <v>10</v>
      </c>
      <c r="B73" s="18">
        <v>9.3196650995205118E-4</v>
      </c>
      <c r="C73" s="19">
        <v>9.1960457844356136E-4</v>
      </c>
      <c r="D73" s="19">
        <v>7.7182426176120934E-4</v>
      </c>
      <c r="E73" s="19">
        <v>3.4304540172500032E-4</v>
      </c>
      <c r="F73" s="19">
        <v>9.0527146420445279E-4</v>
      </c>
      <c r="G73" s="19">
        <v>8.780752148857757E-4</v>
      </c>
      <c r="H73" s="19">
        <v>5.5295851818460112E-4</v>
      </c>
      <c r="I73" s="19">
        <v>-8.9005528812832182E-4</v>
      </c>
      <c r="J73" s="19">
        <v>8.7893235240015584E-4</v>
      </c>
      <c r="K73" s="19">
        <v>8.2922031387191856E-4</v>
      </c>
      <c r="L73" s="19">
        <v>2.4329520617333414E-4</v>
      </c>
      <c r="M73" s="38">
        <v>-5.8394644781869067E-3</v>
      </c>
      <c r="N73" s="38">
        <v>9.2297346646453594E-4</v>
      </c>
      <c r="O73" s="38">
        <v>6.9458570431908293E-4</v>
      </c>
      <c r="P73" s="38">
        <v>4.4662092826987883E-4</v>
      </c>
      <c r="Q73" s="38">
        <v>9.0032108634210744E-4</v>
      </c>
      <c r="R73" s="38">
        <v>5.7520438964093275E-4</v>
      </c>
      <c r="S73" s="26">
        <v>1.3347522873799146E-3</v>
      </c>
      <c r="T73" s="3">
        <f t="shared" si="1"/>
        <v>5.3991319177032837E-3</v>
      </c>
      <c r="U73" s="30" t="s">
        <v>10</v>
      </c>
      <c r="V73" s="3">
        <v>1.3347522873799146E-3</v>
      </c>
      <c r="X73" s="3">
        <v>4.2389764395309868</v>
      </c>
    </row>
    <row r="74" spans="1:24" x14ac:dyDescent="0.25">
      <c r="A74" s="30" t="s">
        <v>46</v>
      </c>
      <c r="B74" s="18">
        <v>1.5850908000014689E-3</v>
      </c>
      <c r="C74" s="19">
        <v>5.9359249603471676E-4</v>
      </c>
      <c r="D74" s="19">
        <v>1.7059946907265625E-3</v>
      </c>
      <c r="E74" s="19">
        <v>9.9987965236432593E-4</v>
      </c>
      <c r="F74" s="19">
        <v>7.1926317590550299E-4</v>
      </c>
      <c r="G74" s="19">
        <v>-1.4620330928213467E-3</v>
      </c>
      <c r="H74" s="19">
        <v>9.8525173550070995E-4</v>
      </c>
      <c r="I74" s="19">
        <v>-2.2574143017080241E-4</v>
      </c>
      <c r="J74" s="19">
        <v>-1.3502007986918379E-4</v>
      </c>
      <c r="K74" s="19">
        <v>7.6288480732745413E-5</v>
      </c>
      <c r="L74" s="19">
        <v>3.3890583948820993E-4</v>
      </c>
      <c r="M74" s="38">
        <v>4.2626900261284848E-4</v>
      </c>
      <c r="N74" s="38">
        <v>-8.7101688424562479E-3</v>
      </c>
      <c r="O74" s="38">
        <v>2.0999072766129672E-3</v>
      </c>
      <c r="P74" s="38">
        <v>-2.0850912558017754E-3</v>
      </c>
      <c r="Q74" s="38">
        <v>-7.4051007274137585E-4</v>
      </c>
      <c r="R74" s="38">
        <v>1.7067747555806851E-3</v>
      </c>
      <c r="S74" s="26">
        <v>4.3291381204798293E-2</v>
      </c>
      <c r="T74" s="3">
        <f t="shared" si="1"/>
        <v>4.1170034336498303E-2</v>
      </c>
      <c r="U74" s="30" t="s">
        <v>46</v>
      </c>
      <c r="V74" s="3">
        <v>4.3291381204798293E-2</v>
      </c>
      <c r="X74" s="3">
        <v>3.707723902839545</v>
      </c>
    </row>
    <row r="75" spans="1:24" x14ac:dyDescent="0.25">
      <c r="A75" s="30" t="s">
        <v>47</v>
      </c>
      <c r="B75" s="18">
        <v>9.3361790863059411E-5</v>
      </c>
      <c r="C75" s="19">
        <v>9.566856794898036E-5</v>
      </c>
      <c r="D75" s="19">
        <v>-3.681979443729833E-5</v>
      </c>
      <c r="E75" s="19">
        <v>1.4461258426031939E-6</v>
      </c>
      <c r="F75" s="19">
        <v>8.2599109729249328E-5</v>
      </c>
      <c r="G75" s="19">
        <v>8.7674019318275496E-5</v>
      </c>
      <c r="H75" s="19">
        <v>-2.0380037793153776E-4</v>
      </c>
      <c r="I75" s="19">
        <v>-7.6464381482977632E-5</v>
      </c>
      <c r="J75" s="19">
        <v>7.1979931010556758E-5</v>
      </c>
      <c r="K75" s="19">
        <v>8.0302175208642169E-5</v>
      </c>
      <c r="L75" s="19">
        <v>1.3248862759899278E-5</v>
      </c>
      <c r="M75" s="38">
        <v>3.8444977092518691E-5</v>
      </c>
      <c r="N75" s="38">
        <v>1.0100358315259258E-4</v>
      </c>
      <c r="O75" s="38">
        <v>-9.1946602496262037E-3</v>
      </c>
      <c r="P75" s="38">
        <v>-2.8875803764865016E-4</v>
      </c>
      <c r="Q75" s="38">
        <v>9.6642920263117216E-5</v>
      </c>
      <c r="R75" s="38">
        <v>-1.9483147698669601E-4</v>
      </c>
      <c r="S75" s="26">
        <v>5.3813405669050386E-4</v>
      </c>
      <c r="T75" s="3">
        <f t="shared" si="1"/>
        <v>-8.6948281982333654E-3</v>
      </c>
      <c r="U75" s="30" t="s">
        <v>47</v>
      </c>
      <c r="V75" s="3">
        <v>5.3813405669050386E-4</v>
      </c>
      <c r="X75" s="3">
        <v>0.54998852038745671</v>
      </c>
    </row>
    <row r="76" spans="1:24" x14ac:dyDescent="0.25">
      <c r="A76" s="30" t="s">
        <v>48</v>
      </c>
      <c r="B76" s="18">
        <v>7.0171596043448552E-4</v>
      </c>
      <c r="C76" s="19">
        <v>6.9240815318103431E-4</v>
      </c>
      <c r="D76" s="19">
        <v>5.8113826767902817E-4</v>
      </c>
      <c r="E76" s="19">
        <v>2.5829300835764724E-4</v>
      </c>
      <c r="F76" s="19">
        <v>6.8161616128335268E-4</v>
      </c>
      <c r="G76" s="19">
        <v>6.6113898532576046E-4</v>
      </c>
      <c r="H76" s="19">
        <v>4.1634523722134656E-4</v>
      </c>
      <c r="I76" s="19">
        <v>-6.7015927576720739E-4</v>
      </c>
      <c r="J76" s="19">
        <v>6.6178435945423505E-4</v>
      </c>
      <c r="K76" s="19">
        <v>6.2435411868003263E-4</v>
      </c>
      <c r="L76" s="19">
        <v>1.8318697876580452E-4</v>
      </c>
      <c r="M76" s="38">
        <v>3.0910909877691797E-4</v>
      </c>
      <c r="N76" s="38">
        <v>6.9494472769094458E-4</v>
      </c>
      <c r="O76" s="38">
        <v>5.2298217736966243E-4</v>
      </c>
      <c r="P76" s="38">
        <v>-5.5460736540085612E-3</v>
      </c>
      <c r="Q76" s="38">
        <v>6.778888179517045E-4</v>
      </c>
      <c r="R76" s="38">
        <v>4.3309506984729048E-4</v>
      </c>
      <c r="S76" s="26">
        <v>1.0049899575566416E-3</v>
      </c>
      <c r="T76" s="3">
        <f t="shared" si="1"/>
        <v>2.888758149800121E-3</v>
      </c>
      <c r="U76" s="30" t="s">
        <v>48</v>
      </c>
      <c r="V76" s="3">
        <v>1.0049899575566416E-3</v>
      </c>
      <c r="X76" s="3">
        <v>2.5880757638588809</v>
      </c>
    </row>
    <row r="77" spans="1:24" x14ac:dyDescent="0.25">
      <c r="A77" s="30" t="s">
        <v>49</v>
      </c>
      <c r="B77" s="18">
        <v>1.0836378099538331E-2</v>
      </c>
      <c r="C77" s="19">
        <v>9.0937952783449287E-3</v>
      </c>
      <c r="D77" s="19">
        <v>1.0951309351457954E-2</v>
      </c>
      <c r="E77" s="19">
        <v>9.4568273811492451E-3</v>
      </c>
      <c r="F77" s="19">
        <v>9.3050685121133132E-3</v>
      </c>
      <c r="G77" s="19">
        <v>5.4713863054878225E-3</v>
      </c>
      <c r="H77" s="19">
        <v>9.5579172663364763E-3</v>
      </c>
      <c r="I77" s="19">
        <v>6.5677779527189423E-3</v>
      </c>
      <c r="J77" s="19">
        <v>7.7941763858539615E-3</v>
      </c>
      <c r="K77" s="19">
        <v>2.1339636895367662E-3</v>
      </c>
      <c r="L77" s="19">
        <v>8.2399210317713311E-3</v>
      </c>
      <c r="M77" s="38">
        <v>4.3687410165608558E-3</v>
      </c>
      <c r="N77" s="38">
        <v>1.147579492324672E-3</v>
      </c>
      <c r="O77" s="38">
        <v>1.159404063562056E-2</v>
      </c>
      <c r="P77" s="38">
        <v>4.5618156390556533E-3</v>
      </c>
      <c r="Q77" s="38">
        <v>-9.9191890383246595E-3</v>
      </c>
      <c r="R77" s="38">
        <v>1.0834008589190664E-2</v>
      </c>
      <c r="S77" s="26">
        <v>7.6565479371250994E-2</v>
      </c>
      <c r="T77" s="3">
        <f t="shared" si="1"/>
        <v>0.18856099695998782</v>
      </c>
      <c r="U77" s="30" t="s">
        <v>49</v>
      </c>
      <c r="V77" s="3">
        <v>7.6565479371250994E-2</v>
      </c>
      <c r="X77" s="3">
        <v>3.2523753624245275</v>
      </c>
    </row>
    <row r="78" spans="1:24" x14ac:dyDescent="0.25">
      <c r="A78" s="30" t="s">
        <v>50</v>
      </c>
      <c r="B78" s="18">
        <v>1.0592130450698838E-3</v>
      </c>
      <c r="C78" s="19">
        <v>1.0624209283867348E-3</v>
      </c>
      <c r="D78" s="19">
        <v>8.2065632003322465E-4</v>
      </c>
      <c r="E78" s="19">
        <v>8.588682746147418E-4</v>
      </c>
      <c r="F78" s="19">
        <v>1.0385882147238182E-3</v>
      </c>
      <c r="G78" s="19">
        <v>1.0456455580208912E-3</v>
      </c>
      <c r="H78" s="19">
        <v>5.1376341964316861E-4</v>
      </c>
      <c r="I78" s="19">
        <v>6.3983460524010569E-4</v>
      </c>
      <c r="J78" s="19">
        <v>1.0182383821157005E-3</v>
      </c>
      <c r="K78" s="19">
        <v>1.0294686786433975E-3</v>
      </c>
      <c r="L78" s="19">
        <v>2.0616726679282006E-4</v>
      </c>
      <c r="M78" s="38">
        <v>4.6980873902172706E-4</v>
      </c>
      <c r="N78" s="38">
        <v>1.0719831186603449E-3</v>
      </c>
      <c r="O78" s="38">
        <v>-6.8774106700072012E-3</v>
      </c>
      <c r="P78" s="38">
        <v>4.069762493047249E-4</v>
      </c>
      <c r="Q78" s="38">
        <v>1.0628329166426124E-3</v>
      </c>
      <c r="R78" s="38">
        <v>-1.6135715888401778E-2</v>
      </c>
      <c r="S78" s="26">
        <v>1.0312415173032688E-3</v>
      </c>
      <c r="T78" s="3">
        <f t="shared" si="1"/>
        <v>-9.6774193241918154E-3</v>
      </c>
      <c r="U78" s="30" t="s">
        <v>50</v>
      </c>
      <c r="V78" s="3">
        <v>1.0312415173032688E-3</v>
      </c>
      <c r="X78" s="3">
        <v>0.7355976063210371</v>
      </c>
    </row>
    <row r="79" spans="1:24" ht="15.75" thickBot="1" x14ac:dyDescent="0.3">
      <c r="A79" s="30" t="s">
        <v>51</v>
      </c>
      <c r="B79" s="20">
        <v>8.9363704868317181E-3</v>
      </c>
      <c r="C79" s="21">
        <v>8.928371589973283E-3</v>
      </c>
      <c r="D79" s="21">
        <v>8.8327490321199967E-3</v>
      </c>
      <c r="E79" s="21">
        <v>8.5553038873906837E-3</v>
      </c>
      <c r="F79" s="21">
        <v>8.9190972219362133E-3</v>
      </c>
      <c r="G79" s="21">
        <v>8.9014996488476598E-3</v>
      </c>
      <c r="H79" s="21">
        <v>8.6911300215704278E-3</v>
      </c>
      <c r="I79" s="21">
        <v>7.7574152057208893E-3</v>
      </c>
      <c r="J79" s="21">
        <v>8.902054267239317E-3</v>
      </c>
      <c r="K79" s="21">
        <v>8.8698876540739859E-3</v>
      </c>
      <c r="L79" s="21">
        <v>8.4907596432101974E-3</v>
      </c>
      <c r="M79" s="49">
        <v>6.5156406317614136E-3</v>
      </c>
      <c r="N79" s="49">
        <v>8.9305514586927367E-3</v>
      </c>
      <c r="O79" s="49">
        <v>8.7827711420103861E-3</v>
      </c>
      <c r="P79" s="49">
        <v>6.1713429535863919E-3</v>
      </c>
      <c r="Q79" s="49">
        <v>8.9158940362605802E-3</v>
      </c>
      <c r="R79" s="49">
        <v>8.7055244089833464E-3</v>
      </c>
      <c r="S79" s="27">
        <v>8.6366324477522524E-4</v>
      </c>
      <c r="T79" s="3">
        <f t="shared" si="1"/>
        <v>0.14467002653498442</v>
      </c>
      <c r="U79" s="30" t="s">
        <v>51</v>
      </c>
      <c r="V79" s="3">
        <v>8.6366324477522524E-4</v>
      </c>
      <c r="X79" s="3">
        <v>4.2933561849552904</v>
      </c>
    </row>
    <row r="80" spans="1:24" x14ac:dyDescent="0.25">
      <c r="T80" s="3">
        <f>SUM(T62:T79)</f>
        <v>0.99999999999999967</v>
      </c>
      <c r="V80" s="3">
        <f>SUM(V62:V79)</f>
        <v>0.99999999999999978</v>
      </c>
    </row>
    <row r="82" spans="15:22" x14ac:dyDescent="0.25">
      <c r="O82" s="3" t="s">
        <v>58</v>
      </c>
      <c r="T82" s="3">
        <f>W2*(T70+T71+T72+T73+T77+T78+T79)</f>
        <v>29.957319467334496</v>
      </c>
      <c r="V82" s="52">
        <f>W2*(V70+V71+V72+V73+V77+V78+V79)</f>
        <v>22.807027728524474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bez blokovania</vt:lpstr>
      <vt:lpstr>s blokovaním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Andy.K</dc:creator>
  <cp:lastModifiedBy>Andy.K</cp:lastModifiedBy>
  <dcterms:created xsi:type="dcterms:W3CDTF">2015-12-06T17:52:07Z</dcterms:created>
  <dcterms:modified xsi:type="dcterms:W3CDTF">2015-12-14T09:19:56Z</dcterms:modified>
</cp:coreProperties>
</file>