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nova\"/>
    </mc:Choice>
  </mc:AlternateContent>
  <bookViews>
    <workbookView xWindow="0" yWindow="0" windowWidth="20490" windowHeight="7755"/>
  </bookViews>
  <sheets>
    <sheet name="bez blokovania" sheetId="1" r:id="rId1"/>
    <sheet name="s blokovaní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2" l="1"/>
  <c r="Q7" i="1"/>
  <c r="V80" i="2" l="1"/>
  <c r="AL61" i="2"/>
  <c r="P58" i="1"/>
  <c r="P59" i="1"/>
  <c r="P56" i="1"/>
  <c r="S39" i="2"/>
  <c r="H38" i="2"/>
  <c r="T38" i="2" s="1"/>
  <c r="P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R32" i="2"/>
  <c r="I31" i="2"/>
  <c r="S33" i="2"/>
  <c r="J30" i="2"/>
  <c r="H30" i="2"/>
  <c r="I29" i="2"/>
  <c r="P29" i="2"/>
  <c r="M29" i="2"/>
  <c r="H29" i="2"/>
  <c r="G29" i="2"/>
  <c r="O28" i="2"/>
  <c r="L28" i="2"/>
  <c r="H28" i="2"/>
  <c r="F28" i="2"/>
  <c r="G27" i="2"/>
  <c r="T23" i="2"/>
  <c r="T24" i="2"/>
  <c r="T25" i="2"/>
  <c r="T33" i="2"/>
  <c r="T34" i="2"/>
  <c r="T35" i="2"/>
  <c r="T37" i="2"/>
  <c r="T22" i="2"/>
  <c r="K27" i="2"/>
  <c r="F27" i="2"/>
  <c r="E27" i="2"/>
  <c r="J26" i="2"/>
  <c r="F26" i="2"/>
  <c r="D26" i="2"/>
  <c r="I25" i="2"/>
  <c r="E25" i="2"/>
  <c r="D25" i="2"/>
  <c r="C25" i="2"/>
  <c r="H24" i="2"/>
  <c r="D24" i="2"/>
  <c r="B24" i="2"/>
  <c r="G23" i="2"/>
  <c r="C23" i="2"/>
  <c r="B23" i="2"/>
  <c r="F22" i="2"/>
  <c r="B22" i="2"/>
  <c r="V82" i="2" l="1"/>
  <c r="B62" i="2" a="1"/>
  <c r="M62" i="2" s="1"/>
  <c r="T29" i="2"/>
  <c r="N62" i="2" l="1"/>
  <c r="L63" i="2"/>
  <c r="J64" i="2"/>
  <c r="H65" i="2"/>
  <c r="F66" i="2"/>
  <c r="D67" i="2"/>
  <c r="B68" i="2"/>
  <c r="R68" i="2"/>
  <c r="P69" i="2"/>
  <c r="N70" i="2"/>
  <c r="L71" i="2"/>
  <c r="J72" i="2"/>
  <c r="H73" i="2"/>
  <c r="F74" i="2"/>
  <c r="D75" i="2"/>
  <c r="B76" i="2"/>
  <c r="R76" i="2"/>
  <c r="P77" i="2"/>
  <c r="N78" i="2"/>
  <c r="L79" i="2"/>
  <c r="D62" i="2"/>
  <c r="B63" i="2"/>
  <c r="R63" i="2"/>
  <c r="P64" i="2"/>
  <c r="N65" i="2"/>
  <c r="L66" i="2"/>
  <c r="J67" i="2"/>
  <c r="H68" i="2"/>
  <c r="F69" i="2"/>
  <c r="D70" i="2"/>
  <c r="B71" i="2"/>
  <c r="R71" i="2"/>
  <c r="P72" i="2"/>
  <c r="N73" i="2"/>
  <c r="L74" i="2"/>
  <c r="J75" i="2"/>
  <c r="H76" i="2"/>
  <c r="F77" i="2"/>
  <c r="D78" i="2"/>
  <c r="B79" i="2"/>
  <c r="R79" i="2"/>
  <c r="Q62" i="2"/>
  <c r="R62" i="2"/>
  <c r="P63" i="2"/>
  <c r="N64" i="2"/>
  <c r="L65" i="2"/>
  <c r="J66" i="2"/>
  <c r="H67" i="2"/>
  <c r="F68" i="2"/>
  <c r="D69" i="2"/>
  <c r="B70" i="2"/>
  <c r="R70" i="2"/>
  <c r="P71" i="2"/>
  <c r="N72" i="2"/>
  <c r="L73" i="2"/>
  <c r="J74" i="2"/>
  <c r="H75" i="2"/>
  <c r="F76" i="2"/>
  <c r="D77" i="2"/>
  <c r="B78" i="2"/>
  <c r="R78" i="2"/>
  <c r="P79" i="2"/>
  <c r="H62" i="2"/>
  <c r="F63" i="2"/>
  <c r="D64" i="2"/>
  <c r="B65" i="2"/>
  <c r="R65" i="2"/>
  <c r="P66" i="2"/>
  <c r="N67" i="2"/>
  <c r="L68" i="2"/>
  <c r="J69" i="2"/>
  <c r="H70" i="2"/>
  <c r="F71" i="2"/>
  <c r="D72" i="2"/>
  <c r="B73" i="2"/>
  <c r="R73" i="2"/>
  <c r="P74" i="2"/>
  <c r="N75" i="2"/>
  <c r="L76" i="2"/>
  <c r="J77" i="2"/>
  <c r="H78" i="2"/>
  <c r="F79" i="2"/>
  <c r="E62" i="2"/>
  <c r="F62" i="2"/>
  <c r="D63" i="2"/>
  <c r="B64" i="2"/>
  <c r="R64" i="2"/>
  <c r="P65" i="2"/>
  <c r="N66" i="2"/>
  <c r="L67" i="2"/>
  <c r="J68" i="2"/>
  <c r="H69" i="2"/>
  <c r="F70" i="2"/>
  <c r="D71" i="2"/>
  <c r="B72" i="2"/>
  <c r="R72" i="2"/>
  <c r="P73" i="2"/>
  <c r="N74" i="2"/>
  <c r="L75" i="2"/>
  <c r="J76" i="2"/>
  <c r="H77" i="2"/>
  <c r="F78" i="2"/>
  <c r="D79" i="2"/>
  <c r="C62" i="2"/>
  <c r="L62" i="2"/>
  <c r="J63" i="2"/>
  <c r="H64" i="2"/>
  <c r="F65" i="2"/>
  <c r="D66" i="2"/>
  <c r="B67" i="2"/>
  <c r="R67" i="2"/>
  <c r="P68" i="2"/>
  <c r="N69" i="2"/>
  <c r="L70" i="2"/>
  <c r="J71" i="2"/>
  <c r="H72" i="2"/>
  <c r="F73" i="2"/>
  <c r="D74" i="2"/>
  <c r="B75" i="2"/>
  <c r="R75" i="2"/>
  <c r="P76" i="2"/>
  <c r="N77" i="2"/>
  <c r="L78" i="2"/>
  <c r="J79" i="2"/>
  <c r="I62" i="2"/>
  <c r="J62" i="2"/>
  <c r="H63" i="2"/>
  <c r="F64" i="2"/>
  <c r="D65" i="2"/>
  <c r="B66" i="2"/>
  <c r="R66" i="2"/>
  <c r="P67" i="2"/>
  <c r="N68" i="2"/>
  <c r="L69" i="2"/>
  <c r="J70" i="2"/>
  <c r="H71" i="2"/>
  <c r="F72" i="2"/>
  <c r="D73" i="2"/>
  <c r="B74" i="2"/>
  <c r="R74" i="2"/>
  <c r="P75" i="2"/>
  <c r="N76" i="2"/>
  <c r="L77" i="2"/>
  <c r="J78" i="2"/>
  <c r="H79" i="2"/>
  <c r="G62" i="2"/>
  <c r="P62" i="2"/>
  <c r="N63" i="2"/>
  <c r="L64" i="2"/>
  <c r="J65" i="2"/>
  <c r="H66" i="2"/>
  <c r="F67" i="2"/>
  <c r="D68" i="2"/>
  <c r="B69" i="2"/>
  <c r="R69" i="2"/>
  <c r="P70" i="2"/>
  <c r="N71" i="2"/>
  <c r="L72" i="2"/>
  <c r="J73" i="2"/>
  <c r="H74" i="2"/>
  <c r="F75" i="2"/>
  <c r="D76" i="2"/>
  <c r="B77" i="2"/>
  <c r="R77" i="2"/>
  <c r="P78" i="2"/>
  <c r="N79" i="2"/>
  <c r="B62" i="2"/>
  <c r="C63" i="2"/>
  <c r="K63" i="2"/>
  <c r="S63" i="2"/>
  <c r="I64" i="2"/>
  <c r="Q64" i="2"/>
  <c r="G65" i="2"/>
  <c r="O65" i="2"/>
  <c r="E66" i="2"/>
  <c r="M66" i="2"/>
  <c r="C67" i="2"/>
  <c r="K67" i="2"/>
  <c r="S67" i="2"/>
  <c r="I68" i="2"/>
  <c r="Q68" i="2"/>
  <c r="G69" i="2"/>
  <c r="O69" i="2"/>
  <c r="E70" i="2"/>
  <c r="M70" i="2"/>
  <c r="C71" i="2"/>
  <c r="K71" i="2"/>
  <c r="S71" i="2"/>
  <c r="I72" i="2"/>
  <c r="Q72" i="2"/>
  <c r="G73" i="2"/>
  <c r="O73" i="2"/>
  <c r="E74" i="2"/>
  <c r="M74" i="2"/>
  <c r="C75" i="2"/>
  <c r="K75" i="2"/>
  <c r="S75" i="2"/>
  <c r="I76" i="2"/>
  <c r="Q76" i="2"/>
  <c r="G77" i="2"/>
  <c r="O77" i="2"/>
  <c r="E78" i="2"/>
  <c r="M78" i="2"/>
  <c r="C79" i="2"/>
  <c r="K79" i="2"/>
  <c r="K62" i="2"/>
  <c r="M63" i="2"/>
  <c r="K64" i="2"/>
  <c r="I65" i="2"/>
  <c r="G66" i="2"/>
  <c r="E67" i="2"/>
  <c r="C68" i="2"/>
  <c r="S68" i="2"/>
  <c r="Q69" i="2"/>
  <c r="O70" i="2"/>
  <c r="M71" i="2"/>
  <c r="K72" i="2"/>
  <c r="I73" i="2"/>
  <c r="G74" i="2"/>
  <c r="E75" i="2"/>
  <c r="C76" i="2"/>
  <c r="S76" i="2"/>
  <c r="Q77" i="2"/>
  <c r="O78" i="2"/>
  <c r="M79" i="2"/>
  <c r="O62" i="2"/>
  <c r="G63" i="2"/>
  <c r="O63" i="2"/>
  <c r="E64" i="2"/>
  <c r="M64" i="2"/>
  <c r="C65" i="2"/>
  <c r="K65" i="2"/>
  <c r="S65" i="2"/>
  <c r="I66" i="2"/>
  <c r="Q66" i="2"/>
  <c r="G67" i="2"/>
  <c r="O67" i="2"/>
  <c r="E68" i="2"/>
  <c r="M68" i="2"/>
  <c r="C69" i="2"/>
  <c r="K69" i="2"/>
  <c r="S69" i="2"/>
  <c r="I70" i="2"/>
  <c r="Q70" i="2"/>
  <c r="G71" i="2"/>
  <c r="O71" i="2"/>
  <c r="E72" i="2"/>
  <c r="M72" i="2"/>
  <c r="C73" i="2"/>
  <c r="K73" i="2"/>
  <c r="S73" i="2"/>
  <c r="I74" i="2"/>
  <c r="Q74" i="2"/>
  <c r="G75" i="2"/>
  <c r="O75" i="2"/>
  <c r="E76" i="2"/>
  <c r="M76" i="2"/>
  <c r="C77" i="2"/>
  <c r="K77" i="2"/>
  <c r="S77" i="2"/>
  <c r="I78" i="2"/>
  <c r="Q78" i="2"/>
  <c r="G79" i="2"/>
  <c r="O79" i="2"/>
  <c r="S62" i="2"/>
  <c r="I63" i="2"/>
  <c r="Q63" i="2"/>
  <c r="G64" i="2"/>
  <c r="O64" i="2"/>
  <c r="E65" i="2"/>
  <c r="M65" i="2"/>
  <c r="C66" i="2"/>
  <c r="K66" i="2"/>
  <c r="S66" i="2"/>
  <c r="I67" i="2"/>
  <c r="Q67" i="2"/>
  <c r="G68" i="2"/>
  <c r="O68" i="2"/>
  <c r="E69" i="2"/>
  <c r="M69" i="2"/>
  <c r="C70" i="2"/>
  <c r="K70" i="2"/>
  <c r="S70" i="2"/>
  <c r="I71" i="2"/>
  <c r="Q71" i="2"/>
  <c r="G72" i="2"/>
  <c r="O72" i="2"/>
  <c r="E73" i="2"/>
  <c r="M73" i="2"/>
  <c r="C74" i="2"/>
  <c r="K74" i="2"/>
  <c r="S74" i="2"/>
  <c r="I75" i="2"/>
  <c r="Q75" i="2"/>
  <c r="G76" i="2"/>
  <c r="O76" i="2"/>
  <c r="E77" i="2"/>
  <c r="M77" i="2"/>
  <c r="C78" i="2"/>
  <c r="K78" i="2"/>
  <c r="S78" i="2"/>
  <c r="I79" i="2"/>
  <c r="Q79" i="2"/>
  <c r="S79" i="2"/>
  <c r="E63" i="2"/>
  <c r="C64" i="2"/>
  <c r="S64" i="2"/>
  <c r="Q65" i="2"/>
  <c r="O66" i="2"/>
  <c r="M67" i="2"/>
  <c r="K68" i="2"/>
  <c r="I69" i="2"/>
  <c r="G70" i="2"/>
  <c r="E71" i="2"/>
  <c r="C72" i="2"/>
  <c r="S72" i="2"/>
  <c r="Q73" i="2"/>
  <c r="O74" i="2"/>
  <c r="M75" i="2"/>
  <c r="K76" i="2"/>
  <c r="I77" i="2"/>
  <c r="G78" i="2"/>
  <c r="E79" i="2"/>
  <c r="W10" i="2"/>
  <c r="W11" i="2" s="1"/>
  <c r="Q10" i="1"/>
  <c r="Q11" i="1" s="1"/>
  <c r="M27" i="1"/>
  <c r="I27" i="1"/>
  <c r="J24" i="1"/>
  <c r="I23" i="1"/>
  <c r="E23" i="1"/>
  <c r="F20" i="1"/>
  <c r="Q8" i="1"/>
  <c r="T78" i="2" l="1"/>
  <c r="T79" i="2"/>
  <c r="T76" i="2"/>
  <c r="T62" i="2"/>
  <c r="T77" i="2"/>
  <c r="T74" i="2"/>
  <c r="T75" i="2"/>
  <c r="T72" i="2"/>
  <c r="T73" i="2"/>
  <c r="T70" i="2"/>
  <c r="T71" i="2"/>
  <c r="T68" i="2"/>
  <c r="T67" i="2"/>
  <c r="T64" i="2"/>
  <c r="T65" i="2"/>
  <c r="T63" i="2"/>
  <c r="T69" i="2"/>
  <c r="T66" i="2"/>
  <c r="C20" i="1"/>
  <c r="P60" i="1"/>
  <c r="P61" i="1" s="1"/>
  <c r="W8" i="2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T82" i="2" l="1"/>
  <c r="T80" i="2"/>
  <c r="E36" i="2"/>
  <c r="N27" i="2"/>
  <c r="T27" i="2" s="1"/>
  <c r="Q39" i="2"/>
  <c r="G30" i="2"/>
  <c r="T30" i="2" s="1"/>
  <c r="N36" i="2"/>
  <c r="I32" i="2"/>
  <c r="T32" i="2" s="1"/>
  <c r="C26" i="2"/>
  <c r="I39" i="2"/>
  <c r="T39" i="2" s="1"/>
  <c r="E28" i="2"/>
  <c r="T28" i="2" s="1"/>
  <c r="Q31" i="2"/>
  <c r="T31" i="2" s="1"/>
  <c r="R44" i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T26" i="2" l="1"/>
  <c r="B42" i="2" a="1"/>
  <c r="X62" i="2" a="1"/>
  <c r="T36" i="2"/>
  <c r="R51" i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X62" i="2" l="1"/>
  <c r="X65" i="2"/>
  <c r="X79" i="2"/>
  <c r="X63" i="2"/>
  <c r="X68" i="2"/>
  <c r="X66" i="2"/>
  <c r="X67" i="2"/>
  <c r="X76" i="2"/>
  <c r="X75" i="2"/>
  <c r="X77" i="2"/>
  <c r="X78" i="2"/>
  <c r="X69" i="2"/>
  <c r="X70" i="2"/>
  <c r="X72" i="2"/>
  <c r="X71" i="2"/>
  <c r="X73" i="2"/>
  <c r="X74" i="2"/>
  <c r="X64" i="2"/>
  <c r="B42" i="2"/>
  <c r="M42" i="2"/>
  <c r="F43" i="2"/>
  <c r="N43" i="2"/>
  <c r="D44" i="2"/>
  <c r="L44" i="2"/>
  <c r="B45" i="2"/>
  <c r="J45" i="2"/>
  <c r="R45" i="2"/>
  <c r="H46" i="2"/>
  <c r="P46" i="2"/>
  <c r="F47" i="2"/>
  <c r="N47" i="2"/>
  <c r="D48" i="2"/>
  <c r="L48" i="2"/>
  <c r="B49" i="2"/>
  <c r="J49" i="2"/>
  <c r="R49" i="2"/>
  <c r="H50" i="2"/>
  <c r="P50" i="2"/>
  <c r="F51" i="2"/>
  <c r="N51" i="2"/>
  <c r="D52" i="2"/>
  <c r="L52" i="2"/>
  <c r="B53" i="2"/>
  <c r="J53" i="2"/>
  <c r="R53" i="2"/>
  <c r="H54" i="2"/>
  <c r="P54" i="2"/>
  <c r="F55" i="2"/>
  <c r="N55" i="2"/>
  <c r="D56" i="2"/>
  <c r="L56" i="2"/>
  <c r="B57" i="2"/>
  <c r="J57" i="2"/>
  <c r="R57" i="2"/>
  <c r="H58" i="2"/>
  <c r="P58" i="2"/>
  <c r="F59" i="2"/>
  <c r="N59" i="2"/>
  <c r="Q42" i="2"/>
  <c r="G43" i="2"/>
  <c r="O43" i="2"/>
  <c r="E44" i="2"/>
  <c r="M44" i="2"/>
  <c r="C45" i="2"/>
  <c r="K45" i="2"/>
  <c r="S45" i="2"/>
  <c r="I46" i="2"/>
  <c r="Q46" i="2"/>
  <c r="G47" i="2"/>
  <c r="O47" i="2"/>
  <c r="E48" i="2"/>
  <c r="M48" i="2"/>
  <c r="C49" i="2"/>
  <c r="K49" i="2"/>
  <c r="S49" i="2"/>
  <c r="I50" i="2"/>
  <c r="Q50" i="2"/>
  <c r="G51" i="2"/>
  <c r="O51" i="2"/>
  <c r="E52" i="2"/>
  <c r="M52" i="2"/>
  <c r="C53" i="2"/>
  <c r="K53" i="2"/>
  <c r="S53" i="2"/>
  <c r="I54" i="2"/>
  <c r="Q54" i="2"/>
  <c r="G55" i="2"/>
  <c r="O55" i="2"/>
  <c r="E56" i="2"/>
  <c r="M56" i="2"/>
  <c r="C57" i="2"/>
  <c r="K57" i="2"/>
  <c r="S57" i="2"/>
  <c r="I58" i="2"/>
  <c r="Q58" i="2"/>
  <c r="G59" i="2"/>
  <c r="O59" i="2"/>
  <c r="E42" i="2"/>
  <c r="B43" i="2"/>
  <c r="J43" i="2"/>
  <c r="R43" i="2"/>
  <c r="H44" i="2"/>
  <c r="P44" i="2"/>
  <c r="F45" i="2"/>
  <c r="N45" i="2"/>
  <c r="D46" i="2"/>
  <c r="L46" i="2"/>
  <c r="B47" i="2"/>
  <c r="J47" i="2"/>
  <c r="R47" i="2"/>
  <c r="H48" i="2"/>
  <c r="P48" i="2"/>
  <c r="F49" i="2"/>
  <c r="N49" i="2"/>
  <c r="D50" i="2"/>
  <c r="L50" i="2"/>
  <c r="B51" i="2"/>
  <c r="J51" i="2"/>
  <c r="R51" i="2"/>
  <c r="H52" i="2"/>
  <c r="P52" i="2"/>
  <c r="F53" i="2"/>
  <c r="N53" i="2"/>
  <c r="D54" i="2"/>
  <c r="L54" i="2"/>
  <c r="B55" i="2"/>
  <c r="J55" i="2"/>
  <c r="R55" i="2"/>
  <c r="H56" i="2"/>
  <c r="P56" i="2"/>
  <c r="F57" i="2"/>
  <c r="N57" i="2"/>
  <c r="D58" i="2"/>
  <c r="L58" i="2"/>
  <c r="B59" i="2"/>
  <c r="J59" i="2"/>
  <c r="R59" i="2"/>
  <c r="I42" i="2"/>
  <c r="I44" i="2"/>
  <c r="E46" i="2"/>
  <c r="S47" i="2"/>
  <c r="O49" i="2"/>
  <c r="K51" i="2"/>
  <c r="G53" i="2"/>
  <c r="C55" i="2"/>
  <c r="Q56" i="2"/>
  <c r="M58" i="2"/>
  <c r="S43" i="2"/>
  <c r="K47" i="2"/>
  <c r="G49" i="2"/>
  <c r="C51" i="2"/>
  <c r="Q52" i="2"/>
  <c r="I56" i="2"/>
  <c r="E58" i="2"/>
  <c r="C43" i="2"/>
  <c r="Q44" i="2"/>
  <c r="M46" i="2"/>
  <c r="I48" i="2"/>
  <c r="E50" i="2"/>
  <c r="S51" i="2"/>
  <c r="O53" i="2"/>
  <c r="K55" i="2"/>
  <c r="G57" i="2"/>
  <c r="C59" i="2"/>
  <c r="K43" i="2"/>
  <c r="G45" i="2"/>
  <c r="C47" i="2"/>
  <c r="Q48" i="2"/>
  <c r="M50" i="2"/>
  <c r="I52" i="2"/>
  <c r="E54" i="2"/>
  <c r="S55" i="2"/>
  <c r="O57" i="2"/>
  <c r="K59" i="2"/>
  <c r="O45" i="2"/>
  <c r="M54" i="2"/>
  <c r="S59" i="2"/>
  <c r="P42" i="2"/>
  <c r="Q59" i="2"/>
  <c r="S58" i="2"/>
  <c r="C58" i="2"/>
  <c r="E57" i="2"/>
  <c r="G56" i="2"/>
  <c r="I55" i="2"/>
  <c r="K54" i="2"/>
  <c r="M53" i="2"/>
  <c r="O52" i="2"/>
  <c r="Q51" i="2"/>
  <c r="S50" i="2"/>
  <c r="C50" i="2"/>
  <c r="E49" i="2"/>
  <c r="G48" i="2"/>
  <c r="I47" i="2"/>
  <c r="K46" i="2"/>
  <c r="M45" i="2"/>
  <c r="O44" i="2"/>
  <c r="Q43" i="2"/>
  <c r="S42" i="2"/>
  <c r="C42" i="2"/>
  <c r="D59" i="2"/>
  <c r="F58" i="2"/>
  <c r="H57" i="2"/>
  <c r="J56" i="2"/>
  <c r="L55" i="2"/>
  <c r="N54" i="2"/>
  <c r="P53" i="2"/>
  <c r="R52" i="2"/>
  <c r="B52" i="2"/>
  <c r="D51" i="2"/>
  <c r="F50" i="2"/>
  <c r="H49" i="2"/>
  <c r="J48" i="2"/>
  <c r="L47" i="2"/>
  <c r="N46" i="2"/>
  <c r="P45" i="2"/>
  <c r="R44" i="2"/>
  <c r="B44" i="2"/>
  <c r="D43" i="2"/>
  <c r="F42" i="2"/>
  <c r="H55" i="2"/>
  <c r="N52" i="2"/>
  <c r="R50" i="2"/>
  <c r="D49" i="2"/>
  <c r="F48" i="2"/>
  <c r="J46" i="2"/>
  <c r="L45" i="2"/>
  <c r="P43" i="2"/>
  <c r="R42" i="2"/>
  <c r="G58" i="2"/>
  <c r="K56" i="2"/>
  <c r="Q53" i="2"/>
  <c r="C52" i="2"/>
  <c r="I49" i="2"/>
  <c r="Q45" i="2"/>
  <c r="G42" i="2"/>
  <c r="L57" i="2"/>
  <c r="R54" i="2"/>
  <c r="H51" i="2"/>
  <c r="N48" i="2"/>
  <c r="B46" i="2"/>
  <c r="J42" i="2"/>
  <c r="L42" i="2"/>
  <c r="M59" i="2"/>
  <c r="O58" i="2"/>
  <c r="Q57" i="2"/>
  <c r="S56" i="2"/>
  <c r="C56" i="2"/>
  <c r="E55" i="2"/>
  <c r="G54" i="2"/>
  <c r="I53" i="2"/>
  <c r="K52" i="2"/>
  <c r="M51" i="2"/>
  <c r="O50" i="2"/>
  <c r="Q49" i="2"/>
  <c r="S48" i="2"/>
  <c r="C48" i="2"/>
  <c r="E47" i="2"/>
  <c r="G46" i="2"/>
  <c r="I45" i="2"/>
  <c r="K44" i="2"/>
  <c r="M43" i="2"/>
  <c r="O42" i="2"/>
  <c r="P59" i="2"/>
  <c r="R58" i="2"/>
  <c r="B58" i="2"/>
  <c r="D57" i="2"/>
  <c r="F56" i="2"/>
  <c r="J54" i="2"/>
  <c r="L53" i="2"/>
  <c r="P51" i="2"/>
  <c r="B50" i="2"/>
  <c r="H47" i="2"/>
  <c r="N44" i="2"/>
  <c r="E59" i="2"/>
  <c r="M55" i="2"/>
  <c r="S52" i="2"/>
  <c r="G50" i="2"/>
  <c r="M47" i="2"/>
  <c r="S44" i="2"/>
  <c r="E43" i="2"/>
  <c r="J58" i="2"/>
  <c r="P55" i="2"/>
  <c r="D53" i="2"/>
  <c r="J50" i="2"/>
  <c r="P47" i="2"/>
  <c r="D45" i="2"/>
  <c r="F44" i="2"/>
  <c r="H42" i="2"/>
  <c r="I59" i="2"/>
  <c r="K58" i="2"/>
  <c r="M57" i="2"/>
  <c r="O56" i="2"/>
  <c r="Q55" i="2"/>
  <c r="S54" i="2"/>
  <c r="C54" i="2"/>
  <c r="E53" i="2"/>
  <c r="G52" i="2"/>
  <c r="I51" i="2"/>
  <c r="K50" i="2"/>
  <c r="M49" i="2"/>
  <c r="O48" i="2"/>
  <c r="Q47" i="2"/>
  <c r="S46" i="2"/>
  <c r="C46" i="2"/>
  <c r="E45" i="2"/>
  <c r="G44" i="2"/>
  <c r="I43" i="2"/>
  <c r="K42" i="2"/>
  <c r="L59" i="2"/>
  <c r="N58" i="2"/>
  <c r="P57" i="2"/>
  <c r="R56" i="2"/>
  <c r="B56" i="2"/>
  <c r="D55" i="2"/>
  <c r="F54" i="2"/>
  <c r="H53" i="2"/>
  <c r="J52" i="2"/>
  <c r="L51" i="2"/>
  <c r="N50" i="2"/>
  <c r="P49" i="2"/>
  <c r="R48" i="2"/>
  <c r="B48" i="2"/>
  <c r="D47" i="2"/>
  <c r="F46" i="2"/>
  <c r="H45" i="2"/>
  <c r="J44" i="2"/>
  <c r="L43" i="2"/>
  <c r="N42" i="2"/>
  <c r="D42" i="2"/>
  <c r="I57" i="2"/>
  <c r="O54" i="2"/>
  <c r="E51" i="2"/>
  <c r="K48" i="2"/>
  <c r="O46" i="2"/>
  <c r="C44" i="2"/>
  <c r="H59" i="2"/>
  <c r="N56" i="2"/>
  <c r="B54" i="2"/>
  <c r="F52" i="2"/>
  <c r="L49" i="2"/>
  <c r="R46" i="2"/>
  <c r="H43" i="2"/>
  <c r="N46" i="1"/>
  <c r="N50" i="1"/>
  <c r="N54" i="1"/>
  <c r="N44" i="1"/>
  <c r="N47" i="1"/>
  <c r="N51" i="1"/>
  <c r="N55" i="1"/>
  <c r="N45" i="1"/>
  <c r="N49" i="1"/>
  <c r="N53" i="1"/>
  <c r="N48" i="1"/>
  <c r="N52" i="1"/>
  <c r="N58" i="1" l="1"/>
  <c r="N59" i="1"/>
  <c r="N60" i="1"/>
  <c r="N56" i="1"/>
</calcChain>
</file>

<file path=xl/sharedStrings.xml><?xml version="1.0" encoding="utf-8"?>
<sst xmlns="http://schemas.openxmlformats.org/spreadsheetml/2006/main" count="317" uniqueCount="63">
  <si>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</si>
  <si>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</si>
  <si>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</si>
  <si>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</si>
  <si>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</si>
  <si>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</si>
  <si>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</si>
  <si>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</si>
  <si>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</si>
  <si>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</si>
  <si>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</si>
  <si>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</si>
  <si>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</si>
  <si>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</si>
  <si>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</si>
  <si>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</si>
  <si>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</si>
  <si>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</si>
  <si>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</si>
  <si>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</si>
  <si>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</si>
  <si>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</si>
  <si>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</si>
  <si>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</si>
  <si>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</si>
  <si>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</si>
  <si>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</si>
  <si>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</si>
  <si>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</si>
  <si>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</si>
  <si>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</si>
  <si>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</si>
  <si>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</si>
  <si>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</si>
  <si>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</si>
  <si>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</si>
  <si>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</si>
  <si>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</si>
  <si>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</si>
  <si>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</si>
  <si>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</si>
  <si>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</si>
  <si>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</si>
  <si>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</si>
  <si>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</si>
  <si>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</si>
  <si>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</si>
  <si>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</si>
  <si>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</si>
  <si>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</si>
  <si>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</si>
  <si>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</si>
  <si>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</si>
  <si>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</si>
  <si>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</si>
  <si>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</si>
  <si>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</si>
  <si>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</si>
  <si>
    <t>intenzita odmietnutia na zaciatku</t>
  </si>
  <si>
    <t>intenzita odmietnutia pred poradcom</t>
  </si>
  <si>
    <t>intenzita odmietnutia pred agentom</t>
  </si>
  <si>
    <t>posl. Stlpec</t>
  </si>
  <si>
    <t>celkove odmietnutie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</si>
</sst>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7" borderId="0" xfId="0" applyFont="1" applyFill="1"/>
    <xf numFmtId="0" fontId="0" fillId="8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F1" zoomScaleNormal="100" workbookViewId="0">
      <selection activeCell="P61" sqref="P61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17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17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</row>
    <row r="3" spans="1:17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</row>
    <row r="4" spans="1:17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17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17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17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0.4</f>
        <v>0.4</v>
      </c>
    </row>
    <row r="8" spans="1:17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0.6</v>
      </c>
    </row>
    <row r="9" spans="1:17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17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0.67562078235536527</v>
      </c>
    </row>
    <row r="11" spans="1:17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0.32437921764463473</v>
      </c>
    </row>
    <row r="12" spans="1:17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17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17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24</v>
      </c>
      <c r="D20" s="2">
        <f>Q3*Q7</f>
        <v>16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24</v>
      </c>
      <c r="D21" s="7">
        <v>0</v>
      </c>
      <c r="E21" s="2">
        <f>Q3*Q7</f>
        <v>16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16</v>
      </c>
      <c r="E22" s="2">
        <f>Q3*Q8</f>
        <v>24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24</v>
      </c>
      <c r="H24" s="2">
        <f>Q3*Q7</f>
        <v>16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24</v>
      </c>
      <c r="H25" s="2">
        <v>0</v>
      </c>
      <c r="I25" s="2">
        <f>Q3*Q7</f>
        <v>16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16</v>
      </c>
      <c r="I26" s="2">
        <f>Q3*Q8</f>
        <v>24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24</v>
      </c>
      <c r="G31" s="2">
        <v>24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24</v>
      </c>
      <c r="T31" s="2">
        <v>24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16</v>
      </c>
      <c r="G32" s="2">
        <v>0</v>
      </c>
      <c r="H32" s="2">
        <v>16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16</v>
      </c>
      <c r="T32" s="2">
        <v>0</v>
      </c>
      <c r="U32" s="2">
        <v>16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16</v>
      </c>
      <c r="H33" s="2">
        <v>24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16</v>
      </c>
      <c r="U33" s="2">
        <v>24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24</v>
      </c>
      <c r="K35" s="2">
        <v>24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24</v>
      </c>
      <c r="X35" s="2">
        <v>24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16</v>
      </c>
      <c r="K36" s="2">
        <v>0</v>
      </c>
      <c r="L36" s="2">
        <v>16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16</v>
      </c>
      <c r="X36" s="2">
        <v>0</v>
      </c>
      <c r="Y36" s="2">
        <v>16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16</v>
      </c>
      <c r="L37" s="2">
        <v>24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16</v>
      </c>
      <c r="Y37" s="2">
        <v>24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1">
        <v>1</v>
      </c>
      <c r="R41" s="14">
        <v>1</v>
      </c>
      <c r="S41" s="11">
        <v>1</v>
      </c>
      <c r="T41" s="14">
        <v>1</v>
      </c>
      <c r="U41" s="11">
        <v>1</v>
      </c>
      <c r="V41" s="14">
        <v>1</v>
      </c>
      <c r="W41" s="11">
        <v>1</v>
      </c>
      <c r="X41" s="14">
        <v>1</v>
      </c>
      <c r="Y41" s="11">
        <v>1</v>
      </c>
      <c r="Z41" s="1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P43" s="28" t="s">
        <v>61</v>
      </c>
      <c r="R43" s="28" t="s">
        <v>30</v>
      </c>
      <c r="Y43" s="3" t="s">
        <v>29</v>
      </c>
      <c r="Z43" s="3">
        <f>MDETERM(O30:Z41)</f>
        <v>-7.2189396115200043E+22</v>
      </c>
    </row>
    <row r="44" spans="1:26" x14ac:dyDescent="0.25">
      <c r="A44" s="29" t="s">
        <v>0</v>
      </c>
      <c r="B44" s="16">
        <f t="array" ref="B44:M55">MINVERSE(O30:Z41)</f>
        <v>-2.1340079781989353E-2</v>
      </c>
      <c r="C44" s="17">
        <v>-1.2075969279488768E-2</v>
      </c>
      <c r="D44" s="17">
        <v>-1.1973758146038826E-2</v>
      </c>
      <c r="E44" s="17">
        <v>-8.5920005847147079E-3</v>
      </c>
      <c r="F44" s="17">
        <v>-3.9909044155494559E-3</v>
      </c>
      <c r="G44" s="17">
        <v>-3.6098613100481462E-3</v>
      </c>
      <c r="H44" s="17">
        <v>-3.3849968164583106E-3</v>
      </c>
      <c r="I44" s="17">
        <v>-3.0039537109570096E-3</v>
      </c>
      <c r="J44" s="17">
        <v>-2.0638472066207957E-4</v>
      </c>
      <c r="K44" s="17">
        <v>-1.4541782378187483E-4</v>
      </c>
      <c r="L44" s="17">
        <v>-6.0966896880209435E-5</v>
      </c>
      <c r="M44" s="25">
        <v>0.13254123167800499</v>
      </c>
      <c r="N44" s="3">
        <f>SUM(B44:M44)</f>
        <v>6.415693819143628E-2</v>
      </c>
      <c r="P44" s="3">
        <v>0.13254123167800499</v>
      </c>
      <c r="R44" s="3">
        <f t="array" ref="R44:R55">MMULT(B16:M27,P44:P55)</f>
        <v>1.8911568289356344</v>
      </c>
    </row>
    <row r="45" spans="1:26" x14ac:dyDescent="0.25">
      <c r="A45" s="29" t="s">
        <v>1</v>
      </c>
      <c r="B45" s="18">
        <v>-7.5490368385178251E-4</v>
      </c>
      <c r="C45" s="19">
        <v>-1.0019014186352385E-2</v>
      </c>
      <c r="D45" s="19">
        <v>-2.499806846091637E-4</v>
      </c>
      <c r="E45" s="19">
        <v>-3.6317382459332918E-3</v>
      </c>
      <c r="F45" s="19">
        <v>-2.0891631282484841E-3</v>
      </c>
      <c r="G45" s="19">
        <v>-2.4702062337497942E-3</v>
      </c>
      <c r="H45" s="19">
        <v>-9.7833252991472684E-4</v>
      </c>
      <c r="I45" s="19">
        <v>-1.3593756354160411E-3</v>
      </c>
      <c r="J45" s="19">
        <v>-2.0563244671988976E-4</v>
      </c>
      <c r="K45" s="19">
        <v>-2.6659934360010173E-4</v>
      </c>
      <c r="L45" s="19">
        <v>6.0966896880209645E-5</v>
      </c>
      <c r="M45" s="26">
        <v>6.6712972219834951E-2</v>
      </c>
      <c r="N45" s="3">
        <f t="shared" ref="N45:N55" si="1">SUM(B45:M45)</f>
        <v>4.4748992998319498E-2</v>
      </c>
      <c r="P45" s="3">
        <v>6.6712972219834951E-2</v>
      </c>
      <c r="R45" s="3">
        <v>4.9713650243492626</v>
      </c>
    </row>
    <row r="46" spans="1:26" x14ac:dyDescent="0.25">
      <c r="A46" s="29" t="s">
        <v>2</v>
      </c>
      <c r="B46" s="18">
        <v>-3.6182946780600951E-4</v>
      </c>
      <c r="C46" s="19">
        <v>-4.4293546554921382E-5</v>
      </c>
      <c r="D46" s="19">
        <v>-9.7281511037565251E-3</v>
      </c>
      <c r="E46" s="19">
        <v>-3.5282622413289649E-3</v>
      </c>
      <c r="F46" s="19">
        <v>-1.2365905513760621E-3</v>
      </c>
      <c r="G46" s="19">
        <v>-5.3801152462366105E-4</v>
      </c>
      <c r="H46" s="19">
        <v>-1.8424981504671987E-3</v>
      </c>
      <c r="I46" s="19">
        <v>-1.1439191237148003E-3</v>
      </c>
      <c r="J46" s="19">
        <v>3.3645179501490129E-5</v>
      </c>
      <c r="K46" s="19">
        <v>1.4541782378187269E-4</v>
      </c>
      <c r="L46" s="19">
        <v>-1.1177264428038418E-4</v>
      </c>
      <c r="M46" s="26">
        <v>4.3738054178502558E-2</v>
      </c>
      <c r="N46" s="3">
        <f t="shared" si="1"/>
        <v>2.5381788827877391E-2</v>
      </c>
      <c r="P46" s="3">
        <v>4.3738054178502558E-2</v>
      </c>
      <c r="R46" s="3">
        <v>6.0387461725311606</v>
      </c>
    </row>
    <row r="47" spans="1:26" x14ac:dyDescent="0.25">
      <c r="A47" s="29" t="s">
        <v>3</v>
      </c>
      <c r="B47" s="18">
        <v>1.1453375238110748E-3</v>
      </c>
      <c r="C47" s="19">
        <v>8.278016025599817E-4</v>
      </c>
      <c r="D47" s="19">
        <v>6.4041452456846013E-4</v>
      </c>
      <c r="E47" s="19">
        <v>-5.5594743378591027E-3</v>
      </c>
      <c r="F47" s="19">
        <v>7.5928104599366319E-4</v>
      </c>
      <c r="G47" s="19">
        <v>6.070201924126167E-5</v>
      </c>
      <c r="H47" s="19">
        <v>-3.5154955234009011E-4</v>
      </c>
      <c r="I47" s="19">
        <v>-1.0501285790924927E-3</v>
      </c>
      <c r="J47" s="19">
        <v>3.7837198788048565E-4</v>
      </c>
      <c r="K47" s="19">
        <v>2.6659934360010064E-4</v>
      </c>
      <c r="L47" s="19">
        <v>1.1177264428038429E-4</v>
      </c>
      <c r="M47" s="26">
        <v>1.9302823890870544E-2</v>
      </c>
      <c r="N47" s="3">
        <f t="shared" si="1"/>
        <v>1.653195211351427E-2</v>
      </c>
      <c r="P47" s="3">
        <v>1.9302823890870544E-2</v>
      </c>
      <c r="R47" s="3">
        <v>3.9660294332302399</v>
      </c>
    </row>
    <row r="48" spans="1:26" x14ac:dyDescent="0.25">
      <c r="A48" s="29" t="s">
        <v>4</v>
      </c>
      <c r="B48" s="18">
        <v>-8.8255177574182841E-3</v>
      </c>
      <c r="C48" s="19">
        <v>-5.6558288292154367E-3</v>
      </c>
      <c r="D48" s="19">
        <v>-5.5735732027723823E-3</v>
      </c>
      <c r="E48" s="19">
        <v>-3.8044444986591662E-3</v>
      </c>
      <c r="F48" s="19">
        <v>-1.2232805122552643E-2</v>
      </c>
      <c r="G48" s="19">
        <v>-5.2594894805063526E-3</v>
      </c>
      <c r="H48" s="19">
        <v>-5.0785271023316711E-3</v>
      </c>
      <c r="I48" s="19">
        <v>-2.8671162221901528E-3</v>
      </c>
      <c r="J48" s="19">
        <v>-9.27995322818529E-4</v>
      </c>
      <c r="K48" s="19">
        <v>-5.7416958199589042E-4</v>
      </c>
      <c r="L48" s="19">
        <v>-3.5382574082264471E-4</v>
      </c>
      <c r="M48" s="26">
        <v>0.17036436825671766</v>
      </c>
      <c r="N48" s="3">
        <f t="shared" si="1"/>
        <v>0.11921107539543452</v>
      </c>
      <c r="P48" s="3">
        <v>0.17036436825671766</v>
      </c>
      <c r="R48" s="3">
        <v>3.4059842473876731</v>
      </c>
    </row>
    <row r="49" spans="1:18" x14ac:dyDescent="0.25">
      <c r="A49" s="29" t="s">
        <v>5</v>
      </c>
      <c r="B49" s="18">
        <v>2.5021987302365932E-3</v>
      </c>
      <c r="C49" s="19">
        <v>-6.6749019796627257E-4</v>
      </c>
      <c r="D49" s="19">
        <v>2.826792086892565E-3</v>
      </c>
      <c r="E49" s="19">
        <v>1.057663382779337E-3</v>
      </c>
      <c r="F49" s="19">
        <v>7.5927150309626761E-4</v>
      </c>
      <c r="G49" s="19">
        <v>-6.2140441389500253E-3</v>
      </c>
      <c r="H49" s="19">
        <v>1.4733768877393985E-3</v>
      </c>
      <c r="I49" s="19">
        <v>-7.3803399240213695E-4</v>
      </c>
      <c r="J49" s="19">
        <v>-9.604166943488465E-4</v>
      </c>
      <c r="K49" s="19">
        <v>-1.3142424351714943E-3</v>
      </c>
      <c r="L49" s="19">
        <v>3.5382574082264487E-4</v>
      </c>
      <c r="M49" s="26">
        <v>8.7146361357016158E-2</v>
      </c>
      <c r="N49" s="3">
        <f t="shared" si="1"/>
        <v>8.6225262229744193E-2</v>
      </c>
      <c r="P49" s="3">
        <v>8.7146361357016158E-2</v>
      </c>
      <c r="R49" s="3">
        <v>1.3548574245768794</v>
      </c>
    </row>
    <row r="50" spans="1:18" x14ac:dyDescent="0.25">
      <c r="A50" s="29" t="s">
        <v>6</v>
      </c>
      <c r="B50" s="18">
        <v>2.042924451960438E-3</v>
      </c>
      <c r="C50" s="19">
        <v>2.247054687050421E-3</v>
      </c>
      <c r="D50" s="19">
        <v>-1.2090201026854514E-3</v>
      </c>
      <c r="E50" s="19">
        <v>3.9567035649416924E-4</v>
      </c>
      <c r="F50" s="19">
        <v>8.8394115936597946E-4</v>
      </c>
      <c r="G50" s="19">
        <v>1.3330276765639516E-3</v>
      </c>
      <c r="H50" s="19">
        <v>-6.2703368608549815E-3</v>
      </c>
      <c r="I50" s="19">
        <v>-1.0593455817522514E-3</v>
      </c>
      <c r="J50" s="19">
        <v>-2.595890226605476E-4</v>
      </c>
      <c r="K50" s="19">
        <v>5.7416958199588781E-4</v>
      </c>
      <c r="L50" s="19">
        <v>-8.3375860465643764E-4</v>
      </c>
      <c r="M50" s="26">
        <v>5.7949164629722855E-2</v>
      </c>
      <c r="N50" s="3">
        <f t="shared" si="1"/>
        <v>5.5793902370544032E-2</v>
      </c>
      <c r="P50" s="3">
        <v>5.7949164629722855E-2</v>
      </c>
      <c r="R50" s="3">
        <v>4.2576271401955097</v>
      </c>
    </row>
    <row r="51" spans="1:18" x14ac:dyDescent="0.25">
      <c r="A51" s="30" t="s">
        <v>7</v>
      </c>
      <c r="B51" s="18">
        <v>2.6410503129261674E-3</v>
      </c>
      <c r="C51" s="19">
        <v>2.4369200778361784E-3</v>
      </c>
      <c r="D51" s="19">
        <v>2.3164569562702008E-3</v>
      </c>
      <c r="E51" s="19">
        <v>7.1176649709057645E-4</v>
      </c>
      <c r="F51" s="19">
        <v>2.392871148614974E-3</v>
      </c>
      <c r="G51" s="19">
        <v>1.9437846314170012E-3</v>
      </c>
      <c r="H51" s="19">
        <v>1.6787657639718465E-3</v>
      </c>
      <c r="I51" s="19">
        <v>-3.5322255151308888E-3</v>
      </c>
      <c r="J51" s="19">
        <v>2.148001039827931E-3</v>
      </c>
      <c r="K51" s="19">
        <v>1.3142424351714928E-3</v>
      </c>
      <c r="L51" s="19">
        <v>8.3375860465643786E-4</v>
      </c>
      <c r="M51" s="26">
        <v>1.2408958215559642E-2</v>
      </c>
      <c r="N51" s="3">
        <f t="shared" si="1"/>
        <v>2.7294350168211558E-2</v>
      </c>
      <c r="P51" s="3">
        <v>1.2408958215559642E-2</v>
      </c>
      <c r="R51" s="3">
        <v>7.0658532616897585</v>
      </c>
    </row>
    <row r="52" spans="1:18" x14ac:dyDescent="0.25">
      <c r="A52" s="29" t="s">
        <v>12</v>
      </c>
      <c r="B52" s="18">
        <v>5.1125359908958815E-3</v>
      </c>
      <c r="C52" s="19">
        <v>6.735654874076665E-3</v>
      </c>
      <c r="D52" s="19">
        <v>6.7993695225918426E-3</v>
      </c>
      <c r="E52" s="19">
        <v>7.9848133357446217E-3</v>
      </c>
      <c r="F52" s="19">
        <v>-1.4626068852481987E-3</v>
      </c>
      <c r="G52" s="19">
        <v>2.1082546577495674E-3</v>
      </c>
      <c r="H52" s="19">
        <v>2.2484268844828841E-3</v>
      </c>
      <c r="I52" s="19">
        <v>4.3311931893853959E-3</v>
      </c>
      <c r="J52" s="19">
        <v>-1.4616747856376996E-2</v>
      </c>
      <c r="K52" s="19">
        <v>-4.2835052475926E-3</v>
      </c>
      <c r="L52" s="19">
        <v>-4.0832426087844065E-3</v>
      </c>
      <c r="M52" s="26">
        <v>0.32875714380720367</v>
      </c>
      <c r="N52" s="3">
        <f t="shared" si="1"/>
        <v>0.33963128966412831</v>
      </c>
      <c r="P52" s="3">
        <v>0.32875714380720367</v>
      </c>
      <c r="R52" s="3">
        <v>-10.131586445644192</v>
      </c>
    </row>
    <row r="53" spans="1:18" x14ac:dyDescent="0.25">
      <c r="A53" s="29" t="s">
        <v>8</v>
      </c>
      <c r="B53" s="18">
        <v>5.4962962987919542E-3</v>
      </c>
      <c r="C53" s="19">
        <v>3.8731774156111464E-3</v>
      </c>
      <c r="D53" s="19">
        <v>5.5977317227469464E-3</v>
      </c>
      <c r="E53" s="19">
        <v>4.4122879095941508E-3</v>
      </c>
      <c r="F53" s="19">
        <v>4.5782990919134431E-3</v>
      </c>
      <c r="G53" s="19">
        <v>1.0074375489156741E-3</v>
      </c>
      <c r="H53" s="19">
        <v>4.801457024614421E-3</v>
      </c>
      <c r="I53" s="19">
        <v>2.7186907197118901E-3</v>
      </c>
      <c r="J53" s="19">
        <v>3.6725418477933139E-3</v>
      </c>
      <c r="K53" s="19">
        <v>-6.6607007609910925E-3</v>
      </c>
      <c r="L53" s="19">
        <v>4.0832426087844056E-3</v>
      </c>
      <c r="M53" s="26">
        <v>4.5899860343925528E-2</v>
      </c>
      <c r="N53" s="3">
        <f t="shared" si="1"/>
        <v>7.9480321771411774E-2</v>
      </c>
      <c r="P53" s="3">
        <v>4.5899860343925528E-2</v>
      </c>
      <c r="R53" s="3">
        <v>17.425498598057008</v>
      </c>
    </row>
    <row r="54" spans="1:18" x14ac:dyDescent="0.25">
      <c r="A54" s="29" t="s">
        <v>9</v>
      </c>
      <c r="B54" s="18">
        <v>5.2666591596538742E-3</v>
      </c>
      <c r="C54" s="19">
        <v>5.330449858119494E-3</v>
      </c>
      <c r="D54" s="19">
        <v>3.5798256279579357E-3</v>
      </c>
      <c r="E54" s="19">
        <v>4.0812913964515685E-3</v>
      </c>
      <c r="F54" s="19">
        <v>4.640633920048297E-3</v>
      </c>
      <c r="G54" s="19">
        <v>4.7809734566726641E-3</v>
      </c>
      <c r="H54" s="19">
        <v>9.2960015031723028E-4</v>
      </c>
      <c r="I54" s="19">
        <v>2.558034925036833E-3</v>
      </c>
      <c r="J54" s="19">
        <v>4.0229556836374634E-3</v>
      </c>
      <c r="K54" s="19">
        <v>4.2835052475925983E-3</v>
      </c>
      <c r="L54" s="19">
        <v>-6.510549563955137E-3</v>
      </c>
      <c r="M54" s="26">
        <v>3.1301261980278876E-2</v>
      </c>
      <c r="N54" s="3">
        <f t="shared" si="1"/>
        <v>6.4264641841811687E-2</v>
      </c>
      <c r="P54" s="3">
        <v>3.1301261980278876E-2</v>
      </c>
      <c r="R54" s="3">
        <v>17.820304061653328</v>
      </c>
    </row>
    <row r="55" spans="1:18" ht="15.75" thickBot="1" x14ac:dyDescent="0.3">
      <c r="A55" s="30" t="s">
        <v>10</v>
      </c>
      <c r="B55" s="20">
        <v>7.0753282227894289E-3</v>
      </c>
      <c r="C55" s="21">
        <v>7.0115375243238048E-3</v>
      </c>
      <c r="D55" s="21">
        <v>6.9738927988344385E-3</v>
      </c>
      <c r="E55" s="21">
        <v>6.472427030340803E-3</v>
      </c>
      <c r="F55" s="21">
        <v>6.9977722339421801E-3</v>
      </c>
      <c r="G55" s="21">
        <v>6.8574326973178112E-3</v>
      </c>
      <c r="H55" s="21">
        <v>6.7746143012412012E-3</v>
      </c>
      <c r="I55" s="21">
        <v>5.146179526521597E-3</v>
      </c>
      <c r="J55" s="21">
        <v>6.9212503249462282E-3</v>
      </c>
      <c r="K55" s="21">
        <v>6.6607007609910899E-3</v>
      </c>
      <c r="L55" s="21">
        <v>6.5105495639551378E-3</v>
      </c>
      <c r="M55" s="27">
        <v>3.8777994423624053E-3</v>
      </c>
      <c r="N55" s="50">
        <f t="shared" si="1"/>
        <v>7.7279484427566131E-2</v>
      </c>
      <c r="P55" s="51">
        <v>3.8777994423624053E-3</v>
      </c>
      <c r="R55" s="3">
        <v>4.5079777572966648</v>
      </c>
    </row>
    <row r="56" spans="1:18" x14ac:dyDescent="0.25">
      <c r="N56" s="3">
        <f>SUM(N44:N55)</f>
        <v>0.99999999999999967</v>
      </c>
      <c r="P56" s="3">
        <f>SUM(P44:P55)</f>
        <v>0.99999999999999989</v>
      </c>
    </row>
    <row r="58" spans="1:18" x14ac:dyDescent="0.25">
      <c r="I58" s="3" t="s">
        <v>58</v>
      </c>
      <c r="N58" s="3">
        <f>Q2*(N52+N53+N54+N55)</f>
        <v>28.032786885245898</v>
      </c>
      <c r="P58" s="52">
        <f>Q2*(P52+P53+P54+P55)</f>
        <v>20.491803278688522</v>
      </c>
    </row>
    <row r="59" spans="1:18" x14ac:dyDescent="0.25">
      <c r="I59" s="3" t="s">
        <v>59</v>
      </c>
      <c r="N59" s="3">
        <f>Q3*Q7*(N50+N51+N54+N55)</f>
        <v>3.5941180609301346</v>
      </c>
      <c r="P59" s="52">
        <f>Q3*Q7*(P50+P51+P54+P55)</f>
        <v>1.6885949482867804</v>
      </c>
    </row>
    <row r="60" spans="1:18" x14ac:dyDescent="0.25">
      <c r="I60" s="3" t="s">
        <v>60</v>
      </c>
      <c r="N60" s="3">
        <f>Q3*Q8*(N49+N51+N53+N55)</f>
        <v>6.4867060463264066</v>
      </c>
      <c r="P60" s="52">
        <f>Q3*Q8*(P49+P51+P53+P55)</f>
        <v>3.5839915046127295</v>
      </c>
    </row>
    <row r="61" spans="1:18" x14ac:dyDescent="0.25">
      <c r="I61" s="3" t="s">
        <v>62</v>
      </c>
      <c r="P61" s="53">
        <f>SUM(P58:P60)</f>
        <v>25.764389731588032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opLeftCell="B1" zoomScaleNormal="100" workbookViewId="0">
      <selection activeCell="V82" sqref="V8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0.4</f>
        <v>0.4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0.6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0.46753087640337632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0.53246912359662368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24</v>
      </c>
      <c r="D26" s="2">
        <f>W3*W7</f>
        <v>16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16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24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24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16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24</v>
      </c>
      <c r="H30" s="2">
        <f>W3*W7</f>
        <v>16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16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24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24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16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36</v>
      </c>
      <c r="O36" s="2">
        <f>W5*W7</f>
        <v>24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36</v>
      </c>
      <c r="R39" s="14">
        <f>W5*W7</f>
        <v>24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24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24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16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16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16</v>
      </c>
      <c r="H45" s="2">
        <v>24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16</v>
      </c>
      <c r="AA45" s="2">
        <v>24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24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24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16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16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16</v>
      </c>
      <c r="L49" s="2">
        <v>24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16</v>
      </c>
      <c r="AE49" s="2">
        <v>24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24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36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24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36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24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16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24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24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36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24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36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16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24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16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24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1">
        <v>1</v>
      </c>
      <c r="X59" s="14">
        <v>1</v>
      </c>
      <c r="Y59" s="11">
        <v>1</v>
      </c>
      <c r="Z59" s="14">
        <v>1</v>
      </c>
      <c r="AA59" s="11">
        <v>1</v>
      </c>
      <c r="AB59" s="14">
        <v>1</v>
      </c>
      <c r="AC59" s="11">
        <v>1</v>
      </c>
      <c r="AD59" s="14">
        <v>1</v>
      </c>
      <c r="AE59" s="11">
        <v>1</v>
      </c>
      <c r="AF59" s="14">
        <v>1</v>
      </c>
      <c r="AG59" s="11">
        <v>1</v>
      </c>
      <c r="AH59" s="14">
        <v>1</v>
      </c>
      <c r="AI59" s="11">
        <v>1</v>
      </c>
      <c r="AJ59" s="14">
        <v>1</v>
      </c>
      <c r="AK59" s="11">
        <v>1</v>
      </c>
      <c r="AL59" s="14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-6.5709469644687284E+34</v>
      </c>
    </row>
    <row r="62" spans="1:38" x14ac:dyDescent="0.25">
      <c r="A62" s="29" t="s">
        <v>0</v>
      </c>
      <c r="B62" s="16">
        <f t="array" ref="B62:S79">MINVERSE(U42:AL59)</f>
        <v>-2.1681018738918652E-2</v>
      </c>
      <c r="C62" s="17">
        <v>-1.1862907281708241E-2</v>
      </c>
      <c r="D62" s="17">
        <v>-1.1943255046470513E-2</v>
      </c>
      <c r="E62" s="17">
        <v>-8.1440013303758878E-3</v>
      </c>
      <c r="F62" s="17">
        <v>-3.8587508523886616E-3</v>
      </c>
      <c r="G62" s="17">
        <v>-2.2589056465257677E-3</v>
      </c>
      <c r="H62" s="17">
        <v>-2.4356707290027536E-3</v>
      </c>
      <c r="I62" s="17">
        <v>-1.2999418429334435E-3</v>
      </c>
      <c r="J62" s="17">
        <v>3.9255346232094766E-4</v>
      </c>
      <c r="K62" s="17">
        <v>1.0098165067860367E-3</v>
      </c>
      <c r="L62" s="17">
        <v>9.1306905697910413E-4</v>
      </c>
      <c r="M62" s="48">
        <v>1.4016233718713101E-3</v>
      </c>
      <c r="N62" s="48">
        <v>-5.6826752317639352E-3</v>
      </c>
      <c r="O62" s="48">
        <v>-5.806849050032893E-3</v>
      </c>
      <c r="P62" s="48">
        <v>-4.2570244687843819E-3</v>
      </c>
      <c r="Q62" s="48">
        <v>-4.4412888530077883E-4</v>
      </c>
      <c r="R62" s="48">
        <v>-6.2089396777774831E-4</v>
      </c>
      <c r="S62" s="25">
        <v>0.10888660567350011</v>
      </c>
      <c r="T62" s="3">
        <f>SUM(B62:S62)</f>
        <v>3.2307644999473847E-2</v>
      </c>
      <c r="U62" s="29" t="s">
        <v>0</v>
      </c>
      <c r="V62" s="3">
        <v>0.10888660567350011</v>
      </c>
      <c r="X62" s="3">
        <f t="array" ref="X62:X79">MMULT(B22:S39,V62:V79)</f>
        <v>2.3358702874560864</v>
      </c>
    </row>
    <row r="63" spans="1:38" x14ac:dyDescent="0.25">
      <c r="A63" s="29" t="s">
        <v>1</v>
      </c>
      <c r="B63" s="18">
        <v>-9.0735906096442269E-4</v>
      </c>
      <c r="C63" s="19">
        <v>-9.7708930030816592E-3</v>
      </c>
      <c r="D63" s="19">
        <v>-3.5779760275322486E-4</v>
      </c>
      <c r="E63" s="19">
        <v>-3.4325652846965544E-3</v>
      </c>
      <c r="F63" s="19">
        <v>-1.9876499940652769E-3</v>
      </c>
      <c r="G63" s="19">
        <v>-1.4874246667232033E-3</v>
      </c>
      <c r="H63" s="19">
        <v>-7.786147860006417E-4</v>
      </c>
      <c r="I63" s="19">
        <v>-5.9658417406724114E-4</v>
      </c>
      <c r="J63" s="19">
        <v>1.4646295194188893E-4</v>
      </c>
      <c r="K63" s="19">
        <v>3.9164603647140283E-4</v>
      </c>
      <c r="L63" s="19">
        <v>5.0430346125943267E-4</v>
      </c>
      <c r="M63" s="38">
        <v>6.7357197824308255E-4</v>
      </c>
      <c r="N63" s="38">
        <v>-5.1054376786680159E-3</v>
      </c>
      <c r="O63" s="38">
        <v>3.5116430365775129E-4</v>
      </c>
      <c r="P63" s="38">
        <v>-1.925336373947139E-3</v>
      </c>
      <c r="Q63" s="38">
        <v>-5.8718222247250049E-4</v>
      </c>
      <c r="R63" s="38">
        <v>1.2162765825006971E-4</v>
      </c>
      <c r="S63" s="26">
        <v>5.4014546655042572E-2</v>
      </c>
      <c r="T63" s="3">
        <f t="shared" ref="T63:T79" si="1">SUM(B63:S63)</f>
        <v>2.9266478197426317E-2</v>
      </c>
      <c r="U63" s="29" t="s">
        <v>1</v>
      </c>
      <c r="V63" s="3">
        <v>5.4014546655042572E-2</v>
      </c>
      <c r="X63" s="3">
        <v>4.9096479178166668</v>
      </c>
    </row>
    <row r="64" spans="1:38" x14ac:dyDescent="0.25">
      <c r="A64" s="29" t="s">
        <v>2</v>
      </c>
      <c r="B64" s="18">
        <v>-4.9348988813445547E-4</v>
      </c>
      <c r="C64" s="19">
        <v>-1.1486306500854113E-4</v>
      </c>
      <c r="D64" s="19">
        <v>-9.594914935972202E-3</v>
      </c>
      <c r="E64" s="19">
        <v>-3.3541024906166847E-3</v>
      </c>
      <c r="F64" s="19">
        <v>-1.2279757162586078E-3</v>
      </c>
      <c r="G64" s="19">
        <v>-3.9499670538160284E-4</v>
      </c>
      <c r="H64" s="19">
        <v>-1.2511108215016531E-3</v>
      </c>
      <c r="I64" s="19">
        <v>-4.867006950439619E-4</v>
      </c>
      <c r="J64" s="19">
        <v>1.8066493332556744E-4</v>
      </c>
      <c r="K64" s="19">
        <v>4.4986771918362781E-4</v>
      </c>
      <c r="L64" s="19">
        <v>2.5658741955648755E-4</v>
      </c>
      <c r="M64" s="38">
        <v>4.9444749831634247E-4</v>
      </c>
      <c r="N64" s="38">
        <v>3.6987498553140336E-4</v>
      </c>
      <c r="O64" s="38">
        <v>-5.190205178685162E-3</v>
      </c>
      <c r="P64" s="38">
        <v>-1.6221840167065127E-3</v>
      </c>
      <c r="Q64" s="38">
        <v>2.1707481805518475E-4</v>
      </c>
      <c r="R64" s="38">
        <v>-6.3903929806486E-4</v>
      </c>
      <c r="S64" s="26">
        <v>3.6724291406207525E-2</v>
      </c>
      <c r="T64" s="3">
        <f t="shared" si="1"/>
        <v>1.4323225968801891E-2</v>
      </c>
      <c r="U64" s="29" t="s">
        <v>2</v>
      </c>
      <c r="V64" s="3">
        <v>3.6724291406207525E-2</v>
      </c>
      <c r="X64" s="3">
        <v>5.3088315298999689</v>
      </c>
    </row>
    <row r="65" spans="1:24" x14ac:dyDescent="0.25">
      <c r="A65" s="29" t="s">
        <v>3</v>
      </c>
      <c r="B65" s="18">
        <v>8.6685559866627869E-4</v>
      </c>
      <c r="C65" s="19">
        <v>5.9104108129798662E-4</v>
      </c>
      <c r="D65" s="19">
        <v>4.1411681388168206E-4</v>
      </c>
      <c r="E65" s="19">
        <v>-5.5248666644120703E-3</v>
      </c>
      <c r="F65" s="19">
        <v>5.2595308292711538E-4</v>
      </c>
      <c r="G65" s="19">
        <v>-8.0838855283130371E-5</v>
      </c>
      <c r="H65" s="19">
        <v>-4.7007224359899707E-4</v>
      </c>
      <c r="I65" s="19">
        <v>-3.3163864895579393E-4</v>
      </c>
      <c r="J65" s="19">
        <v>1.8959593406447708E-4</v>
      </c>
      <c r="K65" s="19">
        <v>2.7992581235522187E-4</v>
      </c>
      <c r="L65" s="19">
        <v>1.7485765234825923E-4</v>
      </c>
      <c r="M65" s="38">
        <v>2.7707583543229474E-4</v>
      </c>
      <c r="N65" s="38">
        <v>5.6972653990738627E-4</v>
      </c>
      <c r="O65" s="38">
        <v>2.9629812662764567E-4</v>
      </c>
      <c r="P65" s="38">
        <v>-1.68720919765904E-3</v>
      </c>
      <c r="Q65" s="38">
        <v>2.0324657449950285E-4</v>
      </c>
      <c r="R65" s="38">
        <v>-1.8598681381636111E-4</v>
      </c>
      <c r="S65" s="26">
        <v>1.7045125786958115E-2</v>
      </c>
      <c r="T65" s="3">
        <f t="shared" si="1"/>
        <v>1.3153206415240572E-2</v>
      </c>
      <c r="U65" s="29" t="s">
        <v>3</v>
      </c>
      <c r="V65" s="3">
        <v>1.7045125786958115E-2</v>
      </c>
      <c r="X65" s="3">
        <v>3.1294307983065606</v>
      </c>
    </row>
    <row r="66" spans="1:24" x14ac:dyDescent="0.25">
      <c r="A66" s="29" t="s">
        <v>4</v>
      </c>
      <c r="B66" s="18">
        <v>-8.5259469838054255E-3</v>
      </c>
      <c r="C66" s="19">
        <v>-5.0114715181585759E-3</v>
      </c>
      <c r="D66" s="19">
        <v>-5.0408640962589513E-3</v>
      </c>
      <c r="E66" s="19">
        <v>-3.0016106567763573E-3</v>
      </c>
      <c r="F66" s="19">
        <v>-1.163802721225787E-2</v>
      </c>
      <c r="G66" s="19">
        <v>-3.9061811878348279E-3</v>
      </c>
      <c r="H66" s="19">
        <v>-3.9708448596556256E-3</v>
      </c>
      <c r="I66" s="19">
        <v>-1.2547537241909168E-3</v>
      </c>
      <c r="J66" s="19">
        <v>-4.194637099759201E-5</v>
      </c>
      <c r="K66" s="19">
        <v>1.0150442563672474E-3</v>
      </c>
      <c r="L66" s="19">
        <v>1.00934025073727E-3</v>
      </c>
      <c r="M66" s="38">
        <v>1.73166926155559E-3</v>
      </c>
      <c r="N66" s="38">
        <v>-1.915666632179847E-3</v>
      </c>
      <c r="O66" s="38">
        <v>-1.9610915256076775E-3</v>
      </c>
      <c r="P66" s="38">
        <v>-8.2660484327658603E-4</v>
      </c>
      <c r="Q66" s="38">
        <v>-1.3127809974578168E-3</v>
      </c>
      <c r="R66" s="38">
        <v>-1.3774446692785896E-3</v>
      </c>
      <c r="S66" s="26">
        <v>0.15560401142262184</v>
      </c>
      <c r="T66" s="3">
        <f t="shared" si="1"/>
        <v>0.10957482991354528</v>
      </c>
      <c r="U66" s="29" t="s">
        <v>4</v>
      </c>
      <c r="V66" s="3">
        <v>0.15560401142262184</v>
      </c>
      <c r="X66" s="3">
        <v>3.2826558761819591</v>
      </c>
    </row>
    <row r="67" spans="1:24" x14ac:dyDescent="0.25">
      <c r="A67" s="29" t="s">
        <v>5</v>
      </c>
      <c r="B67" s="18">
        <v>2.9304157323792514E-3</v>
      </c>
      <c r="C67" s="19">
        <v>-2.714912778723317E-4</v>
      </c>
      <c r="D67" s="19">
        <v>3.3432570098042725E-3</v>
      </c>
      <c r="E67" s="19">
        <v>1.527841265666259E-3</v>
      </c>
      <c r="F67" s="19">
        <v>1.2031950485947086E-3</v>
      </c>
      <c r="G67" s="19">
        <v>-5.8410003739587883E-3</v>
      </c>
      <c r="H67" s="19">
        <v>2.111445858929758E-3</v>
      </c>
      <c r="I67" s="19">
        <v>-2.1867925883752872E-4</v>
      </c>
      <c r="J67" s="19">
        <v>-5.0099602607269313E-4</v>
      </c>
      <c r="K67" s="19">
        <v>-5.283719081585511E-4</v>
      </c>
      <c r="L67" s="19">
        <v>1.0786571327276802E-3</v>
      </c>
      <c r="M67" s="38">
        <v>7.4611342289609679E-4</v>
      </c>
      <c r="N67" s="38">
        <v>-1.3637357517275479E-3</v>
      </c>
      <c r="O67" s="38">
        <v>4.2226934201363081E-3</v>
      </c>
      <c r="P67" s="38">
        <v>1.3545980302957727E-3</v>
      </c>
      <c r="Q67" s="38">
        <v>-4.4016498041383511E-3</v>
      </c>
      <c r="R67" s="38">
        <v>3.5507964287502078E-3</v>
      </c>
      <c r="S67" s="26">
        <v>8.636103418922686E-2</v>
      </c>
      <c r="T67" s="3">
        <f t="shared" si="1"/>
        <v>9.5304123138641381E-2</v>
      </c>
      <c r="U67" s="29" t="s">
        <v>5</v>
      </c>
      <c r="V67" s="3">
        <v>8.636103418922686E-2</v>
      </c>
      <c r="X67" s="3">
        <v>-0.60313832047430116</v>
      </c>
    </row>
    <row r="68" spans="1:24" x14ac:dyDescent="0.25">
      <c r="A68" s="29" t="s">
        <v>6</v>
      </c>
      <c r="B68" s="18">
        <v>2.3481794076781553E-3</v>
      </c>
      <c r="C68" s="19">
        <v>2.6400400687246672E-3</v>
      </c>
      <c r="D68" s="19">
        <v>-9.51840615467272E-4</v>
      </c>
      <c r="E68" s="19">
        <v>7.5641052448244413E-4</v>
      </c>
      <c r="F68" s="19">
        <v>1.2220565100090367E-3</v>
      </c>
      <c r="G68" s="19">
        <v>1.8641499643113504E-3</v>
      </c>
      <c r="H68" s="19">
        <v>-6.0379875409109027E-3</v>
      </c>
      <c r="I68" s="19">
        <v>-5.8016645833764368E-4</v>
      </c>
      <c r="J68" s="19">
        <v>1.1094858430884867E-4</v>
      </c>
      <c r="K68" s="19">
        <v>1.209424537054392E-3</v>
      </c>
      <c r="L68" s="19">
        <v>-3.2553763743769538E-4</v>
      </c>
      <c r="M68" s="38">
        <v>6.8337099287786335E-4</v>
      </c>
      <c r="N68" s="38">
        <v>3.2257984965943895E-3</v>
      </c>
      <c r="O68" s="38">
        <v>-2.3252898335204149E-3</v>
      </c>
      <c r="P68" s="38">
        <v>9.5301509544300038E-4</v>
      </c>
      <c r="Q68" s="38">
        <v>2.802585712368941E-3</v>
      </c>
      <c r="R68" s="38">
        <v>-5.0995517928533029E-3</v>
      </c>
      <c r="S68" s="26">
        <v>5.6306144883455783E-2</v>
      </c>
      <c r="T68" s="3">
        <f t="shared" si="1"/>
        <v>5.8801750898781639E-2</v>
      </c>
      <c r="U68" s="29" t="s">
        <v>6</v>
      </c>
      <c r="V68" s="3">
        <v>5.6306144883455783E-2</v>
      </c>
      <c r="X68" s="3">
        <v>2.9569387446859423</v>
      </c>
    </row>
    <row r="69" spans="1:24" x14ac:dyDescent="0.25">
      <c r="A69" s="30" t="s">
        <v>7</v>
      </c>
      <c r="B69" s="18">
        <v>3.1253433441904245E-3</v>
      </c>
      <c r="C69" s="19">
        <v>2.9367416853866308E-3</v>
      </c>
      <c r="D69" s="19">
        <v>2.8157610690081082E-3</v>
      </c>
      <c r="E69" s="19">
        <v>1.2872792566627333E-3</v>
      </c>
      <c r="F69" s="19">
        <v>2.8922345848246497E-3</v>
      </c>
      <c r="G69" s="19">
        <v>2.4773109354563026E-3</v>
      </c>
      <c r="H69" s="19">
        <v>2.2111535794235538E-3</v>
      </c>
      <c r="I69" s="19">
        <v>-2.7593625919861598E-3</v>
      </c>
      <c r="J69" s="19">
        <v>2.6622339422504209E-3</v>
      </c>
      <c r="K69" s="19">
        <v>1.9135731066980217E-3</v>
      </c>
      <c r="L69" s="19">
        <v>1.4365134635796657E-3</v>
      </c>
      <c r="M69" s="38">
        <v>1.3291289511559378E-3</v>
      </c>
      <c r="N69" s="38">
        <v>2.9221668257988684E-3</v>
      </c>
      <c r="O69" s="38">
        <v>2.7351967823047887E-3</v>
      </c>
      <c r="P69" s="38">
        <v>1.5278524816007455E-3</v>
      </c>
      <c r="Q69" s="38">
        <v>2.6715682349277791E-3</v>
      </c>
      <c r="R69" s="38">
        <v>2.4054108788950316E-3</v>
      </c>
      <c r="S69" s="26">
        <v>1.1655437968288685E-2</v>
      </c>
      <c r="T69" s="3">
        <f t="shared" si="1"/>
        <v>4.6245544498466178E-2</v>
      </c>
      <c r="U69" s="30" t="s">
        <v>7</v>
      </c>
      <c r="V69" s="3">
        <v>1.1655437968288685E-2</v>
      </c>
      <c r="X69" s="3">
        <v>6.4042032289763862</v>
      </c>
    </row>
    <row r="70" spans="1:24" x14ac:dyDescent="0.25">
      <c r="A70" s="29" t="s">
        <v>12</v>
      </c>
      <c r="B70" s="18">
        <v>-4.9404817436066138E-3</v>
      </c>
      <c r="C70" s="19">
        <v>-2.8360106065289871E-3</v>
      </c>
      <c r="D70" s="19">
        <v>-2.9236522232538829E-3</v>
      </c>
      <c r="E70" s="19">
        <v>-1.314729896486134E-3</v>
      </c>
      <c r="F70" s="19">
        <v>-1.1101713392405663E-2</v>
      </c>
      <c r="G70" s="19">
        <v>-6.4718768908349437E-3</v>
      </c>
      <c r="H70" s="19">
        <v>-6.6646884476296402E-3</v>
      </c>
      <c r="I70" s="19">
        <v>-3.7197179011122378E-3</v>
      </c>
      <c r="J70" s="19">
        <v>-2.3847461952554015E-2</v>
      </c>
      <c r="K70" s="19">
        <v>-1.214402033535142E-2</v>
      </c>
      <c r="L70" s="19">
        <v>-1.2365446241847364E-2</v>
      </c>
      <c r="M70" s="38">
        <v>-7.265665076199827E-3</v>
      </c>
      <c r="N70" s="38">
        <v>6.4568260793718677E-4</v>
      </c>
      <c r="O70" s="38">
        <v>5.1023647299876392E-4</v>
      </c>
      <c r="P70" s="38">
        <v>1.5568708111087669E-3</v>
      </c>
      <c r="Q70" s="38">
        <v>-1.3375171835024549E-3</v>
      </c>
      <c r="R70" s="38">
        <v>-1.5303287402971045E-3</v>
      </c>
      <c r="S70" s="26">
        <v>0.30806158243995163</v>
      </c>
      <c r="T70" s="3">
        <f t="shared" si="1"/>
        <v>0.21231106170038605</v>
      </c>
      <c r="U70" s="29" t="s">
        <v>12</v>
      </c>
      <c r="V70" s="3">
        <v>0.30806158243995163</v>
      </c>
      <c r="X70" s="3">
        <v>-9.3489001589213281</v>
      </c>
    </row>
    <row r="71" spans="1:24" x14ac:dyDescent="0.25">
      <c r="A71" s="29" t="s">
        <v>8</v>
      </c>
      <c r="B71" s="18">
        <v>2.0512097432253303E-3</v>
      </c>
      <c r="C71" s="19">
        <v>4.1489342707382704E-4</v>
      </c>
      <c r="D71" s="19">
        <v>2.1995837053411559E-3</v>
      </c>
      <c r="E71" s="19">
        <v>1.0052854934573916E-3</v>
      </c>
      <c r="F71" s="19">
        <v>1.143891508951976E-3</v>
      </c>
      <c r="G71" s="19">
        <v>-2.4560043865813363E-3</v>
      </c>
      <c r="H71" s="19">
        <v>1.4703142256067955E-3</v>
      </c>
      <c r="I71" s="19">
        <v>-6.2672011541616912E-4</v>
      </c>
      <c r="J71" s="19">
        <v>2.486708511356074E-4</v>
      </c>
      <c r="K71" s="19">
        <v>-9.9053909965733968E-3</v>
      </c>
      <c r="L71" s="19">
        <v>8.0867484078502657E-4</v>
      </c>
      <c r="M71" s="38">
        <v>-3.1277316102102126E-3</v>
      </c>
      <c r="N71" s="38">
        <v>-1.3396159602648569E-4</v>
      </c>
      <c r="O71" s="38">
        <v>2.624196106750301E-3</v>
      </c>
      <c r="P71" s="38">
        <v>9.6377135544802647E-4</v>
      </c>
      <c r="Q71" s="38">
        <v>-1.6999058580202172E-3</v>
      </c>
      <c r="R71" s="38">
        <v>2.2264127541679227E-3</v>
      </c>
      <c r="S71" s="26">
        <v>4.5365911713667557E-2</v>
      </c>
      <c r="T71" s="3">
        <f t="shared" si="1"/>
        <v>4.2573101162783102E-2</v>
      </c>
      <c r="U71" s="29" t="s">
        <v>8</v>
      </c>
      <c r="V71" s="3">
        <v>4.5365911713667557E-2</v>
      </c>
      <c r="X71" s="3">
        <v>14.997840198113259</v>
      </c>
    </row>
    <row r="72" spans="1:24" x14ac:dyDescent="0.25">
      <c r="A72" s="29" t="s">
        <v>9</v>
      </c>
      <c r="B72" s="18">
        <v>1.7600915808747822E-3</v>
      </c>
      <c r="C72" s="19">
        <v>1.8706591003723263E-3</v>
      </c>
      <c r="D72" s="19">
        <v>5.2034892705383563E-5</v>
      </c>
      <c r="E72" s="19">
        <v>6.1957012286548423E-4</v>
      </c>
      <c r="F72" s="19">
        <v>1.15332223965914E-3</v>
      </c>
      <c r="G72" s="19">
        <v>1.3965707825537314E-3</v>
      </c>
      <c r="H72" s="19">
        <v>-2.6044024743135342E-3</v>
      </c>
      <c r="I72" s="19">
        <v>-8.074637151662265E-4</v>
      </c>
      <c r="J72" s="19">
        <v>5.5464315632637801E-4</v>
      </c>
      <c r="K72" s="19">
        <v>9.6350722603307448E-4</v>
      </c>
      <c r="L72" s="19">
        <v>-9.8934225442976614E-3</v>
      </c>
      <c r="M72" s="38">
        <v>-3.1591028252193295E-3</v>
      </c>
      <c r="N72" s="38">
        <v>2.1608055281344819E-3</v>
      </c>
      <c r="O72" s="38">
        <v>-6.4979552007805982E-4</v>
      </c>
      <c r="P72" s="38">
        <v>7.6297988802163995E-4</v>
      </c>
      <c r="Q72" s="38">
        <v>1.9022119002334286E-3</v>
      </c>
      <c r="R72" s="38">
        <v>-2.0987613566338333E-3</v>
      </c>
      <c r="S72" s="26">
        <v>3.0338467060782023E-2</v>
      </c>
      <c r="T72" s="3">
        <f t="shared" si="1"/>
        <v>2.4321915042853231E-2</v>
      </c>
      <c r="U72" s="29" t="s">
        <v>9</v>
      </c>
      <c r="V72" s="3">
        <v>3.0338467060782023E-2</v>
      </c>
      <c r="X72" s="3">
        <v>15.991284235576874</v>
      </c>
    </row>
    <row r="73" spans="1:24" x14ac:dyDescent="0.25">
      <c r="A73" s="30" t="s">
        <v>10</v>
      </c>
      <c r="B73" s="18">
        <v>9.7666979505950748E-4</v>
      </c>
      <c r="C73" s="19">
        <v>9.177317766833219E-4</v>
      </c>
      <c r="D73" s="19">
        <v>8.7992533406503393E-4</v>
      </c>
      <c r="E73" s="19">
        <v>4.022747677071042E-4</v>
      </c>
      <c r="F73" s="19">
        <v>9.0382330775770278E-4</v>
      </c>
      <c r="G73" s="19">
        <v>7.7415966733009468E-4</v>
      </c>
      <c r="H73" s="19">
        <v>6.9098549356986041E-4</v>
      </c>
      <c r="I73" s="19">
        <v>-8.6230080999567479E-4</v>
      </c>
      <c r="J73" s="19">
        <v>8.3194810695325647E-4</v>
      </c>
      <c r="K73" s="19">
        <v>5.9799159584313164E-4</v>
      </c>
      <c r="L73" s="19">
        <v>4.4891045736864563E-4</v>
      </c>
      <c r="M73" s="38">
        <v>-5.8346472027637694E-3</v>
      </c>
      <c r="N73" s="38">
        <v>9.131771330621463E-4</v>
      </c>
      <c r="O73" s="38">
        <v>8.5474899447024661E-4</v>
      </c>
      <c r="P73" s="38">
        <v>4.77453900500233E-4</v>
      </c>
      <c r="Q73" s="38">
        <v>8.3486507341493088E-4</v>
      </c>
      <c r="R73" s="38">
        <v>7.5169089965469726E-4</v>
      </c>
      <c r="S73" s="26">
        <v>3.6423243650902139E-3</v>
      </c>
      <c r="T73" s="3">
        <f t="shared" si="1"/>
        <v>8.2017326557706841E-3</v>
      </c>
      <c r="U73" s="30" t="s">
        <v>10</v>
      </c>
      <c r="V73" s="3">
        <v>3.6423243650902139E-3</v>
      </c>
      <c r="X73" s="3">
        <v>4.0537627527960529</v>
      </c>
    </row>
    <row r="74" spans="1:24" x14ac:dyDescent="0.25">
      <c r="A74" s="30" t="s">
        <v>46</v>
      </c>
      <c r="B74" s="18">
        <v>8.8003158308778322E-4</v>
      </c>
      <c r="C74" s="19">
        <v>1.6691035364907128E-4</v>
      </c>
      <c r="D74" s="19">
        <v>9.4626655290765301E-4</v>
      </c>
      <c r="E74" s="19">
        <v>4.3247457184559705E-4</v>
      </c>
      <c r="F74" s="19">
        <v>4.8523281285635806E-4</v>
      </c>
      <c r="G74" s="19">
        <v>-1.083633891908811E-3</v>
      </c>
      <c r="H74" s="19">
        <v>6.3094974646007095E-4</v>
      </c>
      <c r="I74" s="19">
        <v>-2.601975138244482E-4</v>
      </c>
      <c r="J74" s="19">
        <v>9.5698026228022796E-5</v>
      </c>
      <c r="K74" s="19">
        <v>3.207421862878423E-5</v>
      </c>
      <c r="L74" s="19">
        <v>3.4596259299912599E-4</v>
      </c>
      <c r="M74" s="38">
        <v>2.6513842005778721E-4</v>
      </c>
      <c r="N74" s="38">
        <v>-9.1634289645934775E-3</v>
      </c>
      <c r="O74" s="38">
        <v>1.1319397069879695E-3</v>
      </c>
      <c r="P74" s="38">
        <v>-1.5119322172667472E-3</v>
      </c>
      <c r="Q74" s="38">
        <v>-7.5463491671596032E-4</v>
      </c>
      <c r="R74" s="38">
        <v>9.5994872165292477E-4</v>
      </c>
      <c r="S74" s="26">
        <v>1.973993851157119E-2</v>
      </c>
      <c r="T74" s="3">
        <f t="shared" si="1"/>
        <v>1.3338738314622893E-2</v>
      </c>
      <c r="U74" s="30" t="s">
        <v>46</v>
      </c>
      <c r="V74" s="3">
        <v>1.973993851157119E-2</v>
      </c>
      <c r="X74" s="3">
        <v>2.8699991788428418</v>
      </c>
    </row>
    <row r="75" spans="1:24" x14ac:dyDescent="0.25">
      <c r="A75" s="30" t="s">
        <v>47</v>
      </c>
      <c r="B75" s="18">
        <v>5.0199880210199976E-4</v>
      </c>
      <c r="C75" s="19">
        <v>5.3476903769530818E-4</v>
      </c>
      <c r="D75" s="19">
        <v>6.1028958383321953E-6</v>
      </c>
      <c r="E75" s="19">
        <v>1.7610827342184359E-4</v>
      </c>
      <c r="F75" s="19">
        <v>3.262320272008687E-4</v>
      </c>
      <c r="G75" s="19">
        <v>3.983265455061458E-4</v>
      </c>
      <c r="H75" s="19">
        <v>-7.6473896657919998E-4</v>
      </c>
      <c r="I75" s="19">
        <v>-2.2604496550722507E-4</v>
      </c>
      <c r="J75" s="19">
        <v>1.528088092984211E-4</v>
      </c>
      <c r="K75" s="19">
        <v>2.7415320445016314E-4</v>
      </c>
      <c r="L75" s="19">
        <v>2.6395216642029274E-5</v>
      </c>
      <c r="M75" s="38">
        <v>1.6763277506617584E-4</v>
      </c>
      <c r="N75" s="38">
        <v>6.1922203548147908E-4</v>
      </c>
      <c r="O75" s="38">
        <v>-9.288716547388394E-3</v>
      </c>
      <c r="P75" s="38">
        <v>-1.0663668747624771E-3</v>
      </c>
      <c r="Q75" s="38">
        <v>5.4479885792375372E-4</v>
      </c>
      <c r="R75" s="38">
        <v>-6.1826665416159167E-4</v>
      </c>
      <c r="S75" s="26">
        <v>8.7883387450565197E-3</v>
      </c>
      <c r="T75" s="3">
        <f t="shared" si="1"/>
        <v>5.5275321728415205E-4</v>
      </c>
      <c r="U75" s="30" t="s">
        <v>47</v>
      </c>
      <c r="V75" s="3">
        <v>8.7883387450565197E-3</v>
      </c>
      <c r="X75" s="3">
        <v>2.0545698599757722</v>
      </c>
    </row>
    <row r="76" spans="1:24" x14ac:dyDescent="0.25">
      <c r="A76" s="30" t="s">
        <v>48</v>
      </c>
      <c r="B76" s="18">
        <v>7.3537490451539391E-4</v>
      </c>
      <c r="C76" s="19">
        <v>6.9099804362038363E-4</v>
      </c>
      <c r="D76" s="19">
        <v>6.6253201623720187E-4</v>
      </c>
      <c r="E76" s="19">
        <v>3.0288923686181996E-4</v>
      </c>
      <c r="F76" s="19">
        <v>6.805257846646235E-4</v>
      </c>
      <c r="G76" s="19">
        <v>5.8289669069560061E-4</v>
      </c>
      <c r="H76" s="19">
        <v>5.2027143045260086E-4</v>
      </c>
      <c r="I76" s="19">
        <v>-6.4926178634968441E-4</v>
      </c>
      <c r="J76" s="19">
        <v>6.2640798641186381E-4</v>
      </c>
      <c r="K76" s="19">
        <v>4.5025249569365203E-4</v>
      </c>
      <c r="L76" s="19">
        <v>3.3800316790109794E-4</v>
      </c>
      <c r="M76" s="38">
        <v>3.1273622380139716E-4</v>
      </c>
      <c r="N76" s="38">
        <v>6.8756866489385129E-4</v>
      </c>
      <c r="O76" s="38">
        <v>6.4357571348347973E-4</v>
      </c>
      <c r="P76" s="38">
        <v>-5.5228582396233536E-3</v>
      </c>
      <c r="Q76" s="38">
        <v>6.2860429057124204E-4</v>
      </c>
      <c r="R76" s="38">
        <v>5.659790303282425E-4</v>
      </c>
      <c r="S76" s="26">
        <v>2.7424559925385132E-3</v>
      </c>
      <c r="T76" s="3">
        <f t="shared" si="1"/>
        <v>4.998951646697925E-3</v>
      </c>
      <c r="U76" s="30" t="s">
        <v>48</v>
      </c>
      <c r="V76" s="3">
        <v>2.7424559925385132E-3</v>
      </c>
      <c r="X76" s="3">
        <v>1.5958878507132492</v>
      </c>
    </row>
    <row r="77" spans="1:24" x14ac:dyDescent="0.25">
      <c r="A77" s="30" t="s">
        <v>49</v>
      </c>
      <c r="B77" s="18">
        <v>6.9330212350040346E-3</v>
      </c>
      <c r="C77" s="19">
        <v>5.6613451984455143E-3</v>
      </c>
      <c r="D77" s="19">
        <v>7.0100070137651457E-3</v>
      </c>
      <c r="E77" s="19">
        <v>5.9186869366778293E-3</v>
      </c>
      <c r="F77" s="19">
        <v>6.2128133886787838E-3</v>
      </c>
      <c r="G77" s="19">
        <v>3.4151261082500414E-3</v>
      </c>
      <c r="H77" s="19">
        <v>6.3821821019532324E-3</v>
      </c>
      <c r="I77" s="19">
        <v>4.1977050837266015E-3</v>
      </c>
      <c r="J77" s="19">
        <v>5.5022083136378776E-3</v>
      </c>
      <c r="K77" s="19">
        <v>1.2967335599866668E-3</v>
      </c>
      <c r="L77" s="19">
        <v>5.7860549805956191E-3</v>
      </c>
      <c r="M77" s="38">
        <v>2.8811106546949993E-3</v>
      </c>
      <c r="N77" s="38">
        <v>-2.3352478494025985E-3</v>
      </c>
      <c r="O77" s="38">
        <v>7.3248052591216826E-3</v>
      </c>
      <c r="P77" s="38">
        <v>2.8403412479844621E-3</v>
      </c>
      <c r="Q77" s="38">
        <v>-1.2651367353145591E-2</v>
      </c>
      <c r="R77" s="38">
        <v>6.982355307224272E-3</v>
      </c>
      <c r="S77" s="26">
        <v>3.6010392316262359E-2</v>
      </c>
      <c r="T77" s="3">
        <f t="shared" si="1"/>
        <v>9.9368273503460919E-2</v>
      </c>
      <c r="U77" s="30" t="s">
        <v>49</v>
      </c>
      <c r="V77" s="3">
        <v>3.6010392316262359E-2</v>
      </c>
      <c r="X77" s="3">
        <v>3.0210385123778698</v>
      </c>
    </row>
    <row r="78" spans="1:24" x14ac:dyDescent="0.25">
      <c r="A78" s="30" t="s">
        <v>50</v>
      </c>
      <c r="B78" s="18">
        <v>4.4738085467454407E-3</v>
      </c>
      <c r="C78" s="19">
        <v>4.5153472023398856E-3</v>
      </c>
      <c r="D78" s="19">
        <v>3.5800404318349147E-3</v>
      </c>
      <c r="E78" s="19">
        <v>3.7494271024535839E-3</v>
      </c>
      <c r="F78" s="19">
        <v>4.1466766917216263E-3</v>
      </c>
      <c r="G78" s="19">
        <v>4.2380617340293941E-3</v>
      </c>
      <c r="H78" s="19">
        <v>2.1803868389184684E-3</v>
      </c>
      <c r="I78" s="19">
        <v>2.706455132308615E-3</v>
      </c>
      <c r="J78" s="19">
        <v>3.8239065947647984E-3</v>
      </c>
      <c r="K78" s="19">
        <v>3.9735038927119814E-3</v>
      </c>
      <c r="L78" s="19">
        <v>8.3327192435498623E-4</v>
      </c>
      <c r="M78" s="38">
        <v>1.9047696360950557E-3</v>
      </c>
      <c r="N78" s="38">
        <v>4.6619182322943532E-3</v>
      </c>
      <c r="O78" s="38">
        <v>-4.3593134433345298E-3</v>
      </c>
      <c r="P78" s="38">
        <v>1.7913397212998455E-3</v>
      </c>
      <c r="Q78" s="38">
        <v>4.5106716132159077E-3</v>
      </c>
      <c r="R78" s="38">
        <v>-1.4213669948561679E-2</v>
      </c>
      <c r="S78" s="26">
        <v>1.6356592751190759E-2</v>
      </c>
      <c r="T78" s="3">
        <f t="shared" si="1"/>
        <v>4.8873194654383403E-2</v>
      </c>
      <c r="U78" s="30" t="s">
        <v>50</v>
      </c>
      <c r="V78" s="3">
        <v>1.6356592751190759E-2</v>
      </c>
      <c r="X78" s="3">
        <v>2.3969731279359014</v>
      </c>
    </row>
    <row r="79" spans="1:24" ht="15.75" thickBot="1" x14ac:dyDescent="0.3">
      <c r="A79" s="30" t="s">
        <v>51</v>
      </c>
      <c r="B79" s="20">
        <v>8.9652961419012522E-3</v>
      </c>
      <c r="C79" s="21">
        <v>8.9271597770696001E-3</v>
      </c>
      <c r="D79" s="21">
        <v>8.9026967847871813E-3</v>
      </c>
      <c r="E79" s="21">
        <v>8.5936287712614599E-3</v>
      </c>
      <c r="F79" s="21">
        <v>8.9181601795294951E-3</v>
      </c>
      <c r="G79" s="21">
        <v>8.8342601768998663E-3</v>
      </c>
      <c r="H79" s="21">
        <v>8.7804415938785366E-3</v>
      </c>
      <c r="I79" s="21">
        <v>7.7753739856890741E-3</v>
      </c>
      <c r="J79" s="21">
        <v>8.8716526966560287E-3</v>
      </c>
      <c r="K79" s="21">
        <v>8.7202690718200665E-3</v>
      </c>
      <c r="L79" s="21">
        <v>8.6238048057483384E-3</v>
      </c>
      <c r="M79" s="49">
        <v>6.5187576923293267E-3</v>
      </c>
      <c r="N79" s="49">
        <v>8.9242126547264874E-3</v>
      </c>
      <c r="O79" s="49">
        <v>8.8864062121082003E-3</v>
      </c>
      <c r="P79" s="49">
        <v>6.1912937003236797E-3</v>
      </c>
      <c r="Q79" s="49">
        <v>8.8735401455429935E-3</v>
      </c>
      <c r="R79" s="49">
        <v>8.8197215625216655E-3</v>
      </c>
      <c r="S79" s="27">
        <v>2.3567981185878073E-3</v>
      </c>
      <c r="T79" s="3">
        <f t="shared" si="1"/>
        <v>0.1464834740713811</v>
      </c>
      <c r="U79" s="30" t="s">
        <v>51</v>
      </c>
      <c r="V79" s="3">
        <v>2.3567981185878073E-3</v>
      </c>
      <c r="X79" s="3">
        <v>2.1054428532808074</v>
      </c>
    </row>
    <row r="80" spans="1:24" x14ac:dyDescent="0.25">
      <c r="T80" s="3">
        <f>SUM(T62:T79)</f>
        <v>1.0000000000000007</v>
      </c>
      <c r="V80" s="3">
        <f>SUM(V62:V79)</f>
        <v>1.0000000000000002</v>
      </c>
    </row>
    <row r="82" spans="15:22" x14ac:dyDescent="0.25">
      <c r="O82" s="3" t="s">
        <v>58</v>
      </c>
      <c r="T82" s="3">
        <f>W2*(T70+T71+T72+T73+T77+T78+T79)</f>
        <v>29.106637639550925</v>
      </c>
      <c r="V82" s="52">
        <f>W2*(V70+V71+V72+V73+V77+V78+V79)</f>
        <v>22.106603438276618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 blokovania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2015-12-14T09:32:08Z</dcterms:modified>
</cp:coreProperties>
</file>