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_semestralka\nova\"/>
    </mc:Choice>
  </mc:AlternateContent>
  <bookViews>
    <workbookView xWindow="0" yWindow="0" windowWidth="20490" windowHeight="7755"/>
  </bookViews>
  <sheets>
    <sheet name="bez blokovania" sheetId="1" r:id="rId1"/>
    <sheet name="s blokovaní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W7" i="2"/>
  <c r="V80" i="2" l="1"/>
  <c r="AL61" i="2" l="1"/>
  <c r="P59" i="1"/>
  <c r="P56" i="1"/>
  <c r="P58" i="1"/>
  <c r="S39" i="2"/>
  <c r="H38" i="2"/>
  <c r="T38" i="2" s="1"/>
  <c r="P36" i="2"/>
  <c r="O35" i="2"/>
  <c r="R39" i="2"/>
  <c r="O36" i="2"/>
  <c r="S36" i="2"/>
  <c r="R35" i="2"/>
  <c r="Q34" i="2"/>
  <c r="N34" i="2"/>
  <c r="M33" i="2"/>
  <c r="L32" i="2"/>
  <c r="K31" i="2"/>
  <c r="L33" i="2"/>
  <c r="Q37" i="2"/>
  <c r="G37" i="2"/>
  <c r="J31" i="2"/>
  <c r="C34" i="2"/>
  <c r="R38" i="2"/>
  <c r="K33" i="2"/>
  <c r="D35" i="2"/>
  <c r="J32" i="2"/>
  <c r="R32" i="2"/>
  <c r="I31" i="2"/>
  <c r="S33" i="2"/>
  <c r="J30" i="2"/>
  <c r="H30" i="2"/>
  <c r="I29" i="2"/>
  <c r="P29" i="2"/>
  <c r="M29" i="2"/>
  <c r="H29" i="2"/>
  <c r="G29" i="2"/>
  <c r="O28" i="2"/>
  <c r="L28" i="2"/>
  <c r="H28" i="2"/>
  <c r="F28" i="2"/>
  <c r="G27" i="2"/>
  <c r="T23" i="2"/>
  <c r="T24" i="2"/>
  <c r="T25" i="2"/>
  <c r="T33" i="2"/>
  <c r="T34" i="2"/>
  <c r="T35" i="2"/>
  <c r="T37" i="2"/>
  <c r="T22" i="2"/>
  <c r="K27" i="2"/>
  <c r="F27" i="2"/>
  <c r="E27" i="2"/>
  <c r="J26" i="2"/>
  <c r="F26" i="2"/>
  <c r="D26" i="2"/>
  <c r="I25" i="2"/>
  <c r="E25" i="2"/>
  <c r="D25" i="2"/>
  <c r="C25" i="2"/>
  <c r="H24" i="2"/>
  <c r="D24" i="2"/>
  <c r="B24" i="2"/>
  <c r="G23" i="2"/>
  <c r="C23" i="2"/>
  <c r="B23" i="2"/>
  <c r="F22" i="2"/>
  <c r="B22" i="2"/>
  <c r="V82" i="2" l="1"/>
  <c r="B62" i="2" a="1"/>
  <c r="M62" i="2" s="1"/>
  <c r="T29" i="2"/>
  <c r="N62" i="2" l="1"/>
  <c r="L63" i="2"/>
  <c r="J64" i="2"/>
  <c r="H65" i="2"/>
  <c r="F66" i="2"/>
  <c r="D67" i="2"/>
  <c r="B68" i="2"/>
  <c r="R68" i="2"/>
  <c r="P69" i="2"/>
  <c r="N70" i="2"/>
  <c r="L71" i="2"/>
  <c r="J72" i="2"/>
  <c r="H73" i="2"/>
  <c r="F74" i="2"/>
  <c r="D75" i="2"/>
  <c r="B76" i="2"/>
  <c r="R76" i="2"/>
  <c r="P77" i="2"/>
  <c r="N78" i="2"/>
  <c r="L79" i="2"/>
  <c r="D62" i="2"/>
  <c r="B63" i="2"/>
  <c r="R63" i="2"/>
  <c r="P64" i="2"/>
  <c r="N65" i="2"/>
  <c r="L66" i="2"/>
  <c r="J67" i="2"/>
  <c r="H68" i="2"/>
  <c r="F69" i="2"/>
  <c r="D70" i="2"/>
  <c r="B71" i="2"/>
  <c r="R71" i="2"/>
  <c r="P72" i="2"/>
  <c r="N73" i="2"/>
  <c r="L74" i="2"/>
  <c r="J75" i="2"/>
  <c r="H76" i="2"/>
  <c r="F77" i="2"/>
  <c r="D78" i="2"/>
  <c r="B79" i="2"/>
  <c r="R79" i="2"/>
  <c r="Q62" i="2"/>
  <c r="R62" i="2"/>
  <c r="P63" i="2"/>
  <c r="N64" i="2"/>
  <c r="L65" i="2"/>
  <c r="J66" i="2"/>
  <c r="H67" i="2"/>
  <c r="F68" i="2"/>
  <c r="D69" i="2"/>
  <c r="B70" i="2"/>
  <c r="R70" i="2"/>
  <c r="P71" i="2"/>
  <c r="N72" i="2"/>
  <c r="L73" i="2"/>
  <c r="J74" i="2"/>
  <c r="H75" i="2"/>
  <c r="F76" i="2"/>
  <c r="D77" i="2"/>
  <c r="B78" i="2"/>
  <c r="R78" i="2"/>
  <c r="P79" i="2"/>
  <c r="H62" i="2"/>
  <c r="F63" i="2"/>
  <c r="D64" i="2"/>
  <c r="B65" i="2"/>
  <c r="R65" i="2"/>
  <c r="P66" i="2"/>
  <c r="N67" i="2"/>
  <c r="L68" i="2"/>
  <c r="J69" i="2"/>
  <c r="H70" i="2"/>
  <c r="F71" i="2"/>
  <c r="D72" i="2"/>
  <c r="B73" i="2"/>
  <c r="R73" i="2"/>
  <c r="P74" i="2"/>
  <c r="N75" i="2"/>
  <c r="L76" i="2"/>
  <c r="J77" i="2"/>
  <c r="H78" i="2"/>
  <c r="F79" i="2"/>
  <c r="E62" i="2"/>
  <c r="F62" i="2"/>
  <c r="D63" i="2"/>
  <c r="B64" i="2"/>
  <c r="R64" i="2"/>
  <c r="P65" i="2"/>
  <c r="N66" i="2"/>
  <c r="L67" i="2"/>
  <c r="J68" i="2"/>
  <c r="H69" i="2"/>
  <c r="F70" i="2"/>
  <c r="D71" i="2"/>
  <c r="B72" i="2"/>
  <c r="R72" i="2"/>
  <c r="P73" i="2"/>
  <c r="N74" i="2"/>
  <c r="L75" i="2"/>
  <c r="J76" i="2"/>
  <c r="H77" i="2"/>
  <c r="F78" i="2"/>
  <c r="D79" i="2"/>
  <c r="C62" i="2"/>
  <c r="L62" i="2"/>
  <c r="J63" i="2"/>
  <c r="H64" i="2"/>
  <c r="F65" i="2"/>
  <c r="D66" i="2"/>
  <c r="B67" i="2"/>
  <c r="R67" i="2"/>
  <c r="P68" i="2"/>
  <c r="N69" i="2"/>
  <c r="L70" i="2"/>
  <c r="J71" i="2"/>
  <c r="H72" i="2"/>
  <c r="F73" i="2"/>
  <c r="D74" i="2"/>
  <c r="B75" i="2"/>
  <c r="R75" i="2"/>
  <c r="P76" i="2"/>
  <c r="N77" i="2"/>
  <c r="L78" i="2"/>
  <c r="J79" i="2"/>
  <c r="I62" i="2"/>
  <c r="J62" i="2"/>
  <c r="H63" i="2"/>
  <c r="F64" i="2"/>
  <c r="D65" i="2"/>
  <c r="B66" i="2"/>
  <c r="R66" i="2"/>
  <c r="P67" i="2"/>
  <c r="N68" i="2"/>
  <c r="L69" i="2"/>
  <c r="J70" i="2"/>
  <c r="H71" i="2"/>
  <c r="F72" i="2"/>
  <c r="D73" i="2"/>
  <c r="B74" i="2"/>
  <c r="R74" i="2"/>
  <c r="P75" i="2"/>
  <c r="N76" i="2"/>
  <c r="L77" i="2"/>
  <c r="J78" i="2"/>
  <c r="H79" i="2"/>
  <c r="G62" i="2"/>
  <c r="P62" i="2"/>
  <c r="N63" i="2"/>
  <c r="L64" i="2"/>
  <c r="J65" i="2"/>
  <c r="H66" i="2"/>
  <c r="F67" i="2"/>
  <c r="D68" i="2"/>
  <c r="B69" i="2"/>
  <c r="R69" i="2"/>
  <c r="P70" i="2"/>
  <c r="N71" i="2"/>
  <c r="L72" i="2"/>
  <c r="J73" i="2"/>
  <c r="H74" i="2"/>
  <c r="F75" i="2"/>
  <c r="D76" i="2"/>
  <c r="B77" i="2"/>
  <c r="R77" i="2"/>
  <c r="P78" i="2"/>
  <c r="N79" i="2"/>
  <c r="B62" i="2"/>
  <c r="C63" i="2"/>
  <c r="K63" i="2"/>
  <c r="S63" i="2"/>
  <c r="I64" i="2"/>
  <c r="Q64" i="2"/>
  <c r="G65" i="2"/>
  <c r="O65" i="2"/>
  <c r="E66" i="2"/>
  <c r="M66" i="2"/>
  <c r="C67" i="2"/>
  <c r="K67" i="2"/>
  <c r="S67" i="2"/>
  <c r="I68" i="2"/>
  <c r="Q68" i="2"/>
  <c r="G69" i="2"/>
  <c r="O69" i="2"/>
  <c r="E70" i="2"/>
  <c r="M70" i="2"/>
  <c r="C71" i="2"/>
  <c r="K71" i="2"/>
  <c r="S71" i="2"/>
  <c r="I72" i="2"/>
  <c r="Q72" i="2"/>
  <c r="G73" i="2"/>
  <c r="O73" i="2"/>
  <c r="E74" i="2"/>
  <c r="M74" i="2"/>
  <c r="C75" i="2"/>
  <c r="K75" i="2"/>
  <c r="S75" i="2"/>
  <c r="I76" i="2"/>
  <c r="Q76" i="2"/>
  <c r="G77" i="2"/>
  <c r="O77" i="2"/>
  <c r="E78" i="2"/>
  <c r="M78" i="2"/>
  <c r="C79" i="2"/>
  <c r="K79" i="2"/>
  <c r="K62" i="2"/>
  <c r="M63" i="2"/>
  <c r="K64" i="2"/>
  <c r="I65" i="2"/>
  <c r="G66" i="2"/>
  <c r="E67" i="2"/>
  <c r="C68" i="2"/>
  <c r="S68" i="2"/>
  <c r="Q69" i="2"/>
  <c r="O70" i="2"/>
  <c r="M71" i="2"/>
  <c r="K72" i="2"/>
  <c r="I73" i="2"/>
  <c r="G74" i="2"/>
  <c r="E75" i="2"/>
  <c r="C76" i="2"/>
  <c r="S76" i="2"/>
  <c r="Q77" i="2"/>
  <c r="O78" i="2"/>
  <c r="M79" i="2"/>
  <c r="O62" i="2"/>
  <c r="G63" i="2"/>
  <c r="O63" i="2"/>
  <c r="E64" i="2"/>
  <c r="M64" i="2"/>
  <c r="C65" i="2"/>
  <c r="K65" i="2"/>
  <c r="S65" i="2"/>
  <c r="I66" i="2"/>
  <c r="Q66" i="2"/>
  <c r="G67" i="2"/>
  <c r="O67" i="2"/>
  <c r="E68" i="2"/>
  <c r="M68" i="2"/>
  <c r="C69" i="2"/>
  <c r="K69" i="2"/>
  <c r="S69" i="2"/>
  <c r="I70" i="2"/>
  <c r="Q70" i="2"/>
  <c r="G71" i="2"/>
  <c r="O71" i="2"/>
  <c r="E72" i="2"/>
  <c r="M72" i="2"/>
  <c r="C73" i="2"/>
  <c r="K73" i="2"/>
  <c r="S73" i="2"/>
  <c r="I74" i="2"/>
  <c r="Q74" i="2"/>
  <c r="G75" i="2"/>
  <c r="O75" i="2"/>
  <c r="E76" i="2"/>
  <c r="M76" i="2"/>
  <c r="C77" i="2"/>
  <c r="K77" i="2"/>
  <c r="S77" i="2"/>
  <c r="I78" i="2"/>
  <c r="Q78" i="2"/>
  <c r="G79" i="2"/>
  <c r="O79" i="2"/>
  <c r="S62" i="2"/>
  <c r="I63" i="2"/>
  <c r="Q63" i="2"/>
  <c r="G64" i="2"/>
  <c r="O64" i="2"/>
  <c r="E65" i="2"/>
  <c r="M65" i="2"/>
  <c r="C66" i="2"/>
  <c r="K66" i="2"/>
  <c r="S66" i="2"/>
  <c r="I67" i="2"/>
  <c r="Q67" i="2"/>
  <c r="G68" i="2"/>
  <c r="O68" i="2"/>
  <c r="E69" i="2"/>
  <c r="M69" i="2"/>
  <c r="C70" i="2"/>
  <c r="K70" i="2"/>
  <c r="S70" i="2"/>
  <c r="I71" i="2"/>
  <c r="Q71" i="2"/>
  <c r="G72" i="2"/>
  <c r="O72" i="2"/>
  <c r="E73" i="2"/>
  <c r="M73" i="2"/>
  <c r="C74" i="2"/>
  <c r="K74" i="2"/>
  <c r="S74" i="2"/>
  <c r="I75" i="2"/>
  <c r="Q75" i="2"/>
  <c r="G76" i="2"/>
  <c r="O76" i="2"/>
  <c r="E77" i="2"/>
  <c r="M77" i="2"/>
  <c r="C78" i="2"/>
  <c r="K78" i="2"/>
  <c r="S78" i="2"/>
  <c r="I79" i="2"/>
  <c r="Q79" i="2"/>
  <c r="S79" i="2"/>
  <c r="E63" i="2"/>
  <c r="C64" i="2"/>
  <c r="S64" i="2"/>
  <c r="Q65" i="2"/>
  <c r="O66" i="2"/>
  <c r="M67" i="2"/>
  <c r="K68" i="2"/>
  <c r="I69" i="2"/>
  <c r="G70" i="2"/>
  <c r="E71" i="2"/>
  <c r="C72" i="2"/>
  <c r="S72" i="2"/>
  <c r="Q73" i="2"/>
  <c r="O74" i="2"/>
  <c r="M75" i="2"/>
  <c r="K76" i="2"/>
  <c r="I77" i="2"/>
  <c r="G78" i="2"/>
  <c r="E79" i="2"/>
  <c r="W10" i="2"/>
  <c r="W11" i="2" s="1"/>
  <c r="Q10" i="1"/>
  <c r="Q11" i="1" s="1"/>
  <c r="M27" i="1"/>
  <c r="I27" i="1"/>
  <c r="J24" i="1"/>
  <c r="I23" i="1"/>
  <c r="E23" i="1"/>
  <c r="F20" i="1"/>
  <c r="Q8" i="1"/>
  <c r="T78" i="2" l="1"/>
  <c r="T79" i="2"/>
  <c r="T76" i="2"/>
  <c r="T62" i="2"/>
  <c r="T77" i="2"/>
  <c r="T74" i="2"/>
  <c r="T75" i="2"/>
  <c r="T72" i="2"/>
  <c r="T73" i="2"/>
  <c r="T70" i="2"/>
  <c r="T71" i="2"/>
  <c r="T68" i="2"/>
  <c r="T67" i="2"/>
  <c r="T64" i="2"/>
  <c r="T65" i="2"/>
  <c r="T63" i="2"/>
  <c r="T69" i="2"/>
  <c r="T66" i="2"/>
  <c r="C20" i="1"/>
  <c r="P60" i="1"/>
  <c r="P61" i="1" s="1"/>
  <c r="W8" i="2"/>
  <c r="Z43" i="1"/>
  <c r="H26" i="1"/>
  <c r="I25" i="1"/>
  <c r="H24" i="1"/>
  <c r="I26" i="1"/>
  <c r="G25" i="1"/>
  <c r="G24" i="1"/>
  <c r="E22" i="1"/>
  <c r="D22" i="1"/>
  <c r="E21" i="1"/>
  <c r="C21" i="1"/>
  <c r="D20" i="1"/>
  <c r="H22" i="1"/>
  <c r="F22" i="1"/>
  <c r="T82" i="2" l="1"/>
  <c r="T80" i="2"/>
  <c r="E36" i="2"/>
  <c r="N27" i="2"/>
  <c r="T27" i="2" s="1"/>
  <c r="Q39" i="2"/>
  <c r="G30" i="2"/>
  <c r="T30" i="2" s="1"/>
  <c r="N36" i="2"/>
  <c r="I32" i="2"/>
  <c r="T32" i="2" s="1"/>
  <c r="C26" i="2"/>
  <c r="I39" i="2"/>
  <c r="T39" i="2" s="1"/>
  <c r="E28" i="2"/>
  <c r="T28" i="2" s="1"/>
  <c r="Q31" i="2"/>
  <c r="T31" i="2" s="1"/>
  <c r="R44" i="1" a="1"/>
  <c r="R44" i="1" s="1"/>
  <c r="B44" i="1" a="1"/>
  <c r="B44" i="1" s="1"/>
  <c r="B30" i="1" a="1"/>
  <c r="B30" i="1" s="1"/>
  <c r="L27" i="1"/>
  <c r="N27" i="1" s="1"/>
  <c r="K27" i="1"/>
  <c r="L26" i="1"/>
  <c r="N26" i="1" s="1"/>
  <c r="J26" i="1"/>
  <c r="K25" i="1"/>
  <c r="J25" i="1"/>
  <c r="M23" i="1"/>
  <c r="H23" i="1"/>
  <c r="G23" i="1"/>
  <c r="N23" i="1"/>
  <c r="N22" i="1"/>
  <c r="L22" i="1"/>
  <c r="G21" i="1"/>
  <c r="N21" i="1" s="1"/>
  <c r="K21" i="1"/>
  <c r="F21" i="1"/>
  <c r="J20" i="1"/>
  <c r="N20" i="1"/>
  <c r="I19" i="1"/>
  <c r="E19" i="1"/>
  <c r="N19" i="1" s="1"/>
  <c r="D19" i="1"/>
  <c r="C19" i="1"/>
  <c r="H18" i="1"/>
  <c r="D18" i="1"/>
  <c r="N18" i="1" s="1"/>
  <c r="B18" i="1"/>
  <c r="C17" i="1"/>
  <c r="N17" i="1" s="1"/>
  <c r="G17" i="1"/>
  <c r="B17" i="1"/>
  <c r="F16" i="1"/>
  <c r="B16" i="1"/>
  <c r="N25" i="1"/>
  <c r="N24" i="1"/>
  <c r="N16" i="1"/>
  <c r="T26" i="2" l="1"/>
  <c r="B42" i="2" a="1"/>
  <c r="X62" i="2" a="1"/>
  <c r="T36" i="2"/>
  <c r="R51" i="1"/>
  <c r="R46" i="1"/>
  <c r="R48" i="1"/>
  <c r="R45" i="1"/>
  <c r="R54" i="1"/>
  <c r="R52" i="1"/>
  <c r="R49" i="1"/>
  <c r="R47" i="1"/>
  <c r="R50" i="1"/>
  <c r="R53" i="1"/>
  <c r="R55" i="1"/>
  <c r="L41" i="1"/>
  <c r="D41" i="1"/>
  <c r="H40" i="1"/>
  <c r="L39" i="1"/>
  <c r="D39" i="1"/>
  <c r="H38" i="1"/>
  <c r="L37" i="1"/>
  <c r="D37" i="1"/>
  <c r="H36" i="1"/>
  <c r="L35" i="1"/>
  <c r="D35" i="1"/>
  <c r="H34" i="1"/>
  <c r="E33" i="1"/>
  <c r="M31" i="1"/>
  <c r="I30" i="1"/>
  <c r="H41" i="1"/>
  <c r="L40" i="1"/>
  <c r="D40" i="1"/>
  <c r="H39" i="1"/>
  <c r="L38" i="1"/>
  <c r="D38" i="1"/>
  <c r="H37" i="1"/>
  <c r="L36" i="1"/>
  <c r="D36" i="1"/>
  <c r="H35" i="1"/>
  <c r="L34" i="1"/>
  <c r="M33" i="1"/>
  <c r="I32" i="1"/>
  <c r="E31" i="1"/>
  <c r="M41" i="1"/>
  <c r="E41" i="1"/>
  <c r="I40" i="1"/>
  <c r="M39" i="1"/>
  <c r="E39" i="1"/>
  <c r="I38" i="1"/>
  <c r="M37" i="1"/>
  <c r="E37" i="1"/>
  <c r="I36" i="1"/>
  <c r="M35" i="1"/>
  <c r="E35" i="1"/>
  <c r="I34" i="1"/>
  <c r="I33" i="1"/>
  <c r="E32" i="1"/>
  <c r="M30" i="1"/>
  <c r="I41" i="1"/>
  <c r="M40" i="1"/>
  <c r="E40" i="1"/>
  <c r="I39" i="1"/>
  <c r="M38" i="1"/>
  <c r="E38" i="1"/>
  <c r="I37" i="1"/>
  <c r="M36" i="1"/>
  <c r="E36" i="1"/>
  <c r="I35" i="1"/>
  <c r="M34" i="1"/>
  <c r="E34" i="1"/>
  <c r="M32" i="1"/>
  <c r="I31" i="1"/>
  <c r="E30" i="1"/>
  <c r="L55" i="1"/>
  <c r="H55" i="1"/>
  <c r="D55" i="1"/>
  <c r="L54" i="1"/>
  <c r="H54" i="1"/>
  <c r="D54" i="1"/>
  <c r="L53" i="1"/>
  <c r="H53" i="1"/>
  <c r="D53" i="1"/>
  <c r="L52" i="1"/>
  <c r="H52" i="1"/>
  <c r="D52" i="1"/>
  <c r="L51" i="1"/>
  <c r="H51" i="1"/>
  <c r="D51" i="1"/>
  <c r="L50" i="1"/>
  <c r="H50" i="1"/>
  <c r="D50" i="1"/>
  <c r="L49" i="1"/>
  <c r="H49" i="1"/>
  <c r="D49" i="1"/>
  <c r="L48" i="1"/>
  <c r="H48" i="1"/>
  <c r="D48" i="1"/>
  <c r="L47" i="1"/>
  <c r="H47" i="1"/>
  <c r="D47" i="1"/>
  <c r="L46" i="1"/>
  <c r="H46" i="1"/>
  <c r="D46" i="1"/>
  <c r="L45" i="1"/>
  <c r="H45" i="1"/>
  <c r="D45" i="1"/>
  <c r="L44" i="1"/>
  <c r="H44" i="1"/>
  <c r="D44" i="1"/>
  <c r="I55" i="1"/>
  <c r="I54" i="1"/>
  <c r="M53" i="1"/>
  <c r="E53" i="1"/>
  <c r="E52" i="1"/>
  <c r="E51" i="1"/>
  <c r="I49" i="1"/>
  <c r="M48" i="1"/>
  <c r="I48" i="1"/>
  <c r="E48" i="1"/>
  <c r="M47" i="1"/>
  <c r="E47" i="1"/>
  <c r="M46" i="1"/>
  <c r="I46" i="1"/>
  <c r="E46" i="1"/>
  <c r="M45" i="1"/>
  <c r="I45" i="1"/>
  <c r="E45" i="1"/>
  <c r="M44" i="1"/>
  <c r="I44" i="1"/>
  <c r="E44" i="1"/>
  <c r="K55" i="1"/>
  <c r="G55" i="1"/>
  <c r="C55" i="1"/>
  <c r="K54" i="1"/>
  <c r="G54" i="1"/>
  <c r="C54" i="1"/>
  <c r="K53" i="1"/>
  <c r="G53" i="1"/>
  <c r="C53" i="1"/>
  <c r="K52" i="1"/>
  <c r="G52" i="1"/>
  <c r="C52" i="1"/>
  <c r="K51" i="1"/>
  <c r="G51" i="1"/>
  <c r="C51" i="1"/>
  <c r="K50" i="1"/>
  <c r="G50" i="1"/>
  <c r="C50" i="1"/>
  <c r="K49" i="1"/>
  <c r="G49" i="1"/>
  <c r="C49" i="1"/>
  <c r="K48" i="1"/>
  <c r="G48" i="1"/>
  <c r="C48" i="1"/>
  <c r="K47" i="1"/>
  <c r="G47" i="1"/>
  <c r="C47" i="1"/>
  <c r="K46" i="1"/>
  <c r="G46" i="1"/>
  <c r="C46" i="1"/>
  <c r="K45" i="1"/>
  <c r="G45" i="1"/>
  <c r="C45" i="1"/>
  <c r="K44" i="1"/>
  <c r="G44" i="1"/>
  <c r="C44" i="1"/>
  <c r="M55" i="1"/>
  <c r="E55" i="1"/>
  <c r="M54" i="1"/>
  <c r="E54" i="1"/>
  <c r="I53" i="1"/>
  <c r="M52" i="1"/>
  <c r="I52" i="1"/>
  <c r="M51" i="1"/>
  <c r="I51" i="1"/>
  <c r="M50" i="1"/>
  <c r="I50" i="1"/>
  <c r="E50" i="1"/>
  <c r="M49" i="1"/>
  <c r="E49" i="1"/>
  <c r="I47" i="1"/>
  <c r="J55" i="1"/>
  <c r="F55" i="1"/>
  <c r="B55" i="1"/>
  <c r="J54" i="1"/>
  <c r="F54" i="1"/>
  <c r="B54" i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J48" i="1"/>
  <c r="F48" i="1"/>
  <c r="B48" i="1"/>
  <c r="J47" i="1"/>
  <c r="F47" i="1"/>
  <c r="B47" i="1"/>
  <c r="J46" i="1"/>
  <c r="F46" i="1"/>
  <c r="B46" i="1"/>
  <c r="J45" i="1"/>
  <c r="F45" i="1"/>
  <c r="B45" i="1"/>
  <c r="J44" i="1"/>
  <c r="F44" i="1"/>
  <c r="D34" i="1"/>
  <c r="L33" i="1"/>
  <c r="H33" i="1"/>
  <c r="D33" i="1"/>
  <c r="L32" i="1"/>
  <c r="H32" i="1"/>
  <c r="D32" i="1"/>
  <c r="L31" i="1"/>
  <c r="H31" i="1"/>
  <c r="D31" i="1"/>
  <c r="L30" i="1"/>
  <c r="H30" i="1"/>
  <c r="D30" i="1"/>
  <c r="K41" i="1"/>
  <c r="G41" i="1"/>
  <c r="C41" i="1"/>
  <c r="K40" i="1"/>
  <c r="G40" i="1"/>
  <c r="C40" i="1"/>
  <c r="K39" i="1"/>
  <c r="G39" i="1"/>
  <c r="C39" i="1"/>
  <c r="K38" i="1"/>
  <c r="G38" i="1"/>
  <c r="C38" i="1"/>
  <c r="K37" i="1"/>
  <c r="G37" i="1"/>
  <c r="C37" i="1"/>
  <c r="K36" i="1"/>
  <c r="G36" i="1"/>
  <c r="C36" i="1"/>
  <c r="K35" i="1"/>
  <c r="G35" i="1"/>
  <c r="C35" i="1"/>
  <c r="K34" i="1"/>
  <c r="G34" i="1"/>
  <c r="C34" i="1"/>
  <c r="K33" i="1"/>
  <c r="G33" i="1"/>
  <c r="C33" i="1"/>
  <c r="K32" i="1"/>
  <c r="G32" i="1"/>
  <c r="C32" i="1"/>
  <c r="K31" i="1"/>
  <c r="G31" i="1"/>
  <c r="C31" i="1"/>
  <c r="K30" i="1"/>
  <c r="G30" i="1"/>
  <c r="C30" i="1"/>
  <c r="J41" i="1"/>
  <c r="F41" i="1"/>
  <c r="B41" i="1"/>
  <c r="J40" i="1"/>
  <c r="F40" i="1"/>
  <c r="B40" i="1"/>
  <c r="J39" i="1"/>
  <c r="F39" i="1"/>
  <c r="B39" i="1"/>
  <c r="J38" i="1"/>
  <c r="F38" i="1"/>
  <c r="B38" i="1"/>
  <c r="J37" i="1"/>
  <c r="F37" i="1"/>
  <c r="B37" i="1"/>
  <c r="J36" i="1"/>
  <c r="F36" i="1"/>
  <c r="B36" i="1"/>
  <c r="J35" i="1"/>
  <c r="F35" i="1"/>
  <c r="B35" i="1"/>
  <c r="J34" i="1"/>
  <c r="F34" i="1"/>
  <c r="B34" i="1"/>
  <c r="J33" i="1"/>
  <c r="F33" i="1"/>
  <c r="B33" i="1"/>
  <c r="J32" i="1"/>
  <c r="F32" i="1"/>
  <c r="B32" i="1"/>
  <c r="J31" i="1"/>
  <c r="F31" i="1"/>
  <c r="B31" i="1"/>
  <c r="J30" i="1"/>
  <c r="F30" i="1"/>
  <c r="X62" i="2" l="1"/>
  <c r="X65" i="2"/>
  <c r="X79" i="2"/>
  <c r="X63" i="2"/>
  <c r="X68" i="2"/>
  <c r="X66" i="2"/>
  <c r="X67" i="2"/>
  <c r="X76" i="2"/>
  <c r="X75" i="2"/>
  <c r="X77" i="2"/>
  <c r="X78" i="2"/>
  <c r="X69" i="2"/>
  <c r="X70" i="2"/>
  <c r="X72" i="2"/>
  <c r="X71" i="2"/>
  <c r="X73" i="2"/>
  <c r="X74" i="2"/>
  <c r="X64" i="2"/>
  <c r="B42" i="2"/>
  <c r="M42" i="2"/>
  <c r="F43" i="2"/>
  <c r="N43" i="2"/>
  <c r="D44" i="2"/>
  <c r="L44" i="2"/>
  <c r="B45" i="2"/>
  <c r="J45" i="2"/>
  <c r="R45" i="2"/>
  <c r="H46" i="2"/>
  <c r="P46" i="2"/>
  <c r="F47" i="2"/>
  <c r="N47" i="2"/>
  <c r="D48" i="2"/>
  <c r="L48" i="2"/>
  <c r="B49" i="2"/>
  <c r="J49" i="2"/>
  <c r="R49" i="2"/>
  <c r="H50" i="2"/>
  <c r="P50" i="2"/>
  <c r="F51" i="2"/>
  <c r="N51" i="2"/>
  <c r="D52" i="2"/>
  <c r="L52" i="2"/>
  <c r="B53" i="2"/>
  <c r="J53" i="2"/>
  <c r="R53" i="2"/>
  <c r="H54" i="2"/>
  <c r="P54" i="2"/>
  <c r="F55" i="2"/>
  <c r="N55" i="2"/>
  <c r="D56" i="2"/>
  <c r="L56" i="2"/>
  <c r="B57" i="2"/>
  <c r="J57" i="2"/>
  <c r="R57" i="2"/>
  <c r="H58" i="2"/>
  <c r="P58" i="2"/>
  <c r="F59" i="2"/>
  <c r="N59" i="2"/>
  <c r="Q42" i="2"/>
  <c r="G43" i="2"/>
  <c r="O43" i="2"/>
  <c r="E44" i="2"/>
  <c r="M44" i="2"/>
  <c r="C45" i="2"/>
  <c r="K45" i="2"/>
  <c r="S45" i="2"/>
  <c r="I46" i="2"/>
  <c r="Q46" i="2"/>
  <c r="G47" i="2"/>
  <c r="O47" i="2"/>
  <c r="E48" i="2"/>
  <c r="M48" i="2"/>
  <c r="C49" i="2"/>
  <c r="K49" i="2"/>
  <c r="S49" i="2"/>
  <c r="I50" i="2"/>
  <c r="Q50" i="2"/>
  <c r="G51" i="2"/>
  <c r="O51" i="2"/>
  <c r="E52" i="2"/>
  <c r="M52" i="2"/>
  <c r="C53" i="2"/>
  <c r="K53" i="2"/>
  <c r="S53" i="2"/>
  <c r="I54" i="2"/>
  <c r="Q54" i="2"/>
  <c r="G55" i="2"/>
  <c r="O55" i="2"/>
  <c r="E56" i="2"/>
  <c r="M56" i="2"/>
  <c r="C57" i="2"/>
  <c r="K57" i="2"/>
  <c r="S57" i="2"/>
  <c r="I58" i="2"/>
  <c r="Q58" i="2"/>
  <c r="G59" i="2"/>
  <c r="O59" i="2"/>
  <c r="E42" i="2"/>
  <c r="B43" i="2"/>
  <c r="J43" i="2"/>
  <c r="R43" i="2"/>
  <c r="H44" i="2"/>
  <c r="P44" i="2"/>
  <c r="F45" i="2"/>
  <c r="N45" i="2"/>
  <c r="D46" i="2"/>
  <c r="L46" i="2"/>
  <c r="B47" i="2"/>
  <c r="J47" i="2"/>
  <c r="R47" i="2"/>
  <c r="H48" i="2"/>
  <c r="P48" i="2"/>
  <c r="F49" i="2"/>
  <c r="N49" i="2"/>
  <c r="D50" i="2"/>
  <c r="L50" i="2"/>
  <c r="B51" i="2"/>
  <c r="J51" i="2"/>
  <c r="R51" i="2"/>
  <c r="H52" i="2"/>
  <c r="P52" i="2"/>
  <c r="F53" i="2"/>
  <c r="N53" i="2"/>
  <c r="D54" i="2"/>
  <c r="L54" i="2"/>
  <c r="B55" i="2"/>
  <c r="J55" i="2"/>
  <c r="R55" i="2"/>
  <c r="H56" i="2"/>
  <c r="P56" i="2"/>
  <c r="F57" i="2"/>
  <c r="N57" i="2"/>
  <c r="D58" i="2"/>
  <c r="L58" i="2"/>
  <c r="B59" i="2"/>
  <c r="J59" i="2"/>
  <c r="R59" i="2"/>
  <c r="I42" i="2"/>
  <c r="I44" i="2"/>
  <c r="E46" i="2"/>
  <c r="S47" i="2"/>
  <c r="O49" i="2"/>
  <c r="K51" i="2"/>
  <c r="G53" i="2"/>
  <c r="C55" i="2"/>
  <c r="Q56" i="2"/>
  <c r="M58" i="2"/>
  <c r="S43" i="2"/>
  <c r="K47" i="2"/>
  <c r="G49" i="2"/>
  <c r="C51" i="2"/>
  <c r="Q52" i="2"/>
  <c r="I56" i="2"/>
  <c r="E58" i="2"/>
  <c r="C43" i="2"/>
  <c r="Q44" i="2"/>
  <c r="M46" i="2"/>
  <c r="I48" i="2"/>
  <c r="E50" i="2"/>
  <c r="S51" i="2"/>
  <c r="O53" i="2"/>
  <c r="K55" i="2"/>
  <c r="G57" i="2"/>
  <c r="C59" i="2"/>
  <c r="K43" i="2"/>
  <c r="G45" i="2"/>
  <c r="C47" i="2"/>
  <c r="Q48" i="2"/>
  <c r="M50" i="2"/>
  <c r="I52" i="2"/>
  <c r="E54" i="2"/>
  <c r="S55" i="2"/>
  <c r="O57" i="2"/>
  <c r="K59" i="2"/>
  <c r="O45" i="2"/>
  <c r="M54" i="2"/>
  <c r="S59" i="2"/>
  <c r="P42" i="2"/>
  <c r="Q59" i="2"/>
  <c r="S58" i="2"/>
  <c r="C58" i="2"/>
  <c r="E57" i="2"/>
  <c r="G56" i="2"/>
  <c r="I55" i="2"/>
  <c r="K54" i="2"/>
  <c r="M53" i="2"/>
  <c r="O52" i="2"/>
  <c r="Q51" i="2"/>
  <c r="S50" i="2"/>
  <c r="C50" i="2"/>
  <c r="E49" i="2"/>
  <c r="G48" i="2"/>
  <c r="I47" i="2"/>
  <c r="K46" i="2"/>
  <c r="M45" i="2"/>
  <c r="O44" i="2"/>
  <c r="Q43" i="2"/>
  <c r="S42" i="2"/>
  <c r="C42" i="2"/>
  <c r="D59" i="2"/>
  <c r="F58" i="2"/>
  <c r="H57" i="2"/>
  <c r="J56" i="2"/>
  <c r="L55" i="2"/>
  <c r="N54" i="2"/>
  <c r="P53" i="2"/>
  <c r="R52" i="2"/>
  <c r="B52" i="2"/>
  <c r="D51" i="2"/>
  <c r="F50" i="2"/>
  <c r="H49" i="2"/>
  <c r="J48" i="2"/>
  <c r="L47" i="2"/>
  <c r="N46" i="2"/>
  <c r="P45" i="2"/>
  <c r="R44" i="2"/>
  <c r="B44" i="2"/>
  <c r="D43" i="2"/>
  <c r="F42" i="2"/>
  <c r="H55" i="2"/>
  <c r="N52" i="2"/>
  <c r="R50" i="2"/>
  <c r="D49" i="2"/>
  <c r="F48" i="2"/>
  <c r="J46" i="2"/>
  <c r="L45" i="2"/>
  <c r="P43" i="2"/>
  <c r="R42" i="2"/>
  <c r="G58" i="2"/>
  <c r="K56" i="2"/>
  <c r="Q53" i="2"/>
  <c r="C52" i="2"/>
  <c r="I49" i="2"/>
  <c r="Q45" i="2"/>
  <c r="G42" i="2"/>
  <c r="L57" i="2"/>
  <c r="R54" i="2"/>
  <c r="H51" i="2"/>
  <c r="N48" i="2"/>
  <c r="B46" i="2"/>
  <c r="J42" i="2"/>
  <c r="L42" i="2"/>
  <c r="M59" i="2"/>
  <c r="O58" i="2"/>
  <c r="Q57" i="2"/>
  <c r="S56" i="2"/>
  <c r="C56" i="2"/>
  <c r="E55" i="2"/>
  <c r="G54" i="2"/>
  <c r="I53" i="2"/>
  <c r="K52" i="2"/>
  <c r="M51" i="2"/>
  <c r="O50" i="2"/>
  <c r="Q49" i="2"/>
  <c r="S48" i="2"/>
  <c r="C48" i="2"/>
  <c r="E47" i="2"/>
  <c r="G46" i="2"/>
  <c r="I45" i="2"/>
  <c r="K44" i="2"/>
  <c r="M43" i="2"/>
  <c r="O42" i="2"/>
  <c r="P59" i="2"/>
  <c r="R58" i="2"/>
  <c r="B58" i="2"/>
  <c r="D57" i="2"/>
  <c r="F56" i="2"/>
  <c r="J54" i="2"/>
  <c r="L53" i="2"/>
  <c r="P51" i="2"/>
  <c r="B50" i="2"/>
  <c r="H47" i="2"/>
  <c r="N44" i="2"/>
  <c r="E59" i="2"/>
  <c r="M55" i="2"/>
  <c r="S52" i="2"/>
  <c r="G50" i="2"/>
  <c r="M47" i="2"/>
  <c r="S44" i="2"/>
  <c r="E43" i="2"/>
  <c r="J58" i="2"/>
  <c r="P55" i="2"/>
  <c r="D53" i="2"/>
  <c r="J50" i="2"/>
  <c r="P47" i="2"/>
  <c r="D45" i="2"/>
  <c r="F44" i="2"/>
  <c r="H42" i="2"/>
  <c r="I59" i="2"/>
  <c r="K58" i="2"/>
  <c r="M57" i="2"/>
  <c r="O56" i="2"/>
  <c r="Q55" i="2"/>
  <c r="S54" i="2"/>
  <c r="C54" i="2"/>
  <c r="E53" i="2"/>
  <c r="G52" i="2"/>
  <c r="I51" i="2"/>
  <c r="K50" i="2"/>
  <c r="M49" i="2"/>
  <c r="O48" i="2"/>
  <c r="Q47" i="2"/>
  <c r="S46" i="2"/>
  <c r="C46" i="2"/>
  <c r="E45" i="2"/>
  <c r="G44" i="2"/>
  <c r="I43" i="2"/>
  <c r="K42" i="2"/>
  <c r="L59" i="2"/>
  <c r="N58" i="2"/>
  <c r="P57" i="2"/>
  <c r="R56" i="2"/>
  <c r="B56" i="2"/>
  <c r="D55" i="2"/>
  <c r="F54" i="2"/>
  <c r="H53" i="2"/>
  <c r="J52" i="2"/>
  <c r="L51" i="2"/>
  <c r="N50" i="2"/>
  <c r="P49" i="2"/>
  <c r="R48" i="2"/>
  <c r="B48" i="2"/>
  <c r="D47" i="2"/>
  <c r="F46" i="2"/>
  <c r="H45" i="2"/>
  <c r="J44" i="2"/>
  <c r="L43" i="2"/>
  <c r="N42" i="2"/>
  <c r="D42" i="2"/>
  <c r="I57" i="2"/>
  <c r="O54" i="2"/>
  <c r="E51" i="2"/>
  <c r="K48" i="2"/>
  <c r="O46" i="2"/>
  <c r="C44" i="2"/>
  <c r="H59" i="2"/>
  <c r="N56" i="2"/>
  <c r="B54" i="2"/>
  <c r="F52" i="2"/>
  <c r="L49" i="2"/>
  <c r="R46" i="2"/>
  <c r="H43" i="2"/>
  <c r="N46" i="1"/>
  <c r="N50" i="1"/>
  <c r="N54" i="1"/>
  <c r="N44" i="1"/>
  <c r="N47" i="1"/>
  <c r="N51" i="1"/>
  <c r="N55" i="1"/>
  <c r="N45" i="1"/>
  <c r="N49" i="1"/>
  <c r="N53" i="1"/>
  <c r="N48" i="1"/>
  <c r="N52" i="1"/>
  <c r="N58" i="1" l="1"/>
  <c r="N59" i="1"/>
  <c r="N60" i="1"/>
  <c r="N56" i="1"/>
</calcChain>
</file>

<file path=xl/sharedStrings.xml><?xml version="1.0" encoding="utf-8"?>
<sst xmlns="http://schemas.openxmlformats.org/spreadsheetml/2006/main" count="317" uniqueCount="63">
  <si>
    <t>(0,0,0)</t>
  </si>
  <si>
    <t>(0,0,1)</t>
  </si>
  <si>
    <t>(0,1,0)</t>
  </si>
  <si>
    <t>(0,1,1)</t>
  </si>
  <si>
    <t>(1,0,0)</t>
  </si>
  <si>
    <t>(1,0,1)</t>
  </si>
  <si>
    <t>(1,1,0)</t>
  </si>
  <si>
    <t>(1,1,1)</t>
  </si>
  <si>
    <t>(2,0,1)</t>
  </si>
  <si>
    <t>(2,1,0)</t>
  </si>
  <si>
    <t>(2,1,1)</t>
  </si>
  <si>
    <t>SUMA_riadku</t>
  </si>
  <si>
    <t>(2,0,0)</t>
  </si>
  <si>
    <t>λ</t>
  </si>
  <si>
    <t>λ=</t>
  </si>
  <si>
    <t>-λ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</si>
  <si>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</si>
  <si>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</si>
  <si>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</si>
  <si>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</si>
  <si>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</si>
  <si>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</si>
  <si>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</si>
  <si>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</t>
    </r>
    <r>
      <rPr>
        <sz val="11"/>
        <color theme="1"/>
        <rFont val="Calibri"/>
        <family val="2"/>
        <charset val="238"/>
        <scheme val="minor"/>
      </rP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</si>
  <si>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</si>
  <si>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</si>
  <si>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transponovana</t>
  </si>
  <si>
    <t>inverzna</t>
  </si>
  <si>
    <t>súčet riadku</t>
  </si>
  <si>
    <t>det=</t>
  </si>
  <si>
    <t>MMULT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</si>
  <si>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</si>
  <si>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</si>
  <si>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</si>
  <si>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</si>
  <si>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</si>
  <si>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*α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</si>
  <si>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</si>
  <si>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α=</t>
  </si>
  <si>
    <t>1-α=</t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</si>
  <si>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</si>
  <si>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</si>
  <si>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</si>
  <si>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</si>
  <si>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náhodné</t>
  </si>
  <si>
    <t>konšt.</t>
  </si>
  <si>
    <t>(3,0,1)</t>
  </si>
  <si>
    <t>(3,1,0)</t>
  </si>
  <si>
    <t>(3,1,1)</t>
  </si>
  <si>
    <t>(4,0,1)</t>
  </si>
  <si>
    <t>(4,1,0)</t>
  </si>
  <si>
    <t>(4,1,1)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</si>
  <si>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*α+μ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</si>
  <si>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*(1-α)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</si>
  <si>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</si>
  <si>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</si>
  <si>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</si>
  <si>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náhod.</t>
  </si>
  <si>
    <t>intenzita odmietnutia na zaciatku</t>
  </si>
  <si>
    <t>intenzita odmietnutia pred poradcom</t>
  </si>
  <si>
    <t>intenzita odmietnutia pred agentom</t>
  </si>
  <si>
    <t>posl. Stlpec</t>
  </si>
  <si>
    <t>celkove odmietnutie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</si>
</sst>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0" xfId="0" applyFont="1" applyFill="1" applyBorder="1"/>
    <xf numFmtId="0" fontId="0" fillId="0" borderId="7" xfId="0" quotePrefix="1" applyFont="1" applyBorder="1" applyAlignment="1">
      <alignment horizontal="center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7" borderId="0" xfId="0" applyFont="1" applyFill="1"/>
    <xf numFmtId="0" fontId="0" fillId="8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topLeftCell="A43" zoomScaleNormal="100" workbookViewId="0">
      <selection activeCell="P61" sqref="P61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6" width="7.7109375" style="3" customWidth="1"/>
    <col min="7" max="7" width="7.42578125" style="3" customWidth="1"/>
    <col min="8" max="8" width="7.7109375" style="3" customWidth="1"/>
    <col min="9" max="9" width="9.7109375" style="3" customWidth="1"/>
    <col min="10" max="12" width="6.7109375" style="3" customWidth="1"/>
    <col min="13" max="13" width="8.28515625" style="3" customWidth="1"/>
    <col min="14" max="14" width="12.85546875" style="3" bestFit="1" customWidth="1"/>
    <col min="15" max="25" width="9.140625" style="3"/>
    <col min="26" max="26" width="12.7109375" style="3" bestFit="1" customWidth="1"/>
    <col min="27" max="16384" width="9.140625" style="3"/>
  </cols>
  <sheetData>
    <row r="1" spans="1:17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4"/>
    </row>
    <row r="2" spans="1:17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6">
        <v>0</v>
      </c>
      <c r="P2" s="33" t="s">
        <v>14</v>
      </c>
      <c r="Q2" s="40">
        <v>50</v>
      </c>
    </row>
    <row r="3" spans="1:17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  <c r="P3" s="34" t="s">
        <v>31</v>
      </c>
      <c r="Q3" s="41">
        <v>40</v>
      </c>
    </row>
    <row r="4" spans="1:17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8">
        <v>0</v>
      </c>
      <c r="P4" s="35" t="s">
        <v>32</v>
      </c>
      <c r="Q4" s="42">
        <v>60</v>
      </c>
    </row>
    <row r="5" spans="1:17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10">
        <v>0</v>
      </c>
      <c r="P5" s="36" t="s">
        <v>33</v>
      </c>
      <c r="Q5" s="43">
        <v>60</v>
      </c>
    </row>
    <row r="6" spans="1:17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8">
        <v>0</v>
      </c>
      <c r="Q6" s="44"/>
    </row>
    <row r="7" spans="1:17" ht="18" x14ac:dyDescent="0.35">
      <c r="A7" s="29" t="s">
        <v>5</v>
      </c>
      <c r="B7" s="9">
        <v>0</v>
      </c>
      <c r="C7" s="2" t="s">
        <v>35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8">
        <v>0</v>
      </c>
      <c r="O7" s="3" t="s">
        <v>45</v>
      </c>
      <c r="P7" s="32" t="s">
        <v>38</v>
      </c>
      <c r="Q7" s="45">
        <f>1</f>
        <v>1</v>
      </c>
    </row>
    <row r="8" spans="1:17" ht="18" x14ac:dyDescent="0.35">
      <c r="A8" s="29" t="s">
        <v>6</v>
      </c>
      <c r="B8" s="9">
        <v>0</v>
      </c>
      <c r="C8" s="7">
        <v>0</v>
      </c>
      <c r="D8" s="2" t="s">
        <v>37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8">
        <v>0</v>
      </c>
      <c r="P8" s="32" t="s">
        <v>39</v>
      </c>
      <c r="Q8" s="45">
        <f>1-Q7</f>
        <v>0</v>
      </c>
    </row>
    <row r="9" spans="1:17" ht="18" x14ac:dyDescent="0.35">
      <c r="A9" s="30" t="s">
        <v>7</v>
      </c>
      <c r="B9" s="9">
        <v>0</v>
      </c>
      <c r="C9" s="7">
        <v>0</v>
      </c>
      <c r="D9" s="7">
        <v>0</v>
      </c>
      <c r="E9" s="2" t="s">
        <v>21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10" t="s">
        <v>13</v>
      </c>
      <c r="Q9" s="44"/>
    </row>
    <row r="10" spans="1:17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8">
        <v>0</v>
      </c>
      <c r="O10" s="3" t="s">
        <v>44</v>
      </c>
      <c r="P10" s="32" t="s">
        <v>38</v>
      </c>
      <c r="Q10" s="45">
        <f ca="1">RAND()</f>
        <v>0.93916528124644261</v>
      </c>
    </row>
    <row r="11" spans="1:17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 t="s">
        <v>35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8">
        <v>0</v>
      </c>
      <c r="P11" s="32" t="s">
        <v>39</v>
      </c>
      <c r="Q11" s="45">
        <f ca="1">1-Q10</f>
        <v>6.0834718753557393E-2</v>
      </c>
    </row>
    <row r="12" spans="1:17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 t="s">
        <v>37</v>
      </c>
      <c r="I12" s="2" t="s">
        <v>35</v>
      </c>
      <c r="J12" s="2" t="s">
        <v>18</v>
      </c>
      <c r="K12" s="7">
        <v>0</v>
      </c>
      <c r="L12" s="13" t="s">
        <v>24</v>
      </c>
      <c r="M12" s="8">
        <v>0</v>
      </c>
    </row>
    <row r="13" spans="1:17" ht="18.75" thickBot="1" x14ac:dyDescent="0.4">
      <c r="A13" s="30" t="s">
        <v>10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4" t="s">
        <v>21</v>
      </c>
      <c r="J13" s="12">
        <v>0</v>
      </c>
      <c r="K13" s="14" t="s">
        <v>18</v>
      </c>
      <c r="L13" s="14" t="s">
        <v>16</v>
      </c>
      <c r="M13" s="15" t="s">
        <v>43</v>
      </c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7" ht="15.75" thickBot="1" x14ac:dyDescent="0.3">
      <c r="A15" s="23"/>
      <c r="B15" s="29" t="s">
        <v>0</v>
      </c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  <c r="H15" s="29" t="s">
        <v>6</v>
      </c>
      <c r="I15" s="30" t="s">
        <v>7</v>
      </c>
      <c r="J15" s="29" t="s">
        <v>12</v>
      </c>
      <c r="K15" s="29" t="s">
        <v>8</v>
      </c>
      <c r="L15" s="29" t="s">
        <v>9</v>
      </c>
      <c r="M15" s="30" t="s">
        <v>10</v>
      </c>
      <c r="N15" s="4" t="s">
        <v>11</v>
      </c>
    </row>
    <row r="16" spans="1:17" x14ac:dyDescent="0.25">
      <c r="A16" s="29" t="s">
        <v>0</v>
      </c>
      <c r="B16" s="5">
        <f>-Q2</f>
        <v>-50</v>
      </c>
      <c r="C16" s="1">
        <v>0</v>
      </c>
      <c r="D16" s="1">
        <v>0</v>
      </c>
      <c r="E16" s="1">
        <v>0</v>
      </c>
      <c r="F16" s="1">
        <f>Q2</f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>
        <v>0</v>
      </c>
      <c r="N16" s="3">
        <f t="shared" ref="N16:N27" si="0">SUM(B16:M16)</f>
        <v>0</v>
      </c>
      <c r="P16" s="28"/>
    </row>
    <row r="17" spans="1:26" x14ac:dyDescent="0.25">
      <c r="A17" s="29" t="s">
        <v>1</v>
      </c>
      <c r="B17" s="9">
        <f>Q5</f>
        <v>60</v>
      </c>
      <c r="C17" s="13">
        <f>-Q4-Q2</f>
        <v>-110</v>
      </c>
      <c r="D17" s="2">
        <v>0</v>
      </c>
      <c r="E17" s="2">
        <v>0</v>
      </c>
      <c r="F17" s="2">
        <v>0</v>
      </c>
      <c r="G17" s="2">
        <f>Q2</f>
        <v>50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 t="shared" si="0"/>
        <v>0</v>
      </c>
      <c r="P17" s="28"/>
    </row>
    <row r="18" spans="1:26" x14ac:dyDescent="0.25">
      <c r="A18" s="29" t="s">
        <v>2</v>
      </c>
      <c r="B18" s="9">
        <f>Q4</f>
        <v>60</v>
      </c>
      <c r="C18" s="2">
        <v>0</v>
      </c>
      <c r="D18" s="13">
        <f>-Q4-Q2</f>
        <v>-110</v>
      </c>
      <c r="E18" s="2">
        <v>0</v>
      </c>
      <c r="F18" s="2">
        <v>0</v>
      </c>
      <c r="G18" s="7">
        <v>0</v>
      </c>
      <c r="H18" s="2">
        <f>Q2</f>
        <v>50</v>
      </c>
      <c r="I18" s="7">
        <v>0</v>
      </c>
      <c r="J18" s="7">
        <v>0</v>
      </c>
      <c r="K18" s="7">
        <v>0</v>
      </c>
      <c r="L18" s="2">
        <v>0</v>
      </c>
      <c r="M18" s="8">
        <v>0</v>
      </c>
      <c r="N18" s="3">
        <f t="shared" si="0"/>
        <v>0</v>
      </c>
      <c r="P18" s="28"/>
    </row>
    <row r="19" spans="1:26" x14ac:dyDescent="0.25">
      <c r="A19" s="29" t="s">
        <v>3</v>
      </c>
      <c r="B19" s="9">
        <v>0</v>
      </c>
      <c r="C19" s="2">
        <f>Q4</f>
        <v>60</v>
      </c>
      <c r="D19" s="2">
        <f>Q5</f>
        <v>60</v>
      </c>
      <c r="E19" s="13">
        <f>-Q4-Q5-Q2</f>
        <v>-170</v>
      </c>
      <c r="F19" s="2">
        <v>0</v>
      </c>
      <c r="G19" s="7">
        <v>0</v>
      </c>
      <c r="H19" s="7">
        <v>0</v>
      </c>
      <c r="I19" s="2">
        <f>Q2</f>
        <v>50</v>
      </c>
      <c r="J19" s="7">
        <v>0</v>
      </c>
      <c r="K19" s="7">
        <v>0</v>
      </c>
      <c r="L19" s="7">
        <v>0</v>
      </c>
      <c r="M19" s="10">
        <v>0</v>
      </c>
      <c r="N19" s="3">
        <f t="shared" si="0"/>
        <v>0</v>
      </c>
      <c r="P19" s="28"/>
    </row>
    <row r="20" spans="1:26" x14ac:dyDescent="0.25">
      <c r="A20" s="29" t="s">
        <v>4</v>
      </c>
      <c r="B20" s="9">
        <v>0</v>
      </c>
      <c r="C20" s="2">
        <f>Q3*Q8</f>
        <v>0</v>
      </c>
      <c r="D20" s="2">
        <f>Q3*Q7</f>
        <v>40</v>
      </c>
      <c r="E20" s="7">
        <v>0</v>
      </c>
      <c r="F20" s="13">
        <f>-Q3-Q2</f>
        <v>-90</v>
      </c>
      <c r="G20" s="7">
        <v>0</v>
      </c>
      <c r="H20" s="7">
        <v>0</v>
      </c>
      <c r="I20" s="7">
        <v>0</v>
      </c>
      <c r="J20" s="2">
        <f>Q2</f>
        <v>50</v>
      </c>
      <c r="K20" s="7">
        <v>0</v>
      </c>
      <c r="L20" s="7">
        <v>0</v>
      </c>
      <c r="M20" s="8">
        <v>0</v>
      </c>
      <c r="N20" s="3">
        <f t="shared" si="0"/>
        <v>0</v>
      </c>
    </row>
    <row r="21" spans="1:26" x14ac:dyDescent="0.25">
      <c r="A21" s="29" t="s">
        <v>5</v>
      </c>
      <c r="B21" s="9">
        <v>0</v>
      </c>
      <c r="C21" s="7">
        <f>Q3*Q8</f>
        <v>0</v>
      </c>
      <c r="D21" s="7">
        <v>0</v>
      </c>
      <c r="E21" s="2">
        <f>Q3*Q7</f>
        <v>40</v>
      </c>
      <c r="F21" s="2">
        <f>Q5</f>
        <v>60</v>
      </c>
      <c r="G21" s="13">
        <f>-Q3-Q5-Q2</f>
        <v>-150</v>
      </c>
      <c r="H21" s="7">
        <v>0</v>
      </c>
      <c r="I21" s="7">
        <v>0</v>
      </c>
      <c r="J21" s="7">
        <v>0</v>
      </c>
      <c r="K21" s="2">
        <f>Q2</f>
        <v>50</v>
      </c>
      <c r="L21" s="7">
        <v>0</v>
      </c>
      <c r="M21" s="8">
        <v>0</v>
      </c>
      <c r="N21" s="3">
        <f t="shared" si="0"/>
        <v>0</v>
      </c>
    </row>
    <row r="22" spans="1:26" x14ac:dyDescent="0.25">
      <c r="A22" s="29" t="s">
        <v>6</v>
      </c>
      <c r="B22" s="9">
        <v>0</v>
      </c>
      <c r="C22" s="7">
        <v>0</v>
      </c>
      <c r="D22" s="7">
        <f>Q3*Q7</f>
        <v>40</v>
      </c>
      <c r="E22" s="2">
        <f>Q3*Q8</f>
        <v>0</v>
      </c>
      <c r="F22" s="2">
        <f>Q4</f>
        <v>60</v>
      </c>
      <c r="G22" s="7">
        <v>0</v>
      </c>
      <c r="H22" s="13">
        <f>-Q3-Q4-Q2</f>
        <v>-150</v>
      </c>
      <c r="I22" s="7">
        <v>0</v>
      </c>
      <c r="J22" s="7">
        <v>0</v>
      </c>
      <c r="K22" s="7">
        <v>0</v>
      </c>
      <c r="L22" s="2">
        <f>Q2</f>
        <v>50</v>
      </c>
      <c r="M22" s="8">
        <v>0</v>
      </c>
      <c r="N22" s="3">
        <f t="shared" si="0"/>
        <v>0</v>
      </c>
    </row>
    <row r="23" spans="1:26" x14ac:dyDescent="0.25">
      <c r="A23" s="30" t="s">
        <v>7</v>
      </c>
      <c r="B23" s="9">
        <v>0</v>
      </c>
      <c r="C23" s="7">
        <v>0</v>
      </c>
      <c r="D23" s="7">
        <v>0</v>
      </c>
      <c r="E23" s="7">
        <f>Q3</f>
        <v>40</v>
      </c>
      <c r="F23" s="7">
        <v>0</v>
      </c>
      <c r="G23" s="2">
        <f>Q4</f>
        <v>60</v>
      </c>
      <c r="H23" s="2">
        <f>Q5</f>
        <v>60</v>
      </c>
      <c r="I23" s="13">
        <f>-Q3-Q4-Q5-Q2</f>
        <v>-210</v>
      </c>
      <c r="J23" s="7">
        <v>0</v>
      </c>
      <c r="K23" s="7">
        <v>0</v>
      </c>
      <c r="L23" s="7">
        <v>0</v>
      </c>
      <c r="M23" s="10">
        <f>Q2</f>
        <v>50</v>
      </c>
      <c r="N23" s="3">
        <f t="shared" si="0"/>
        <v>0</v>
      </c>
    </row>
    <row r="24" spans="1:26" x14ac:dyDescent="0.25">
      <c r="A24" s="29" t="s">
        <v>12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2">
        <f>Q3*Q8</f>
        <v>0</v>
      </c>
      <c r="H24" s="2">
        <f>Q3*Q7</f>
        <v>40</v>
      </c>
      <c r="I24" s="7">
        <v>0</v>
      </c>
      <c r="J24" s="13">
        <f>-Q3</f>
        <v>-40</v>
      </c>
      <c r="K24" s="7">
        <v>0</v>
      </c>
      <c r="L24" s="7">
        <v>0</v>
      </c>
      <c r="M24" s="8">
        <v>0</v>
      </c>
      <c r="N24" s="3">
        <f t="shared" si="0"/>
        <v>0</v>
      </c>
    </row>
    <row r="25" spans="1:26" x14ac:dyDescent="0.25">
      <c r="A25" s="29" t="s">
        <v>8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f>Q3*Q8</f>
        <v>0</v>
      </c>
      <c r="H25" s="2">
        <v>0</v>
      </c>
      <c r="I25" s="2">
        <f>Q3*Q7</f>
        <v>40</v>
      </c>
      <c r="J25" s="2">
        <f>Q5</f>
        <v>60</v>
      </c>
      <c r="K25" s="13">
        <f>-Q3-Q5</f>
        <v>-100</v>
      </c>
      <c r="L25" s="7">
        <v>0</v>
      </c>
      <c r="M25" s="8">
        <v>0</v>
      </c>
      <c r="N25" s="3">
        <f t="shared" si="0"/>
        <v>0</v>
      </c>
    </row>
    <row r="26" spans="1:26" x14ac:dyDescent="0.25">
      <c r="A26" s="29" t="s">
        <v>9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Q3*Q7</f>
        <v>40</v>
      </c>
      <c r="I26" s="2">
        <f>Q3*Q8</f>
        <v>0</v>
      </c>
      <c r="J26" s="2">
        <f>Q4</f>
        <v>60</v>
      </c>
      <c r="K26" s="7">
        <v>0</v>
      </c>
      <c r="L26" s="13">
        <f>-Q3-Q4</f>
        <v>-100</v>
      </c>
      <c r="M26" s="8">
        <v>0</v>
      </c>
      <c r="N26" s="3">
        <f t="shared" si="0"/>
        <v>0</v>
      </c>
    </row>
    <row r="27" spans="1:26" ht="15.75" thickBot="1" x14ac:dyDescent="0.3">
      <c r="A27" s="30" t="s">
        <v>10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f>Q3</f>
        <v>40</v>
      </c>
      <c r="J27" s="12">
        <v>0</v>
      </c>
      <c r="K27" s="14">
        <f>Q4</f>
        <v>60</v>
      </c>
      <c r="L27" s="14">
        <f>Q5</f>
        <v>60</v>
      </c>
      <c r="M27" s="15">
        <f>-Q3-Q4-Q5</f>
        <v>-160</v>
      </c>
      <c r="N27" s="3">
        <f t="shared" si="0"/>
        <v>0</v>
      </c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thickBot="1" x14ac:dyDescent="0.3">
      <c r="A29" s="23"/>
      <c r="B29" s="31" t="s">
        <v>26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x14ac:dyDescent="0.25">
      <c r="A30" s="23"/>
      <c r="B30" s="22">
        <f t="array" ref="B30:M41">TRANSPOSE(B16:M27)</f>
        <v>-50</v>
      </c>
      <c r="C30" s="1">
        <v>60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23"/>
      <c r="O30" s="22">
        <v>-50</v>
      </c>
      <c r="P30" s="1">
        <v>60</v>
      </c>
      <c r="Q30" s="1">
        <v>60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</row>
    <row r="31" spans="1:26" x14ac:dyDescent="0.25">
      <c r="A31" s="23"/>
      <c r="B31" s="9">
        <v>0</v>
      </c>
      <c r="C31" s="2">
        <v>-110</v>
      </c>
      <c r="D31" s="2">
        <v>0</v>
      </c>
      <c r="E31" s="2">
        <v>60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0">
        <v>0</v>
      </c>
      <c r="N31" s="23"/>
      <c r="O31" s="9">
        <v>0</v>
      </c>
      <c r="P31" s="2">
        <v>-110</v>
      </c>
      <c r="Q31" s="2">
        <v>0</v>
      </c>
      <c r="R31" s="2">
        <v>60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0">
        <v>0</v>
      </c>
    </row>
    <row r="32" spans="1:26" x14ac:dyDescent="0.25">
      <c r="A32" s="23"/>
      <c r="B32" s="9">
        <v>0</v>
      </c>
      <c r="C32" s="2">
        <v>0</v>
      </c>
      <c r="D32" s="2">
        <v>-110</v>
      </c>
      <c r="E32" s="2">
        <v>60</v>
      </c>
      <c r="F32" s="2">
        <v>40</v>
      </c>
      <c r="G32" s="2">
        <v>0</v>
      </c>
      <c r="H32" s="2">
        <v>40</v>
      </c>
      <c r="I32" s="2">
        <v>0</v>
      </c>
      <c r="J32" s="2">
        <v>0</v>
      </c>
      <c r="K32" s="2">
        <v>0</v>
      </c>
      <c r="L32" s="2">
        <v>0</v>
      </c>
      <c r="M32" s="10">
        <v>0</v>
      </c>
      <c r="N32" s="23"/>
      <c r="O32" s="9">
        <v>0</v>
      </c>
      <c r="P32" s="2">
        <v>0</v>
      </c>
      <c r="Q32" s="2">
        <v>-110</v>
      </c>
      <c r="R32" s="2">
        <v>60</v>
      </c>
      <c r="S32" s="2">
        <v>40</v>
      </c>
      <c r="T32" s="2">
        <v>0</v>
      </c>
      <c r="U32" s="2">
        <v>40</v>
      </c>
      <c r="V32" s="2">
        <v>0</v>
      </c>
      <c r="W32" s="2">
        <v>0</v>
      </c>
      <c r="X32" s="2">
        <v>0</v>
      </c>
      <c r="Y32" s="2">
        <v>0</v>
      </c>
      <c r="Z32" s="10">
        <v>0</v>
      </c>
    </row>
    <row r="33" spans="1:26" x14ac:dyDescent="0.25">
      <c r="A33" s="23"/>
      <c r="B33" s="9">
        <v>0</v>
      </c>
      <c r="C33" s="2">
        <v>0</v>
      </c>
      <c r="D33" s="2">
        <v>0</v>
      </c>
      <c r="E33" s="2">
        <v>-170</v>
      </c>
      <c r="F33" s="2">
        <v>0</v>
      </c>
      <c r="G33" s="2">
        <v>40</v>
      </c>
      <c r="H33" s="2">
        <v>0</v>
      </c>
      <c r="I33" s="2">
        <v>40</v>
      </c>
      <c r="J33" s="2">
        <v>0</v>
      </c>
      <c r="K33" s="2">
        <v>0</v>
      </c>
      <c r="L33" s="2">
        <v>0</v>
      </c>
      <c r="M33" s="10">
        <v>0</v>
      </c>
      <c r="N33" s="23"/>
      <c r="O33" s="9">
        <v>0</v>
      </c>
      <c r="P33" s="2">
        <v>0</v>
      </c>
      <c r="Q33" s="2">
        <v>0</v>
      </c>
      <c r="R33" s="2">
        <v>-170</v>
      </c>
      <c r="S33" s="2">
        <v>0</v>
      </c>
      <c r="T33" s="2">
        <v>40</v>
      </c>
      <c r="U33" s="2">
        <v>0</v>
      </c>
      <c r="V33" s="2">
        <v>40</v>
      </c>
      <c r="W33" s="2">
        <v>0</v>
      </c>
      <c r="X33" s="2">
        <v>0</v>
      </c>
      <c r="Y33" s="2">
        <v>0</v>
      </c>
      <c r="Z33" s="10">
        <v>0</v>
      </c>
    </row>
    <row r="34" spans="1:26" x14ac:dyDescent="0.25">
      <c r="A34" s="23"/>
      <c r="B34" s="9">
        <v>50</v>
      </c>
      <c r="C34" s="2">
        <v>0</v>
      </c>
      <c r="D34" s="2">
        <v>0</v>
      </c>
      <c r="E34" s="2">
        <v>0</v>
      </c>
      <c r="F34" s="2">
        <v>-90</v>
      </c>
      <c r="G34" s="2">
        <v>60</v>
      </c>
      <c r="H34" s="2">
        <v>60</v>
      </c>
      <c r="I34" s="2">
        <v>0</v>
      </c>
      <c r="J34" s="2">
        <v>0</v>
      </c>
      <c r="K34" s="2">
        <v>0</v>
      </c>
      <c r="L34" s="2">
        <v>0</v>
      </c>
      <c r="M34" s="10">
        <v>0</v>
      </c>
      <c r="N34" s="23"/>
      <c r="O34" s="9">
        <v>50</v>
      </c>
      <c r="P34" s="2">
        <v>0</v>
      </c>
      <c r="Q34" s="2">
        <v>0</v>
      </c>
      <c r="R34" s="2">
        <v>0</v>
      </c>
      <c r="S34" s="2">
        <v>-90</v>
      </c>
      <c r="T34" s="2">
        <v>60</v>
      </c>
      <c r="U34" s="2">
        <v>60</v>
      </c>
      <c r="V34" s="2">
        <v>0</v>
      </c>
      <c r="W34" s="2">
        <v>0</v>
      </c>
      <c r="X34" s="2">
        <v>0</v>
      </c>
      <c r="Y34" s="2">
        <v>0</v>
      </c>
      <c r="Z34" s="10">
        <v>0</v>
      </c>
    </row>
    <row r="35" spans="1:26" x14ac:dyDescent="0.25">
      <c r="A35" s="23"/>
      <c r="B35" s="9">
        <v>0</v>
      </c>
      <c r="C35" s="2">
        <v>50</v>
      </c>
      <c r="D35" s="2">
        <v>0</v>
      </c>
      <c r="E35" s="2">
        <v>0</v>
      </c>
      <c r="F35" s="2">
        <v>0</v>
      </c>
      <c r="G35" s="2">
        <v>-150</v>
      </c>
      <c r="H35" s="2">
        <v>0</v>
      </c>
      <c r="I35" s="2">
        <v>60</v>
      </c>
      <c r="J35" s="2">
        <v>0</v>
      </c>
      <c r="K35" s="2">
        <v>0</v>
      </c>
      <c r="L35" s="2">
        <v>0</v>
      </c>
      <c r="M35" s="10">
        <v>0</v>
      </c>
      <c r="N35" s="23"/>
      <c r="O35" s="9">
        <v>0</v>
      </c>
      <c r="P35" s="2">
        <v>50</v>
      </c>
      <c r="Q35" s="2">
        <v>0</v>
      </c>
      <c r="R35" s="2">
        <v>0</v>
      </c>
      <c r="S35" s="2">
        <v>0</v>
      </c>
      <c r="T35" s="2">
        <v>-150</v>
      </c>
      <c r="U35" s="2">
        <v>0</v>
      </c>
      <c r="V35" s="2">
        <v>60</v>
      </c>
      <c r="W35" s="2">
        <v>0</v>
      </c>
      <c r="X35" s="2">
        <v>0</v>
      </c>
      <c r="Y35" s="2">
        <v>0</v>
      </c>
      <c r="Z35" s="10">
        <v>0</v>
      </c>
    </row>
    <row r="36" spans="1:26" x14ac:dyDescent="0.25">
      <c r="A36" s="23"/>
      <c r="B36" s="9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-150</v>
      </c>
      <c r="I36" s="2">
        <v>60</v>
      </c>
      <c r="J36" s="2">
        <v>40</v>
      </c>
      <c r="K36" s="2">
        <v>0</v>
      </c>
      <c r="L36" s="2">
        <v>40</v>
      </c>
      <c r="M36" s="10">
        <v>0</v>
      </c>
      <c r="N36" s="23"/>
      <c r="O36" s="9">
        <v>0</v>
      </c>
      <c r="P36" s="2">
        <v>0</v>
      </c>
      <c r="Q36" s="2">
        <v>50</v>
      </c>
      <c r="R36" s="2">
        <v>0</v>
      </c>
      <c r="S36" s="2">
        <v>0</v>
      </c>
      <c r="T36" s="2">
        <v>0</v>
      </c>
      <c r="U36" s="2">
        <v>-150</v>
      </c>
      <c r="V36" s="2">
        <v>60</v>
      </c>
      <c r="W36" s="2">
        <v>40</v>
      </c>
      <c r="X36" s="2">
        <v>0</v>
      </c>
      <c r="Y36" s="2">
        <v>40</v>
      </c>
      <c r="Z36" s="10">
        <v>0</v>
      </c>
    </row>
    <row r="37" spans="1:26" x14ac:dyDescent="0.25">
      <c r="A37" s="23"/>
      <c r="B37" s="9">
        <v>0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  <c r="H37" s="2">
        <v>0</v>
      </c>
      <c r="I37" s="2">
        <v>-210</v>
      </c>
      <c r="J37" s="2">
        <v>0</v>
      </c>
      <c r="K37" s="2">
        <v>40</v>
      </c>
      <c r="L37" s="2">
        <v>0</v>
      </c>
      <c r="M37" s="10">
        <v>40</v>
      </c>
      <c r="N37" s="23"/>
      <c r="O37" s="9">
        <v>0</v>
      </c>
      <c r="P37" s="2">
        <v>0</v>
      </c>
      <c r="Q37" s="2">
        <v>0</v>
      </c>
      <c r="R37" s="2">
        <v>50</v>
      </c>
      <c r="S37" s="2">
        <v>0</v>
      </c>
      <c r="T37" s="2">
        <v>0</v>
      </c>
      <c r="U37" s="2">
        <v>0</v>
      </c>
      <c r="V37" s="2">
        <v>-210</v>
      </c>
      <c r="W37" s="2">
        <v>0</v>
      </c>
      <c r="X37" s="2">
        <v>40</v>
      </c>
      <c r="Y37" s="2">
        <v>0</v>
      </c>
      <c r="Z37" s="10">
        <v>40</v>
      </c>
    </row>
    <row r="38" spans="1:26" x14ac:dyDescent="0.25">
      <c r="A38" s="23"/>
      <c r="B38" s="9">
        <v>0</v>
      </c>
      <c r="C38" s="2">
        <v>0</v>
      </c>
      <c r="D38" s="2">
        <v>0</v>
      </c>
      <c r="E38" s="2">
        <v>0</v>
      </c>
      <c r="F38" s="2">
        <v>50</v>
      </c>
      <c r="G38" s="2">
        <v>0</v>
      </c>
      <c r="H38" s="2">
        <v>0</v>
      </c>
      <c r="I38" s="2">
        <v>0</v>
      </c>
      <c r="J38" s="2">
        <v>-40</v>
      </c>
      <c r="K38" s="2">
        <v>60</v>
      </c>
      <c r="L38" s="2">
        <v>60</v>
      </c>
      <c r="M38" s="10">
        <v>0</v>
      </c>
      <c r="N38" s="23"/>
      <c r="O38" s="9">
        <v>0</v>
      </c>
      <c r="P38" s="2">
        <v>0</v>
      </c>
      <c r="Q38" s="2">
        <v>0</v>
      </c>
      <c r="R38" s="2">
        <v>0</v>
      </c>
      <c r="S38" s="2">
        <v>50</v>
      </c>
      <c r="T38" s="2">
        <v>0</v>
      </c>
      <c r="U38" s="2">
        <v>0</v>
      </c>
      <c r="V38" s="2">
        <v>0</v>
      </c>
      <c r="W38" s="2">
        <v>-40</v>
      </c>
      <c r="X38" s="2">
        <v>60</v>
      </c>
      <c r="Y38" s="2">
        <v>60</v>
      </c>
      <c r="Z38" s="10">
        <v>0</v>
      </c>
    </row>
    <row r="39" spans="1:26" x14ac:dyDescent="0.25">
      <c r="A39" s="23"/>
      <c r="B39" s="9">
        <v>0</v>
      </c>
      <c r="C39" s="2">
        <v>0</v>
      </c>
      <c r="D39" s="2">
        <v>0</v>
      </c>
      <c r="E39" s="2">
        <v>0</v>
      </c>
      <c r="F39" s="2">
        <v>0</v>
      </c>
      <c r="G39" s="2">
        <v>50</v>
      </c>
      <c r="H39" s="2">
        <v>0</v>
      </c>
      <c r="I39" s="2">
        <v>0</v>
      </c>
      <c r="J39" s="2">
        <v>0</v>
      </c>
      <c r="K39" s="2">
        <v>-100</v>
      </c>
      <c r="L39" s="2">
        <v>0</v>
      </c>
      <c r="M39" s="10">
        <v>60</v>
      </c>
      <c r="N39" s="23"/>
      <c r="O39" s="9">
        <v>0</v>
      </c>
      <c r="P39" s="2">
        <v>0</v>
      </c>
      <c r="Q39" s="2">
        <v>0</v>
      </c>
      <c r="R39" s="2">
        <v>0</v>
      </c>
      <c r="S39" s="2">
        <v>0</v>
      </c>
      <c r="T39" s="2">
        <v>50</v>
      </c>
      <c r="U39" s="2">
        <v>0</v>
      </c>
      <c r="V39" s="2">
        <v>0</v>
      </c>
      <c r="W39" s="2">
        <v>0</v>
      </c>
      <c r="X39" s="2">
        <v>-100</v>
      </c>
      <c r="Y39" s="2">
        <v>0</v>
      </c>
      <c r="Z39" s="10">
        <v>60</v>
      </c>
    </row>
    <row r="40" spans="1:26" x14ac:dyDescent="0.25">
      <c r="A40" s="23"/>
      <c r="B40" s="9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50</v>
      </c>
      <c r="I40" s="2">
        <v>0</v>
      </c>
      <c r="J40" s="2">
        <v>0</v>
      </c>
      <c r="K40" s="2">
        <v>0</v>
      </c>
      <c r="L40" s="2">
        <v>-100</v>
      </c>
      <c r="M40" s="10">
        <v>60</v>
      </c>
      <c r="N40" s="23"/>
      <c r="O40" s="9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-100</v>
      </c>
      <c r="Z40" s="10">
        <v>60</v>
      </c>
    </row>
    <row r="41" spans="1:26" ht="15.75" thickBot="1" x14ac:dyDescent="0.3">
      <c r="A41" s="23"/>
      <c r="B41" s="11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50</v>
      </c>
      <c r="J41" s="14">
        <v>0</v>
      </c>
      <c r="K41" s="14">
        <v>0</v>
      </c>
      <c r="L41" s="14">
        <v>0</v>
      </c>
      <c r="M41" s="24">
        <v>-160</v>
      </c>
      <c r="N41" s="23"/>
      <c r="O41" s="11">
        <v>1</v>
      </c>
      <c r="P41" s="14">
        <v>1</v>
      </c>
      <c r="Q41" s="14">
        <v>1</v>
      </c>
      <c r="R41" s="11">
        <v>1</v>
      </c>
      <c r="S41" s="14">
        <v>1</v>
      </c>
      <c r="T41" s="14">
        <v>1</v>
      </c>
      <c r="U41" s="11">
        <v>1</v>
      </c>
      <c r="V41" s="14">
        <v>1</v>
      </c>
      <c r="W41" s="14">
        <v>1</v>
      </c>
      <c r="X41" s="11">
        <v>1</v>
      </c>
      <c r="Y41" s="14">
        <v>1</v>
      </c>
      <c r="Z41" s="14">
        <v>1</v>
      </c>
    </row>
    <row r="42" spans="1:26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thickBot="1" x14ac:dyDescent="0.3">
      <c r="B43" s="28" t="s">
        <v>27</v>
      </c>
      <c r="N43" s="28" t="s">
        <v>28</v>
      </c>
      <c r="P43" s="28" t="s">
        <v>61</v>
      </c>
      <c r="R43" s="28" t="s">
        <v>30</v>
      </c>
      <c r="Y43" s="3" t="s">
        <v>29</v>
      </c>
      <c r="Z43" s="3">
        <f>MDETERM(O30:Z41)</f>
        <v>-7.0714274400000008E+22</v>
      </c>
    </row>
    <row r="44" spans="1:26" x14ac:dyDescent="0.25">
      <c r="A44" s="29" t="s">
        <v>0</v>
      </c>
      <c r="B44" s="16">
        <f t="array" ref="B44:M55">MINVERSE(O30:Z41)</f>
        <v>-2.117446069700462E-2</v>
      </c>
      <c r="C44" s="17">
        <v>-1.1561835158984533E-2</v>
      </c>
      <c r="D44" s="17">
        <v>-1.2083551606095533E-2</v>
      </c>
      <c r="E44" s="17">
        <v>-8.3532790092519151E-3</v>
      </c>
      <c r="F44" s="17">
        <v>-4.0358615911923997E-3</v>
      </c>
      <c r="G44" s="17">
        <v>-2.8880854075482103E-3</v>
      </c>
      <c r="H44" s="17">
        <v>-4.0358615911923988E-3</v>
      </c>
      <c r="I44" s="17">
        <v>-2.8880854075482108E-3</v>
      </c>
      <c r="J44" s="17">
        <v>-4.5911047345767453E-4</v>
      </c>
      <c r="K44" s="17">
        <v>1.3421997108747759E-18</v>
      </c>
      <c r="L44" s="17">
        <v>-4.591104734576748E-4</v>
      </c>
      <c r="M44" s="25">
        <v>0.14307004470938897</v>
      </c>
      <c r="N44" s="3">
        <f>SUM(B44:M44)</f>
        <v>7.513080329365579E-2</v>
      </c>
      <c r="P44" s="3">
        <v>0.14307004470938897</v>
      </c>
      <c r="R44" s="3">
        <f t="array" ref="R44:R55">MMULT(B16:M27,P44:P55)</f>
        <v>1.7883755588673607</v>
      </c>
    </row>
    <row r="45" spans="1:26" x14ac:dyDescent="0.25">
      <c r="A45" s="29" t="s">
        <v>1</v>
      </c>
      <c r="B45" s="18">
        <v>4.5911047345767578E-4</v>
      </c>
      <c r="C45" s="19">
        <v>-9.1535150645624102E-3</v>
      </c>
      <c r="D45" s="19">
        <v>4.5911047345767578E-4</v>
      </c>
      <c r="E45" s="19">
        <v>-3.2711621233859401E-3</v>
      </c>
      <c r="F45" s="19">
        <v>4.5911047345767572E-4</v>
      </c>
      <c r="G45" s="19">
        <v>-6.8866571018651364E-4</v>
      </c>
      <c r="H45" s="19">
        <v>4.5911047345767578E-4</v>
      </c>
      <c r="I45" s="19">
        <v>-6.8866571018651353E-4</v>
      </c>
      <c r="J45" s="19">
        <v>4.5911047345767578E-4</v>
      </c>
      <c r="K45" s="19">
        <v>-2.7023684169375013E-20</v>
      </c>
      <c r="L45" s="19">
        <v>4.5911047345767578E-4</v>
      </c>
      <c r="M45" s="26">
        <v>4.8616633655250655E-19</v>
      </c>
      <c r="N45" s="3">
        <f t="shared" ref="N45:N55" si="1">SUM(B45:M45)</f>
        <v>-1.1047345767575319E-2</v>
      </c>
      <c r="P45" s="3">
        <v>4.8616633655250655E-19</v>
      </c>
      <c r="R45" s="3">
        <v>8.5842026825633386</v>
      </c>
    </row>
    <row r="46" spans="1:26" x14ac:dyDescent="0.25">
      <c r="A46" s="29" t="s">
        <v>2</v>
      </c>
      <c r="B46" s="18">
        <v>-1.4378277209615249E-3</v>
      </c>
      <c r="C46" s="19">
        <v>-4.8134756792469959E-4</v>
      </c>
      <c r="D46" s="19">
        <v>-1.052873681187062E-2</v>
      </c>
      <c r="E46" s="19">
        <v>-3.6899037176573225E-3</v>
      </c>
      <c r="F46" s="19">
        <v>-3.8223284661180095E-3</v>
      </c>
      <c r="G46" s="19">
        <v>-1.7180721294369949E-3</v>
      </c>
      <c r="H46" s="19">
        <v>-3.8223284661180077E-3</v>
      </c>
      <c r="I46" s="19">
        <v>-1.7180721294369958E-3</v>
      </c>
      <c r="J46" s="19">
        <v>-8.417025346724046E-4</v>
      </c>
      <c r="K46" s="19">
        <v>1.1455234432316883E-18</v>
      </c>
      <c r="L46" s="19">
        <v>-8.4170253467240482E-4</v>
      </c>
      <c r="M46" s="26">
        <v>0.11922503725782414</v>
      </c>
      <c r="N46" s="3">
        <f t="shared" si="1"/>
        <v>9.0323015178955163E-2</v>
      </c>
      <c r="P46" s="3">
        <v>0.11922503725782414</v>
      </c>
      <c r="R46" s="3">
        <v>2.9210134128166914</v>
      </c>
    </row>
    <row r="47" spans="1:26" x14ac:dyDescent="0.25">
      <c r="A47" s="29" t="s">
        <v>3</v>
      </c>
      <c r="B47" s="18">
        <v>8.4170253467240558E-4</v>
      </c>
      <c r="C47" s="19">
        <v>-1.1477761836441879E-4</v>
      </c>
      <c r="D47" s="19">
        <v>8.4170253467240558E-4</v>
      </c>
      <c r="E47" s="19">
        <v>-5.99713055954089E-3</v>
      </c>
      <c r="F47" s="19">
        <v>8.4170253467240547E-4</v>
      </c>
      <c r="G47" s="19">
        <v>-1.2625538020086084E-3</v>
      </c>
      <c r="H47" s="19">
        <v>8.4170253467240558E-4</v>
      </c>
      <c r="I47" s="19">
        <v>-1.2625538020086082E-3</v>
      </c>
      <c r="J47" s="19">
        <v>8.4170253467240558E-4</v>
      </c>
      <c r="K47" s="19">
        <v>-4.9543420977187522E-20</v>
      </c>
      <c r="L47" s="19">
        <v>8.4170253467240558E-4</v>
      </c>
      <c r="M47" s="26">
        <v>8.9130495034626206E-19</v>
      </c>
      <c r="N47" s="3">
        <f t="shared" si="1"/>
        <v>-3.5868005738880914E-3</v>
      </c>
      <c r="P47" s="3">
        <v>8.9130495034626206E-19</v>
      </c>
      <c r="R47" s="3">
        <v>7.1535022354694489</v>
      </c>
    </row>
    <row r="48" spans="1:26" x14ac:dyDescent="0.25">
      <c r="A48" s="29" t="s">
        <v>4</v>
      </c>
      <c r="B48" s="18">
        <v>-8.6922338271210459E-3</v>
      </c>
      <c r="C48" s="19">
        <v>-5.242073275095357E-3</v>
      </c>
      <c r="D48" s="19">
        <v>-5.6619307968180212E-3</v>
      </c>
      <c r="E48" s="19">
        <v>-3.6123304688819653E-3</v>
      </c>
      <c r="F48" s="19">
        <v>-1.2268984944855774E-2</v>
      </c>
      <c r="G48" s="19">
        <v>-4.6786317303992584E-3</v>
      </c>
      <c r="H48" s="19">
        <v>-5.6023182781891039E-3</v>
      </c>
      <c r="I48" s="19">
        <v>-2.7738698256373545E-3</v>
      </c>
      <c r="J48" s="19">
        <v>-1.1313793810206994E-3</v>
      </c>
      <c r="K48" s="19">
        <v>1.7105641122277108E-18</v>
      </c>
      <c r="L48" s="19">
        <v>-1.1313793810206999E-3</v>
      </c>
      <c r="M48" s="26">
        <v>0.17883755588673619</v>
      </c>
      <c r="N48" s="3">
        <f t="shared" si="1"/>
        <v>0.12804242397769691</v>
      </c>
      <c r="P48" s="3">
        <v>0.17883755588673619</v>
      </c>
      <c r="R48" s="3">
        <v>5.4396423248882257</v>
      </c>
    </row>
    <row r="49" spans="1:18" x14ac:dyDescent="0.25">
      <c r="A49" s="29" t="s">
        <v>5</v>
      </c>
      <c r="B49" s="18">
        <v>1.1313793810207009E-3</v>
      </c>
      <c r="C49" s="19">
        <v>-2.3187811710049869E-3</v>
      </c>
      <c r="D49" s="19">
        <v>1.1313793810207009E-3</v>
      </c>
      <c r="E49" s="19">
        <v>-9.1822094691535166E-4</v>
      </c>
      <c r="F49" s="19">
        <v>1.1313793810207007E-3</v>
      </c>
      <c r="G49" s="19">
        <v>-6.4589738334358132E-3</v>
      </c>
      <c r="H49" s="19">
        <v>1.1313793810207009E-3</v>
      </c>
      <c r="I49" s="19">
        <v>-1.6970690715310513E-3</v>
      </c>
      <c r="J49" s="19">
        <v>1.1313793810207009E-3</v>
      </c>
      <c r="K49" s="19">
        <v>-6.6594078845959848E-20</v>
      </c>
      <c r="L49" s="19">
        <v>1.1313793810207009E-3</v>
      </c>
      <c r="M49" s="26">
        <v>1.1980527579329624E-18</v>
      </c>
      <c r="N49" s="3">
        <f t="shared" si="1"/>
        <v>-4.6047687367629956E-3</v>
      </c>
      <c r="P49" s="3">
        <v>1.1980527579329624E-18</v>
      </c>
      <c r="R49" s="3">
        <v>10.730253353204171</v>
      </c>
    </row>
    <row r="50" spans="1:18" x14ac:dyDescent="0.25">
      <c r="A50" s="29" t="s">
        <v>6</v>
      </c>
      <c r="B50" s="18">
        <v>3.4756537924682434E-3</v>
      </c>
      <c r="C50" s="19">
        <v>4.0905338908490607E-3</v>
      </c>
      <c r="D50" s="19">
        <v>4.4535076216520937E-4</v>
      </c>
      <c r="E50" s="19">
        <v>2.4607910846356647E-3</v>
      </c>
      <c r="F50" s="19">
        <v>4.9502786102263946E-4</v>
      </c>
      <c r="G50" s="19">
        <v>1.8477640774604348E-3</v>
      </c>
      <c r="H50" s="19">
        <v>-6.1716388056440264E-3</v>
      </c>
      <c r="I50" s="19">
        <v>-5.6997827301471439E-5</v>
      </c>
      <c r="J50" s="19">
        <v>-2.4458563913370215E-3</v>
      </c>
      <c r="K50" s="19">
        <v>1.5139404881252134E-18</v>
      </c>
      <c r="L50" s="19">
        <v>-2.445856391337022E-3</v>
      </c>
      <c r="M50" s="26">
        <v>0.14903129657228018</v>
      </c>
      <c r="N50" s="3">
        <f t="shared" si="1"/>
        <v>0.15072606862526189</v>
      </c>
      <c r="P50" s="3">
        <v>0.14903129657228018</v>
      </c>
      <c r="R50" s="3">
        <v>-3.1296572280178845</v>
      </c>
    </row>
    <row r="51" spans="1:18" x14ac:dyDescent="0.25">
      <c r="A51" s="30" t="s">
        <v>7</v>
      </c>
      <c r="B51" s="18">
        <v>2.4458563913370228E-3</v>
      </c>
      <c r="C51" s="19">
        <v>1.830976292956207E-3</v>
      </c>
      <c r="D51" s="19">
        <v>2.4458563913370228E-3</v>
      </c>
      <c r="E51" s="19">
        <v>4.3041606886657074E-4</v>
      </c>
      <c r="F51" s="19">
        <v>2.4458563913370224E-3</v>
      </c>
      <c r="G51" s="19">
        <v>1.0931201748992276E-3</v>
      </c>
      <c r="H51" s="19">
        <v>2.4458563913370228E-3</v>
      </c>
      <c r="I51" s="19">
        <v>-3.6687845870055336E-3</v>
      </c>
      <c r="J51" s="19">
        <v>2.4458563913370228E-3</v>
      </c>
      <c r="K51" s="19">
        <v>-1.439654603070871E-19</v>
      </c>
      <c r="L51" s="19">
        <v>2.4458563913370228E-3</v>
      </c>
      <c r="M51" s="26">
        <v>2.5899932810386509E-18</v>
      </c>
      <c r="N51" s="3">
        <f t="shared" si="1"/>
        <v>1.4360866297738611E-2</v>
      </c>
      <c r="P51" s="3">
        <v>2.5899932810386509E-18</v>
      </c>
      <c r="R51" s="3">
        <v>8.9418777943368113</v>
      </c>
    </row>
    <row r="52" spans="1:18" x14ac:dyDescent="0.25">
      <c r="A52" s="29" t="s">
        <v>12</v>
      </c>
      <c r="B52" s="18">
        <v>5.215776816342472E-3</v>
      </c>
      <c r="C52" s="19">
        <v>7.0561471108017207E-3</v>
      </c>
      <c r="D52" s="19">
        <v>6.7309283314939778E-3</v>
      </c>
      <c r="E52" s="19">
        <v>8.1336235559252238E-3</v>
      </c>
      <c r="F52" s="19">
        <v>-1.4906315294101371E-3</v>
      </c>
      <c r="G52" s="19">
        <v>2.5581831184002092E-3</v>
      </c>
      <c r="H52" s="19">
        <v>1.8427018039231967E-3</v>
      </c>
      <c r="I52" s="19">
        <v>4.4034212136383009E-3</v>
      </c>
      <c r="J52" s="19">
        <v>-1.4774287763886042E-2</v>
      </c>
      <c r="K52" s="19">
        <v>-3.7499999999999973E-3</v>
      </c>
      <c r="L52" s="19">
        <v>-4.7742877638860424E-3</v>
      </c>
      <c r="M52" s="26">
        <v>0.33532041728763035</v>
      </c>
      <c r="N52" s="3">
        <f t="shared" si="1"/>
        <v>0.34647199218097324</v>
      </c>
      <c r="P52" s="3">
        <v>0.33532041728763035</v>
      </c>
      <c r="R52" s="3">
        <v>-7.4515648286140062</v>
      </c>
    </row>
    <row r="53" spans="1:18" x14ac:dyDescent="0.25">
      <c r="A53" s="29" t="s">
        <v>8</v>
      </c>
      <c r="B53" s="18">
        <v>4.7742877638860424E-3</v>
      </c>
      <c r="C53" s="19">
        <v>2.933917469426795E-3</v>
      </c>
      <c r="D53" s="19">
        <v>4.7742877638860424E-3</v>
      </c>
      <c r="E53" s="19">
        <v>3.3715925394548056E-3</v>
      </c>
      <c r="F53" s="19">
        <v>4.7742877638860415E-3</v>
      </c>
      <c r="G53" s="19">
        <v>7.2547311607569802E-4</v>
      </c>
      <c r="H53" s="19">
        <v>4.7742877638860424E-3</v>
      </c>
      <c r="I53" s="19">
        <v>2.2135683541709365E-3</v>
      </c>
      <c r="J53" s="19">
        <v>4.7742877638860424E-3</v>
      </c>
      <c r="K53" s="19">
        <v>-6.2500000000000003E-3</v>
      </c>
      <c r="L53" s="19">
        <v>4.7742877638860424E-3</v>
      </c>
      <c r="M53" s="26">
        <v>5.055641563424084E-18</v>
      </c>
      <c r="N53" s="3">
        <f t="shared" si="1"/>
        <v>3.1640278062444495E-2</v>
      </c>
      <c r="P53" s="3">
        <v>5.055641563424084E-18</v>
      </c>
      <c r="R53" s="3">
        <v>20.11922503725782</v>
      </c>
    </row>
    <row r="54" spans="1:18" x14ac:dyDescent="0.25">
      <c r="A54" s="29" t="s">
        <v>9</v>
      </c>
      <c r="B54" s="18">
        <v>5.9464249696098122E-3</v>
      </c>
      <c r="C54" s="19">
        <v>6.1385750003538188E-3</v>
      </c>
      <c r="D54" s="19">
        <v>4.431273454458296E-3</v>
      </c>
      <c r="E54" s="19">
        <v>5.0610985552303148E-3</v>
      </c>
      <c r="F54" s="19">
        <v>4.4561120038870113E-3</v>
      </c>
      <c r="G54" s="19">
        <v>4.8788420715238229E-3</v>
      </c>
      <c r="H54" s="19">
        <v>1.122778670553678E-3</v>
      </c>
      <c r="I54" s="19">
        <v>3.0336039762857269E-3</v>
      </c>
      <c r="J54" s="19">
        <v>2.9856698777071798E-3</v>
      </c>
      <c r="K54" s="19">
        <v>3.7500000000000012E-3</v>
      </c>
      <c r="L54" s="19">
        <v>-7.01433012229282E-3</v>
      </c>
      <c r="M54" s="26">
        <v>7.4515648286140088E-2</v>
      </c>
      <c r="N54" s="3">
        <f t="shared" si="1"/>
        <v>0.10930569674345693</v>
      </c>
      <c r="P54" s="3">
        <v>7.4515648286140088E-2</v>
      </c>
      <c r="R54" s="3">
        <v>18.628912071535019</v>
      </c>
    </row>
    <row r="55" spans="1:18" ht="15.75" thickBot="1" x14ac:dyDescent="0.3">
      <c r="A55" s="30" t="s">
        <v>10</v>
      </c>
      <c r="B55" s="20">
        <v>7.01433012229282E-3</v>
      </c>
      <c r="C55" s="21">
        <v>6.8221800915488151E-3</v>
      </c>
      <c r="D55" s="21">
        <v>7.01433012229282E-3</v>
      </c>
      <c r="E55" s="21">
        <v>6.3845050215208029E-3</v>
      </c>
      <c r="F55" s="21">
        <v>7.0143301222928191E-3</v>
      </c>
      <c r="G55" s="21">
        <v>6.5916000546560076E-3</v>
      </c>
      <c r="H55" s="21">
        <v>7.01433012229282E-3</v>
      </c>
      <c r="I55" s="21">
        <v>5.1035048165607704E-3</v>
      </c>
      <c r="J55" s="21">
        <v>7.01433012229282E-3</v>
      </c>
      <c r="K55" s="21">
        <v>6.2499999999999995E-3</v>
      </c>
      <c r="L55" s="21">
        <v>7.0143301222928209E-3</v>
      </c>
      <c r="M55" s="27">
        <v>7.4276919740960052E-18</v>
      </c>
      <c r="N55" s="50">
        <f t="shared" si="1"/>
        <v>7.3237770718043341E-2</v>
      </c>
      <c r="P55" s="51">
        <v>7.4276919740960052E-18</v>
      </c>
      <c r="R55" s="3">
        <v>4.4709388971684048</v>
      </c>
    </row>
    <row r="56" spans="1:18" x14ac:dyDescent="0.25">
      <c r="N56" s="3">
        <f>SUM(N44:N55)</f>
        <v>1</v>
      </c>
      <c r="P56" s="3">
        <f>SUM(P44:P55)</f>
        <v>0.99999999999999989</v>
      </c>
    </row>
    <row r="58" spans="1:18" x14ac:dyDescent="0.25">
      <c r="I58" s="3" t="s">
        <v>58</v>
      </c>
      <c r="N58" s="3">
        <f>Q2*(N52+N53+N54+N55)</f>
        <v>28.032786885245901</v>
      </c>
      <c r="P58" s="52">
        <f>Q2*(P52+P53+P54+P55)</f>
        <v>20.491803278688522</v>
      </c>
    </row>
    <row r="59" spans="1:18" x14ac:dyDescent="0.25">
      <c r="I59" s="3" t="s">
        <v>59</v>
      </c>
      <c r="N59" s="3">
        <f>Q3*Q7*(N50+N51+N54+N55)</f>
        <v>13.90521609538003</v>
      </c>
      <c r="P59" s="52">
        <f>Q3*Q7*(P50+P51+P54+P55)</f>
        <v>8.9418777943368095</v>
      </c>
    </row>
    <row r="60" spans="1:18" x14ac:dyDescent="0.25">
      <c r="I60" s="3" t="s">
        <v>60</v>
      </c>
      <c r="N60" s="3">
        <f>Q3*Q8*(N49+N51+N53+N55)</f>
        <v>0</v>
      </c>
      <c r="P60" s="52">
        <f>Q3*Q8*(P49+P51+P53+P55)</f>
        <v>0</v>
      </c>
    </row>
    <row r="61" spans="1:18" x14ac:dyDescent="0.25">
      <c r="I61" s="3" t="s">
        <v>62</v>
      </c>
      <c r="P61" s="53">
        <f>SUM(P58:P60)</f>
        <v>29.433681073025333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opLeftCell="N63" zoomScaleNormal="100" workbookViewId="0">
      <selection activeCell="V82" sqref="V82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5" width="12.7109375" style="3" customWidth="1"/>
    <col min="6" max="6" width="6.7109375" style="3" customWidth="1"/>
    <col min="7" max="7" width="7.42578125" style="3" customWidth="1"/>
    <col min="8" max="8" width="7.7109375" style="3" customWidth="1"/>
    <col min="9" max="9" width="12.85546875" style="3" customWidth="1"/>
    <col min="10" max="12" width="6.7109375" style="3" customWidth="1"/>
    <col min="13" max="14" width="8.28515625" style="3" customWidth="1"/>
    <col min="15" max="15" width="6.7109375" style="3" customWidth="1"/>
    <col min="16" max="17" width="8.28515625" style="3" customWidth="1"/>
    <col min="18" max="19" width="6.7109375" style="3" customWidth="1"/>
    <col min="20" max="20" width="12.85546875" style="3" bestFit="1" customWidth="1"/>
    <col min="21" max="38" width="6.7109375" style="3" customWidth="1"/>
    <col min="39" max="16384" width="9.140625" style="3"/>
  </cols>
  <sheetData>
    <row r="1" spans="1:23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30" t="s">
        <v>46</v>
      </c>
      <c r="O1" s="30" t="s">
        <v>47</v>
      </c>
      <c r="P1" s="30" t="s">
        <v>48</v>
      </c>
      <c r="Q1" s="30" t="s">
        <v>49</v>
      </c>
      <c r="R1" s="30" t="s">
        <v>50</v>
      </c>
      <c r="S1" s="30" t="s">
        <v>51</v>
      </c>
      <c r="T1" s="4"/>
    </row>
    <row r="2" spans="1:23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6">
        <v>0</v>
      </c>
      <c r="V2" s="33" t="s">
        <v>14</v>
      </c>
      <c r="W2" s="40">
        <v>50</v>
      </c>
    </row>
    <row r="3" spans="1:23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V3" s="34" t="s">
        <v>31</v>
      </c>
      <c r="W3" s="41">
        <v>40</v>
      </c>
    </row>
    <row r="4" spans="1:23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V4" s="35" t="s">
        <v>32</v>
      </c>
      <c r="W4" s="42">
        <v>60</v>
      </c>
    </row>
    <row r="5" spans="1:23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0">
        <v>0</v>
      </c>
      <c r="V5" s="36" t="s">
        <v>33</v>
      </c>
      <c r="W5" s="43">
        <v>60</v>
      </c>
    </row>
    <row r="6" spans="1:23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W6" s="44"/>
    </row>
    <row r="7" spans="1:23" ht="18" x14ac:dyDescent="0.35">
      <c r="A7" s="29" t="s">
        <v>5</v>
      </c>
      <c r="B7" s="9">
        <v>0</v>
      </c>
      <c r="C7" s="2">
        <v>0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7">
        <v>0</v>
      </c>
      <c r="N7" s="2" t="s">
        <v>35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U7" s="3" t="s">
        <v>45</v>
      </c>
      <c r="V7" s="32" t="s">
        <v>38</v>
      </c>
      <c r="W7" s="45">
        <f>1</f>
        <v>1</v>
      </c>
    </row>
    <row r="8" spans="1:23" ht="18" x14ac:dyDescent="0.35">
      <c r="A8" s="29" t="s">
        <v>6</v>
      </c>
      <c r="B8" s="9">
        <v>0</v>
      </c>
      <c r="C8" s="7">
        <v>0</v>
      </c>
      <c r="D8" s="2">
        <v>0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7">
        <v>0</v>
      </c>
      <c r="N8" s="7">
        <v>0</v>
      </c>
      <c r="O8" s="2" t="s">
        <v>37</v>
      </c>
      <c r="P8" s="7">
        <v>0</v>
      </c>
      <c r="Q8" s="7">
        <v>0</v>
      </c>
      <c r="R8" s="7">
        <v>0</v>
      </c>
      <c r="S8" s="8">
        <v>0</v>
      </c>
      <c r="V8" s="32" t="s">
        <v>39</v>
      </c>
      <c r="W8" s="45">
        <f>1-W7</f>
        <v>0</v>
      </c>
    </row>
    <row r="9" spans="1:23" ht="18" x14ac:dyDescent="0.35">
      <c r="A9" s="30" t="s">
        <v>7</v>
      </c>
      <c r="B9" s="9">
        <v>0</v>
      </c>
      <c r="C9" s="7">
        <v>0</v>
      </c>
      <c r="D9" s="7">
        <v>0</v>
      </c>
      <c r="E9" s="2">
        <v>0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2" t="s">
        <v>13</v>
      </c>
      <c r="N9" s="2">
        <v>0</v>
      </c>
      <c r="O9" s="2">
        <v>0</v>
      </c>
      <c r="P9" s="2" t="s">
        <v>21</v>
      </c>
      <c r="Q9" s="2">
        <v>0</v>
      </c>
      <c r="R9" s="2">
        <v>0</v>
      </c>
      <c r="S9" s="10">
        <v>0</v>
      </c>
      <c r="W9" s="44"/>
    </row>
    <row r="10" spans="1:23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>
        <v>0</v>
      </c>
      <c r="U10" s="3" t="s">
        <v>57</v>
      </c>
      <c r="V10" s="32" t="s">
        <v>38</v>
      </c>
      <c r="W10" s="45">
        <f ca="1">RAND()</f>
        <v>0.63461873616452202</v>
      </c>
    </row>
    <row r="11" spans="1:23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>
        <v>0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2" t="s">
        <v>35</v>
      </c>
      <c r="R11" s="7">
        <v>0</v>
      </c>
      <c r="S11" s="8">
        <v>0</v>
      </c>
      <c r="V11" s="32" t="s">
        <v>39</v>
      </c>
      <c r="W11" s="45">
        <f ca="1">1-W10</f>
        <v>0.36538126383547798</v>
      </c>
    </row>
    <row r="12" spans="1:23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>
        <v>0</v>
      </c>
      <c r="I12" s="2" t="s">
        <v>35</v>
      </c>
      <c r="J12" s="2" t="s">
        <v>18</v>
      </c>
      <c r="K12" s="7">
        <v>0</v>
      </c>
      <c r="L12" s="13" t="s">
        <v>24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" t="s">
        <v>37</v>
      </c>
      <c r="S12" s="8">
        <v>0</v>
      </c>
    </row>
    <row r="13" spans="1:23" ht="18" x14ac:dyDescent="0.35">
      <c r="A13" s="30" t="s">
        <v>10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2">
        <v>0</v>
      </c>
      <c r="J13" s="7">
        <v>0</v>
      </c>
      <c r="K13" s="2" t="s">
        <v>18</v>
      </c>
      <c r="L13" s="2" t="s">
        <v>16</v>
      </c>
      <c r="M13" s="13" t="s">
        <v>43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 t="s">
        <v>21</v>
      </c>
    </row>
    <row r="14" spans="1:23" ht="18" x14ac:dyDescent="0.35">
      <c r="A14" s="30" t="s">
        <v>46</v>
      </c>
      <c r="B14" s="9">
        <v>0</v>
      </c>
      <c r="C14" s="2" t="s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>
        <v>0</v>
      </c>
      <c r="J14" s="7">
        <v>0</v>
      </c>
      <c r="K14" s="2">
        <v>0</v>
      </c>
      <c r="L14" s="2">
        <v>0</v>
      </c>
      <c r="M14" s="13">
        <v>0</v>
      </c>
      <c r="N14" s="13" t="s">
        <v>17</v>
      </c>
      <c r="O14" s="13">
        <v>0</v>
      </c>
      <c r="P14" s="13">
        <v>0</v>
      </c>
      <c r="Q14" s="2" t="s">
        <v>13</v>
      </c>
      <c r="R14" s="13">
        <v>0</v>
      </c>
      <c r="S14" s="37">
        <v>0</v>
      </c>
    </row>
    <row r="15" spans="1:23" ht="18" x14ac:dyDescent="0.35">
      <c r="A15" s="30" t="s">
        <v>47</v>
      </c>
      <c r="B15" s="9">
        <v>0</v>
      </c>
      <c r="C15" s="7">
        <v>0</v>
      </c>
      <c r="D15" s="2" t="s">
        <v>18</v>
      </c>
      <c r="E15" s="7">
        <v>0</v>
      </c>
      <c r="F15" s="7">
        <v>0</v>
      </c>
      <c r="G15" s="7">
        <v>0</v>
      </c>
      <c r="H15" s="7">
        <v>0</v>
      </c>
      <c r="I15" s="2">
        <v>0</v>
      </c>
      <c r="J15" s="7">
        <v>0</v>
      </c>
      <c r="K15" s="2">
        <v>0</v>
      </c>
      <c r="L15" s="2">
        <v>0</v>
      </c>
      <c r="M15" s="13">
        <v>0</v>
      </c>
      <c r="N15" s="13">
        <v>0</v>
      </c>
      <c r="O15" s="13" t="s">
        <v>19</v>
      </c>
      <c r="P15" s="13">
        <v>0</v>
      </c>
      <c r="Q15" s="13">
        <v>0</v>
      </c>
      <c r="R15" s="2" t="s">
        <v>13</v>
      </c>
      <c r="S15" s="37">
        <v>0</v>
      </c>
    </row>
    <row r="16" spans="1:23" ht="18" x14ac:dyDescent="0.35">
      <c r="A16" s="30" t="s">
        <v>48</v>
      </c>
      <c r="B16" s="9">
        <v>0</v>
      </c>
      <c r="C16" s="7">
        <v>0</v>
      </c>
      <c r="D16" s="7">
        <v>0</v>
      </c>
      <c r="E16" s="2" t="s">
        <v>52</v>
      </c>
      <c r="F16" s="7">
        <v>0</v>
      </c>
      <c r="G16" s="7">
        <v>0</v>
      </c>
      <c r="H16" s="7">
        <v>0</v>
      </c>
      <c r="I16" s="2">
        <v>0</v>
      </c>
      <c r="J16" s="7">
        <v>0</v>
      </c>
      <c r="K16" s="2">
        <v>0</v>
      </c>
      <c r="L16" s="2">
        <v>0</v>
      </c>
      <c r="M16" s="13">
        <v>0</v>
      </c>
      <c r="N16" s="13" t="s">
        <v>53</v>
      </c>
      <c r="O16" s="2" t="s">
        <v>56</v>
      </c>
      <c r="P16" s="13" t="s">
        <v>20</v>
      </c>
      <c r="Q16" s="13">
        <v>0</v>
      </c>
      <c r="R16" s="13">
        <v>0</v>
      </c>
      <c r="S16" s="10" t="s">
        <v>13</v>
      </c>
    </row>
    <row r="17" spans="1:22" ht="18" x14ac:dyDescent="0.35">
      <c r="A17" s="30" t="s">
        <v>49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2" t="s">
        <v>16</v>
      </c>
      <c r="H17" s="7">
        <v>0</v>
      </c>
      <c r="I17" s="2">
        <v>0</v>
      </c>
      <c r="J17" s="7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54</v>
      </c>
      <c r="R17" s="13">
        <v>0</v>
      </c>
      <c r="S17" s="37">
        <v>0</v>
      </c>
    </row>
    <row r="18" spans="1:22" ht="18" x14ac:dyDescent="0.35">
      <c r="A18" s="30" t="s">
        <v>50</v>
      </c>
      <c r="B18" s="9">
        <v>0</v>
      </c>
      <c r="C18" s="7">
        <v>0</v>
      </c>
      <c r="D18" s="2">
        <v>0</v>
      </c>
      <c r="E18" s="7">
        <v>0</v>
      </c>
      <c r="F18" s="2">
        <v>0</v>
      </c>
      <c r="G18" s="7">
        <v>0</v>
      </c>
      <c r="H18" s="2" t="s">
        <v>18</v>
      </c>
      <c r="I18" s="2">
        <v>0</v>
      </c>
      <c r="J18" s="7">
        <v>0</v>
      </c>
      <c r="K18" s="2">
        <v>0</v>
      </c>
      <c r="L18" s="7">
        <v>0</v>
      </c>
      <c r="M18" s="2">
        <v>0</v>
      </c>
      <c r="N18" s="7">
        <v>0</v>
      </c>
      <c r="O18" s="2">
        <v>0</v>
      </c>
      <c r="P18" s="7">
        <v>0</v>
      </c>
      <c r="Q18" s="2">
        <v>0</v>
      </c>
      <c r="R18" s="13" t="s">
        <v>55</v>
      </c>
      <c r="S18" s="37">
        <v>0</v>
      </c>
    </row>
    <row r="19" spans="1:22" ht="18.75" thickBot="1" x14ac:dyDescent="0.4">
      <c r="A19" s="30" t="s">
        <v>51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4" t="s">
        <v>52</v>
      </c>
      <c r="J19" s="12">
        <v>0</v>
      </c>
      <c r="K19" s="14">
        <v>0</v>
      </c>
      <c r="L19" s="14">
        <v>0</v>
      </c>
      <c r="M19" s="39">
        <v>0</v>
      </c>
      <c r="N19" s="39">
        <v>0</v>
      </c>
      <c r="O19" s="39">
        <v>0</v>
      </c>
      <c r="P19" s="39">
        <v>0</v>
      </c>
      <c r="Q19" s="39" t="s">
        <v>53</v>
      </c>
      <c r="R19" s="14" t="s">
        <v>56</v>
      </c>
      <c r="S19" s="15" t="s">
        <v>25</v>
      </c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2" ht="15.75" thickBot="1" x14ac:dyDescent="0.3">
      <c r="A21" s="23"/>
      <c r="B21" s="29" t="s">
        <v>0</v>
      </c>
      <c r="C21" s="29" t="s">
        <v>1</v>
      </c>
      <c r="D21" s="29" t="s">
        <v>2</v>
      </c>
      <c r="E21" s="29" t="s">
        <v>3</v>
      </c>
      <c r="F21" s="29" t="s">
        <v>4</v>
      </c>
      <c r="G21" s="29" t="s">
        <v>5</v>
      </c>
      <c r="H21" s="29" t="s">
        <v>6</v>
      </c>
      <c r="I21" s="30" t="s">
        <v>7</v>
      </c>
      <c r="J21" s="29" t="s">
        <v>12</v>
      </c>
      <c r="K21" s="29" t="s">
        <v>8</v>
      </c>
      <c r="L21" s="29" t="s">
        <v>9</v>
      </c>
      <c r="M21" s="30" t="s">
        <v>10</v>
      </c>
      <c r="N21" s="30" t="s">
        <v>46</v>
      </c>
      <c r="O21" s="30" t="s">
        <v>47</v>
      </c>
      <c r="P21" s="30" t="s">
        <v>48</v>
      </c>
      <c r="Q21" s="30" t="s">
        <v>49</v>
      </c>
      <c r="R21" s="30" t="s">
        <v>50</v>
      </c>
      <c r="S21" s="30" t="s">
        <v>51</v>
      </c>
      <c r="T21" s="4" t="s">
        <v>11</v>
      </c>
    </row>
    <row r="22" spans="1:22" x14ac:dyDescent="0.25">
      <c r="A22" s="29" t="s">
        <v>0</v>
      </c>
      <c r="B22" s="5">
        <f>-W2</f>
        <v>-50</v>
      </c>
      <c r="C22" s="1">
        <v>0</v>
      </c>
      <c r="D22" s="1">
        <v>0</v>
      </c>
      <c r="E22" s="1">
        <v>0</v>
      </c>
      <c r="F22" s="1">
        <f>W2</f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3">
        <f>SUM(B22:S22)</f>
        <v>0</v>
      </c>
      <c r="V22" s="28"/>
    </row>
    <row r="23" spans="1:22" ht="18" x14ac:dyDescent="0.35">
      <c r="A23" s="29" t="s">
        <v>1</v>
      </c>
      <c r="B23" s="9">
        <f>W5</f>
        <v>60</v>
      </c>
      <c r="C23" s="13">
        <f>-W5-W2</f>
        <v>-110</v>
      </c>
      <c r="D23" s="2">
        <v>0</v>
      </c>
      <c r="E23" s="2">
        <v>0</v>
      </c>
      <c r="F23" s="2">
        <v>0</v>
      </c>
      <c r="G23" s="2">
        <f>W2</f>
        <v>50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</v>
      </c>
      <c r="T23" s="3">
        <f t="shared" ref="T23:T39" si="0">SUM(B23:S23)</f>
        <v>0</v>
      </c>
      <c r="V23" s="28"/>
    </row>
    <row r="24" spans="1:22" ht="18" x14ac:dyDescent="0.35">
      <c r="A24" s="29" t="s">
        <v>2</v>
      </c>
      <c r="B24" s="9">
        <f>W4</f>
        <v>60</v>
      </c>
      <c r="C24" s="2">
        <v>0</v>
      </c>
      <c r="D24" s="13">
        <f>-W4-W2</f>
        <v>-110</v>
      </c>
      <c r="E24" s="2">
        <v>0</v>
      </c>
      <c r="F24" s="2">
        <v>0</v>
      </c>
      <c r="G24" s="7">
        <v>0</v>
      </c>
      <c r="H24" s="2">
        <f>W2</f>
        <v>50</v>
      </c>
      <c r="I24" s="7">
        <v>0</v>
      </c>
      <c r="J24" s="7">
        <v>0</v>
      </c>
      <c r="K24" s="7">
        <v>0</v>
      </c>
      <c r="L24" s="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</v>
      </c>
      <c r="T24" s="3">
        <f t="shared" si="0"/>
        <v>0</v>
      </c>
      <c r="V24" s="28"/>
    </row>
    <row r="25" spans="1:22" ht="18" x14ac:dyDescent="0.35">
      <c r="A25" s="29" t="s">
        <v>3</v>
      </c>
      <c r="B25" s="9">
        <v>0</v>
      </c>
      <c r="C25" s="2">
        <f>W4</f>
        <v>60</v>
      </c>
      <c r="D25" s="2">
        <f>W5</f>
        <v>60</v>
      </c>
      <c r="E25" s="13">
        <f>-W4-W5-W2</f>
        <v>-170</v>
      </c>
      <c r="F25" s="2">
        <v>0</v>
      </c>
      <c r="G25" s="7">
        <v>0</v>
      </c>
      <c r="H25" s="7">
        <v>0</v>
      </c>
      <c r="I25" s="2">
        <f>W2</f>
        <v>50</v>
      </c>
      <c r="J25" s="7">
        <v>0</v>
      </c>
      <c r="K25" s="7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0">
        <v>0</v>
      </c>
      <c r="T25" s="3">
        <f t="shared" si="0"/>
        <v>0</v>
      </c>
      <c r="V25" s="28"/>
    </row>
    <row r="26" spans="1:22" ht="18" x14ac:dyDescent="0.35">
      <c r="A26" s="29" t="s">
        <v>4</v>
      </c>
      <c r="B26" s="9">
        <v>0</v>
      </c>
      <c r="C26" s="2">
        <f>W3*W8</f>
        <v>0</v>
      </c>
      <c r="D26" s="2">
        <f>W3*W7</f>
        <v>40</v>
      </c>
      <c r="E26" s="7">
        <v>0</v>
      </c>
      <c r="F26" s="13">
        <f>-W3-W2</f>
        <v>-90</v>
      </c>
      <c r="G26" s="7">
        <v>0</v>
      </c>
      <c r="H26" s="7">
        <v>0</v>
      </c>
      <c r="I26" s="7">
        <v>0</v>
      </c>
      <c r="J26" s="2">
        <f>W2</f>
        <v>50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0</v>
      </c>
      <c r="T26" s="3">
        <f t="shared" si="0"/>
        <v>0</v>
      </c>
    </row>
    <row r="27" spans="1:22" ht="18" x14ac:dyDescent="0.35">
      <c r="A27" s="29" t="s">
        <v>5</v>
      </c>
      <c r="B27" s="9">
        <v>0</v>
      </c>
      <c r="C27" s="2">
        <v>0</v>
      </c>
      <c r="D27" s="7">
        <v>0</v>
      </c>
      <c r="E27" s="2">
        <f>W3*W7</f>
        <v>40</v>
      </c>
      <c r="F27" s="2">
        <f>W5</f>
        <v>60</v>
      </c>
      <c r="G27" s="13">
        <f>-W3-W5-W2</f>
        <v>-150</v>
      </c>
      <c r="H27" s="7">
        <v>0</v>
      </c>
      <c r="I27" s="7">
        <v>0</v>
      </c>
      <c r="J27" s="7">
        <v>0</v>
      </c>
      <c r="K27" s="2">
        <f>W2</f>
        <v>50</v>
      </c>
      <c r="L27" s="7">
        <v>0</v>
      </c>
      <c r="M27" s="7">
        <v>0</v>
      </c>
      <c r="N27" s="2">
        <f>W3*W8</f>
        <v>0</v>
      </c>
      <c r="O27" s="7">
        <v>0</v>
      </c>
      <c r="P27" s="7">
        <v>0</v>
      </c>
      <c r="Q27" s="7">
        <v>0</v>
      </c>
      <c r="R27" s="7">
        <v>0</v>
      </c>
      <c r="S27" s="8">
        <v>0</v>
      </c>
      <c r="T27" s="3">
        <f t="shared" si="0"/>
        <v>0</v>
      </c>
    </row>
    <row r="28" spans="1:22" ht="18" x14ac:dyDescent="0.35">
      <c r="A28" s="29" t="s">
        <v>6</v>
      </c>
      <c r="B28" s="9">
        <v>0</v>
      </c>
      <c r="C28" s="7">
        <v>0</v>
      </c>
      <c r="D28" s="2">
        <v>0</v>
      </c>
      <c r="E28" s="2">
        <f>W3*W8</f>
        <v>0</v>
      </c>
      <c r="F28" s="2">
        <f>W4</f>
        <v>60</v>
      </c>
      <c r="G28" s="7">
        <v>0</v>
      </c>
      <c r="H28" s="13">
        <f>-W3-W4-W2</f>
        <v>-150</v>
      </c>
      <c r="I28" s="7">
        <v>0</v>
      </c>
      <c r="J28" s="7">
        <v>0</v>
      </c>
      <c r="K28" s="7">
        <v>0</v>
      </c>
      <c r="L28" s="2">
        <f>W2</f>
        <v>50</v>
      </c>
      <c r="M28" s="7">
        <v>0</v>
      </c>
      <c r="N28" s="7">
        <v>0</v>
      </c>
      <c r="O28" s="2">
        <f>W3*W7</f>
        <v>40</v>
      </c>
      <c r="P28" s="7">
        <v>0</v>
      </c>
      <c r="Q28" s="7">
        <v>0</v>
      </c>
      <c r="R28" s="7">
        <v>0</v>
      </c>
      <c r="S28" s="8">
        <v>0</v>
      </c>
      <c r="T28" s="3">
        <f t="shared" si="0"/>
        <v>0</v>
      </c>
    </row>
    <row r="29" spans="1:22" ht="18" x14ac:dyDescent="0.35">
      <c r="A29" s="30" t="s">
        <v>7</v>
      </c>
      <c r="B29" s="9">
        <v>0</v>
      </c>
      <c r="C29" s="7">
        <v>0</v>
      </c>
      <c r="D29" s="7">
        <v>0</v>
      </c>
      <c r="E29" s="2">
        <v>0</v>
      </c>
      <c r="F29" s="7">
        <v>0</v>
      </c>
      <c r="G29" s="2">
        <f>W4</f>
        <v>60</v>
      </c>
      <c r="H29" s="2">
        <f>W5</f>
        <v>60</v>
      </c>
      <c r="I29" s="13">
        <f>-W3-W4-W5-W2</f>
        <v>-210</v>
      </c>
      <c r="J29" s="7">
        <v>0</v>
      </c>
      <c r="K29" s="7">
        <v>0</v>
      </c>
      <c r="L29" s="7">
        <v>0</v>
      </c>
      <c r="M29" s="2">
        <f>W2</f>
        <v>50</v>
      </c>
      <c r="N29" s="2">
        <v>0</v>
      </c>
      <c r="O29" s="2">
        <v>0</v>
      </c>
      <c r="P29" s="2">
        <f>W3</f>
        <v>40</v>
      </c>
      <c r="Q29" s="2">
        <v>0</v>
      </c>
      <c r="R29" s="2">
        <v>0</v>
      </c>
      <c r="S29" s="10">
        <v>0</v>
      </c>
      <c r="T29" s="3">
        <f t="shared" si="0"/>
        <v>0</v>
      </c>
    </row>
    <row r="30" spans="1:22" ht="18" x14ac:dyDescent="0.35">
      <c r="A30" s="29" t="s">
        <v>12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2">
        <f>W3*W8</f>
        <v>0</v>
      </c>
      <c r="H30" s="2">
        <f>W3*W7</f>
        <v>40</v>
      </c>
      <c r="I30" s="7">
        <v>0</v>
      </c>
      <c r="J30" s="13">
        <f>-W3</f>
        <v>-40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</v>
      </c>
      <c r="T30" s="3">
        <f t="shared" si="0"/>
        <v>0</v>
      </c>
    </row>
    <row r="31" spans="1:22" ht="18" x14ac:dyDescent="0.35">
      <c r="A31" s="29" t="s">
        <v>8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2">
        <v>0</v>
      </c>
      <c r="H31" s="7">
        <v>0</v>
      </c>
      <c r="I31" s="2">
        <f>W3*W7</f>
        <v>40</v>
      </c>
      <c r="J31" s="2">
        <f>W5</f>
        <v>60</v>
      </c>
      <c r="K31" s="13">
        <f>-W3-W5</f>
        <v>-100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2">
        <f>W3*W8</f>
        <v>0</v>
      </c>
      <c r="R31" s="7">
        <v>0</v>
      </c>
      <c r="S31" s="8">
        <v>0</v>
      </c>
      <c r="T31" s="3">
        <f t="shared" si="0"/>
        <v>0</v>
      </c>
    </row>
    <row r="32" spans="1:22" ht="18" x14ac:dyDescent="0.35">
      <c r="A32" s="29" t="s">
        <v>9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2">
        <v>0</v>
      </c>
      <c r="I32" s="2">
        <f>W3*W8</f>
        <v>0</v>
      </c>
      <c r="J32" s="2">
        <f>W4</f>
        <v>60</v>
      </c>
      <c r="K32" s="7">
        <v>0</v>
      </c>
      <c r="L32" s="13">
        <f>-W3-W4</f>
        <v>-100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">
        <f>W3*W7</f>
        <v>40</v>
      </c>
      <c r="S32" s="8">
        <v>0</v>
      </c>
      <c r="T32" s="3">
        <f t="shared" si="0"/>
        <v>0</v>
      </c>
    </row>
    <row r="33" spans="1:38" ht="18" x14ac:dyDescent="0.35">
      <c r="A33" s="30" t="s">
        <v>10</v>
      </c>
      <c r="B33" s="9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2">
        <v>0</v>
      </c>
      <c r="J33" s="7">
        <v>0</v>
      </c>
      <c r="K33" s="2">
        <f>W4</f>
        <v>60</v>
      </c>
      <c r="L33" s="2">
        <f>W5</f>
        <v>60</v>
      </c>
      <c r="M33" s="13">
        <f>-W3-W4-W5</f>
        <v>-160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0">
        <f>W3</f>
        <v>40</v>
      </c>
      <c r="T33" s="3">
        <f t="shared" si="0"/>
        <v>0</v>
      </c>
    </row>
    <row r="34" spans="1:38" ht="18" x14ac:dyDescent="0.35">
      <c r="A34" s="30" t="s">
        <v>46</v>
      </c>
      <c r="B34" s="9">
        <v>0</v>
      </c>
      <c r="C34" s="2">
        <f>W5</f>
        <v>60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2">
        <v>0</v>
      </c>
      <c r="J34" s="7">
        <v>0</v>
      </c>
      <c r="K34" s="2">
        <v>0</v>
      </c>
      <c r="L34" s="2">
        <v>0</v>
      </c>
      <c r="M34" s="13">
        <v>0</v>
      </c>
      <c r="N34" s="13">
        <f>-W5-W2</f>
        <v>-110</v>
      </c>
      <c r="O34" s="13">
        <v>0</v>
      </c>
      <c r="P34" s="13">
        <v>0</v>
      </c>
      <c r="Q34" s="2">
        <f>W2</f>
        <v>50</v>
      </c>
      <c r="R34" s="13">
        <v>0</v>
      </c>
      <c r="S34" s="37">
        <v>0</v>
      </c>
      <c r="T34" s="3">
        <f t="shared" si="0"/>
        <v>0</v>
      </c>
    </row>
    <row r="35" spans="1:38" ht="18" x14ac:dyDescent="0.35">
      <c r="A35" s="30" t="s">
        <v>47</v>
      </c>
      <c r="B35" s="9">
        <v>0</v>
      </c>
      <c r="C35" s="7">
        <v>0</v>
      </c>
      <c r="D35" s="2">
        <f>W4</f>
        <v>60</v>
      </c>
      <c r="E35" s="7">
        <v>0</v>
      </c>
      <c r="F35" s="7">
        <v>0</v>
      </c>
      <c r="G35" s="7">
        <v>0</v>
      </c>
      <c r="H35" s="7">
        <v>0</v>
      </c>
      <c r="I35" s="2">
        <v>0</v>
      </c>
      <c r="J35" s="7">
        <v>0</v>
      </c>
      <c r="K35" s="2">
        <v>0</v>
      </c>
      <c r="L35" s="2">
        <v>0</v>
      </c>
      <c r="M35" s="13">
        <v>0</v>
      </c>
      <c r="N35" s="13">
        <v>0</v>
      </c>
      <c r="O35" s="13">
        <f>-W4-W2</f>
        <v>-110</v>
      </c>
      <c r="P35" s="13">
        <v>0</v>
      </c>
      <c r="Q35" s="13">
        <v>0</v>
      </c>
      <c r="R35" s="2">
        <f>W2</f>
        <v>50</v>
      </c>
      <c r="S35" s="37">
        <v>0</v>
      </c>
      <c r="T35" s="3">
        <f t="shared" si="0"/>
        <v>0</v>
      </c>
    </row>
    <row r="36" spans="1:38" ht="18" x14ac:dyDescent="0.35">
      <c r="A36" s="30" t="s">
        <v>48</v>
      </c>
      <c r="B36" s="9">
        <v>0</v>
      </c>
      <c r="C36" s="7">
        <v>0</v>
      </c>
      <c r="D36" s="7">
        <v>0</v>
      </c>
      <c r="E36" s="2">
        <f>W4*W7+W5*W8</f>
        <v>60</v>
      </c>
      <c r="F36" s="7">
        <v>0</v>
      </c>
      <c r="G36" s="7">
        <v>0</v>
      </c>
      <c r="H36" s="7">
        <v>0</v>
      </c>
      <c r="I36" s="2">
        <v>0</v>
      </c>
      <c r="J36" s="7">
        <v>0</v>
      </c>
      <c r="K36" s="2">
        <v>0</v>
      </c>
      <c r="L36" s="2">
        <v>0</v>
      </c>
      <c r="M36" s="13">
        <v>0</v>
      </c>
      <c r="N36" s="13">
        <f>W4*W8</f>
        <v>0</v>
      </c>
      <c r="O36" s="2">
        <f>W5*W7</f>
        <v>60</v>
      </c>
      <c r="P36" s="13">
        <f>-W4-W5-W2</f>
        <v>-170</v>
      </c>
      <c r="Q36" s="13">
        <v>0</v>
      </c>
      <c r="R36" s="13">
        <v>0</v>
      </c>
      <c r="S36" s="10">
        <f>W2</f>
        <v>50</v>
      </c>
      <c r="T36" s="3">
        <f t="shared" si="0"/>
        <v>0</v>
      </c>
    </row>
    <row r="37" spans="1:38" x14ac:dyDescent="0.25">
      <c r="A37" s="30" t="s">
        <v>49</v>
      </c>
      <c r="B37" s="9">
        <v>0</v>
      </c>
      <c r="C37" s="7">
        <v>0</v>
      </c>
      <c r="D37" s="7">
        <v>0</v>
      </c>
      <c r="E37" s="7">
        <v>0</v>
      </c>
      <c r="F37" s="7">
        <v>0</v>
      </c>
      <c r="G37" s="2">
        <f>W5</f>
        <v>60</v>
      </c>
      <c r="H37" s="7">
        <v>0</v>
      </c>
      <c r="I37" s="2">
        <v>0</v>
      </c>
      <c r="J37" s="7">
        <v>0</v>
      </c>
      <c r="K37" s="2">
        <v>0</v>
      </c>
      <c r="L37" s="2">
        <v>0</v>
      </c>
      <c r="M37" s="13">
        <v>0</v>
      </c>
      <c r="N37" s="13">
        <v>0</v>
      </c>
      <c r="O37" s="13">
        <v>0</v>
      </c>
      <c r="P37" s="13">
        <v>0</v>
      </c>
      <c r="Q37" s="13">
        <f>-W5</f>
        <v>-60</v>
      </c>
      <c r="R37" s="13">
        <v>0</v>
      </c>
      <c r="S37" s="37">
        <v>0</v>
      </c>
      <c r="T37" s="3">
        <f t="shared" si="0"/>
        <v>0</v>
      </c>
    </row>
    <row r="38" spans="1:38" ht="18" x14ac:dyDescent="0.35">
      <c r="A38" s="30" t="s">
        <v>50</v>
      </c>
      <c r="B38" s="9">
        <v>0</v>
      </c>
      <c r="C38" s="7">
        <v>0</v>
      </c>
      <c r="D38" s="2">
        <v>0</v>
      </c>
      <c r="E38" s="7">
        <v>0</v>
      </c>
      <c r="F38" s="2">
        <v>0</v>
      </c>
      <c r="G38" s="7">
        <v>0</v>
      </c>
      <c r="H38" s="2">
        <f>W4</f>
        <v>60</v>
      </c>
      <c r="I38" s="2">
        <v>0</v>
      </c>
      <c r="J38" s="7">
        <v>0</v>
      </c>
      <c r="K38" s="2">
        <v>0</v>
      </c>
      <c r="L38" s="7">
        <v>0</v>
      </c>
      <c r="M38" s="2">
        <v>0</v>
      </c>
      <c r="N38" s="7">
        <v>0</v>
      </c>
      <c r="O38" s="2">
        <v>0</v>
      </c>
      <c r="P38" s="7">
        <v>0</v>
      </c>
      <c r="Q38" s="2">
        <v>0</v>
      </c>
      <c r="R38" s="13">
        <f>-W4</f>
        <v>-60</v>
      </c>
      <c r="S38" s="37">
        <v>0</v>
      </c>
      <c r="T38" s="3">
        <f t="shared" si="0"/>
        <v>0</v>
      </c>
    </row>
    <row r="39" spans="1:38" ht="18.75" thickBot="1" x14ac:dyDescent="0.4">
      <c r="A39" s="30" t="s">
        <v>51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4">
        <f>W4*W7+W5*W8</f>
        <v>60</v>
      </c>
      <c r="J39" s="12">
        <v>0</v>
      </c>
      <c r="K39" s="14">
        <v>0</v>
      </c>
      <c r="L39" s="14">
        <v>0</v>
      </c>
      <c r="M39" s="39">
        <v>0</v>
      </c>
      <c r="N39" s="39">
        <v>0</v>
      </c>
      <c r="O39" s="39">
        <v>0</v>
      </c>
      <c r="P39" s="39">
        <v>0</v>
      </c>
      <c r="Q39" s="39">
        <f>W4*W8</f>
        <v>0</v>
      </c>
      <c r="R39" s="14">
        <f>W5*W7</f>
        <v>60</v>
      </c>
      <c r="S39" s="15">
        <f>-W4-W5</f>
        <v>-120</v>
      </c>
      <c r="T39" s="3">
        <f t="shared" si="0"/>
        <v>0</v>
      </c>
    </row>
    <row r="40" spans="1:3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38" ht="15.75" thickBot="1" x14ac:dyDescent="0.3">
      <c r="A41" s="23"/>
      <c r="B41" s="31" t="s">
        <v>26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38" x14ac:dyDescent="0.25">
      <c r="A42" s="23"/>
      <c r="B42" s="22">
        <f t="array" ref="B42:S59">TRANSPOSE(B22:S39)</f>
        <v>-50</v>
      </c>
      <c r="C42" s="1">
        <v>60</v>
      </c>
      <c r="D42" s="1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6">
        <v>0</v>
      </c>
      <c r="T42" s="23"/>
      <c r="U42" s="22">
        <v>-50</v>
      </c>
      <c r="V42" s="1">
        <v>60</v>
      </c>
      <c r="W42" s="1">
        <v>60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6">
        <v>0</v>
      </c>
    </row>
    <row r="43" spans="1:38" x14ac:dyDescent="0.25">
      <c r="A43" s="23"/>
      <c r="B43" s="9">
        <v>0</v>
      </c>
      <c r="C43" s="2">
        <v>-110</v>
      </c>
      <c r="D43" s="2">
        <v>0</v>
      </c>
      <c r="E43" s="2">
        <v>60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60</v>
      </c>
      <c r="O43" s="2">
        <v>0</v>
      </c>
      <c r="P43" s="2">
        <v>0</v>
      </c>
      <c r="Q43" s="2">
        <v>0</v>
      </c>
      <c r="R43" s="2">
        <v>0</v>
      </c>
      <c r="S43" s="10">
        <v>0</v>
      </c>
      <c r="T43" s="23"/>
      <c r="U43" s="9">
        <v>0</v>
      </c>
      <c r="V43" s="2">
        <v>-110</v>
      </c>
      <c r="W43" s="2">
        <v>0</v>
      </c>
      <c r="X43" s="2">
        <v>60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9">
        <v>60</v>
      </c>
      <c r="AH43" s="19">
        <v>0</v>
      </c>
      <c r="AI43" s="19">
        <v>0</v>
      </c>
      <c r="AJ43" s="19">
        <v>0</v>
      </c>
      <c r="AK43" s="19">
        <v>0</v>
      </c>
      <c r="AL43" s="47">
        <v>0</v>
      </c>
    </row>
    <row r="44" spans="1:38" x14ac:dyDescent="0.25">
      <c r="A44" s="23"/>
      <c r="B44" s="9">
        <v>0</v>
      </c>
      <c r="C44" s="2">
        <v>0</v>
      </c>
      <c r="D44" s="2">
        <v>-110</v>
      </c>
      <c r="E44" s="2">
        <v>60</v>
      </c>
      <c r="F44" s="2">
        <v>40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</v>
      </c>
      <c r="P44" s="2">
        <v>0</v>
      </c>
      <c r="Q44" s="2">
        <v>0</v>
      </c>
      <c r="R44" s="2">
        <v>0</v>
      </c>
      <c r="S44" s="10">
        <v>0</v>
      </c>
      <c r="T44" s="23"/>
      <c r="U44" s="9">
        <v>0</v>
      </c>
      <c r="V44" s="2">
        <v>0</v>
      </c>
      <c r="W44" s="2">
        <v>-110</v>
      </c>
      <c r="X44" s="2">
        <v>60</v>
      </c>
      <c r="Y44" s="2">
        <v>40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9">
        <v>0</v>
      </c>
      <c r="AH44" s="19">
        <v>60</v>
      </c>
      <c r="AI44" s="19">
        <v>0</v>
      </c>
      <c r="AJ44" s="19">
        <v>0</v>
      </c>
      <c r="AK44" s="19">
        <v>0</v>
      </c>
      <c r="AL44" s="47">
        <v>0</v>
      </c>
    </row>
    <row r="45" spans="1:38" x14ac:dyDescent="0.25">
      <c r="A45" s="23"/>
      <c r="B45" s="9">
        <v>0</v>
      </c>
      <c r="C45" s="2">
        <v>0</v>
      </c>
      <c r="D45" s="2">
        <v>0</v>
      </c>
      <c r="E45" s="2">
        <v>-170</v>
      </c>
      <c r="F45" s="2">
        <v>0</v>
      </c>
      <c r="G45" s="2">
        <v>40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60</v>
      </c>
      <c r="Q45" s="2">
        <v>0</v>
      </c>
      <c r="R45" s="2">
        <v>0</v>
      </c>
      <c r="S45" s="10">
        <v>0</v>
      </c>
      <c r="T45" s="23"/>
      <c r="U45" s="9">
        <v>0</v>
      </c>
      <c r="V45" s="2">
        <v>0</v>
      </c>
      <c r="W45" s="2">
        <v>0</v>
      </c>
      <c r="X45" s="2">
        <v>-170</v>
      </c>
      <c r="Y45" s="2">
        <v>0</v>
      </c>
      <c r="Z45" s="2">
        <v>40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9">
        <v>0</v>
      </c>
      <c r="AH45" s="19">
        <v>0</v>
      </c>
      <c r="AI45" s="19">
        <v>60</v>
      </c>
      <c r="AJ45" s="19">
        <v>0</v>
      </c>
      <c r="AK45" s="19">
        <v>0</v>
      </c>
      <c r="AL45" s="47">
        <v>0</v>
      </c>
    </row>
    <row r="46" spans="1:38" x14ac:dyDescent="0.25">
      <c r="A46" s="23"/>
      <c r="B46" s="9">
        <v>50</v>
      </c>
      <c r="C46" s="2">
        <v>0</v>
      </c>
      <c r="D46" s="2">
        <v>0</v>
      </c>
      <c r="E46" s="2">
        <v>0</v>
      </c>
      <c r="F46" s="2">
        <v>-90</v>
      </c>
      <c r="G46" s="2">
        <v>60</v>
      </c>
      <c r="H46" s="2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0">
        <v>0</v>
      </c>
      <c r="T46" s="23"/>
      <c r="U46" s="9">
        <v>50</v>
      </c>
      <c r="V46" s="2">
        <v>0</v>
      </c>
      <c r="W46" s="2">
        <v>0</v>
      </c>
      <c r="X46" s="2">
        <v>0</v>
      </c>
      <c r="Y46" s="2">
        <v>-90</v>
      </c>
      <c r="Z46" s="2">
        <v>60</v>
      </c>
      <c r="AA46" s="2">
        <v>60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47">
        <v>0</v>
      </c>
    </row>
    <row r="47" spans="1:38" x14ac:dyDescent="0.25">
      <c r="A47" s="23"/>
      <c r="B47" s="9">
        <v>0</v>
      </c>
      <c r="C47" s="2">
        <v>50</v>
      </c>
      <c r="D47" s="2">
        <v>0</v>
      </c>
      <c r="E47" s="2">
        <v>0</v>
      </c>
      <c r="F47" s="2">
        <v>0</v>
      </c>
      <c r="G47" s="2">
        <v>-150</v>
      </c>
      <c r="H47" s="2">
        <v>0</v>
      </c>
      <c r="I47" s="2">
        <v>60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</v>
      </c>
      <c r="R47" s="2">
        <v>0</v>
      </c>
      <c r="S47" s="10">
        <v>0</v>
      </c>
      <c r="T47" s="23"/>
      <c r="U47" s="9">
        <v>0</v>
      </c>
      <c r="V47" s="2">
        <v>50</v>
      </c>
      <c r="W47" s="2">
        <v>0</v>
      </c>
      <c r="X47" s="2">
        <v>0</v>
      </c>
      <c r="Y47" s="2">
        <v>0</v>
      </c>
      <c r="Z47" s="2">
        <v>-150</v>
      </c>
      <c r="AA47" s="2">
        <v>0</v>
      </c>
      <c r="AB47" s="2">
        <v>60</v>
      </c>
      <c r="AC47" s="2">
        <v>0</v>
      </c>
      <c r="AD47" s="2">
        <v>0</v>
      </c>
      <c r="AE47" s="2">
        <v>0</v>
      </c>
      <c r="AF47" s="2">
        <v>0</v>
      </c>
      <c r="AG47" s="19">
        <v>0</v>
      </c>
      <c r="AH47" s="19">
        <v>0</v>
      </c>
      <c r="AI47" s="19">
        <v>0</v>
      </c>
      <c r="AJ47" s="19">
        <v>60</v>
      </c>
      <c r="AK47" s="19">
        <v>0</v>
      </c>
      <c r="AL47" s="47">
        <v>0</v>
      </c>
    </row>
    <row r="48" spans="1:38" x14ac:dyDescent="0.25">
      <c r="A48" s="23"/>
      <c r="B48" s="9">
        <v>0</v>
      </c>
      <c r="C48" s="2">
        <v>0</v>
      </c>
      <c r="D48" s="2">
        <v>50</v>
      </c>
      <c r="E48" s="2">
        <v>0</v>
      </c>
      <c r="F48" s="2">
        <v>0</v>
      </c>
      <c r="G48" s="2">
        <v>0</v>
      </c>
      <c r="H48" s="2">
        <v>-150</v>
      </c>
      <c r="I48" s="2">
        <v>60</v>
      </c>
      <c r="J48" s="2">
        <v>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60</v>
      </c>
      <c r="S48" s="10">
        <v>0</v>
      </c>
      <c r="T48" s="23"/>
      <c r="U48" s="9">
        <v>0</v>
      </c>
      <c r="V48" s="2">
        <v>0</v>
      </c>
      <c r="W48" s="2">
        <v>50</v>
      </c>
      <c r="X48" s="2">
        <v>0</v>
      </c>
      <c r="Y48" s="2">
        <v>0</v>
      </c>
      <c r="Z48" s="2">
        <v>0</v>
      </c>
      <c r="AA48" s="2">
        <v>-150</v>
      </c>
      <c r="AB48" s="2">
        <v>60</v>
      </c>
      <c r="AC48" s="2">
        <v>40</v>
      </c>
      <c r="AD48" s="2">
        <v>0</v>
      </c>
      <c r="AE48" s="2">
        <v>0</v>
      </c>
      <c r="AF48" s="2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60</v>
      </c>
      <c r="AL48" s="47">
        <v>0</v>
      </c>
    </row>
    <row r="49" spans="1:38" x14ac:dyDescent="0.25">
      <c r="A49" s="23"/>
      <c r="B49" s="9">
        <v>0</v>
      </c>
      <c r="C49" s="2">
        <v>0</v>
      </c>
      <c r="D49" s="2">
        <v>0</v>
      </c>
      <c r="E49" s="2">
        <v>50</v>
      </c>
      <c r="F49" s="2">
        <v>0</v>
      </c>
      <c r="G49" s="2">
        <v>0</v>
      </c>
      <c r="H49" s="2">
        <v>0</v>
      </c>
      <c r="I49" s="2">
        <v>-210</v>
      </c>
      <c r="J49" s="2">
        <v>0</v>
      </c>
      <c r="K49" s="2">
        <v>40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0">
        <v>60</v>
      </c>
      <c r="T49" s="23"/>
      <c r="U49" s="9">
        <v>0</v>
      </c>
      <c r="V49" s="2">
        <v>0</v>
      </c>
      <c r="W49" s="2">
        <v>0</v>
      </c>
      <c r="X49" s="2">
        <v>50</v>
      </c>
      <c r="Y49" s="2">
        <v>0</v>
      </c>
      <c r="Z49" s="2">
        <v>0</v>
      </c>
      <c r="AA49" s="2">
        <v>0</v>
      </c>
      <c r="AB49" s="2">
        <v>-210</v>
      </c>
      <c r="AC49" s="2">
        <v>0</v>
      </c>
      <c r="AD49" s="2">
        <v>40</v>
      </c>
      <c r="AE49" s="2">
        <v>0</v>
      </c>
      <c r="AF49" s="2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47">
        <v>60</v>
      </c>
    </row>
    <row r="50" spans="1:38" x14ac:dyDescent="0.25">
      <c r="A50" s="23"/>
      <c r="B50" s="9">
        <v>0</v>
      </c>
      <c r="C50" s="2">
        <v>0</v>
      </c>
      <c r="D50" s="2">
        <v>0</v>
      </c>
      <c r="E50" s="2">
        <v>0</v>
      </c>
      <c r="F50" s="2">
        <v>50</v>
      </c>
      <c r="G50" s="2">
        <v>0</v>
      </c>
      <c r="H50" s="2">
        <v>0</v>
      </c>
      <c r="I50" s="2">
        <v>0</v>
      </c>
      <c r="J50" s="2">
        <v>-40</v>
      </c>
      <c r="K50" s="2">
        <v>60</v>
      </c>
      <c r="L50" s="2">
        <v>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0">
        <v>0</v>
      </c>
      <c r="T50" s="23"/>
      <c r="U50" s="9">
        <v>0</v>
      </c>
      <c r="V50" s="2">
        <v>0</v>
      </c>
      <c r="W50" s="2">
        <v>0</v>
      </c>
      <c r="X50" s="2">
        <v>0</v>
      </c>
      <c r="Y50" s="2">
        <v>50</v>
      </c>
      <c r="Z50" s="2">
        <v>0</v>
      </c>
      <c r="AA50" s="2">
        <v>0</v>
      </c>
      <c r="AB50" s="2">
        <v>0</v>
      </c>
      <c r="AC50" s="2">
        <v>-40</v>
      </c>
      <c r="AD50" s="2">
        <v>60</v>
      </c>
      <c r="AE50" s="2">
        <v>60</v>
      </c>
      <c r="AF50" s="2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47">
        <v>0</v>
      </c>
    </row>
    <row r="51" spans="1:38" x14ac:dyDescent="0.25">
      <c r="A51" s="23"/>
      <c r="B51" s="9">
        <v>0</v>
      </c>
      <c r="C51" s="2">
        <v>0</v>
      </c>
      <c r="D51" s="2">
        <v>0</v>
      </c>
      <c r="E51" s="2">
        <v>0</v>
      </c>
      <c r="F51" s="2">
        <v>0</v>
      </c>
      <c r="G51" s="2">
        <v>50</v>
      </c>
      <c r="H51" s="2">
        <v>0</v>
      </c>
      <c r="I51" s="2">
        <v>0</v>
      </c>
      <c r="J51" s="2">
        <v>0</v>
      </c>
      <c r="K51" s="2">
        <v>-100</v>
      </c>
      <c r="L51" s="2">
        <v>0</v>
      </c>
      <c r="M51" s="2">
        <v>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0">
        <v>0</v>
      </c>
      <c r="T51" s="23"/>
      <c r="U51" s="9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-100</v>
      </c>
      <c r="AE51" s="2">
        <v>0</v>
      </c>
      <c r="AF51" s="2">
        <v>60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47">
        <v>0</v>
      </c>
    </row>
    <row r="52" spans="1:38" x14ac:dyDescent="0.25">
      <c r="A52" s="23"/>
      <c r="B52" s="9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50</v>
      </c>
      <c r="I52" s="2">
        <v>0</v>
      </c>
      <c r="J52" s="2">
        <v>0</v>
      </c>
      <c r="K52" s="2">
        <v>0</v>
      </c>
      <c r="L52" s="2">
        <v>-100</v>
      </c>
      <c r="M52" s="2">
        <v>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0">
        <v>0</v>
      </c>
      <c r="T52" s="23"/>
      <c r="U52" s="9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50</v>
      </c>
      <c r="AB52" s="2">
        <v>0</v>
      </c>
      <c r="AC52" s="2">
        <v>0</v>
      </c>
      <c r="AD52" s="2">
        <v>0</v>
      </c>
      <c r="AE52" s="2">
        <v>-100</v>
      </c>
      <c r="AF52" s="2">
        <v>60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47">
        <v>0</v>
      </c>
    </row>
    <row r="53" spans="1:38" x14ac:dyDescent="0.25">
      <c r="A53" s="23"/>
      <c r="B53" s="9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</v>
      </c>
      <c r="J53" s="2">
        <v>0</v>
      </c>
      <c r="K53" s="2">
        <v>0</v>
      </c>
      <c r="L53" s="2">
        <v>0</v>
      </c>
      <c r="M53" s="2">
        <v>-160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0">
        <v>0</v>
      </c>
      <c r="T53" s="23"/>
      <c r="U53" s="9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50</v>
      </c>
      <c r="AC53" s="2">
        <v>0</v>
      </c>
      <c r="AD53" s="2">
        <v>0</v>
      </c>
      <c r="AE53" s="2">
        <v>0</v>
      </c>
      <c r="AF53" s="2">
        <v>-160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47">
        <v>0</v>
      </c>
    </row>
    <row r="54" spans="1:38" x14ac:dyDescent="0.25">
      <c r="A54" s="23"/>
      <c r="B54" s="9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-110</v>
      </c>
      <c r="O54" s="2">
        <v>0</v>
      </c>
      <c r="P54" s="2">
        <v>0</v>
      </c>
      <c r="Q54" s="2">
        <v>0</v>
      </c>
      <c r="R54" s="2">
        <v>0</v>
      </c>
      <c r="S54" s="10">
        <v>0</v>
      </c>
      <c r="T54" s="23"/>
      <c r="U54" s="9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9">
        <v>-110</v>
      </c>
      <c r="AH54" s="19">
        <v>0</v>
      </c>
      <c r="AI54" s="19">
        <v>0</v>
      </c>
      <c r="AJ54" s="19">
        <v>0</v>
      </c>
      <c r="AK54" s="19">
        <v>0</v>
      </c>
      <c r="AL54" s="47">
        <v>0</v>
      </c>
    </row>
    <row r="55" spans="1:38" x14ac:dyDescent="0.25">
      <c r="A55" s="23"/>
      <c r="B55" s="9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40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-110</v>
      </c>
      <c r="P55" s="2">
        <v>60</v>
      </c>
      <c r="Q55" s="2">
        <v>0</v>
      </c>
      <c r="R55" s="2">
        <v>0</v>
      </c>
      <c r="S55" s="10">
        <v>0</v>
      </c>
      <c r="T55" s="23"/>
      <c r="U55" s="9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40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9">
        <v>0</v>
      </c>
      <c r="AH55" s="19">
        <v>-110</v>
      </c>
      <c r="AI55" s="19">
        <v>60</v>
      </c>
      <c r="AJ55" s="19">
        <v>0</v>
      </c>
      <c r="AK55" s="19">
        <v>0</v>
      </c>
      <c r="AL55" s="47">
        <v>0</v>
      </c>
    </row>
    <row r="56" spans="1:38" x14ac:dyDescent="0.25">
      <c r="A56" s="23"/>
      <c r="B56" s="9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-170</v>
      </c>
      <c r="Q56" s="2">
        <v>0</v>
      </c>
      <c r="R56" s="2">
        <v>0</v>
      </c>
      <c r="S56" s="10">
        <v>0</v>
      </c>
      <c r="T56" s="23"/>
      <c r="U56" s="9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40</v>
      </c>
      <c r="AC56" s="2">
        <v>0</v>
      </c>
      <c r="AD56" s="2">
        <v>0</v>
      </c>
      <c r="AE56" s="2">
        <v>0</v>
      </c>
      <c r="AF56" s="2">
        <v>0</v>
      </c>
      <c r="AG56" s="19">
        <v>0</v>
      </c>
      <c r="AH56" s="19">
        <v>0</v>
      </c>
      <c r="AI56" s="19">
        <v>-170</v>
      </c>
      <c r="AJ56" s="19">
        <v>0</v>
      </c>
      <c r="AK56" s="19">
        <v>0</v>
      </c>
      <c r="AL56" s="47">
        <v>0</v>
      </c>
    </row>
    <row r="57" spans="1:38" x14ac:dyDescent="0.25">
      <c r="A57" s="23"/>
      <c r="B57" s="9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50</v>
      </c>
      <c r="O57" s="2">
        <v>0</v>
      </c>
      <c r="P57" s="2">
        <v>0</v>
      </c>
      <c r="Q57" s="2">
        <v>-60</v>
      </c>
      <c r="R57" s="2">
        <v>0</v>
      </c>
      <c r="S57" s="10">
        <v>0</v>
      </c>
      <c r="T57" s="23"/>
      <c r="U57" s="9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19">
        <v>50</v>
      </c>
      <c r="AH57" s="19">
        <v>0</v>
      </c>
      <c r="AI57" s="19">
        <v>0</v>
      </c>
      <c r="AJ57" s="19">
        <v>-60</v>
      </c>
      <c r="AK57" s="19">
        <v>0</v>
      </c>
      <c r="AL57" s="47">
        <v>0</v>
      </c>
    </row>
    <row r="58" spans="1:38" x14ac:dyDescent="0.25">
      <c r="A58" s="23"/>
      <c r="B58" s="9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40</v>
      </c>
      <c r="M58" s="2">
        <v>0</v>
      </c>
      <c r="N58" s="2">
        <v>0</v>
      </c>
      <c r="O58" s="2">
        <v>50</v>
      </c>
      <c r="P58" s="2">
        <v>0</v>
      </c>
      <c r="Q58" s="2">
        <v>0</v>
      </c>
      <c r="R58" s="2">
        <v>-60</v>
      </c>
      <c r="S58" s="10">
        <v>60</v>
      </c>
      <c r="T58" s="23"/>
      <c r="U58" s="9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40</v>
      </c>
      <c r="AF58" s="2">
        <v>0</v>
      </c>
      <c r="AG58" s="19">
        <v>0</v>
      </c>
      <c r="AH58" s="19">
        <v>50</v>
      </c>
      <c r="AI58" s="19">
        <v>0</v>
      </c>
      <c r="AJ58" s="19">
        <v>0</v>
      </c>
      <c r="AK58" s="19">
        <v>-60</v>
      </c>
      <c r="AL58" s="47">
        <v>60</v>
      </c>
    </row>
    <row r="59" spans="1:38" ht="15.75" thickBot="1" x14ac:dyDescent="0.3">
      <c r="A59" s="23"/>
      <c r="B59" s="11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40</v>
      </c>
      <c r="N59" s="14">
        <v>0</v>
      </c>
      <c r="O59" s="14">
        <v>0</v>
      </c>
      <c r="P59" s="14">
        <v>50</v>
      </c>
      <c r="Q59" s="14">
        <v>0</v>
      </c>
      <c r="R59" s="14">
        <v>0</v>
      </c>
      <c r="S59" s="24">
        <v>-120</v>
      </c>
      <c r="T59" s="23"/>
      <c r="U59" s="11">
        <v>1</v>
      </c>
      <c r="V59" s="14">
        <v>1</v>
      </c>
      <c r="W59" s="11">
        <v>1</v>
      </c>
      <c r="X59" s="14">
        <v>1</v>
      </c>
      <c r="Y59" s="11">
        <v>1</v>
      </c>
      <c r="Z59" s="14">
        <v>1</v>
      </c>
      <c r="AA59" s="11">
        <v>1</v>
      </c>
      <c r="AB59" s="14">
        <v>1</v>
      </c>
      <c r="AC59" s="11">
        <v>1</v>
      </c>
      <c r="AD59" s="14">
        <v>1</v>
      </c>
      <c r="AE59" s="11">
        <v>1</v>
      </c>
      <c r="AF59" s="14">
        <v>1</v>
      </c>
      <c r="AG59" s="11">
        <v>1</v>
      </c>
      <c r="AH59" s="14">
        <v>1</v>
      </c>
      <c r="AI59" s="11">
        <v>1</v>
      </c>
      <c r="AJ59" s="14">
        <v>1</v>
      </c>
      <c r="AK59" s="11">
        <v>1</v>
      </c>
      <c r="AL59" s="14">
        <v>1</v>
      </c>
    </row>
    <row r="60" spans="1:38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8" ht="15.75" thickBot="1" x14ac:dyDescent="0.3">
      <c r="B61" s="28" t="s">
        <v>27</v>
      </c>
      <c r="T61" s="28" t="s">
        <v>28</v>
      </c>
      <c r="X61" s="28" t="s">
        <v>30</v>
      </c>
      <c r="AK61" s="3" t="s">
        <v>29</v>
      </c>
      <c r="AL61" s="3">
        <f>MDETERM(U42:AL59)</f>
        <v>-6.8160664189252847E+34</v>
      </c>
    </row>
    <row r="62" spans="1:38" x14ac:dyDescent="0.25">
      <c r="A62" s="29" t="s">
        <v>0</v>
      </c>
      <c r="B62" s="16">
        <f t="array" ref="B62:S79">MINVERSE(U42:AL59)</f>
        <v>-2.1830977128535167E-2</v>
      </c>
      <c r="C62" s="17">
        <v>-1.2274899724008043E-2</v>
      </c>
      <c r="D62" s="17">
        <v>-1.1887608236134274E-2</v>
      </c>
      <c r="E62" s="17">
        <v>-8.3426878546286904E-3</v>
      </c>
      <c r="F62" s="17">
        <v>-3.8538929720752695E-3</v>
      </c>
      <c r="G62" s="17">
        <v>-2.8305226821155969E-3</v>
      </c>
      <c r="H62" s="17">
        <v>-1.9784814087932994E-3</v>
      </c>
      <c r="I62" s="17">
        <v>-1.393044997106869E-3</v>
      </c>
      <c r="J62" s="17">
        <v>5.5016339563182569E-4</v>
      </c>
      <c r="K62" s="17">
        <v>7.8433796030639785E-4</v>
      </c>
      <c r="L62" s="17">
        <v>1.2244686768118603E-3</v>
      </c>
      <c r="M62" s="48">
        <v>1.3854636900256271E-3</v>
      </c>
      <c r="N62" s="48">
        <v>-6.2962378656522995E-3</v>
      </c>
      <c r="O62" s="48">
        <v>-5.6976964753019284E-3</v>
      </c>
      <c r="P62" s="48">
        <v>-4.3604545154048938E-3</v>
      </c>
      <c r="Q62" s="48">
        <v>-1.144759479165505E-3</v>
      </c>
      <c r="R62" s="48">
        <v>-2.927182058432156E-4</v>
      </c>
      <c r="S62" s="25">
        <v>0.10114579217700513</v>
      </c>
      <c r="T62" s="3">
        <f>SUM(B62:S62)</f>
        <v>2.2906244355015801E-2</v>
      </c>
      <c r="U62" s="29" t="s">
        <v>0</v>
      </c>
      <c r="V62" s="3">
        <v>0.10114579217700513</v>
      </c>
      <c r="X62" s="3">
        <f t="array" ref="X62:X79">MMULT(B22:S39,V62:V79)</f>
        <v>2.5813249045173192</v>
      </c>
    </row>
    <row r="63" spans="1:38" x14ac:dyDescent="0.25">
      <c r="A63" s="29" t="s">
        <v>1</v>
      </c>
      <c r="B63" s="18">
        <v>2.927182058432156E-4</v>
      </c>
      <c r="C63" s="19">
        <v>-9.2633591986839119E-3</v>
      </c>
      <c r="D63" s="19">
        <v>2.927182058432156E-4</v>
      </c>
      <c r="E63" s="19">
        <v>-3.2522021756623679E-3</v>
      </c>
      <c r="F63" s="19">
        <v>2.927182058432156E-4</v>
      </c>
      <c r="G63" s="19">
        <v>-7.3065208411646416E-4</v>
      </c>
      <c r="H63" s="19">
        <v>2.927182058432156E-4</v>
      </c>
      <c r="I63" s="19">
        <v>-2.9271820584321571E-4</v>
      </c>
      <c r="J63" s="19">
        <v>2.927182058432156E-4</v>
      </c>
      <c r="K63" s="19">
        <v>5.8543641168643045E-5</v>
      </c>
      <c r="L63" s="19">
        <v>2.927182058432156E-4</v>
      </c>
      <c r="M63" s="38">
        <v>1.3172319262944707E-4</v>
      </c>
      <c r="N63" s="38">
        <v>-5.3848559647896163E-3</v>
      </c>
      <c r="O63" s="38">
        <v>2.927182058432156E-4</v>
      </c>
      <c r="P63" s="38">
        <v>-1.0445237540538184E-3</v>
      </c>
      <c r="Q63" s="38">
        <v>-7.3065208411646416E-4</v>
      </c>
      <c r="R63" s="38">
        <v>2.927182058432156E-4</v>
      </c>
      <c r="S63" s="26">
        <v>1.9174523422973616E-19</v>
      </c>
      <c r="T63" s="3">
        <f t="shared" ref="T63:T79" si="1">SUM(B63:S63)</f>
        <v>-1.8166950986722049E-2</v>
      </c>
      <c r="U63" s="29" t="s">
        <v>1</v>
      </c>
      <c r="V63" s="3">
        <v>1.9174523422973616E-19</v>
      </c>
      <c r="X63" s="3">
        <v>6.0687475306203078</v>
      </c>
    </row>
    <row r="64" spans="1:38" x14ac:dyDescent="0.25">
      <c r="A64" s="29" t="s">
        <v>2</v>
      </c>
      <c r="B64" s="18">
        <v>-1.818532479622521E-3</v>
      </c>
      <c r="C64" s="19">
        <v>-9.6572390465612414E-4</v>
      </c>
      <c r="D64" s="19">
        <v>-1.0199058402621778E-2</v>
      </c>
      <c r="E64" s="19">
        <v>-3.7000377031948736E-3</v>
      </c>
      <c r="F64" s="19">
        <v>-3.5042956825726071E-3</v>
      </c>
      <c r="G64" s="19">
        <v>-1.6281168176465331E-3</v>
      </c>
      <c r="H64" s="19">
        <v>-1.9414527131709652E-3</v>
      </c>
      <c r="I64" s="19">
        <v>-8.6815262507917502E-4</v>
      </c>
      <c r="J64" s="19">
        <v>1.6575129051663913E-4</v>
      </c>
      <c r="K64" s="19">
        <v>5.9507132575335514E-4</v>
      </c>
      <c r="L64" s="19">
        <v>7.2767235816666804E-4</v>
      </c>
      <c r="M64" s="38">
        <v>1.0228298823919087E-3</v>
      </c>
      <c r="N64" s="38">
        <v>1.3799107674603321E-4</v>
      </c>
      <c r="O64" s="38">
        <v>-5.0407986019281566E-3</v>
      </c>
      <c r="P64" s="38">
        <v>-2.5891883421169264E-3</v>
      </c>
      <c r="Q64" s="38">
        <v>-2.233141485214567E-4</v>
      </c>
      <c r="R64" s="38">
        <v>-5.3665004404589525E-4</v>
      </c>
      <c r="S64" s="26">
        <v>8.4288160147504274E-2</v>
      </c>
      <c r="T64" s="3">
        <f t="shared" si="1"/>
        <v>5.3922154615901864E-2</v>
      </c>
      <c r="U64" s="29" t="s">
        <v>2</v>
      </c>
      <c r="V64" s="3">
        <v>8.4288160147504274E-2</v>
      </c>
      <c r="X64" s="3">
        <v>4.0405636770709874</v>
      </c>
    </row>
    <row r="65" spans="1:24" x14ac:dyDescent="0.25">
      <c r="A65" s="29" t="s">
        <v>3</v>
      </c>
      <c r="B65" s="18">
        <v>5.3665004404589525E-4</v>
      </c>
      <c r="C65" s="19">
        <v>-3.1615853092050453E-4</v>
      </c>
      <c r="D65" s="19">
        <v>5.3665004404589525E-4</v>
      </c>
      <c r="E65" s="19">
        <v>-5.962370655381008E-3</v>
      </c>
      <c r="F65" s="19">
        <v>5.3665004404589525E-4</v>
      </c>
      <c r="G65" s="19">
        <v>-1.3395288208801841E-3</v>
      </c>
      <c r="H65" s="19">
        <v>5.3665004404589525E-4</v>
      </c>
      <c r="I65" s="19">
        <v>-5.3665004404589546E-4</v>
      </c>
      <c r="J65" s="19">
        <v>5.3665004404589525E-4</v>
      </c>
      <c r="K65" s="19">
        <v>1.0733000880917892E-4</v>
      </c>
      <c r="L65" s="19">
        <v>5.3665004404589525E-4</v>
      </c>
      <c r="M65" s="38">
        <v>2.4149251982065296E-4</v>
      </c>
      <c r="N65" s="38">
        <v>-7.813268445385406E-4</v>
      </c>
      <c r="O65" s="38">
        <v>5.3665004404589525E-4</v>
      </c>
      <c r="P65" s="38">
        <v>-1.9149602157653336E-3</v>
      </c>
      <c r="Q65" s="38">
        <v>-1.3395288208801841E-3</v>
      </c>
      <c r="R65" s="38">
        <v>5.3665004404589525E-4</v>
      </c>
      <c r="S65" s="26">
        <v>3.5153292942118295E-19</v>
      </c>
      <c r="T65" s="3">
        <f t="shared" si="1"/>
        <v>-7.5485010514146581E-3</v>
      </c>
      <c r="U65" s="29" t="s">
        <v>3</v>
      </c>
      <c r="V65" s="3">
        <v>3.5153292942118295E-19</v>
      </c>
      <c r="X65" s="3">
        <v>5.0572896088502564</v>
      </c>
    </row>
    <row r="66" spans="1:24" x14ac:dyDescent="0.25">
      <c r="A66" s="29" t="s">
        <v>4</v>
      </c>
      <c r="B66" s="18">
        <v>-8.5808043117180082E-3</v>
      </c>
      <c r="C66" s="19">
        <v>-5.1621853565943275E-3</v>
      </c>
      <c r="D66" s="19">
        <v>-5.0205075471541618E-3</v>
      </c>
      <c r="E66" s="19">
        <v>-3.0742935646191085E-3</v>
      </c>
      <c r="F66" s="19">
        <v>-1.1636250117065041E-2</v>
      </c>
      <c r="G66" s="19">
        <v>-4.1152884157929365E-3</v>
      </c>
      <c r="H66" s="19">
        <v>-3.8035972350245651E-3</v>
      </c>
      <c r="I66" s="19">
        <v>-1.2888124405538142E-3</v>
      </c>
      <c r="J66" s="19">
        <v>1.5710021659216782E-5</v>
      </c>
      <c r="K66" s="19">
        <v>1.0216239394475186E-3</v>
      </c>
      <c r="L66" s="19">
        <v>1.0341919567748953E-3</v>
      </c>
      <c r="M66" s="38">
        <v>1.7257577752543493E-3</v>
      </c>
      <c r="N66" s="38">
        <v>-2.1401182729863214E-3</v>
      </c>
      <c r="O66" s="38">
        <v>-1.921161658396975E-3</v>
      </c>
      <c r="P66" s="38">
        <v>-8.6444131243302062E-4</v>
      </c>
      <c r="Q66" s="38">
        <v>-1.5690835780037362E-3</v>
      </c>
      <c r="R66" s="38">
        <v>-1.2573923972353752E-3</v>
      </c>
      <c r="S66" s="26">
        <v>0.15277229026735151</v>
      </c>
      <c r="T66" s="3">
        <f t="shared" si="1"/>
        <v>0.1061356377529101</v>
      </c>
      <c r="U66" s="29" t="s">
        <v>4</v>
      </c>
      <c r="V66" s="3">
        <v>0.15277229026735151</v>
      </c>
      <c r="X66" s="3">
        <v>4.6029237455551186</v>
      </c>
    </row>
    <row r="67" spans="1:24" x14ac:dyDescent="0.25">
      <c r="A67" s="29" t="s">
        <v>5</v>
      </c>
      <c r="B67" s="18">
        <v>1.257392397235375E-3</v>
      </c>
      <c r="C67" s="19">
        <v>-2.1612265578883128E-3</v>
      </c>
      <c r="D67" s="19">
        <v>1.257392397235375E-3</v>
      </c>
      <c r="E67" s="19">
        <v>-6.8882158529967672E-4</v>
      </c>
      <c r="F67" s="19">
        <v>1.257392397235375E-3</v>
      </c>
      <c r="G67" s="19">
        <v>-6.2635693040367377E-3</v>
      </c>
      <c r="H67" s="19">
        <v>1.257392397235375E-3</v>
      </c>
      <c r="I67" s="19">
        <v>-1.2573923972353756E-3</v>
      </c>
      <c r="J67" s="19">
        <v>1.257392397235375E-3</v>
      </c>
      <c r="K67" s="19">
        <v>2.5147847944707467E-4</v>
      </c>
      <c r="L67" s="19">
        <v>1.257392397235375E-3</v>
      </c>
      <c r="M67" s="38">
        <v>5.6582657875591913E-4</v>
      </c>
      <c r="N67" s="38">
        <v>-4.0259278061375962E-3</v>
      </c>
      <c r="O67" s="38">
        <v>1.257392397235375E-3</v>
      </c>
      <c r="P67" s="38">
        <v>2.0067205127142316E-4</v>
      </c>
      <c r="Q67" s="38">
        <v>-6.2635693040367386E-3</v>
      </c>
      <c r="R67" s="38">
        <v>1.257392397235375E-3</v>
      </c>
      <c r="S67" s="26">
        <v>8.2365563505716081E-19</v>
      </c>
      <c r="T67" s="3">
        <f t="shared" si="1"/>
        <v>-9.5833906672770208E-3</v>
      </c>
      <c r="U67" s="29" t="s">
        <v>5</v>
      </c>
      <c r="V67" s="3">
        <v>8.2365563505716081E-19</v>
      </c>
      <c r="X67" s="3">
        <v>9.16633741604109</v>
      </c>
    </row>
    <row r="68" spans="1:24" x14ac:dyDescent="0.25">
      <c r="A68" s="29" t="s">
        <v>6</v>
      </c>
      <c r="B68" s="18">
        <v>4.0638820756335823E-3</v>
      </c>
      <c r="C68" s="19">
        <v>4.6470316263368559E-3</v>
      </c>
      <c r="D68" s="19">
        <v>1.1181864788119423E-3</v>
      </c>
      <c r="E68" s="19">
        <v>3.029621117228255E-3</v>
      </c>
      <c r="F68" s="19">
        <v>1.1664765705631209E-3</v>
      </c>
      <c r="G68" s="19">
        <v>2.4494055821103304E-3</v>
      </c>
      <c r="H68" s="19">
        <v>-5.3140537424444731E-3</v>
      </c>
      <c r="I68" s="19">
        <v>4.8504456732704479E-4</v>
      </c>
      <c r="J68" s="19">
        <v>-1.6922968611064045E-3</v>
      </c>
      <c r="K68" s="19">
        <v>6.27342462802205E-4</v>
      </c>
      <c r="L68" s="19">
        <v>-7.2649502608291574E-4</v>
      </c>
      <c r="M68" s="38">
        <v>8.6825700910424903E-4</v>
      </c>
      <c r="N68" s="38">
        <v>6.0626152847016975E-3</v>
      </c>
      <c r="O68" s="38">
        <v>6.0894551125410389E-4</v>
      </c>
      <c r="P68" s="38">
        <v>2.1363780762497912E-3</v>
      </c>
      <c r="Q68" s="38">
        <v>4.8639101696690556E-3</v>
      </c>
      <c r="R68" s="38">
        <v>-2.8995491548857583E-3</v>
      </c>
      <c r="S68" s="26">
        <v>0.144870275253523</v>
      </c>
      <c r="T68" s="3">
        <f t="shared" si="1"/>
        <v>0.16636497700079569</v>
      </c>
      <c r="U68" s="29" t="s">
        <v>6</v>
      </c>
      <c r="V68" s="3">
        <v>0.144870275253523</v>
      </c>
      <c r="X68" s="3">
        <v>-6.8352429869616813</v>
      </c>
    </row>
    <row r="69" spans="1:24" x14ac:dyDescent="0.25">
      <c r="A69" s="30" t="s">
        <v>7</v>
      </c>
      <c r="B69" s="18">
        <v>2.8995491548857583E-3</v>
      </c>
      <c r="C69" s="19">
        <v>2.3163996041824769E-3</v>
      </c>
      <c r="D69" s="19">
        <v>2.8995491548857583E-3</v>
      </c>
      <c r="E69" s="19">
        <v>9.8811451646944773E-4</v>
      </c>
      <c r="F69" s="19">
        <v>2.8995491548857583E-3</v>
      </c>
      <c r="G69" s="19">
        <v>1.6166201433385407E-3</v>
      </c>
      <c r="H69" s="19">
        <v>2.8995491548857583E-3</v>
      </c>
      <c r="I69" s="19">
        <v>-2.8995491548857596E-3</v>
      </c>
      <c r="J69" s="19">
        <v>2.8995491548857583E-3</v>
      </c>
      <c r="K69" s="19">
        <v>5.7990983097715089E-4</v>
      </c>
      <c r="L69" s="19">
        <v>2.8995491548857583E-3</v>
      </c>
      <c r="M69" s="38">
        <v>1.3047971196985919E-3</v>
      </c>
      <c r="N69" s="38">
        <v>1.9983180310715978E-3</v>
      </c>
      <c r="O69" s="38">
        <v>2.8995491548857583E-3</v>
      </c>
      <c r="P69" s="38">
        <v>1.3721165898900733E-3</v>
      </c>
      <c r="Q69" s="38">
        <v>1.6166201433385405E-3</v>
      </c>
      <c r="R69" s="38">
        <v>2.8995491548857583E-3</v>
      </c>
      <c r="S69" s="26">
        <v>1.8993513924514553E-18</v>
      </c>
      <c r="T69" s="3">
        <f t="shared" si="1"/>
        <v>3.2089740063166727E-2</v>
      </c>
      <c r="U69" s="30" t="s">
        <v>7</v>
      </c>
      <c r="V69" s="3">
        <v>1.8993513924514553E-18</v>
      </c>
      <c r="X69" s="3">
        <v>8.6922165152113795</v>
      </c>
    </row>
    <row r="70" spans="1:24" x14ac:dyDescent="0.25">
      <c r="A70" s="29" t="s">
        <v>12</v>
      </c>
      <c r="B70" s="18">
        <v>-5.1040531353725533E-3</v>
      </c>
      <c r="C70" s="19">
        <v>-3.2854031170538585E-3</v>
      </c>
      <c r="D70" s="19">
        <v>-2.8629538772839739E-3</v>
      </c>
      <c r="E70" s="19">
        <v>-1.5314528913133855E-3</v>
      </c>
      <c r="F70" s="19">
        <v>-1.1096414520859188E-2</v>
      </c>
      <c r="G70" s="19">
        <v>-7.0953844805580462E-3</v>
      </c>
      <c r="H70" s="19">
        <v>-6.1659961530642913E-3</v>
      </c>
      <c r="I70" s="19">
        <v>-3.821272822746755E-3</v>
      </c>
      <c r="J70" s="19">
        <v>-2.3675544421206011E-2</v>
      </c>
      <c r="K70" s="19">
        <v>-1.2737655089078991E-2</v>
      </c>
      <c r="L70" s="19">
        <v>-1.1678090626043797E-2</v>
      </c>
      <c r="M70" s="38">
        <v>-7.2832917102064795E-3</v>
      </c>
      <c r="N70" s="38">
        <v>-2.3578339832051473E-5</v>
      </c>
      <c r="O70" s="38">
        <v>6.2929775799413124E-4</v>
      </c>
      <c r="P70" s="38">
        <v>1.4440515369128016E-3</v>
      </c>
      <c r="Q70" s="38">
        <v>-2.101749992652501E-3</v>
      </c>
      <c r="R70" s="38">
        <v>-1.1723616651587688E-3</v>
      </c>
      <c r="S70" s="26">
        <v>0.29961806927433166</v>
      </c>
      <c r="T70" s="3">
        <f t="shared" si="1"/>
        <v>0.20205621572680793</v>
      </c>
      <c r="U70" s="29" t="s">
        <v>12</v>
      </c>
      <c r="V70" s="3">
        <v>0.29961806927433166</v>
      </c>
      <c r="X70" s="3">
        <v>-6.1899117608323468</v>
      </c>
    </row>
    <row r="71" spans="1:24" x14ac:dyDescent="0.25">
      <c r="A71" s="29" t="s">
        <v>8</v>
      </c>
      <c r="B71" s="18">
        <v>1.1723616651587673E-3</v>
      </c>
      <c r="C71" s="19">
        <v>-6.4628835315994179E-4</v>
      </c>
      <c r="D71" s="19">
        <v>1.1723616651587673E-3</v>
      </c>
      <c r="E71" s="19">
        <v>-1.5913932081181693E-4</v>
      </c>
      <c r="F71" s="19">
        <v>1.1723616651587673E-3</v>
      </c>
      <c r="G71" s="19">
        <v>-2.8286683751423927E-3</v>
      </c>
      <c r="H71" s="19">
        <v>1.1723616651587673E-3</v>
      </c>
      <c r="I71" s="19">
        <v>-1.1723616651587671E-3</v>
      </c>
      <c r="J71" s="19">
        <v>1.1723616651587673E-3</v>
      </c>
      <c r="K71" s="19">
        <v>-9.7655276669682475E-3</v>
      </c>
      <c r="L71" s="19">
        <v>1.1723616651587673E-3</v>
      </c>
      <c r="M71" s="38">
        <v>-3.2224372506785546E-3</v>
      </c>
      <c r="N71" s="38">
        <v>-1.6382792722428737E-3</v>
      </c>
      <c r="O71" s="38">
        <v>1.1723616651587673E-3</v>
      </c>
      <c r="P71" s="38">
        <v>3.5760788624010032E-4</v>
      </c>
      <c r="Q71" s="38">
        <v>-2.8286683751423927E-3</v>
      </c>
      <c r="R71" s="38">
        <v>1.1723616651587673E-3</v>
      </c>
      <c r="S71" s="26">
        <v>7.6795620361322816E-19</v>
      </c>
      <c r="T71" s="3">
        <f t="shared" si="1"/>
        <v>-1.252486907179475E-2</v>
      </c>
      <c r="U71" s="29" t="s">
        <v>8</v>
      </c>
      <c r="V71" s="3">
        <v>7.6795620361322816E-19</v>
      </c>
      <c r="X71" s="3">
        <v>17.977084156459899</v>
      </c>
    </row>
    <row r="72" spans="1:24" x14ac:dyDescent="0.25">
      <c r="A72" s="29" t="s">
        <v>9</v>
      </c>
      <c r="B72" s="18">
        <v>2.5756065043578717E-3</v>
      </c>
      <c r="C72" s="19">
        <v>2.7578407389526431E-3</v>
      </c>
      <c r="D72" s="19">
        <v>1.1027587059470507E-3</v>
      </c>
      <c r="E72" s="19">
        <v>1.7000820304521492E-3</v>
      </c>
      <c r="F72" s="19">
        <v>1.1269037518226407E-3</v>
      </c>
      <c r="G72" s="19">
        <v>1.527819067931142E-3</v>
      </c>
      <c r="H72" s="19">
        <v>-2.1133614046811564E-3</v>
      </c>
      <c r="I72" s="19">
        <v>-3.0114318287755796E-4</v>
      </c>
      <c r="J72" s="19">
        <v>-3.0248296401212172E-4</v>
      </c>
      <c r="K72" s="19">
        <v>4.2240432470931893E-4</v>
      </c>
      <c r="L72" s="19">
        <v>-9.8195820465003802E-3</v>
      </c>
      <c r="M72" s="38">
        <v>-3.0712220355043904E-3</v>
      </c>
      <c r="N72" s="38">
        <v>3.4059922731767738E-3</v>
      </c>
      <c r="O72" s="38">
        <v>8.48138222168132E-4</v>
      </c>
      <c r="P72" s="38">
        <v>1.325460898729284E-3</v>
      </c>
      <c r="Q72" s="38">
        <v>2.7350713617105048E-3</v>
      </c>
      <c r="R72" s="38">
        <v>-9.0610911090179978E-4</v>
      </c>
      <c r="S72" s="26">
        <v>7.24351376267615E-2</v>
      </c>
      <c r="T72" s="3">
        <f t="shared" si="1"/>
        <v>7.5449314762241607E-2</v>
      </c>
      <c r="U72" s="29" t="s">
        <v>9</v>
      </c>
      <c r="V72" s="3">
        <v>7.24351376267615E-2</v>
      </c>
      <c r="X72" s="3">
        <v>14.421177400237061</v>
      </c>
    </row>
    <row r="73" spans="1:24" x14ac:dyDescent="0.25">
      <c r="A73" s="30" t="s">
        <v>10</v>
      </c>
      <c r="B73" s="18">
        <v>9.0610911090179957E-4</v>
      </c>
      <c r="C73" s="19">
        <v>7.2387487630702402E-4</v>
      </c>
      <c r="D73" s="19">
        <v>9.0610911090179957E-4</v>
      </c>
      <c r="E73" s="19">
        <v>3.0878578639670254E-4</v>
      </c>
      <c r="F73" s="19">
        <v>9.0610911090179957E-4</v>
      </c>
      <c r="G73" s="19">
        <v>5.0519379479329392E-4</v>
      </c>
      <c r="H73" s="19">
        <v>9.0610911090179957E-4</v>
      </c>
      <c r="I73" s="19">
        <v>-9.0610911090179957E-4</v>
      </c>
      <c r="J73" s="19">
        <v>9.0610911090179957E-4</v>
      </c>
      <c r="K73" s="19">
        <v>1.8122182218035981E-4</v>
      </c>
      <c r="L73" s="19">
        <v>9.0610911090179957E-4</v>
      </c>
      <c r="M73" s="38">
        <v>-5.8422509000941904E-3</v>
      </c>
      <c r="N73" s="38">
        <v>6.2447438470987428E-4</v>
      </c>
      <c r="O73" s="38">
        <v>9.0610911090179957E-4</v>
      </c>
      <c r="P73" s="38">
        <v>4.2878643434064793E-4</v>
      </c>
      <c r="Q73" s="38">
        <v>5.0519379479329392E-4</v>
      </c>
      <c r="R73" s="38">
        <v>9.0610911090179957E-4</v>
      </c>
      <c r="S73" s="26">
        <v>5.9354731014107976E-19</v>
      </c>
      <c r="T73" s="3">
        <f t="shared" si="1"/>
        <v>3.7780437697396028E-3</v>
      </c>
      <c r="U73" s="30" t="s">
        <v>10</v>
      </c>
      <c r="V73" s="3">
        <v>5.9354731014107976E-19</v>
      </c>
      <c r="X73" s="3">
        <v>4.3461082576056898</v>
      </c>
    </row>
    <row r="74" spans="1:24" x14ac:dyDescent="0.25">
      <c r="A74" s="30" t="s">
        <v>46</v>
      </c>
      <c r="B74" s="18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38">
        <v>0</v>
      </c>
      <c r="N74" s="38">
        <v>-9.0909090909090905E-3</v>
      </c>
      <c r="O74" s="38">
        <v>0</v>
      </c>
      <c r="P74" s="38">
        <v>0</v>
      </c>
      <c r="Q74" s="38">
        <v>0</v>
      </c>
      <c r="R74" s="38">
        <v>0</v>
      </c>
      <c r="S74" s="26">
        <v>0</v>
      </c>
      <c r="T74" s="3">
        <f t="shared" si="1"/>
        <v>-9.0909090909090905E-3</v>
      </c>
      <c r="U74" s="30" t="s">
        <v>46</v>
      </c>
      <c r="V74" s="3">
        <v>0</v>
      </c>
      <c r="X74" s="3">
        <v>1.1504714053784169E-17</v>
      </c>
    </row>
    <row r="75" spans="1:24" x14ac:dyDescent="0.25">
      <c r="A75" s="30" t="s">
        <v>47</v>
      </c>
      <c r="B75" s="18">
        <v>1.8499099511248222E-3</v>
      </c>
      <c r="C75" s="19">
        <v>1.9871216101138285E-3</v>
      </c>
      <c r="D75" s="19">
        <v>7.7874791591695392E-4</v>
      </c>
      <c r="E75" s="19">
        <v>1.228497242603146E-3</v>
      </c>
      <c r="F75" s="19">
        <v>7.9630794928101838E-4</v>
      </c>
      <c r="G75" s="19">
        <v>1.0981735990568309E-3</v>
      </c>
      <c r="H75" s="19">
        <v>-1.5602485281762883E-3</v>
      </c>
      <c r="I75" s="19">
        <v>-1.9575480823004907E-4</v>
      </c>
      <c r="J75" s="19">
        <v>-2.4324602587153475E-4</v>
      </c>
      <c r="K75" s="19">
        <v>3.0255146210695987E-4</v>
      </c>
      <c r="L75" s="19">
        <v>1.0795464140973264E-4</v>
      </c>
      <c r="M75" s="38">
        <v>4.8319041439494684E-4</v>
      </c>
      <c r="N75" s="38">
        <v>2.4610560005638156E-3</v>
      </c>
      <c r="O75" s="38">
        <v>-8.4973397086495327E-3</v>
      </c>
      <c r="P75" s="38">
        <v>-2.2555908698270182E-3</v>
      </c>
      <c r="Q75" s="38">
        <v>1.9761752672600042E-3</v>
      </c>
      <c r="R75" s="38">
        <v>-6.822468599731198E-4</v>
      </c>
      <c r="S75" s="26">
        <v>5.2680100092190166E-2</v>
      </c>
      <c r="T75" s="3">
        <f t="shared" si="1"/>
        <v>5.2315359345294681E-2</v>
      </c>
      <c r="U75" s="30" t="s">
        <v>47</v>
      </c>
      <c r="V75" s="3">
        <v>5.2680100092190166E-2</v>
      </c>
      <c r="X75" s="3">
        <v>3.8719873567759784</v>
      </c>
    </row>
    <row r="76" spans="1:24" x14ac:dyDescent="0.25">
      <c r="A76" s="30" t="s">
        <v>48</v>
      </c>
      <c r="B76" s="18">
        <v>6.822468599731198E-4</v>
      </c>
      <c r="C76" s="19">
        <v>5.450352009841123E-4</v>
      </c>
      <c r="D76" s="19">
        <v>6.822468599731198E-4</v>
      </c>
      <c r="E76" s="19">
        <v>2.3249753328692899E-4</v>
      </c>
      <c r="F76" s="19">
        <v>6.822468599731198E-4</v>
      </c>
      <c r="G76" s="19">
        <v>3.8038121019730368E-4</v>
      </c>
      <c r="H76" s="19">
        <v>6.822468599731198E-4</v>
      </c>
      <c r="I76" s="19">
        <v>-6.8224685997311991E-4</v>
      </c>
      <c r="J76" s="19">
        <v>6.822468599731198E-4</v>
      </c>
      <c r="K76" s="19">
        <v>1.3644937199462379E-4</v>
      </c>
      <c r="L76" s="19">
        <v>6.822468599731198E-4</v>
      </c>
      <c r="M76" s="38">
        <v>3.0701108698790401E-4</v>
      </c>
      <c r="N76" s="38">
        <v>4.7019247789919946E-4</v>
      </c>
      <c r="O76" s="38">
        <v>6.822468599731198E-4</v>
      </c>
      <c r="P76" s="38">
        <v>-5.5595019788493944E-3</v>
      </c>
      <c r="Q76" s="38">
        <v>3.8038121019730368E-4</v>
      </c>
      <c r="R76" s="38">
        <v>6.822468599731198E-4</v>
      </c>
      <c r="S76" s="26">
        <v>4.469062099885778E-19</v>
      </c>
      <c r="T76" s="3">
        <f t="shared" si="1"/>
        <v>1.6681741325098201E-3</v>
      </c>
      <c r="U76" s="30" t="s">
        <v>48</v>
      </c>
      <c r="V76" s="3">
        <v>4.469062099885778E-19</v>
      </c>
      <c r="X76" s="3">
        <v>3.1608060055314104</v>
      </c>
    </row>
    <row r="77" spans="1:24" x14ac:dyDescent="0.25">
      <c r="A77" s="30" t="s">
        <v>49</v>
      </c>
      <c r="B77" s="18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38">
        <v>0</v>
      </c>
      <c r="N77" s="38">
        <v>-7.5757575757575751E-3</v>
      </c>
      <c r="O77" s="38">
        <v>0</v>
      </c>
      <c r="P77" s="38">
        <v>0</v>
      </c>
      <c r="Q77" s="38">
        <v>-1.6666666666666666E-2</v>
      </c>
      <c r="R77" s="38">
        <v>0</v>
      </c>
      <c r="S77" s="26">
        <v>0</v>
      </c>
      <c r="T77" s="3">
        <f t="shared" si="1"/>
        <v>-2.4242424242424242E-2</v>
      </c>
      <c r="U77" s="30" t="s">
        <v>49</v>
      </c>
      <c r="V77" s="3">
        <v>0</v>
      </c>
      <c r="X77" s="3">
        <v>4.9419338103429646E-17</v>
      </c>
    </row>
    <row r="78" spans="1:24" x14ac:dyDescent="0.25">
      <c r="A78" s="30" t="s">
        <v>50</v>
      </c>
      <c r="B78" s="18">
        <v>1.2178301857465332E-2</v>
      </c>
      <c r="C78" s="19">
        <v>1.2296218126909005E-2</v>
      </c>
      <c r="D78" s="19">
        <v>1.0303768295851562E-2</v>
      </c>
      <c r="E78" s="19">
        <v>1.0690271623472507E-2</v>
      </c>
      <c r="F78" s="19">
        <v>1.0334498354238674E-2</v>
      </c>
      <c r="G78" s="19">
        <v>1.0593914147014761E-2</v>
      </c>
      <c r="H78" s="19">
        <v>6.2105245186883894E-3</v>
      </c>
      <c r="I78" s="19">
        <v>7.3831363092671867E-3</v>
      </c>
      <c r="J78" s="19">
        <v>8.5152788977217071E-3</v>
      </c>
      <c r="K78" s="19">
        <v>8.9843236139532275E-3</v>
      </c>
      <c r="L78" s="19">
        <v>2.4632133987972605E-3</v>
      </c>
      <c r="M78" s="38">
        <v>4.8690149745397602E-3</v>
      </c>
      <c r="N78" s="38">
        <v>1.3058946509948986E-2</v>
      </c>
      <c r="O78" s="38">
        <v>2.4039482861935445E-3</v>
      </c>
      <c r="P78" s="38">
        <v>5.163784527889975E-3</v>
      </c>
      <c r="Q78" s="38">
        <v>1.2130417066370313E-2</v>
      </c>
      <c r="R78" s="38">
        <v>-8.9196392286227302E-3</v>
      </c>
      <c r="S78" s="26">
        <v>9.2190175161332807E-2</v>
      </c>
      <c r="T78" s="3">
        <f t="shared" si="1"/>
        <v>0.22085009644103226</v>
      </c>
      <c r="U78" s="30" t="s">
        <v>50</v>
      </c>
      <c r="V78" s="3">
        <v>9.2190175161332807E-2</v>
      </c>
      <c r="X78" s="3">
        <v>3.1608060055314109</v>
      </c>
    </row>
    <row r="79" spans="1:24" ht="15.75" thickBot="1" x14ac:dyDescent="0.3">
      <c r="A79" s="30" t="s">
        <v>51</v>
      </c>
      <c r="B79" s="20">
        <v>8.9196392286227319E-3</v>
      </c>
      <c r="C79" s="21">
        <v>8.8017229591790518E-3</v>
      </c>
      <c r="D79" s="21">
        <v>8.9196392286227319E-3</v>
      </c>
      <c r="E79" s="21">
        <v>8.5331359010017861E-3</v>
      </c>
      <c r="F79" s="21">
        <v>8.9196392286227319E-3</v>
      </c>
      <c r="G79" s="21">
        <v>8.6602234358466399E-3</v>
      </c>
      <c r="H79" s="21">
        <v>8.9196392286227319E-3</v>
      </c>
      <c r="I79" s="21">
        <v>7.7470274380439328E-3</v>
      </c>
      <c r="J79" s="21">
        <v>8.9196392286227319E-3</v>
      </c>
      <c r="K79" s="21">
        <v>8.4505945123912116E-3</v>
      </c>
      <c r="L79" s="21">
        <v>8.9196392286227319E-3</v>
      </c>
      <c r="M79" s="49">
        <v>6.5138376528802305E-3</v>
      </c>
      <c r="N79" s="49">
        <v>8.7374049940279579E-3</v>
      </c>
      <c r="O79" s="49">
        <v>8.9196392286227319E-3</v>
      </c>
      <c r="P79" s="49">
        <v>6.1598029869263009E-3</v>
      </c>
      <c r="Q79" s="49">
        <v>8.6602234358466399E-3</v>
      </c>
      <c r="R79" s="49">
        <v>8.9196392286227319E-3</v>
      </c>
      <c r="S79" s="27">
        <v>5.8428149633202889E-18</v>
      </c>
      <c r="T79" s="3">
        <f t="shared" si="1"/>
        <v>0.14362108714512564</v>
      </c>
      <c r="U79" s="30" t="s">
        <v>51</v>
      </c>
      <c r="V79" s="3">
        <v>5.8428149633202889E-18</v>
      </c>
      <c r="X79" s="3">
        <v>5.5314105096799677</v>
      </c>
    </row>
    <row r="80" spans="1:24" x14ac:dyDescent="0.25">
      <c r="T80" s="3">
        <f>SUM(T62:T79)</f>
        <v>0.99999999999999989</v>
      </c>
      <c r="V80" s="3">
        <f>SUM(V62:V79)</f>
        <v>1</v>
      </c>
    </row>
    <row r="82" spans="15:22" x14ac:dyDescent="0.25">
      <c r="O82" s="3" t="s">
        <v>58</v>
      </c>
      <c r="T82" s="3">
        <f>W2*(T70+T71+T72+T73+T77+T78+T79)</f>
        <v>30.449373226536402</v>
      </c>
      <c r="V82" s="52">
        <f>W2*(V70+V71+V72+V73+V77+V78+V79)</f>
        <v>23.212169103121301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bez blokovania</vt:lpstr>
      <vt:lpstr>s blokovaním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2015-12-06T17:52:07Z</dcterms:created>
  <dcterms:modified xsi:type="dcterms:W3CDTF">2015-12-14T10:25:53Z</dcterms:modified>
</cp:coreProperties>
</file>