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254 - Metodos Numericos I\SIS254-MetodosNumericos\2_Desafio_Poblacion_Bolivia\"/>
    </mc:Choice>
  </mc:AlternateContent>
  <xr:revisionPtr revIDLastSave="0" documentId="13_ncr:1_{973B6B1B-D63D-4872-978F-F6384638D594}" xr6:coauthVersionLast="36" xr6:coauthVersionMax="36" xr10:uidLastSave="{00000000-0000-0000-0000-000000000000}"/>
  <bookViews>
    <workbookView xWindow="0" yWindow="0" windowWidth="23040" windowHeight="9060" xr2:uid="{4151AC3F-CEE9-4A19-8F40-45441A2E51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Q31" i="1"/>
  <c r="Q30" i="1"/>
  <c r="Q29" i="1"/>
  <c r="Q27" i="1" l="1"/>
  <c r="D15" i="1"/>
  <c r="D17" i="1"/>
  <c r="D16" i="1"/>
  <c r="D13" i="1"/>
  <c r="D12" i="1"/>
  <c r="D11" i="1"/>
  <c r="E16" i="1" l="1"/>
  <c r="E11" i="1"/>
  <c r="E12" i="1"/>
  <c r="F11" i="1" s="1"/>
  <c r="E15" i="1"/>
  <c r="F15" i="1" l="1"/>
  <c r="D14" i="1"/>
  <c r="E14" i="1" s="1"/>
  <c r="F14" i="1" l="1"/>
  <c r="E13" i="1"/>
  <c r="F13" i="1" s="1"/>
  <c r="G13" i="1" l="1"/>
  <c r="G14" i="1"/>
  <c r="H13" i="1" s="1"/>
  <c r="F12" i="1"/>
  <c r="G11" i="1" s="1"/>
  <c r="G12" i="1" l="1"/>
  <c r="H11" i="1" s="1"/>
  <c r="H12" i="1" l="1"/>
  <c r="I11" i="1" l="1"/>
  <c r="I12" i="1"/>
  <c r="J11" i="1" s="1"/>
  <c r="C23" i="1" l="1"/>
  <c r="C26" i="1"/>
  <c r="C19" i="1"/>
</calcChain>
</file>

<file path=xl/sharedStrings.xml><?xml version="1.0" encoding="utf-8"?>
<sst xmlns="http://schemas.openxmlformats.org/spreadsheetml/2006/main" count="70" uniqueCount="26">
  <si>
    <t>f(x0) + F[x0,x1] ( x- x0) +F[x0,x1,x2] (x-x0)(x-x1)+ F[x0,x1,x2,x3]  (x-x0)(x-x1)(x-x2)</t>
  </si>
  <si>
    <t>P(x)=</t>
  </si>
  <si>
    <t>1er nivel</t>
  </si>
  <si>
    <t>2do nivel</t>
  </si>
  <si>
    <t>3er nivel</t>
  </si>
  <si>
    <t>4to nivel</t>
  </si>
  <si>
    <t>5to nivel</t>
  </si>
  <si>
    <t>6to nivel</t>
  </si>
  <si>
    <t>Para llevar a cabo la interpolación, utilizamos los siguientes datos históricos de la población de Bolivia:</t>
  </si>
  <si>
    <t>Datos históricos de la población de Bolivia</t>
  </si>
  <si>
    <t>Año</t>
  </si>
  <si>
    <t>Población (millones)</t>
  </si>
  <si>
    <t>7mo nivel</t>
  </si>
  <si>
    <t>INE =</t>
  </si>
  <si>
    <t>millones</t>
  </si>
  <si>
    <t>NEWTON =</t>
  </si>
  <si>
    <t xml:space="preserve">ERROR = </t>
  </si>
  <si>
    <t>metodo newton</t>
  </si>
  <si>
    <t>xk</t>
  </si>
  <si>
    <t>?</t>
  </si>
  <si>
    <t>p(x)=L02(x) y0 + L12(x) y1 + L22(x) y2</t>
  </si>
  <si>
    <t>L02(x)=((x-x1)(x-x2))/((x0-x1)(x0-x2))</t>
  </si>
  <si>
    <t>L12(x)=((x-x0)(x-x2))/((x1-x0)(x1-x2))</t>
  </si>
  <si>
    <t>L22(x)=((x-x0)(x-x1))/((x2-x0)(x2-x1))</t>
  </si>
  <si>
    <t>metodo lagrange</t>
  </si>
  <si>
    <t>LAGRANGE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</si>
</sst>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Algerian"/>
      <family val="5"/>
    </font>
    <font>
      <sz val="18"/>
      <color theme="1"/>
      <name val="Algerian"/>
      <family val="5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rgb="FF6699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1" fillId="0" borderId="4" xfId="0" applyFont="1" applyBorder="1" applyAlignment="1">
      <alignment horizontal="right" wrapText="1"/>
    </xf>
    <xf numFmtId="0" fontId="3" fillId="0" borderId="1" xfId="0" applyFont="1" applyBorder="1" applyAlignment="1"/>
    <xf numFmtId="0" fontId="4" fillId="0" borderId="0" xfId="0" applyFont="1"/>
    <xf numFmtId="0" fontId="1" fillId="0" borderId="4" xfId="0" applyFont="1" applyBorder="1" applyAlignment="1">
      <alignment horizontal="center" vertical="center" wrapText="1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Alignment="1"/>
    <xf numFmtId="0" fontId="3" fillId="0" borderId="0" xfId="0" applyFont="1"/>
    <xf numFmtId="0" fontId="2" fillId="0" borderId="0" xfId="0" applyFont="1"/>
    <xf numFmtId="0" fontId="3" fillId="6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022F-9545-44AD-8407-69A3D1DA8005}">
  <dimension ref="A4:R33"/>
  <sheetViews>
    <sheetView tabSelected="1" topLeftCell="A4" zoomScale="80" zoomScaleNormal="80" workbookViewId="0">
      <selection activeCell="K23" sqref="K23"/>
    </sheetView>
  </sheetViews>
  <sheetFormatPr baseColWidth="10" defaultRowHeight="14.4" x14ac:dyDescent="0.3"/>
  <cols>
    <col min="1" max="1" width="11.5546875" customWidth="1"/>
    <col min="2" max="2" width="13.33203125" customWidth="1"/>
    <col min="3" max="3" width="20.88671875" customWidth="1"/>
    <col min="4" max="4" width="11.6640625" bestFit="1" customWidth="1"/>
    <col min="5" max="5" width="14.33203125" bestFit="1" customWidth="1"/>
    <col min="6" max="7" width="14.44140625" bestFit="1" customWidth="1"/>
    <col min="8" max="8" width="14.33203125" bestFit="1" customWidth="1"/>
    <col min="9" max="9" width="12.109375" bestFit="1" customWidth="1"/>
    <col min="10" max="10" width="14.33203125" bestFit="1" customWidth="1"/>
    <col min="14" max="14" width="14.21875" customWidth="1"/>
    <col min="15" max="15" width="18.5546875" customWidth="1"/>
    <col min="16" max="16" width="22.77734375" customWidth="1"/>
    <col min="17" max="17" width="11.6640625" bestFit="1" customWidth="1"/>
  </cols>
  <sheetData>
    <row r="4" spans="1:18" ht="25.2" x14ac:dyDescent="0.3">
      <c r="B4" s="12" t="s">
        <v>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6" spans="1:18" x14ac:dyDescent="0.3">
      <c r="B6" s="13" t="s">
        <v>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8" spans="1:18" ht="16.2" x14ac:dyDescent="0.3">
      <c r="B8" s="10"/>
      <c r="C8" s="10"/>
      <c r="D8" s="11" t="s">
        <v>17</v>
      </c>
      <c r="E8" s="11"/>
      <c r="F8" s="11"/>
      <c r="G8" s="11"/>
      <c r="H8" s="10"/>
      <c r="I8" s="10"/>
      <c r="J8" s="10"/>
      <c r="O8" s="11" t="s">
        <v>24</v>
      </c>
      <c r="P8" s="11"/>
      <c r="Q8" s="11"/>
      <c r="R8" s="11"/>
    </row>
    <row r="10" spans="1:18" s="8" customFormat="1" ht="15.6" x14ac:dyDescent="0.3">
      <c r="A10" s="7"/>
      <c r="B10" s="14" t="s">
        <v>10</v>
      </c>
      <c r="C10" s="14" t="s">
        <v>11</v>
      </c>
      <c r="D10" s="15" t="s">
        <v>2</v>
      </c>
      <c r="E10" s="15" t="s">
        <v>3</v>
      </c>
      <c r="F10" s="15" t="s">
        <v>4</v>
      </c>
      <c r="G10" s="15" t="s">
        <v>5</v>
      </c>
      <c r="H10" s="15" t="s">
        <v>6</v>
      </c>
      <c r="I10" s="15" t="s">
        <v>7</v>
      </c>
      <c r="J10" s="15" t="s">
        <v>12</v>
      </c>
      <c r="K10" s="16"/>
      <c r="L10" s="16"/>
      <c r="M10" s="16"/>
      <c r="N10" s="17"/>
      <c r="O10" s="18" t="s">
        <v>10</v>
      </c>
      <c r="P10" s="18" t="s">
        <v>11</v>
      </c>
      <c r="Q10" s="17"/>
      <c r="R10" s="16"/>
    </row>
    <row r="11" spans="1:18" x14ac:dyDescent="0.3">
      <c r="A11" s="1">
        <v>0</v>
      </c>
      <c r="B11" s="19">
        <v>1950</v>
      </c>
      <c r="C11" s="20">
        <v>2.7</v>
      </c>
      <c r="D11" s="2">
        <f>+(C12-C11)/(B12-B11)</f>
        <v>2.9999999999999982E-2</v>
      </c>
      <c r="E11" s="2">
        <f>+(D12-D11)/(B13-B11)</f>
        <v>1.5000000000000015E-3</v>
      </c>
      <c r="F11" s="2">
        <f>+(E12-E11)/(B14-B11)</f>
        <v>-6.6666666666666819E-5</v>
      </c>
      <c r="G11" s="2">
        <f>+(F12-F11)/(B15-B11)</f>
        <v>4.5833333333333442E-6</v>
      </c>
      <c r="H11" s="2">
        <f>+(G12-G11)/(B16-B11)</f>
        <v>-1.4166666666666718E-7</v>
      </c>
      <c r="I11" s="2">
        <f>+(H12-H11)/(B17-B11)</f>
        <v>2.5000000000000162E-9</v>
      </c>
      <c r="J11" s="2">
        <f>+(I12-I11)/(B18-B11)</f>
        <v>-1.7857142857143225E-11</v>
      </c>
      <c r="K11" s="17"/>
      <c r="L11" s="17"/>
      <c r="M11" s="17"/>
      <c r="N11" s="17"/>
      <c r="O11" s="21">
        <v>1950</v>
      </c>
      <c r="P11" s="22">
        <v>2.7</v>
      </c>
      <c r="Q11" s="17"/>
      <c r="R11" s="17"/>
    </row>
    <row r="12" spans="1:18" x14ac:dyDescent="0.3">
      <c r="A12" s="1">
        <v>1</v>
      </c>
      <c r="B12" s="19">
        <v>1960</v>
      </c>
      <c r="C12" s="20">
        <v>3</v>
      </c>
      <c r="D12" s="2">
        <f>+(C13-C12)/(B13-B12)</f>
        <v>6.0000000000000012E-2</v>
      </c>
      <c r="E12" s="2">
        <f>+(D13-D12)/(B14-B12)</f>
        <v>-5.0000000000000283E-4</v>
      </c>
      <c r="F12" s="2">
        <f t="shared" ref="F12" si="0">+(E13-E12)/(B15-B12)</f>
        <v>1.1666666666666695E-4</v>
      </c>
      <c r="G12" s="2">
        <f>+(F13-F12)/(B16-B12)</f>
        <v>-2.5000000000000142E-6</v>
      </c>
      <c r="H12" s="2">
        <f>+(G13-G12)/(B17-B12)</f>
        <v>8.3333333333337851E-9</v>
      </c>
      <c r="I12" s="2">
        <f>+(H13-H12)/(B18-B12)</f>
        <v>1.2499999999999903E-9</v>
      </c>
      <c r="J12" s="17"/>
      <c r="K12" s="17"/>
      <c r="L12" s="17"/>
      <c r="M12" s="17"/>
      <c r="N12" s="17"/>
      <c r="O12" s="21">
        <v>1960</v>
      </c>
      <c r="P12" s="22">
        <v>3</v>
      </c>
      <c r="Q12" s="17"/>
      <c r="R12" s="17"/>
    </row>
    <row r="13" spans="1:18" x14ac:dyDescent="0.3">
      <c r="A13" s="1">
        <v>2</v>
      </c>
      <c r="B13" s="19">
        <v>1970</v>
      </c>
      <c r="C13" s="20">
        <v>3.6</v>
      </c>
      <c r="D13" s="2">
        <f>+(C14-C13)/(B14-B13)</f>
        <v>4.9999999999999954E-2</v>
      </c>
      <c r="E13" s="2">
        <f t="shared" ref="E13" si="1">+(D14-D13)/(B15-B13)</f>
        <v>3.0000000000000053E-3</v>
      </c>
      <c r="F13" s="2">
        <f>+(E14-E13)/(B16-B13)</f>
        <v>1.6666666666666393E-5</v>
      </c>
      <c r="G13" s="2">
        <f>+(F14-F13)/(B17-B13)</f>
        <v>-2.083333333333325E-6</v>
      </c>
      <c r="H13" s="2">
        <f>+(G14-G13)/(B18-B13)</f>
        <v>8.3333333333333206E-8</v>
      </c>
      <c r="I13" s="17"/>
      <c r="J13" s="17"/>
      <c r="K13" s="17"/>
      <c r="L13" s="17"/>
      <c r="M13" s="17"/>
      <c r="N13" s="17"/>
      <c r="O13" s="21">
        <v>1970</v>
      </c>
      <c r="P13" s="22">
        <v>3.6</v>
      </c>
      <c r="Q13" s="17"/>
      <c r="R13" s="17"/>
    </row>
    <row r="14" spans="1:18" x14ac:dyDescent="0.3">
      <c r="A14" s="1">
        <v>3</v>
      </c>
      <c r="B14" s="19">
        <v>1980</v>
      </c>
      <c r="C14" s="20">
        <v>4.0999999999999996</v>
      </c>
      <c r="D14" s="2">
        <f t="shared" ref="D14" si="2">+(C15-C14)/(B15-B14)</f>
        <v>0.11000000000000006</v>
      </c>
      <c r="E14" s="2">
        <f>+(D15-D14)/(B16-B14)</f>
        <v>3.499999999999997E-3</v>
      </c>
      <c r="F14" s="2">
        <f>+(E15-E14)/(B17-B14)</f>
        <v>-6.6666666666666616E-5</v>
      </c>
      <c r="G14" s="2">
        <f t="shared" ref="G14" si="3">+(F15-F14)/(B18-B14)</f>
        <v>2.0833333333333351E-6</v>
      </c>
      <c r="H14" s="3"/>
      <c r="I14" s="17"/>
      <c r="J14" s="17"/>
      <c r="K14" s="17"/>
      <c r="L14" s="17"/>
      <c r="M14" s="17"/>
      <c r="N14" s="17"/>
      <c r="O14" s="21">
        <v>1980</v>
      </c>
      <c r="P14" s="22">
        <v>4.0999999999999996</v>
      </c>
      <c r="Q14" s="17"/>
      <c r="R14" s="17"/>
    </row>
    <row r="15" spans="1:18" x14ac:dyDescent="0.3">
      <c r="A15" s="1">
        <v>4</v>
      </c>
      <c r="B15" s="23">
        <v>1990</v>
      </c>
      <c r="C15" s="1">
        <v>5.2</v>
      </c>
      <c r="D15" s="2">
        <f>+(C16-C15)/(B16-B15)</f>
        <v>0.18</v>
      </c>
      <c r="E15" s="2">
        <f>+(D16-D15)/(B17-B15)</f>
        <v>1.4999999999999985E-3</v>
      </c>
      <c r="F15" s="2">
        <f>+(E16-E15)/(B18-B15)</f>
        <v>1.6666666666666776E-5</v>
      </c>
      <c r="G15" s="3"/>
      <c r="H15" s="3"/>
      <c r="I15" s="17"/>
      <c r="J15" s="17"/>
      <c r="K15" s="17"/>
      <c r="L15" s="17"/>
      <c r="M15" s="17"/>
      <c r="N15" s="17"/>
      <c r="O15" s="21">
        <v>1990</v>
      </c>
      <c r="P15" s="22">
        <v>5.2</v>
      </c>
      <c r="Q15" s="17"/>
      <c r="R15" s="17"/>
    </row>
    <row r="16" spans="1:18" x14ac:dyDescent="0.3">
      <c r="A16" s="4">
        <v>5</v>
      </c>
      <c r="B16" s="21">
        <v>2000</v>
      </c>
      <c r="C16" s="22">
        <v>7</v>
      </c>
      <c r="D16" s="3">
        <f>+(C17-C16)/(B17-B16)</f>
        <v>0.20999999999999996</v>
      </c>
      <c r="E16" s="3">
        <f>+(D17-D16)/(B18-B16)</f>
        <v>2.0000000000000018E-3</v>
      </c>
      <c r="F16" s="3"/>
      <c r="G16" s="3"/>
      <c r="H16" s="3"/>
      <c r="I16" s="17"/>
      <c r="J16" s="17"/>
      <c r="K16" s="17"/>
      <c r="L16" s="17"/>
      <c r="M16" s="17"/>
      <c r="N16" s="17"/>
      <c r="O16" s="21">
        <v>2000</v>
      </c>
      <c r="P16" s="22">
        <v>7</v>
      </c>
      <c r="Q16" s="17"/>
      <c r="R16" s="17"/>
    </row>
    <row r="17" spans="1:18" x14ac:dyDescent="0.3">
      <c r="A17" s="4">
        <v>6</v>
      </c>
      <c r="B17" s="9">
        <v>2010</v>
      </c>
      <c r="C17" s="6">
        <v>9.1</v>
      </c>
      <c r="D17" s="3">
        <f>+(C18-C17)/(B18-B17)</f>
        <v>0.25</v>
      </c>
      <c r="E17" s="3"/>
      <c r="F17" s="3"/>
      <c r="G17" s="3"/>
      <c r="H17" s="3"/>
      <c r="I17" s="17"/>
      <c r="J17" s="17"/>
      <c r="K17" s="17"/>
      <c r="L17" s="17"/>
      <c r="M17" s="17"/>
      <c r="N17" s="17"/>
      <c r="O17" s="9">
        <v>2010</v>
      </c>
      <c r="P17" s="6">
        <v>9.1</v>
      </c>
      <c r="Q17" s="17"/>
      <c r="R17" s="17"/>
    </row>
    <row r="18" spans="1:18" x14ac:dyDescent="0.3">
      <c r="A18" s="4">
        <v>7</v>
      </c>
      <c r="B18" s="9">
        <v>2020</v>
      </c>
      <c r="C18" s="6">
        <v>11.6</v>
      </c>
      <c r="D18" s="3"/>
      <c r="E18" s="3"/>
      <c r="F18" s="3"/>
      <c r="G18" s="3"/>
      <c r="H18" s="3"/>
      <c r="I18" s="17"/>
      <c r="J18" s="17"/>
      <c r="K18" s="17"/>
      <c r="L18" s="17"/>
      <c r="M18" s="17"/>
      <c r="N18" s="17"/>
      <c r="O18" s="9">
        <v>2020</v>
      </c>
      <c r="P18" s="6">
        <v>11.6</v>
      </c>
      <c r="Q18" s="17"/>
      <c r="R18" s="17"/>
    </row>
    <row r="19" spans="1:18" x14ac:dyDescent="0.3">
      <c r="A19" s="5"/>
      <c r="B19" s="24">
        <v>2024</v>
      </c>
      <c r="C19" s="25">
        <f>+C23</f>
        <v>13.008784896000002</v>
      </c>
      <c r="D19" s="3"/>
      <c r="E19" s="3"/>
      <c r="F19" s="3"/>
      <c r="G19" s="3"/>
      <c r="H19" s="3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3">
      <c r="A21" s="3"/>
      <c r="B21" s="3" t="s">
        <v>1</v>
      </c>
      <c r="C21" s="3" t="s">
        <v>0</v>
      </c>
      <c r="D21" s="3"/>
      <c r="E21" s="3"/>
      <c r="F21" s="3"/>
      <c r="G21" s="3"/>
      <c r="H21" s="3"/>
      <c r="I21" s="17"/>
      <c r="J21" s="17"/>
      <c r="K21" s="17"/>
      <c r="L21" s="17"/>
      <c r="M21" s="17"/>
      <c r="N21" s="17" t="s">
        <v>18</v>
      </c>
      <c r="O21" s="26">
        <v>2024</v>
      </c>
      <c r="P21" s="17" t="s">
        <v>19</v>
      </c>
      <c r="Q21" s="17"/>
      <c r="R21" s="17"/>
    </row>
    <row r="22" spans="1:18" ht="15.6" x14ac:dyDescent="0.3">
      <c r="A22" s="3"/>
      <c r="B22" s="3"/>
      <c r="C22" s="3"/>
      <c r="D22" s="3"/>
      <c r="E22" s="3"/>
      <c r="F22" s="3"/>
      <c r="G22" s="3"/>
      <c r="H22" s="3"/>
      <c r="I22" s="17"/>
      <c r="J22" s="17"/>
      <c r="K22" s="17"/>
      <c r="L22" s="17"/>
      <c r="M22" s="17"/>
      <c r="N22" s="17"/>
      <c r="O22" s="18" t="s">
        <v>10</v>
      </c>
      <c r="P22" s="18" t="s">
        <v>11</v>
      </c>
      <c r="Q22" s="17"/>
      <c r="R22" s="17"/>
    </row>
    <row r="23" spans="1:18" x14ac:dyDescent="0.3">
      <c r="A23" s="3"/>
      <c r="B23" s="3" t="s">
        <v>15</v>
      </c>
      <c r="C23" s="2">
        <f>+C11+D11*(B19-B11)+E11*(B19-B11)*(B19-B12)+F11*(B19-B11)*(B19-B12)*(B19-B13)+G11*(B19-B11)*(B19-B12)*(B19-B13)*(B19-B14)+H11*(B19-B11)*(B19-B12)*(B19-B13)*(B19-B14)*(B19-B15)+I11*(B19-B11)*(B19-B12)*(B19-B13)*(B19-B14)*(B19-B15)*(B19-B16)+J11*(B19-B11)*(B19-B12)*(B19-B13)*(B19-B14)*(B19-B15)*(B19-B16)*(B19-B17)</f>
        <v>13.008784896000002</v>
      </c>
      <c r="D23" s="3" t="s">
        <v>14</v>
      </c>
      <c r="E23" s="3"/>
      <c r="F23" s="3"/>
      <c r="G23" s="3"/>
      <c r="H23" s="3"/>
      <c r="I23" s="17"/>
      <c r="J23" s="17"/>
      <c r="K23" s="17"/>
      <c r="L23" s="17"/>
      <c r="M23" s="17"/>
      <c r="N23" s="17">
        <v>0</v>
      </c>
      <c r="O23" s="27">
        <v>2000</v>
      </c>
      <c r="P23" s="27">
        <v>7</v>
      </c>
      <c r="Q23" s="17"/>
      <c r="R23" s="17"/>
    </row>
    <row r="24" spans="1:18" x14ac:dyDescent="0.3">
      <c r="A24" s="3"/>
      <c r="B24" s="3" t="s">
        <v>13</v>
      </c>
      <c r="C24" s="2">
        <v>12.6</v>
      </c>
      <c r="D24" s="3" t="s">
        <v>14</v>
      </c>
      <c r="E24" s="3"/>
      <c r="F24" s="3"/>
      <c r="G24" s="3"/>
      <c r="H24" s="3"/>
      <c r="I24" s="17"/>
      <c r="J24" s="17"/>
      <c r="K24" s="17"/>
      <c r="L24" s="17"/>
      <c r="M24" s="17"/>
      <c r="N24" s="17">
        <v>1</v>
      </c>
      <c r="O24" s="27">
        <v>2010</v>
      </c>
      <c r="P24" s="27">
        <v>9.1</v>
      </c>
      <c r="Q24" s="17"/>
      <c r="R24" s="17"/>
    </row>
    <row r="25" spans="1:18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>
        <v>2</v>
      </c>
      <c r="O25" s="27">
        <v>2020</v>
      </c>
      <c r="P25" s="27">
        <v>11.6</v>
      </c>
      <c r="Q25" s="17"/>
      <c r="R25" s="17"/>
    </row>
    <row r="26" spans="1:18" x14ac:dyDescent="0.3">
      <c r="A26" s="17"/>
      <c r="B26" s="28" t="s">
        <v>16</v>
      </c>
      <c r="C26" s="28">
        <f>+(C23-C24)/C24</f>
        <v>3.2443245714285876E-2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 t="s">
        <v>25</v>
      </c>
      <c r="O27" s="17" t="s">
        <v>20</v>
      </c>
      <c r="P27" s="17"/>
      <c r="Q27" s="29">
        <f>+Q29*P23+Q30*P24+Q31*P25</f>
        <v>12.712</v>
      </c>
      <c r="R27" s="29" t="s">
        <v>14</v>
      </c>
    </row>
    <row r="28" spans="1:18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 t="s">
        <v>13</v>
      </c>
      <c r="O28" s="17"/>
      <c r="P28" s="17"/>
      <c r="Q28" s="17">
        <v>12.6</v>
      </c>
      <c r="R28" s="17" t="s">
        <v>14</v>
      </c>
    </row>
    <row r="29" spans="1:18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 t="s">
        <v>21</v>
      </c>
      <c r="P29" s="17"/>
      <c r="Q29" s="17">
        <f>+((O21-O24)*(O21-O25))/((O23-O24)*(O23-O25))</f>
        <v>0.28000000000000003</v>
      </c>
      <c r="R29" s="17"/>
    </row>
    <row r="30" spans="1:18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 t="s">
        <v>22</v>
      </c>
      <c r="P30" s="17"/>
      <c r="Q30" s="17">
        <f>+((O21-O23)*(O21-O25))/((O24-O23)*(O24-O25))</f>
        <v>-0.96</v>
      </c>
      <c r="R30" s="17"/>
    </row>
    <row r="31" spans="1:18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 t="s">
        <v>23</v>
      </c>
      <c r="P31" s="17"/>
      <c r="Q31" s="17">
        <f>+((O21-O23)*(O21-O24))/((O25-O23)*(O25-O24))</f>
        <v>1.68</v>
      </c>
      <c r="R31" s="17"/>
    </row>
    <row r="32" spans="1:18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8" t="s">
        <v>16</v>
      </c>
      <c r="P33" s="28">
        <f>+(Q27-Q28)/Q28</f>
        <v>8.8888888888888976E-3</v>
      </c>
      <c r="Q33" s="17"/>
      <c r="R33" s="17"/>
    </row>
  </sheetData>
  <mergeCells count="4">
    <mergeCell ref="O8:R8"/>
    <mergeCell ref="B4:R4"/>
    <mergeCell ref="B6:R6"/>
    <mergeCell ref="D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2024-10-10T14:34:38Z</dcterms:created>
  <dcterms:modified xsi:type="dcterms:W3CDTF">2024-10-15T00:48:12Z</dcterms:modified>
</cp:coreProperties>
</file>