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IS254 - Metodos Numericos I\SIS254-MetodosNumericos\2_Desafio_2\"/>
    </mc:Choice>
  </mc:AlternateContent>
  <xr:revisionPtr revIDLastSave="0" documentId="8_{E109810B-8596-41F7-BDC0-BDD826CE7FF6}" xr6:coauthVersionLast="36" xr6:coauthVersionMax="36" xr10:uidLastSave="{00000000-0000-0000-0000-000000000000}"/>
  <bookViews>
    <workbookView xWindow="0" yWindow="0" windowWidth="23040" windowHeight="9060" xr2:uid="{4627944E-9D4D-4F76-8FA1-90CB8F89AF04}"/>
  </bookViews>
  <sheets>
    <sheet name="JACOBI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D34" i="1"/>
  <c r="C34" i="1"/>
  <c r="F33" i="1"/>
  <c r="E33" i="1"/>
  <c r="C33" i="1"/>
  <c r="F32" i="1"/>
  <c r="E32" i="1"/>
  <c r="D32" i="1"/>
  <c r="D48" i="1" l="1"/>
  <c r="C53" i="1" s="1"/>
  <c r="C40" i="1"/>
  <c r="D46" i="1"/>
  <c r="E47" i="1" s="1"/>
  <c r="D47" i="1"/>
  <c r="C52" i="1" s="1"/>
  <c r="C39" i="1"/>
  <c r="C41" i="1"/>
  <c r="C42" i="1" l="1"/>
  <c r="C51" i="1"/>
  <c r="E46" i="1"/>
  <c r="D51" i="1" s="1"/>
  <c r="C54" i="1"/>
  <c r="E48" i="1"/>
  <c r="F46" i="1" s="1"/>
  <c r="D52" i="1"/>
  <c r="F48" i="1" l="1"/>
  <c r="D53" i="1"/>
  <c r="D54" i="1" s="1"/>
  <c r="F47" i="1"/>
  <c r="E52" i="1" s="1"/>
  <c r="E53" i="1"/>
  <c r="E51" i="1"/>
  <c r="G47" i="1"/>
  <c r="G48" i="1" l="1"/>
  <c r="F53" i="1" s="1"/>
  <c r="E54" i="1"/>
  <c r="G46" i="1"/>
  <c r="F51" i="1" s="1"/>
  <c r="F52" i="1"/>
  <c r="H46" i="1"/>
  <c r="H47" i="1" l="1"/>
  <c r="F54" i="1"/>
  <c r="H48" i="1"/>
  <c r="G53" i="1" s="1"/>
  <c r="I47" i="1"/>
  <c r="G51" i="1"/>
  <c r="I48" i="1"/>
  <c r="G52" i="1"/>
  <c r="I46" i="1"/>
  <c r="H53" i="1" l="1"/>
  <c r="G54" i="1"/>
  <c r="H51" i="1"/>
  <c r="J47" i="1"/>
  <c r="J48" i="1"/>
  <c r="I53" i="1" s="1"/>
  <c r="J46" i="1"/>
  <c r="H52" i="1"/>
  <c r="I52" i="1" l="1"/>
  <c r="K46" i="1"/>
  <c r="H54" i="1"/>
  <c r="I51" i="1"/>
  <c r="K48" i="1"/>
  <c r="J53" i="1" s="1"/>
  <c r="K47" i="1"/>
  <c r="I54" i="1" l="1"/>
  <c r="J52" i="1"/>
  <c r="L46" i="1"/>
  <c r="J51" i="1"/>
  <c r="L48" i="1"/>
  <c r="K53" i="1" s="1"/>
  <c r="L47" i="1"/>
  <c r="J54" i="1" l="1"/>
  <c r="M47" i="1"/>
  <c r="K51" i="1"/>
  <c r="M48" i="1"/>
  <c r="L53" i="1" s="1"/>
  <c r="K52" i="1"/>
  <c r="M46" i="1"/>
  <c r="K54" i="1" l="1"/>
  <c r="L51" i="1"/>
  <c r="N47" i="1"/>
  <c r="N48" i="1"/>
  <c r="M53" i="1" s="1"/>
  <c r="N46" i="1"/>
  <c r="L52" i="1"/>
  <c r="L54" i="1" l="1"/>
  <c r="M52" i="1"/>
  <c r="O46" i="1"/>
  <c r="M51" i="1"/>
  <c r="O48" i="1"/>
  <c r="N53" i="1" s="1"/>
  <c r="O47" i="1"/>
  <c r="M54" i="1" l="1"/>
  <c r="N51" i="1"/>
  <c r="P48" i="1"/>
  <c r="O53" i="1" s="1"/>
  <c r="P47" i="1"/>
  <c r="N52" i="1"/>
  <c r="P46" i="1"/>
  <c r="O52" i="1" l="1"/>
  <c r="Q46" i="1"/>
  <c r="Q47" i="1"/>
  <c r="O51" i="1"/>
  <c r="Q48" i="1"/>
  <c r="P53" i="1" s="1"/>
  <c r="N54" i="1"/>
  <c r="O54" i="1" l="1"/>
  <c r="R46" i="1"/>
  <c r="P52" i="1"/>
  <c r="P51" i="1"/>
  <c r="R47" i="1"/>
  <c r="R48" i="1"/>
  <c r="Q53" i="1" s="1"/>
  <c r="P54" i="1" l="1"/>
  <c r="Q52" i="1"/>
  <c r="S46" i="1"/>
  <c r="Q51" i="1"/>
  <c r="S47" i="1"/>
  <c r="S48" i="1"/>
  <c r="Q54" i="1" l="1"/>
</calcChain>
</file>

<file path=xl/sharedStrings.xml><?xml version="1.0" encoding="utf-8"?>
<sst xmlns="http://schemas.openxmlformats.org/spreadsheetml/2006/main" count="43" uniqueCount="38">
  <si>
    <t>Ax= b</t>
  </si>
  <si>
    <t xml:space="preserve"> </t>
  </si>
  <si>
    <t>aii  &gt; sumatoria de los aij</t>
  </si>
  <si>
    <t>conclusión: el sistema converge porque la diagonal es predominante</t>
  </si>
  <si>
    <t>M</t>
  </si>
  <si>
    <t>c</t>
  </si>
  <si>
    <t>x1</t>
  </si>
  <si>
    <t>x2</t>
  </si>
  <si>
    <t>x3</t>
  </si>
  <si>
    <t>alfa 2</t>
  </si>
  <si>
    <t>si alfa &lt;= 1 el sistema converge</t>
  </si>
  <si>
    <t>alfa 3</t>
  </si>
  <si>
    <t>si alfa &gt; 1  converge o lentamente o no converge</t>
  </si>
  <si>
    <t>maximo</t>
  </si>
  <si>
    <t>error</t>
  </si>
  <si>
    <t>e1</t>
  </si>
  <si>
    <t>e2</t>
  </si>
  <si>
    <t>e3</t>
  </si>
  <si>
    <t>max ei</t>
  </si>
  <si>
    <t>tol=</t>
  </si>
  <si>
    <t>%</t>
  </si>
  <si>
    <t>arena</t>
  </si>
  <si>
    <t>grano fino</t>
  </si>
  <si>
    <t>grano grueso</t>
  </si>
  <si>
    <t>cantera 1</t>
  </si>
  <si>
    <t>cantera 2</t>
  </si>
  <si>
    <t>cantera 3</t>
  </si>
  <si>
    <t>Un ingeniero civil requiere 4800, 5810, 5690 de arena, grano fino y grano grueso respectivamente.</t>
  </si>
  <si>
    <t>Determinar la cantidad de metros cubicos que se debe transportar de material desde cada cantera, para cumplir con sus requerimientos.</t>
  </si>
  <si>
    <t>SOLUCIÓN</t>
  </si>
  <si>
    <t>2. Despejar los elementos de la diagonal        x = Mx + c</t>
  </si>
  <si>
    <t>3. Encontrar el alfa = indicador de convergencia</t>
  </si>
  <si>
    <t>4. Iterar</t>
  </si>
  <si>
    <t>1. Verificar si la matriz tiene diagonal predominante</t>
  </si>
  <si>
    <t>alfa 1</t>
  </si>
  <si>
    <t>abs(0,52) &gt; abs(0,2) + abs(0,25)</t>
  </si>
  <si>
    <t>abs(0,5) &gt; abs(0,3) + abs(0,2)</t>
  </si>
  <si>
    <t>abs(0,55) &gt; abs(0,18) + abs(0,3)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</si>
</sst>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FE00A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quotePrefix="1" applyNumberFormat="1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 vertical="center"/>
    </xf>
    <xf numFmtId="0" fontId="0" fillId="6" borderId="0" xfId="0" applyFill="1"/>
    <xf numFmtId="0" fontId="1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1" fillId="0" borderId="0" xfId="0" applyFont="1" applyFill="1" applyBorder="1"/>
    <xf numFmtId="0" fontId="0" fillId="7" borderId="0" xfId="0" applyFill="1"/>
    <xf numFmtId="0" fontId="1" fillId="8" borderId="1" xfId="0" applyFont="1" applyFill="1" applyBorder="1"/>
    <xf numFmtId="0" fontId="0" fillId="9" borderId="0" xfId="0" applyFill="1"/>
    <xf numFmtId="0" fontId="0" fillId="10" borderId="0" xfId="0" applyFill="1" applyAlignment="1">
      <alignment horizontal="center"/>
    </xf>
    <xf numFmtId="0" fontId="0" fillId="0" borderId="1" xfId="0" applyFill="1" applyBorder="1"/>
    <xf numFmtId="0" fontId="5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FE0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2A9E-98CA-46F7-AC3E-742D80BF0A14}">
  <dimension ref="B2:S56"/>
  <sheetViews>
    <sheetView tabSelected="1" zoomScale="80" zoomScaleNormal="80" workbookViewId="0"/>
  </sheetViews>
  <sheetFormatPr baseColWidth="10" defaultRowHeight="14.4" x14ac:dyDescent="0.3"/>
  <sheetData>
    <row r="2" spans="2:8" x14ac:dyDescent="0.3">
      <c r="D2" s="3" t="s">
        <v>20</v>
      </c>
      <c r="E2" s="3" t="s">
        <v>20</v>
      </c>
      <c r="F2" s="3" t="s">
        <v>20</v>
      </c>
    </row>
    <row r="3" spans="2:8" ht="19.2" customHeight="1" x14ac:dyDescent="0.3">
      <c r="C3" s="4"/>
      <c r="D3" s="5" t="s">
        <v>21</v>
      </c>
      <c r="E3" s="5" t="s">
        <v>22</v>
      </c>
      <c r="F3" s="5" t="s">
        <v>23</v>
      </c>
    </row>
    <row r="4" spans="2:8" x14ac:dyDescent="0.3">
      <c r="C4" s="5" t="s">
        <v>24</v>
      </c>
      <c r="D4">
        <v>52</v>
      </c>
      <c r="E4">
        <v>30</v>
      </c>
      <c r="F4">
        <v>18</v>
      </c>
    </row>
    <row r="5" spans="2:8" x14ac:dyDescent="0.3">
      <c r="C5" s="5" t="s">
        <v>25</v>
      </c>
      <c r="D5">
        <v>20</v>
      </c>
      <c r="E5">
        <v>50</v>
      </c>
      <c r="F5">
        <v>30</v>
      </c>
    </row>
    <row r="6" spans="2:8" x14ac:dyDescent="0.3">
      <c r="C6" s="5" t="s">
        <v>26</v>
      </c>
      <c r="D6">
        <v>25</v>
      </c>
      <c r="E6">
        <v>20</v>
      </c>
      <c r="F6">
        <v>55</v>
      </c>
    </row>
    <row r="8" spans="2:8" ht="42" customHeight="1" x14ac:dyDescent="0.3">
      <c r="C8" s="6" t="s">
        <v>27</v>
      </c>
      <c r="D8" s="6"/>
      <c r="E8" s="6"/>
      <c r="F8" s="6"/>
    </row>
    <row r="10" spans="2:8" ht="51.6" customHeight="1" x14ac:dyDescent="0.3">
      <c r="C10" s="6" t="s">
        <v>28</v>
      </c>
      <c r="D10" s="6"/>
      <c r="E10" s="6"/>
      <c r="F10" s="6"/>
    </row>
    <row r="12" spans="2:8" x14ac:dyDescent="0.3">
      <c r="B12" s="7" t="s">
        <v>29</v>
      </c>
      <c r="C12" s="7"/>
      <c r="D12" s="7"/>
      <c r="E12" s="7"/>
      <c r="F12" s="7"/>
      <c r="G12" s="7"/>
      <c r="H12" s="7"/>
    </row>
    <row r="14" spans="2:8" x14ac:dyDescent="0.3">
      <c r="D14" s="10" t="s">
        <v>0</v>
      </c>
    </row>
    <row r="15" spans="2:8" x14ac:dyDescent="0.3">
      <c r="C15" s="8">
        <v>0.52</v>
      </c>
      <c r="D15" s="9">
        <v>0.2</v>
      </c>
      <c r="E15" s="9">
        <v>0.25</v>
      </c>
      <c r="G15" s="8">
        <v>4800</v>
      </c>
    </row>
    <row r="16" spans="2:8" x14ac:dyDescent="0.3">
      <c r="C16" s="9">
        <v>0.3</v>
      </c>
      <c r="D16" s="8">
        <v>0.5</v>
      </c>
      <c r="E16" s="9">
        <v>0.2</v>
      </c>
      <c r="G16" s="8">
        <v>5810</v>
      </c>
    </row>
    <row r="17" spans="2:8" x14ac:dyDescent="0.3">
      <c r="C17" s="9">
        <v>0.18</v>
      </c>
      <c r="D17" s="9">
        <v>0.3</v>
      </c>
      <c r="E17" s="8">
        <v>0.55000000000000004</v>
      </c>
      <c r="G17" s="8">
        <v>5690</v>
      </c>
    </row>
    <row r="19" spans="2:8" x14ac:dyDescent="0.3">
      <c r="B19" s="12" t="s">
        <v>33</v>
      </c>
      <c r="C19" s="12"/>
      <c r="D19" s="12"/>
      <c r="E19" s="12"/>
      <c r="F19" s="12"/>
      <c r="G19" s="12"/>
      <c r="H19" s="12"/>
    </row>
    <row r="20" spans="2:8" x14ac:dyDescent="0.3">
      <c r="C20" t="s">
        <v>1</v>
      </c>
    </row>
    <row r="21" spans="2:8" x14ac:dyDescent="0.3">
      <c r="B21" s="11"/>
      <c r="D21" s="19" t="s">
        <v>2</v>
      </c>
      <c r="E21" s="19"/>
      <c r="F21" s="19"/>
    </row>
    <row r="22" spans="2:8" x14ac:dyDescent="0.3">
      <c r="B22" s="11"/>
      <c r="D22" s="19"/>
      <c r="E22" s="19"/>
      <c r="F22" s="19"/>
    </row>
    <row r="23" spans="2:8" x14ac:dyDescent="0.3">
      <c r="B23" s="11"/>
      <c r="D23" s="19" t="s">
        <v>35</v>
      </c>
      <c r="E23" s="19"/>
      <c r="F23" s="19"/>
    </row>
    <row r="24" spans="2:8" x14ac:dyDescent="0.3">
      <c r="B24" s="11"/>
      <c r="D24" s="19" t="s">
        <v>36</v>
      </c>
      <c r="E24" s="19"/>
      <c r="F24" s="19"/>
    </row>
    <row r="25" spans="2:8" x14ac:dyDescent="0.3">
      <c r="B25" s="11"/>
      <c r="D25" s="19" t="s">
        <v>37</v>
      </c>
      <c r="E25" s="19"/>
      <c r="F25" s="19"/>
    </row>
    <row r="27" spans="2:8" x14ac:dyDescent="0.3">
      <c r="C27" t="s">
        <v>3</v>
      </c>
    </row>
    <row r="29" spans="2:8" x14ac:dyDescent="0.3">
      <c r="B29" s="12" t="s">
        <v>30</v>
      </c>
      <c r="C29" s="12"/>
      <c r="D29" s="12"/>
      <c r="E29" s="12"/>
      <c r="F29" s="12"/>
      <c r="G29" s="12"/>
      <c r="H29" s="12"/>
    </row>
    <row r="31" spans="2:8" x14ac:dyDescent="0.3">
      <c r="D31" s="14" t="s">
        <v>4</v>
      </c>
      <c r="F31" s="14" t="s">
        <v>5</v>
      </c>
    </row>
    <row r="32" spans="2:8" x14ac:dyDescent="0.3">
      <c r="B32" s="4" t="s">
        <v>6</v>
      </c>
      <c r="C32" s="13">
        <v>0</v>
      </c>
      <c r="D32" s="13">
        <f>+-D15/C15</f>
        <v>-0.38461538461538464</v>
      </c>
      <c r="E32" s="13">
        <f>+-E15/C15</f>
        <v>-0.48076923076923073</v>
      </c>
      <c r="F32" s="20">
        <f>+G15/C15</f>
        <v>9230.7692307692305</v>
      </c>
    </row>
    <row r="33" spans="2:19" x14ac:dyDescent="0.3">
      <c r="B33" s="4" t="s">
        <v>7</v>
      </c>
      <c r="C33" s="13">
        <f>+-C16/D16</f>
        <v>-0.6</v>
      </c>
      <c r="D33" s="13">
        <v>0</v>
      </c>
      <c r="E33" s="13">
        <f>+-E16/D16</f>
        <v>-0.4</v>
      </c>
      <c r="F33" s="20">
        <f>+G16/D16</f>
        <v>11620</v>
      </c>
    </row>
    <row r="34" spans="2:19" x14ac:dyDescent="0.3">
      <c r="B34" s="4" t="s">
        <v>8</v>
      </c>
      <c r="C34" s="13">
        <f>+-C17/E17</f>
        <v>-0.32727272727272722</v>
      </c>
      <c r="D34" s="13">
        <f>+-D17/E17</f>
        <v>-0.54545454545454541</v>
      </c>
      <c r="E34" s="13">
        <v>0</v>
      </c>
      <c r="F34" s="20">
        <f>+G17/E17</f>
        <v>10345.454545454544</v>
      </c>
    </row>
    <row r="36" spans="2:19" x14ac:dyDescent="0.3">
      <c r="B36" s="12" t="s">
        <v>31</v>
      </c>
      <c r="C36" s="12"/>
      <c r="D36" s="12"/>
      <c r="E36" s="12"/>
      <c r="F36" s="12"/>
      <c r="G36" s="12"/>
      <c r="H36" s="12"/>
    </row>
    <row r="38" spans="2:19" x14ac:dyDescent="0.3">
      <c r="B38" s="11"/>
      <c r="C38" s="11"/>
      <c r="D38" s="11"/>
      <c r="E38" s="11"/>
      <c r="F38" s="11"/>
      <c r="G38" s="11"/>
      <c r="H38" s="11"/>
    </row>
    <row r="39" spans="2:19" x14ac:dyDescent="0.3">
      <c r="B39" s="17" t="s">
        <v>34</v>
      </c>
      <c r="C39" s="17">
        <f>+ABS(D32)+ABS(E32)</f>
        <v>0.86538461538461542</v>
      </c>
      <c r="D39" s="17"/>
      <c r="E39" s="17"/>
      <c r="F39" s="17"/>
      <c r="G39" s="17"/>
      <c r="H39" s="17"/>
      <c r="J39" s="1"/>
    </row>
    <row r="40" spans="2:19" x14ac:dyDescent="0.3">
      <c r="B40" s="17" t="s">
        <v>9</v>
      </c>
      <c r="C40" s="17">
        <f>+ABS(C33)+ABS(E33)</f>
        <v>1</v>
      </c>
      <c r="D40" s="17"/>
      <c r="E40" s="17" t="s">
        <v>10</v>
      </c>
      <c r="F40" s="17"/>
      <c r="G40" s="17"/>
      <c r="H40" s="17"/>
    </row>
    <row r="41" spans="2:19" x14ac:dyDescent="0.3">
      <c r="B41" s="17" t="s">
        <v>11</v>
      </c>
      <c r="C41" s="17">
        <f>+ABS(C34)+ABS(D34)</f>
        <v>0.87272727272727257</v>
      </c>
      <c r="D41" s="17"/>
      <c r="E41" s="17" t="s">
        <v>12</v>
      </c>
      <c r="F41" s="17"/>
      <c r="G41" s="17"/>
      <c r="H41" s="17"/>
    </row>
    <row r="42" spans="2:19" x14ac:dyDescent="0.3">
      <c r="B42" s="17" t="s">
        <v>13</v>
      </c>
      <c r="C42" s="18">
        <f>+MAX(C39:C41)</f>
        <v>1</v>
      </c>
      <c r="D42" s="17"/>
      <c r="E42" s="17"/>
      <c r="F42" s="17"/>
      <c r="G42" s="17"/>
      <c r="H42" s="17"/>
    </row>
    <row r="43" spans="2:19" x14ac:dyDescent="0.3">
      <c r="B43" s="11"/>
      <c r="C43" s="16"/>
      <c r="D43" s="11"/>
      <c r="E43" s="11"/>
      <c r="F43" s="11"/>
      <c r="G43" s="11"/>
      <c r="H43" s="11"/>
    </row>
    <row r="44" spans="2:19" x14ac:dyDescent="0.3">
      <c r="B44" s="12" t="s">
        <v>32</v>
      </c>
      <c r="C44" s="12"/>
      <c r="D44" s="12"/>
      <c r="E44" s="12"/>
      <c r="F44" s="12"/>
      <c r="G44" s="12"/>
      <c r="H44" s="12"/>
    </row>
    <row r="45" spans="2:19" x14ac:dyDescent="0.3">
      <c r="C45">
        <v>0</v>
      </c>
      <c r="D45">
        <v>1</v>
      </c>
      <c r="E45">
        <v>2</v>
      </c>
      <c r="F45">
        <v>3</v>
      </c>
      <c r="G45">
        <v>4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13</v>
      </c>
      <c r="Q45">
        <v>14</v>
      </c>
      <c r="R45">
        <v>15</v>
      </c>
    </row>
    <row r="46" spans="2:19" ht="15.6" x14ac:dyDescent="0.3">
      <c r="B46" s="15" t="s">
        <v>6</v>
      </c>
      <c r="C46" s="2">
        <v>0</v>
      </c>
      <c r="D46" s="2">
        <f>+$D$32*C47+ $E$32*C48+$F$32</f>
        <v>9230.7692307692305</v>
      </c>
      <c r="E46" s="2">
        <f t="shared" ref="E46:S46" si="0">+$D$32*D47+ $E$32*D48+$F$32</f>
        <v>-212.23776223776076</v>
      </c>
      <c r="F46" s="2">
        <f t="shared" si="0"/>
        <v>8009.1447014523928</v>
      </c>
      <c r="G46" s="2">
        <f t="shared" si="0"/>
        <v>366.74922979118855</v>
      </c>
      <c r="H46" s="2">
        <f t="shared" si="0"/>
        <v>7312.5615884921954</v>
      </c>
      <c r="I46" s="21">
        <f t="shared" si="0"/>
        <v>971.50741671160904</v>
      </c>
      <c r="J46" s="2">
        <f t="shared" si="0"/>
        <v>6769.9764866956293</v>
      </c>
      <c r="K46" s="2">
        <f t="shared" si="0"/>
        <v>1482.8434535012475</v>
      </c>
      <c r="L46" s="2">
        <f t="shared" si="0"/>
        <v>6315.4069309103234</v>
      </c>
      <c r="M46" s="2">
        <f t="shared" si="0"/>
        <v>1905.5540263195671</v>
      </c>
      <c r="N46" s="2">
        <f t="shared" si="0"/>
        <v>5933.603708677887</v>
      </c>
      <c r="O46" s="2">
        <f t="shared" si="0"/>
        <v>2256.2513862508386</v>
      </c>
      <c r="P46" s="2">
        <f t="shared" si="0"/>
        <v>5614.3250836411298</v>
      </c>
      <c r="Q46" s="2">
        <f t="shared" si="0"/>
        <v>2548.174580700801</v>
      </c>
      <c r="R46" s="2">
        <f t="shared" si="0"/>
        <v>5347.9113187415105</v>
      </c>
      <c r="S46" s="2">
        <f t="shared" si="0"/>
        <v>2791.4774906476778</v>
      </c>
    </row>
    <row r="47" spans="2:19" ht="15.6" x14ac:dyDescent="0.3">
      <c r="B47" s="15" t="s">
        <v>7</v>
      </c>
      <c r="C47" s="2">
        <v>0</v>
      </c>
      <c r="D47" s="2">
        <f>+$C$33*C46+$E$33*C48+$F$33</f>
        <v>11620</v>
      </c>
      <c r="E47" s="2">
        <f t="shared" ref="E47:S47" si="1">+$C$33*D46+$E$33*D48+$F$33</f>
        <v>1943.3566433566448</v>
      </c>
      <c r="F47" s="2">
        <f t="shared" si="1"/>
        <v>11352.825174825175</v>
      </c>
      <c r="G47" s="2">
        <f t="shared" si="1"/>
        <v>3072.5525942588902</v>
      </c>
      <c r="H47" s="2">
        <f t="shared" si="1"/>
        <v>10787.218533913638</v>
      </c>
      <c r="I47" s="21">
        <f t="shared" si="1"/>
        <v>3812.6671484611061</v>
      </c>
      <c r="J47" s="2">
        <f t="shared" si="1"/>
        <v>10209.769474411352</v>
      </c>
      <c r="K47" s="2">
        <f t="shared" si="1"/>
        <v>4378.8660931072936</v>
      </c>
      <c r="L47" s="2">
        <f t="shared" si="1"/>
        <v>9705.9496442109739</v>
      </c>
      <c r="M47" s="2">
        <f t="shared" si="1"/>
        <v>4842.0806774991979</v>
      </c>
      <c r="N47" s="2">
        <f t="shared" si="1"/>
        <v>9282.8916866280051</v>
      </c>
      <c r="O47" s="2">
        <f t="shared" si="1"/>
        <v>5227.5642678749273</v>
      </c>
      <c r="P47" s="2">
        <f t="shared" si="1"/>
        <v>8930.1882035588933</v>
      </c>
      <c r="Q47" s="2">
        <f t="shared" si="1"/>
        <v>5549.1464260972352</v>
      </c>
      <c r="R47" s="2">
        <f t="shared" si="1"/>
        <v>8636.2843251235718</v>
      </c>
      <c r="S47" s="2">
        <f t="shared" si="1"/>
        <v>5817.3734650135048</v>
      </c>
    </row>
    <row r="48" spans="2:19" ht="15.6" x14ac:dyDescent="0.3">
      <c r="B48" s="15" t="s">
        <v>8</v>
      </c>
      <c r="C48" s="2">
        <v>0</v>
      </c>
      <c r="D48" s="2">
        <f>+$C$34*C46+$D$34*C47+$F$34</f>
        <v>10345.454545454544</v>
      </c>
      <c r="E48" s="2">
        <f t="shared" ref="E48:S48" si="2">+$C$34*D46+$D$34*D47+$F$34</f>
        <v>986.29370629370533</v>
      </c>
      <c r="F48" s="2">
        <f t="shared" si="2"/>
        <v>9354.9014621741862</v>
      </c>
      <c r="G48" s="2">
        <f t="shared" si="2"/>
        <v>1531.8298205291212</v>
      </c>
      <c r="H48" s="2">
        <f t="shared" si="2"/>
        <v>8549.4897461089422</v>
      </c>
      <c r="I48" s="21">
        <f t="shared" si="2"/>
        <v>2068.3151889042056</v>
      </c>
      <c r="J48" s="2">
        <f t="shared" si="2"/>
        <v>7947.8700371883233</v>
      </c>
      <c r="K48" s="2">
        <f t="shared" si="2"/>
        <v>2560.860709220693</v>
      </c>
      <c r="L48" s="2">
        <f t="shared" si="2"/>
        <v>7471.6879098865211</v>
      </c>
      <c r="M48" s="2">
        <f t="shared" si="2"/>
        <v>2984.4397439506356</v>
      </c>
      <c r="N48" s="2">
        <f t="shared" si="2"/>
        <v>7080.6837672958509</v>
      </c>
      <c r="O48" s="2">
        <f t="shared" si="2"/>
        <v>3340.1524117265071</v>
      </c>
      <c r="P48" s="2">
        <f t="shared" si="2"/>
        <v>6755.6463092952181</v>
      </c>
      <c r="Q48" s="2">
        <f t="shared" si="2"/>
        <v>3637.0273161398691</v>
      </c>
      <c r="R48" s="2">
        <f t="shared" si="2"/>
        <v>6484.6993593539719</v>
      </c>
      <c r="S48" s="2">
        <f t="shared" si="2"/>
        <v>3884.5284819808294</v>
      </c>
    </row>
    <row r="50" spans="2:17" ht="15.6" x14ac:dyDescent="0.3">
      <c r="B50" s="22" t="s">
        <v>14</v>
      </c>
    </row>
    <row r="51" spans="2:17" ht="15.6" x14ac:dyDescent="0.3">
      <c r="B51" s="15" t="s">
        <v>15</v>
      </c>
      <c r="C51">
        <f>+ABS(D46-C46)</f>
        <v>9230.7692307692305</v>
      </c>
      <c r="D51">
        <f t="shared" ref="D51:Q51" si="3">+ABS(E46-D46)</f>
        <v>9443.0069930069913</v>
      </c>
      <c r="E51">
        <f t="shared" si="3"/>
        <v>8221.3824636901536</v>
      </c>
      <c r="F51">
        <f t="shared" si="3"/>
        <v>7642.3954716612043</v>
      </c>
      <c r="G51">
        <f t="shared" si="3"/>
        <v>6945.8123587010068</v>
      </c>
      <c r="H51">
        <f t="shared" si="3"/>
        <v>6341.0541717805863</v>
      </c>
      <c r="I51">
        <f t="shared" si="3"/>
        <v>5798.4690699840203</v>
      </c>
      <c r="J51">
        <f t="shared" si="3"/>
        <v>5287.1330331943818</v>
      </c>
      <c r="K51">
        <f t="shared" si="3"/>
        <v>4832.5634774090759</v>
      </c>
      <c r="L51">
        <f t="shared" si="3"/>
        <v>4409.8529045907562</v>
      </c>
      <c r="M51">
        <f t="shared" si="3"/>
        <v>4028.0496823583198</v>
      </c>
      <c r="N51">
        <f t="shared" si="3"/>
        <v>3677.3523224270484</v>
      </c>
      <c r="O51">
        <f t="shared" si="3"/>
        <v>3358.0736973902913</v>
      </c>
      <c r="P51">
        <f t="shared" si="3"/>
        <v>3066.1505029403288</v>
      </c>
      <c r="Q51">
        <f t="shared" si="3"/>
        <v>2799.7367380407095</v>
      </c>
    </row>
    <row r="52" spans="2:17" ht="15.6" x14ac:dyDescent="0.3">
      <c r="B52" s="15" t="s">
        <v>16</v>
      </c>
      <c r="C52">
        <f t="shared" ref="C52:Q53" si="4">+ABS(D47-C47)</f>
        <v>11620</v>
      </c>
      <c r="D52">
        <f t="shared" si="4"/>
        <v>9676.6433566433552</v>
      </c>
      <c r="E52">
        <f t="shared" si="4"/>
        <v>9409.4685314685303</v>
      </c>
      <c r="F52">
        <f t="shared" si="4"/>
        <v>8280.2725805662849</v>
      </c>
      <c r="G52">
        <f t="shared" si="4"/>
        <v>7714.6659396547475</v>
      </c>
      <c r="H52">
        <f t="shared" si="4"/>
        <v>6974.5513854525316</v>
      </c>
      <c r="I52">
        <f t="shared" si="4"/>
        <v>6397.1023259502463</v>
      </c>
      <c r="J52">
        <f t="shared" si="4"/>
        <v>5830.9033813040587</v>
      </c>
      <c r="K52">
        <f t="shared" si="4"/>
        <v>5327.0835511036803</v>
      </c>
      <c r="L52">
        <f t="shared" si="4"/>
        <v>4863.868966711776</v>
      </c>
      <c r="M52">
        <f t="shared" si="4"/>
        <v>4440.8110091288072</v>
      </c>
      <c r="N52">
        <f t="shared" si="4"/>
        <v>4055.3274187530778</v>
      </c>
      <c r="O52">
        <f t="shared" si="4"/>
        <v>3702.623935683966</v>
      </c>
      <c r="P52">
        <f t="shared" si="4"/>
        <v>3381.0417774616581</v>
      </c>
      <c r="Q52">
        <f t="shared" si="4"/>
        <v>3087.1378990263365</v>
      </c>
    </row>
    <row r="53" spans="2:17" ht="15.6" x14ac:dyDescent="0.3">
      <c r="B53" s="15" t="s">
        <v>17</v>
      </c>
      <c r="C53">
        <f t="shared" si="4"/>
        <v>10345.454545454544</v>
      </c>
      <c r="D53">
        <f t="shared" si="4"/>
        <v>9359.1608391608388</v>
      </c>
      <c r="E53">
        <f t="shared" si="4"/>
        <v>8368.6077558804809</v>
      </c>
      <c r="F53">
        <f t="shared" si="4"/>
        <v>7823.071641645065</v>
      </c>
      <c r="G53">
        <f t="shared" si="4"/>
        <v>7017.659925579821</v>
      </c>
      <c r="H53">
        <f t="shared" si="4"/>
        <v>6481.1745572047366</v>
      </c>
      <c r="I53">
        <f t="shared" si="4"/>
        <v>5879.5548482841177</v>
      </c>
      <c r="J53">
        <f t="shared" si="4"/>
        <v>5387.0093279676303</v>
      </c>
      <c r="K53">
        <f t="shared" si="4"/>
        <v>4910.8272006658281</v>
      </c>
      <c r="L53">
        <f t="shared" si="4"/>
        <v>4487.2481659358855</v>
      </c>
      <c r="M53">
        <f t="shared" si="4"/>
        <v>4096.2440233452153</v>
      </c>
      <c r="N53">
        <f t="shared" si="4"/>
        <v>3740.5313555693438</v>
      </c>
      <c r="O53">
        <f t="shared" si="4"/>
        <v>3415.493897568711</v>
      </c>
      <c r="P53">
        <f t="shared" si="4"/>
        <v>3118.618993155349</v>
      </c>
      <c r="Q53">
        <f t="shared" si="4"/>
        <v>2847.6720432141028</v>
      </c>
    </row>
    <row r="54" spans="2:17" ht="15.6" x14ac:dyDescent="0.3">
      <c r="B54" s="15" t="s">
        <v>18</v>
      </c>
      <c r="C54">
        <f>+MAX(C51:C53)</f>
        <v>11620</v>
      </c>
      <c r="D54">
        <f t="shared" ref="D54:Q54" si="5">+MAX(D51:D53)</f>
        <v>9676.6433566433552</v>
      </c>
      <c r="E54">
        <f t="shared" si="5"/>
        <v>9409.4685314685303</v>
      </c>
      <c r="F54">
        <f t="shared" si="5"/>
        <v>8280.2725805662849</v>
      </c>
      <c r="G54">
        <f t="shared" si="5"/>
        <v>7714.6659396547475</v>
      </c>
      <c r="H54">
        <f t="shared" si="5"/>
        <v>6974.5513854525316</v>
      </c>
      <c r="I54" s="11">
        <f t="shared" si="5"/>
        <v>6397.1023259502463</v>
      </c>
      <c r="J54">
        <f t="shared" si="5"/>
        <v>5830.9033813040587</v>
      </c>
      <c r="K54">
        <f t="shared" si="5"/>
        <v>5327.0835511036803</v>
      </c>
      <c r="L54">
        <f t="shared" si="5"/>
        <v>4863.868966711776</v>
      </c>
      <c r="M54">
        <f t="shared" si="5"/>
        <v>4440.8110091288072</v>
      </c>
      <c r="N54">
        <f t="shared" si="5"/>
        <v>4055.3274187530778</v>
      </c>
      <c r="O54">
        <f t="shared" si="5"/>
        <v>3702.623935683966</v>
      </c>
      <c r="P54">
        <f t="shared" si="5"/>
        <v>3381.0417774616581</v>
      </c>
      <c r="Q54">
        <f t="shared" si="5"/>
        <v>3087.1378990263365</v>
      </c>
    </row>
    <row r="56" spans="2:17" ht="15.6" x14ac:dyDescent="0.3">
      <c r="B56" s="15" t="s">
        <v>19</v>
      </c>
      <c r="C56">
        <v>5.0000000000000001E-4</v>
      </c>
    </row>
  </sheetData>
  <mergeCells count="7">
    <mergeCell ref="B44:H44"/>
    <mergeCell ref="C8:F8"/>
    <mergeCell ref="C10:F10"/>
    <mergeCell ref="B12:H12"/>
    <mergeCell ref="B19:H19"/>
    <mergeCell ref="B29:H29"/>
    <mergeCell ref="B36:H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JACOBI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2024-09-16T01:18:43Z</dcterms:created>
  <dcterms:modified xsi:type="dcterms:W3CDTF">2024-09-16T03:35:56Z</dcterms:modified>
</cp:coreProperties>
</file>