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na_\CloudStation\Forschung\GitHub\my-data-storage\data\20220301-01\"/>
    </mc:Choice>
  </mc:AlternateContent>
  <xr:revisionPtr revIDLastSave="0" documentId="8_{F6D87B5D-E4E9-4FDB-BDA8-3E473073D549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Tabelle1" sheetId="1" r:id="rId1"/>
    <sheet name="Tabelle2" sheetId="2" r:id="rId2"/>
    <sheet name="Tabelle3" sheetId="3" r:id="rId3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F1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B4" i="1"/>
  <c r="C4" i="1"/>
  <c r="A4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F1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F22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F3" i="1"/>
  <c r="C22" i="1" l="1"/>
  <c r="A11" i="1"/>
  <c r="C11" i="1"/>
  <c r="A22" i="1"/>
  <c r="E3" i="1"/>
  <c r="B22" i="1"/>
  <c r="B11" i="1"/>
  <c r="E14" i="1"/>
</calcChain>
</file>

<file path=xl/sharedStrings.xml><?xml version="1.0" encoding="utf-8"?>
<sst xmlns="http://schemas.openxmlformats.org/spreadsheetml/2006/main" count="60" uniqueCount="35">
  <si>
    <t>Ruheatmung Nase</t>
  </si>
  <si>
    <t>Ruheatmung Mund</t>
  </si>
  <si>
    <t>kumulativ</t>
  </si>
  <si>
    <t>0,3 – 0,5 μm</t>
  </si>
  <si>
    <t>0,5 – 1,0 μm</t>
  </si>
  <si>
    <t>1– 3 μm</t>
  </si>
  <si>
    <t>3 - 5 μm</t>
  </si>
  <si>
    <t>5 - 10 μm</t>
  </si>
  <si>
    <t>&gt; 10 μm</t>
  </si>
  <si>
    <t>0,3 – 5 μm</t>
  </si>
  <si>
    <t>min</t>
  </si>
  <si>
    <t>median</t>
  </si>
  <si>
    <t>max</t>
  </si>
  <si>
    <t>Proband1</t>
  </si>
  <si>
    <t>Proband2</t>
  </si>
  <si>
    <t>Proband3</t>
  </si>
  <si>
    <t>Proband4</t>
  </si>
  <si>
    <t>Proband5</t>
  </si>
  <si>
    <t>Proband6</t>
  </si>
  <si>
    <t>Proband7</t>
  </si>
  <si>
    <t>Proband8</t>
  </si>
  <si>
    <t>Proband9</t>
  </si>
  <si>
    <t>Proband10</t>
  </si>
  <si>
    <t>Proband11</t>
  </si>
  <si>
    <t>Proband12</t>
  </si>
  <si>
    <t>Proband13</t>
  </si>
  <si>
    <t>Proband14</t>
  </si>
  <si>
    <t>Proband15</t>
  </si>
  <si>
    <t>Proband16_2</t>
  </si>
  <si>
    <t>Proband17_12</t>
  </si>
  <si>
    <t>Proband18_5</t>
  </si>
  <si>
    <t>Proband19_16</t>
  </si>
  <si>
    <t>Proband20_15</t>
  </si>
  <si>
    <t>https://doi.org/10.1371/journal.pone.0277699</t>
  </si>
  <si>
    <t>Data 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</si>
</sst>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2" fillId="0" borderId="0" xfId="1" applyAlignment="1">
      <alignment horizontal="center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371/journal.pone.027769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"/>
  <sheetViews>
    <sheetView tabSelected="1" zoomScaleNormal="100" workbookViewId="0">
      <selection activeCell="A2" sqref="A2"/>
    </sheetView>
  </sheetViews>
  <sheetFormatPr baseColWidth="10" defaultRowHeight="15" x14ac:dyDescent="0.25"/>
  <cols>
    <col min="1" max="1" width="11.5703125" style="7"/>
    <col min="2" max="2" width="42.28515625" style="7" bestFit="1" customWidth="1"/>
    <col min="3" max="3" width="11.5703125" style="7"/>
    <col min="5" max="5" width="16.42578125" bestFit="1" customWidth="1"/>
  </cols>
  <sheetData>
    <row r="1" spans="1:26" x14ac:dyDescent="0.25">
      <c r="A1" s="7" t="s">
        <v>34</v>
      </c>
      <c r="B1" s="13" t="s">
        <v>33</v>
      </c>
    </row>
    <row r="3" spans="1:26" s="4" customFormat="1" x14ac:dyDescent="0.25">
      <c r="A3" s="8" t="s">
        <v>10</v>
      </c>
      <c r="B3" s="8" t="s">
        <v>11</v>
      </c>
      <c r="C3" s="8" t="s">
        <v>12</v>
      </c>
      <c r="E3" s="5">
        <f>MAX(F3:Y3)</f>
        <v>0.49548488417747194</v>
      </c>
      <c r="F3" s="5">
        <f>ABS(SUM(F5:F10)-F4)</f>
        <v>0.49548488417747194</v>
      </c>
      <c r="G3" s="5">
        <f t="shared" ref="G3:Y3" si="0">ABS(SUM(G5:G10)-G4)</f>
        <v>0.18099725166862868</v>
      </c>
      <c r="H3" s="5">
        <f t="shared" si="0"/>
        <v>6.6745190420096634E-3</v>
      </c>
      <c r="I3" s="5">
        <f t="shared" si="0"/>
        <v>0.14762465645857858</v>
      </c>
      <c r="J3" s="5">
        <f t="shared" si="0"/>
        <v>0.42952493129171576</v>
      </c>
      <c r="K3" s="5">
        <f t="shared" si="0"/>
        <v>0.44954848841774719</v>
      </c>
      <c r="L3" s="5">
        <f t="shared" si="0"/>
        <v>0.30192383195916506</v>
      </c>
      <c r="M3" s="5">
        <f t="shared" si="0"/>
        <v>0.29524931291715895</v>
      </c>
      <c r="N3" s="5">
        <f t="shared" si="0"/>
        <v>0.24774244208873597</v>
      </c>
      <c r="O3" s="5">
        <f t="shared" si="0"/>
        <v>0.34943070278760047</v>
      </c>
      <c r="P3" s="5">
        <f t="shared" si="0"/>
        <v>0.28190027483313695</v>
      </c>
      <c r="Q3" s="5">
        <f t="shared" si="0"/>
        <v>0.29524931291715717</v>
      </c>
      <c r="R3" s="5">
        <f t="shared" si="0"/>
        <v>0</v>
      </c>
      <c r="S3" s="5">
        <f t="shared" si="0"/>
        <v>0.32901452689439026</v>
      </c>
      <c r="T3" s="5">
        <f t="shared" si="0"/>
        <v>0.16529250098153625</v>
      </c>
      <c r="U3" s="5">
        <f t="shared" si="0"/>
        <v>0.36277974087161624</v>
      </c>
      <c r="V3" s="5">
        <f t="shared" si="0"/>
        <v>0.44287396937573575</v>
      </c>
      <c r="W3" s="5">
        <f t="shared" si="0"/>
        <v>0.42952493129171576</v>
      </c>
      <c r="X3" s="5">
        <f t="shared" si="0"/>
        <v>0.39615233608166989</v>
      </c>
      <c r="Y3" s="5">
        <f t="shared" si="0"/>
        <v>0.42285041224970676</v>
      </c>
    </row>
    <row r="4" spans="1:26" x14ac:dyDescent="0.25">
      <c r="A4" s="6">
        <f t="shared" ref="A4:A11" si="1">MIN(F4:Y4)</f>
        <v>0</v>
      </c>
      <c r="B4" s="6">
        <f t="shared" ref="B4:B11" si="2">MEDIAN(F4:Y4)</f>
        <v>25.5</v>
      </c>
      <c r="C4" s="6">
        <f t="shared" ref="C4:C11" si="3">MAX(F4:Y4)</f>
        <v>743</v>
      </c>
      <c r="D4" t="s">
        <v>2</v>
      </c>
      <c r="E4" s="1" t="s">
        <v>0</v>
      </c>
      <c r="F4" s="2">
        <v>346</v>
      </c>
      <c r="G4" s="2">
        <v>63</v>
      </c>
      <c r="H4" s="2">
        <v>11</v>
      </c>
      <c r="I4" s="2">
        <v>8</v>
      </c>
      <c r="J4" s="2">
        <v>2</v>
      </c>
      <c r="K4" s="2">
        <v>35</v>
      </c>
      <c r="L4" s="2">
        <v>27</v>
      </c>
      <c r="M4" s="2">
        <v>16</v>
      </c>
      <c r="N4" s="2">
        <v>173</v>
      </c>
      <c r="O4" s="2">
        <v>130</v>
      </c>
      <c r="P4" s="2">
        <v>6</v>
      </c>
      <c r="Q4" s="2">
        <v>16</v>
      </c>
      <c r="R4" s="2">
        <v>0</v>
      </c>
      <c r="S4" s="2">
        <v>46</v>
      </c>
      <c r="T4" s="2">
        <v>743</v>
      </c>
      <c r="U4" s="2">
        <v>108</v>
      </c>
      <c r="V4" s="2">
        <v>24</v>
      </c>
      <c r="W4" s="2">
        <v>2</v>
      </c>
      <c r="X4" s="2">
        <v>53</v>
      </c>
      <c r="Y4" s="2">
        <v>9</v>
      </c>
    </row>
    <row r="5" spans="1:26" x14ac:dyDescent="0.25">
      <c r="A5" s="6">
        <f t="shared" si="1"/>
        <v>0</v>
      </c>
      <c r="B5" s="6">
        <f t="shared" si="2"/>
        <v>16.489988221436988</v>
      </c>
      <c r="C5" s="6">
        <f t="shared" si="3"/>
        <v>314.09501374165683</v>
      </c>
      <c r="D5" t="s">
        <v>3</v>
      </c>
      <c r="E5" s="1" t="s">
        <v>0</v>
      </c>
      <c r="F5" s="3">
        <v>180.60463290145267</v>
      </c>
      <c r="G5" s="3">
        <v>26.698076168040835</v>
      </c>
      <c r="H5" s="3">
        <v>7.8523753435414223</v>
      </c>
      <c r="I5" s="3">
        <v>3.1409501374165685</v>
      </c>
      <c r="J5" s="3">
        <v>1.5704750687082842</v>
      </c>
      <c r="K5" s="3">
        <v>25.127601099332548</v>
      </c>
      <c r="L5" s="3">
        <v>20.416175893207697</v>
      </c>
      <c r="M5" s="3">
        <v>10.993325480957989</v>
      </c>
      <c r="N5" s="3">
        <v>117.7856301531213</v>
      </c>
      <c r="O5" s="3">
        <v>47.114252061248536</v>
      </c>
      <c r="P5" s="3">
        <v>6.281900274833137</v>
      </c>
      <c r="Q5" s="3">
        <v>12.563800549666276</v>
      </c>
      <c r="R5" s="3">
        <v>0</v>
      </c>
      <c r="S5" s="3">
        <v>29.053788771103264</v>
      </c>
      <c r="T5" s="3">
        <v>314.09501374165683</v>
      </c>
      <c r="U5" s="3">
        <v>45.543776992540245</v>
      </c>
      <c r="V5" s="3">
        <v>12.563800549666274</v>
      </c>
      <c r="W5" s="3">
        <v>0</v>
      </c>
      <c r="X5" s="3">
        <v>32.979976442873976</v>
      </c>
      <c r="Y5" s="3">
        <v>7.8523753435414223</v>
      </c>
    </row>
    <row r="6" spans="1:26" x14ac:dyDescent="0.25">
      <c r="A6" s="6">
        <f t="shared" si="1"/>
        <v>0</v>
      </c>
      <c r="B6" s="6">
        <f t="shared" si="2"/>
        <v>5.4966627404789943</v>
      </c>
      <c r="C6" s="6">
        <f t="shared" si="3"/>
        <v>262.26933647428348</v>
      </c>
      <c r="D6" t="s">
        <v>4</v>
      </c>
      <c r="E6" s="1" t="s">
        <v>0</v>
      </c>
      <c r="F6" s="3">
        <v>94.228504122497057</v>
      </c>
      <c r="G6" s="3">
        <v>18.84570082449941</v>
      </c>
      <c r="H6" s="3">
        <v>3.1409501374165685</v>
      </c>
      <c r="I6" s="3">
        <v>3.1409501374165685</v>
      </c>
      <c r="J6" s="3">
        <v>0</v>
      </c>
      <c r="K6" s="3">
        <v>6.281900274833137</v>
      </c>
      <c r="L6" s="3">
        <v>4.7114252061248525</v>
      </c>
      <c r="M6" s="3">
        <v>4.7114252061248525</v>
      </c>
      <c r="N6" s="3">
        <v>39.261876717707111</v>
      </c>
      <c r="O6" s="3">
        <v>59.678052610914804</v>
      </c>
      <c r="P6" s="3">
        <v>0</v>
      </c>
      <c r="Q6" s="3">
        <v>1.5704750687082842</v>
      </c>
      <c r="R6" s="3">
        <v>0</v>
      </c>
      <c r="S6" s="3">
        <v>6.281900274833137</v>
      </c>
      <c r="T6" s="3">
        <v>262.26933647428348</v>
      </c>
      <c r="U6" s="3">
        <v>29.839026305457402</v>
      </c>
      <c r="V6" s="3">
        <v>9.4228504122497068</v>
      </c>
      <c r="W6" s="3">
        <v>1.5704750687082842</v>
      </c>
      <c r="X6" s="3">
        <v>14.134275618374559</v>
      </c>
      <c r="Y6" s="3">
        <v>1.5704750687082842</v>
      </c>
    </row>
    <row r="7" spans="1:26" x14ac:dyDescent="0.25">
      <c r="A7" s="6">
        <f t="shared" si="1"/>
        <v>0</v>
      </c>
      <c r="B7" s="6">
        <f t="shared" si="2"/>
        <v>1.5704750687082842</v>
      </c>
      <c r="C7" s="6">
        <f t="shared" si="3"/>
        <v>158.61798193953672</v>
      </c>
      <c r="D7" t="s">
        <v>5</v>
      </c>
      <c r="E7" s="1" t="s">
        <v>0</v>
      </c>
      <c r="F7" s="3">
        <v>69.100903023164506</v>
      </c>
      <c r="G7" s="3">
        <v>17.275225755791126</v>
      </c>
      <c r="H7" s="3">
        <v>0</v>
      </c>
      <c r="I7" s="3">
        <v>1.5704750687082842</v>
      </c>
      <c r="J7" s="3">
        <v>0</v>
      </c>
      <c r="K7" s="3">
        <v>3.1409501374165685</v>
      </c>
      <c r="L7" s="3">
        <v>1.5704750687082842</v>
      </c>
      <c r="M7" s="3">
        <v>0</v>
      </c>
      <c r="N7" s="3">
        <v>15.704750687082843</v>
      </c>
      <c r="O7" s="3">
        <v>23.557126030624268</v>
      </c>
      <c r="P7" s="3">
        <v>0</v>
      </c>
      <c r="Q7" s="3">
        <v>1.5704750687082842</v>
      </c>
      <c r="R7" s="3">
        <v>0</v>
      </c>
      <c r="S7" s="3">
        <v>8.6376128778955632</v>
      </c>
      <c r="T7" s="3">
        <v>158.61798193953672</v>
      </c>
      <c r="U7" s="3">
        <v>32.979976442873969</v>
      </c>
      <c r="V7" s="3">
        <v>1.5704750687082842</v>
      </c>
      <c r="W7" s="3">
        <v>0</v>
      </c>
      <c r="X7" s="3">
        <v>6.281900274833137</v>
      </c>
      <c r="Y7" s="3">
        <v>0</v>
      </c>
    </row>
    <row r="8" spans="1:26" x14ac:dyDescent="0.25">
      <c r="A8" s="6">
        <f t="shared" si="1"/>
        <v>0</v>
      </c>
      <c r="B8" s="6">
        <f t="shared" si="2"/>
        <v>0</v>
      </c>
      <c r="C8" s="6">
        <f t="shared" si="3"/>
        <v>6.281900274833137</v>
      </c>
      <c r="D8" t="s">
        <v>6</v>
      </c>
      <c r="E8" s="1" t="s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6.281900274833137</v>
      </c>
      <c r="U8" s="3">
        <v>0</v>
      </c>
      <c r="V8" s="3">
        <v>0</v>
      </c>
      <c r="W8" s="3">
        <v>0</v>
      </c>
      <c r="X8" s="3">
        <v>0</v>
      </c>
      <c r="Y8" s="3">
        <v>0</v>
      </c>
    </row>
    <row r="9" spans="1:26" x14ac:dyDescent="0.25">
      <c r="A9" s="6">
        <f t="shared" si="1"/>
        <v>0</v>
      </c>
      <c r="B9" s="6">
        <f t="shared" si="2"/>
        <v>0</v>
      </c>
      <c r="C9" s="6">
        <f t="shared" si="3"/>
        <v>2.3557126030624262</v>
      </c>
      <c r="D9" t="s">
        <v>7</v>
      </c>
      <c r="E9" s="1" t="s">
        <v>0</v>
      </c>
      <c r="F9" s="3">
        <v>1.5704750687082842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2.3557126030624262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</row>
    <row r="10" spans="1:26" x14ac:dyDescent="0.25">
      <c r="A10" s="6">
        <f t="shared" si="1"/>
        <v>0</v>
      </c>
      <c r="B10" s="6">
        <f t="shared" si="2"/>
        <v>0</v>
      </c>
      <c r="C10" s="6">
        <f t="shared" si="3"/>
        <v>1.5704750687082842</v>
      </c>
      <c r="D10" t="s">
        <v>8</v>
      </c>
      <c r="E10" s="1" t="s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1.5704750687082842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/>
    </row>
    <row r="11" spans="1:26" s="10" customFormat="1" x14ac:dyDescent="0.25">
      <c r="A11" s="9">
        <f t="shared" si="1"/>
        <v>0</v>
      </c>
      <c r="B11" s="9">
        <f t="shared" si="2"/>
        <v>25.127601099332551</v>
      </c>
      <c r="C11" s="9">
        <f t="shared" si="3"/>
        <v>741.26423243031013</v>
      </c>
      <c r="D11" s="10" t="s">
        <v>9</v>
      </c>
      <c r="E11" s="11" t="s">
        <v>0</v>
      </c>
      <c r="F11" s="12">
        <f>SUM(F5:F8)</f>
        <v>343.93404004711425</v>
      </c>
      <c r="G11" s="12">
        <f t="shared" ref="G11:Y11" si="4">SUM(G5:G8)</f>
        <v>62.819002748331371</v>
      </c>
      <c r="H11" s="12">
        <f t="shared" si="4"/>
        <v>10.99332548095799</v>
      </c>
      <c r="I11" s="12">
        <f t="shared" si="4"/>
        <v>7.8523753435414214</v>
      </c>
      <c r="J11" s="12">
        <f t="shared" si="4"/>
        <v>1.5704750687082842</v>
      </c>
      <c r="K11" s="12">
        <f t="shared" si="4"/>
        <v>34.550451511582253</v>
      </c>
      <c r="L11" s="12">
        <f t="shared" si="4"/>
        <v>26.698076168040835</v>
      </c>
      <c r="M11" s="12">
        <f t="shared" si="4"/>
        <v>15.704750687082841</v>
      </c>
      <c r="N11" s="12">
        <f t="shared" si="4"/>
        <v>172.75225755791126</v>
      </c>
      <c r="O11" s="12">
        <f t="shared" si="4"/>
        <v>130.3494307027876</v>
      </c>
      <c r="P11" s="12">
        <f t="shared" si="4"/>
        <v>6.281900274833137</v>
      </c>
      <c r="Q11" s="12">
        <f t="shared" si="4"/>
        <v>15.704750687082843</v>
      </c>
      <c r="R11" s="12">
        <f t="shared" si="4"/>
        <v>0</v>
      </c>
      <c r="S11" s="12">
        <f t="shared" si="4"/>
        <v>43.973301923831961</v>
      </c>
      <c r="T11" s="12">
        <f t="shared" si="4"/>
        <v>741.26423243031013</v>
      </c>
      <c r="U11" s="12">
        <f t="shared" si="4"/>
        <v>108.36277974087162</v>
      </c>
      <c r="V11" s="12">
        <f t="shared" si="4"/>
        <v>23.557126030624264</v>
      </c>
      <c r="W11" s="12">
        <f t="shared" si="4"/>
        <v>1.5704750687082842</v>
      </c>
      <c r="X11" s="12">
        <f t="shared" si="4"/>
        <v>53.39615233608167</v>
      </c>
      <c r="Y11" s="12">
        <f t="shared" si="4"/>
        <v>9.4228504122497068</v>
      </c>
    </row>
    <row r="12" spans="1:26" x14ac:dyDescent="0.25">
      <c r="A12" s="6"/>
      <c r="B12" s="6"/>
      <c r="C12" s="6"/>
    </row>
    <row r="13" spans="1:26" x14ac:dyDescent="0.25">
      <c r="A13" s="6"/>
      <c r="B13" s="6"/>
      <c r="C13" s="6"/>
    </row>
    <row r="14" spans="1:26" s="4" customFormat="1" x14ac:dyDescent="0.25">
      <c r="A14" s="8" t="s">
        <v>10</v>
      </c>
      <c r="B14" s="8" t="s">
        <v>11</v>
      </c>
      <c r="C14" s="8" t="s">
        <v>12</v>
      </c>
      <c r="E14" s="5">
        <f>MAX(F14:Y14)</f>
        <v>0.48645465253230213</v>
      </c>
      <c r="F14" s="5">
        <f>ABS(SUM(F16:F21)-F15)</f>
        <v>0.48645465253230213</v>
      </c>
      <c r="G14" s="5">
        <f t="shared" ref="G14:Y14" si="5">ABS(SUM(G16:G21)-G15)</f>
        <v>0.13270514330588412</v>
      </c>
      <c r="H14" s="5">
        <f t="shared" si="5"/>
        <v>0.42952493129171576</v>
      </c>
      <c r="I14" s="5">
        <f t="shared" si="5"/>
        <v>0.32862190812720371</v>
      </c>
      <c r="J14" s="5">
        <f t="shared" si="5"/>
        <v>0.42285041224970499</v>
      </c>
      <c r="K14" s="5">
        <f t="shared" si="5"/>
        <v>4.672163329406942E-2</v>
      </c>
      <c r="L14" s="5">
        <f t="shared" si="5"/>
        <v>0.31016882606991203</v>
      </c>
      <c r="M14" s="5">
        <f t="shared" si="5"/>
        <v>0.28190027483313695</v>
      </c>
      <c r="N14" s="5">
        <f t="shared" si="5"/>
        <v>0.41185708676857757</v>
      </c>
      <c r="O14" s="5">
        <f t="shared" si="5"/>
        <v>7.577542206513499E-2</v>
      </c>
      <c r="P14" s="5">
        <f t="shared" si="5"/>
        <v>0.12760109933254782</v>
      </c>
      <c r="Q14" s="5">
        <f t="shared" si="5"/>
        <v>0.32194738908519582</v>
      </c>
      <c r="R14" s="5">
        <f t="shared" si="5"/>
        <v>0.42952493129171576</v>
      </c>
      <c r="S14" s="5">
        <f t="shared" si="5"/>
        <v>0.1075775422065206</v>
      </c>
      <c r="T14" s="5">
        <f t="shared" si="5"/>
        <v>0.27287004318793606</v>
      </c>
      <c r="U14" s="5">
        <f t="shared" si="5"/>
        <v>0.1075775422065206</v>
      </c>
      <c r="V14" s="5">
        <f t="shared" si="5"/>
        <v>0.47624656458577874</v>
      </c>
      <c r="W14" s="5">
        <f t="shared" si="5"/>
        <v>0.14095013741656848</v>
      </c>
      <c r="X14" s="5">
        <f t="shared" si="5"/>
        <v>0.20180604632901122</v>
      </c>
      <c r="Y14" s="5">
        <f t="shared" si="5"/>
        <v>0.29524931291715895</v>
      </c>
    </row>
    <row r="15" spans="1:26" x14ac:dyDescent="0.25">
      <c r="A15" s="6">
        <f t="shared" ref="A15:A22" si="6">MIN(F15:Y15)</f>
        <v>2</v>
      </c>
      <c r="B15" s="6">
        <f t="shared" ref="B15:B22" si="7">MEDIAN(F15:Y15)</f>
        <v>65.5</v>
      </c>
      <c r="C15" s="6">
        <f t="shared" ref="C15:C22" si="8">MAX(F15:Y15)</f>
        <v>1037</v>
      </c>
      <c r="D15" t="s">
        <v>2</v>
      </c>
      <c r="E15" s="1" t="s">
        <v>1</v>
      </c>
      <c r="F15" s="2">
        <v>1037</v>
      </c>
      <c r="G15" s="2">
        <v>454</v>
      </c>
      <c r="H15" s="2">
        <v>2</v>
      </c>
      <c r="I15" s="2">
        <v>71</v>
      </c>
      <c r="J15" s="2">
        <v>9</v>
      </c>
      <c r="K15" s="2">
        <v>77</v>
      </c>
      <c r="L15" s="2">
        <v>430</v>
      </c>
      <c r="M15" s="2">
        <v>6</v>
      </c>
      <c r="N15" s="2">
        <v>733</v>
      </c>
      <c r="O15" s="2">
        <v>581</v>
      </c>
      <c r="P15" s="2">
        <v>25</v>
      </c>
      <c r="Q15" s="2">
        <v>60</v>
      </c>
      <c r="R15" s="2">
        <v>2</v>
      </c>
      <c r="S15" s="2">
        <v>58</v>
      </c>
      <c r="T15" s="2">
        <v>685</v>
      </c>
      <c r="U15" s="2">
        <v>58</v>
      </c>
      <c r="V15" s="2">
        <v>79</v>
      </c>
      <c r="W15" s="2">
        <v>3</v>
      </c>
      <c r="X15" s="2">
        <v>138</v>
      </c>
      <c r="Y15" s="2">
        <v>16</v>
      </c>
    </row>
    <row r="16" spans="1:26" x14ac:dyDescent="0.25">
      <c r="A16" s="6">
        <f t="shared" si="6"/>
        <v>0</v>
      </c>
      <c r="B16" s="6">
        <f t="shared" si="7"/>
        <v>35.335689045936398</v>
      </c>
      <c r="C16" s="6">
        <f t="shared" si="8"/>
        <v>559.08912446014926</v>
      </c>
      <c r="D16" t="s">
        <v>3</v>
      </c>
      <c r="E16" s="1" t="s">
        <v>1</v>
      </c>
      <c r="F16" s="3">
        <v>559.08912446014926</v>
      </c>
      <c r="G16" s="3">
        <v>139.77228111503729</v>
      </c>
      <c r="H16" s="3">
        <v>0</v>
      </c>
      <c r="I16" s="3">
        <v>34.550451511582253</v>
      </c>
      <c r="J16" s="3">
        <v>6.281900274833137</v>
      </c>
      <c r="K16" s="3">
        <v>53.39615233608167</v>
      </c>
      <c r="L16" s="3">
        <v>266.98076168040836</v>
      </c>
      <c r="M16" s="3">
        <v>1.5704750687082842</v>
      </c>
      <c r="N16" s="3">
        <v>510.40439733019218</v>
      </c>
      <c r="O16" s="3">
        <v>212.01413427561837</v>
      </c>
      <c r="P16" s="3">
        <v>15.704750687082845</v>
      </c>
      <c r="Q16" s="3">
        <v>40.832351786415394</v>
      </c>
      <c r="R16" s="3">
        <v>0</v>
      </c>
      <c r="S16" s="3">
        <v>26.698076168040831</v>
      </c>
      <c r="T16" s="3">
        <v>336.08166470357276</v>
      </c>
      <c r="U16" s="3">
        <v>34.550451511582253</v>
      </c>
      <c r="V16" s="3">
        <v>36.120926580290543</v>
      </c>
      <c r="W16" s="3">
        <v>0</v>
      </c>
      <c r="X16" s="3">
        <v>87.946603847663908</v>
      </c>
      <c r="Y16" s="3">
        <v>12.563800549666274</v>
      </c>
    </row>
    <row r="17" spans="1:26" x14ac:dyDescent="0.25">
      <c r="A17" s="6">
        <f t="shared" si="6"/>
        <v>1.5704750687082842</v>
      </c>
      <c r="B17" s="6">
        <f t="shared" si="7"/>
        <v>15.704750687082845</v>
      </c>
      <c r="C17" s="6">
        <f t="shared" si="8"/>
        <v>381.62544169611311</v>
      </c>
      <c r="D17" t="s">
        <v>4</v>
      </c>
      <c r="E17" s="1" t="s">
        <v>1</v>
      </c>
      <c r="F17" s="3">
        <v>381.62544169611311</v>
      </c>
      <c r="G17" s="3">
        <v>175.89320769532782</v>
      </c>
      <c r="H17" s="3">
        <v>1.5704750687082842</v>
      </c>
      <c r="I17" s="3">
        <v>20.416175893207697</v>
      </c>
      <c r="J17" s="3">
        <v>1.5704750687082842</v>
      </c>
      <c r="K17" s="3">
        <v>17.27522575579113</v>
      </c>
      <c r="L17" s="3">
        <v>86.376128778955632</v>
      </c>
      <c r="M17" s="3">
        <v>3.1409501374165685</v>
      </c>
      <c r="N17" s="3">
        <v>174.32273262661954</v>
      </c>
      <c r="O17" s="3">
        <v>237.14173537495088</v>
      </c>
      <c r="P17" s="3">
        <v>6.281900274833137</v>
      </c>
      <c r="Q17" s="3">
        <v>12.563800549666277</v>
      </c>
      <c r="R17" s="3">
        <v>1.5704750687082842</v>
      </c>
      <c r="S17" s="3">
        <v>15.704750687082845</v>
      </c>
      <c r="T17" s="3">
        <v>188.45700824499414</v>
      </c>
      <c r="U17" s="3">
        <v>15.704750687082845</v>
      </c>
      <c r="V17" s="3">
        <v>14.134275618374556</v>
      </c>
      <c r="W17" s="3">
        <v>3.1409501374165685</v>
      </c>
      <c r="X17" s="3">
        <v>21.986650961915981</v>
      </c>
      <c r="Y17" s="3">
        <v>1.5704750687082842</v>
      </c>
    </row>
    <row r="18" spans="1:26" x14ac:dyDescent="0.25">
      <c r="A18" s="6">
        <f t="shared" si="6"/>
        <v>0</v>
      </c>
      <c r="B18" s="6">
        <f t="shared" si="7"/>
        <v>10.993325480957989</v>
      </c>
      <c r="C18" s="6">
        <f t="shared" si="8"/>
        <v>147.62465645857873</v>
      </c>
      <c r="D18" t="s">
        <v>5</v>
      </c>
      <c r="E18" s="1" t="s">
        <v>1</v>
      </c>
      <c r="F18" s="3">
        <v>94.228504122497043</v>
      </c>
      <c r="G18" s="3">
        <v>130.3494307027876</v>
      </c>
      <c r="H18" s="3">
        <v>0</v>
      </c>
      <c r="I18" s="3">
        <v>14.134275618374556</v>
      </c>
      <c r="J18" s="3">
        <v>1.5704750687082842</v>
      </c>
      <c r="K18" s="3">
        <v>6.281900274833137</v>
      </c>
      <c r="L18" s="3">
        <v>76.953278366705916</v>
      </c>
      <c r="M18" s="3">
        <v>1.5704750687082842</v>
      </c>
      <c r="N18" s="3">
        <v>48.684727129956812</v>
      </c>
      <c r="O18" s="3">
        <v>127.20848056537099</v>
      </c>
      <c r="P18" s="3">
        <v>3.1409501374165685</v>
      </c>
      <c r="Q18" s="3">
        <v>6.281900274833137</v>
      </c>
      <c r="R18" s="3">
        <v>0</v>
      </c>
      <c r="S18" s="3">
        <v>15.704750687082845</v>
      </c>
      <c r="T18" s="3">
        <v>147.62465645857873</v>
      </c>
      <c r="U18" s="3">
        <v>7.8523753435414223</v>
      </c>
      <c r="V18" s="3">
        <v>23.557126030624268</v>
      </c>
      <c r="W18" s="3">
        <v>0</v>
      </c>
      <c r="X18" s="3">
        <v>28.268551236749111</v>
      </c>
      <c r="Y18" s="3">
        <v>1.5704750687082842</v>
      </c>
    </row>
    <row r="19" spans="1:26" x14ac:dyDescent="0.25">
      <c r="A19" s="6">
        <f t="shared" si="6"/>
        <v>0</v>
      </c>
      <c r="B19" s="6">
        <f t="shared" si="7"/>
        <v>0</v>
      </c>
      <c r="C19" s="6">
        <f t="shared" si="8"/>
        <v>10.99332548095799</v>
      </c>
      <c r="D19" t="s">
        <v>6</v>
      </c>
      <c r="E19" s="1" t="s">
        <v>1</v>
      </c>
      <c r="F19" s="3">
        <v>1.5704750687082842</v>
      </c>
      <c r="G19" s="3">
        <v>6.281900274833137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4.7114252061248525</v>
      </c>
      <c r="P19" s="3">
        <v>0</v>
      </c>
      <c r="Q19" s="3">
        <v>0</v>
      </c>
      <c r="R19" s="3">
        <v>0</v>
      </c>
      <c r="S19" s="3">
        <v>0</v>
      </c>
      <c r="T19" s="3">
        <v>10.99332548095799</v>
      </c>
      <c r="U19" s="3">
        <v>0</v>
      </c>
      <c r="V19" s="3">
        <v>4.7114252061248525</v>
      </c>
      <c r="W19" s="3">
        <v>0</v>
      </c>
      <c r="X19" s="3">
        <v>0</v>
      </c>
      <c r="Y19" s="3">
        <v>0</v>
      </c>
    </row>
    <row r="20" spans="1:26" x14ac:dyDescent="0.25">
      <c r="A20" s="6">
        <f t="shared" si="6"/>
        <v>0</v>
      </c>
      <c r="B20" s="6">
        <f t="shared" si="7"/>
        <v>0</v>
      </c>
      <c r="C20" s="6">
        <f t="shared" si="8"/>
        <v>1.5704750687082842</v>
      </c>
      <c r="D20" t="s">
        <v>7</v>
      </c>
      <c r="E20" s="1" t="s">
        <v>1</v>
      </c>
      <c r="F20" s="3">
        <v>0</v>
      </c>
      <c r="G20" s="3">
        <v>1.5704750687082842</v>
      </c>
      <c r="H20" s="3">
        <v>0</v>
      </c>
      <c r="I20" s="3">
        <v>1.5704750687082842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</row>
    <row r="21" spans="1:26" x14ac:dyDescent="0.25">
      <c r="A21" s="6">
        <f t="shared" si="6"/>
        <v>0</v>
      </c>
      <c r="B21" s="6">
        <f t="shared" si="7"/>
        <v>0</v>
      </c>
      <c r="C21" s="6">
        <f t="shared" si="8"/>
        <v>1.5704750687082842</v>
      </c>
      <c r="D21" t="s">
        <v>8</v>
      </c>
      <c r="E21" s="1" t="s">
        <v>1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1.5704750687082842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/>
    </row>
    <row r="22" spans="1:26" s="10" customFormat="1" x14ac:dyDescent="0.25">
      <c r="A22" s="9">
        <f t="shared" si="6"/>
        <v>1.5704750687082842</v>
      </c>
      <c r="B22" s="9">
        <f t="shared" si="7"/>
        <v>64.389477817039648</v>
      </c>
      <c r="C22" s="9">
        <f t="shared" si="8"/>
        <v>1036.5135453474677</v>
      </c>
      <c r="D22" s="10" t="s">
        <v>9</v>
      </c>
      <c r="E22" s="11" t="s">
        <v>1</v>
      </c>
      <c r="F22" s="12">
        <f>SUM(F16:F19)</f>
        <v>1036.5135453474677</v>
      </c>
      <c r="G22" s="12">
        <f t="shared" ref="G22:Y22" si="9">SUM(G16:G19)</f>
        <v>452.29681978798584</v>
      </c>
      <c r="H22" s="12">
        <f t="shared" si="9"/>
        <v>1.5704750687082842</v>
      </c>
      <c r="I22" s="12">
        <f t="shared" si="9"/>
        <v>69.100903023164506</v>
      </c>
      <c r="J22" s="12">
        <f t="shared" si="9"/>
        <v>9.422850412249705</v>
      </c>
      <c r="K22" s="12">
        <f t="shared" si="9"/>
        <v>76.953278366705931</v>
      </c>
      <c r="L22" s="12">
        <f t="shared" si="9"/>
        <v>430.31016882606991</v>
      </c>
      <c r="M22" s="12">
        <f t="shared" si="9"/>
        <v>6.281900274833137</v>
      </c>
      <c r="N22" s="12">
        <f t="shared" si="9"/>
        <v>733.41185708676858</v>
      </c>
      <c r="O22" s="12">
        <f t="shared" si="9"/>
        <v>581.07577542206513</v>
      </c>
      <c r="P22" s="12">
        <f t="shared" si="9"/>
        <v>25.127601099332548</v>
      </c>
      <c r="Q22" s="12">
        <f t="shared" si="9"/>
        <v>59.678052610914804</v>
      </c>
      <c r="R22" s="12">
        <f t="shared" si="9"/>
        <v>1.5704750687082842</v>
      </c>
      <c r="S22" s="12">
        <f t="shared" si="9"/>
        <v>58.107577542206521</v>
      </c>
      <c r="T22" s="12">
        <f t="shared" si="9"/>
        <v>683.15665488810373</v>
      </c>
      <c r="U22" s="12">
        <f t="shared" si="9"/>
        <v>58.107577542206521</v>
      </c>
      <c r="V22" s="12">
        <f t="shared" si="9"/>
        <v>78.523753435414221</v>
      </c>
      <c r="W22" s="12">
        <f t="shared" si="9"/>
        <v>3.1409501374165685</v>
      </c>
      <c r="X22" s="12">
        <f t="shared" si="9"/>
        <v>138.20180604632901</v>
      </c>
      <c r="Y22" s="12">
        <f t="shared" si="9"/>
        <v>15.704750687082841</v>
      </c>
    </row>
    <row r="25" spans="1:26" x14ac:dyDescent="0.25">
      <c r="F25" s="7" t="s">
        <v>13</v>
      </c>
      <c r="G25" s="7" t="s">
        <v>14</v>
      </c>
      <c r="H25" s="7" t="s">
        <v>15</v>
      </c>
      <c r="I25" s="7" t="s">
        <v>16</v>
      </c>
      <c r="J25" s="7" t="s">
        <v>17</v>
      </c>
      <c r="K25" s="7" t="s">
        <v>18</v>
      </c>
      <c r="L25" s="7" t="s">
        <v>19</v>
      </c>
      <c r="M25" s="7" t="s">
        <v>20</v>
      </c>
      <c r="N25" s="7" t="s">
        <v>21</v>
      </c>
      <c r="O25" s="7" t="s">
        <v>22</v>
      </c>
      <c r="P25" s="7" t="s">
        <v>23</v>
      </c>
      <c r="Q25" s="7" t="s">
        <v>24</v>
      </c>
      <c r="R25" s="7" t="s">
        <v>25</v>
      </c>
      <c r="S25" s="7" t="s">
        <v>26</v>
      </c>
      <c r="T25" s="7" t="s">
        <v>27</v>
      </c>
      <c r="U25" s="7" t="s">
        <v>28</v>
      </c>
      <c r="V25" s="7" t="s">
        <v>29</v>
      </c>
      <c r="W25" s="7" t="s">
        <v>30</v>
      </c>
      <c r="X25" s="7" t="s">
        <v>31</v>
      </c>
      <c r="Y25" s="7" t="s">
        <v>32</v>
      </c>
    </row>
  </sheetData>
  <hyperlinks>
    <hyperlink ref="B1" r:id="rId1" xr:uid="{97C1EB9C-3AA8-4AA3-B40C-F83191850738}"/>
  </hyperlinks>
  <pageMargins left="0.7" right="0.7" top="0.78740157499999996" bottom="0.78740157499999996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4" workbookViewId="0"/>
  </sheetViews>
  <sheetFormatPr baseColWidth="10" defaultRowHeight="15" x14ac:dyDescent="0.25"/>
  <sheetData/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Oliver Stier</dc:creator>
  <cp:lastModifiedBy>Carl Firle</cp:lastModifiedBy>
  <dcterms:created xsi:type="dcterms:W3CDTF">2022-02-19T15:56:28Z</dcterms:created>
  <dcterms:modified xsi:type="dcterms:W3CDTF">2025-08-06T06:54:17Z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2022-02-19T16:56:02Z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c938bcf6-0881-4902-a5d0-6e72b1e58311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