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d\Documents\GitHub\GT-BITNG\Projects\Development_Board\Electronics\DB\DB-X02\"/>
    </mc:Choice>
  </mc:AlternateContent>
  <xr:revisionPtr revIDLastSave="0" documentId="13_ncr:1_{659413B3-6822-468C-A540-861EFE0C9C4B}" xr6:coauthVersionLast="46" xr6:coauthVersionMax="46" xr10:uidLastSave="{00000000-0000-0000-0000-000000000000}"/>
  <bookViews>
    <workbookView xWindow="-108" yWindow="-108" windowWidth="23256" windowHeight="12576" xr2:uid="{2CFCA7FC-FEC4-4172-80EE-2DB86B4F0902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2" l="1"/>
  <c r="F6" i="2"/>
  <c r="F5" i="2"/>
  <c r="F3" i="2"/>
  <c r="F2" i="2"/>
  <c r="E7" i="2"/>
  <c r="E6" i="2"/>
  <c r="E5" i="2"/>
  <c r="E3" i="2"/>
  <c r="E2" i="2"/>
  <c r="C3" i="2"/>
  <c r="B2" i="2"/>
  <c r="B3" i="2" s="1"/>
  <c r="C2" i="2"/>
  <c r="D2" i="2"/>
  <c r="D3" i="2"/>
  <c r="D5" i="2"/>
  <c r="D7" i="2"/>
  <c r="B9" i="2"/>
  <c r="B10" i="2"/>
  <c r="B5" i="2" l="1"/>
  <c r="B6" i="2" s="1"/>
  <c r="C5" i="2"/>
  <c r="C6" i="2" s="1"/>
  <c r="C7" i="2"/>
  <c r="D6" i="2"/>
  <c r="B7" i="2"/>
</calcChain>
</file>

<file path=xl/sharedStrings.xml><?xml version="1.0" encoding="utf-8"?>
<sst xmlns="http://schemas.openxmlformats.org/spreadsheetml/2006/main" count="12" uniqueCount="12">
  <si>
    <t>fd</t>
  </si>
  <si>
    <t>fs</t>
  </si>
  <si>
    <t>Q</t>
  </si>
  <si>
    <t>R (ohm)</t>
  </si>
  <si>
    <t>Ls' (H)</t>
  </si>
  <si>
    <t>Ls (H)</t>
  </si>
  <si>
    <t>WR111180-49F5-G</t>
  </si>
  <si>
    <t>WR222230-26M8-G</t>
  </si>
  <si>
    <t>Example</t>
  </si>
  <si>
    <t>WR121210-27M8-ID</t>
  </si>
  <si>
    <t>C1 (F)</t>
  </si>
  <si>
    <t>C2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</si>
</sst>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68BB-DBC7-48D8-9068-84DBFC8B6376}">
  <dimension ref="A1:F11"/>
  <sheetViews>
    <sheetView tabSelected="1" workbookViewId="0">
      <selection activeCell="F5" sqref="F5"/>
    </sheetView>
  </sheetViews>
  <sheetFormatPr defaultRowHeight="14.4" x14ac:dyDescent="0.3"/>
  <cols>
    <col min="1" max="1" width="7.33203125" bestFit="1" customWidth="1"/>
    <col min="2" max="2" width="17.33203125" bestFit="1" customWidth="1"/>
    <col min="3" max="3" width="16.44140625" bestFit="1" customWidth="1"/>
    <col min="4" max="4" width="12" bestFit="1" customWidth="1"/>
    <col min="5" max="5" width="17.88671875" bestFit="1" customWidth="1"/>
    <col min="6" max="6" width="12" bestFit="1" customWidth="1"/>
  </cols>
  <sheetData>
    <row r="1" spans="1:6" x14ac:dyDescent="0.3">
      <c r="A1" s="1"/>
      <c r="B1" s="1" t="s">
        <v>7</v>
      </c>
      <c r="C1" s="1" t="s">
        <v>6</v>
      </c>
      <c r="D1" s="1" t="s">
        <v>8</v>
      </c>
      <c r="E1" s="1" t="s">
        <v>9</v>
      </c>
      <c r="F1" s="1">
        <v>760308101219</v>
      </c>
    </row>
    <row r="2" spans="1:6" x14ac:dyDescent="0.3">
      <c r="A2" s="1" t="s">
        <v>5</v>
      </c>
      <c r="B2" s="1">
        <f>0.000027</f>
        <v>2.6999999999999999E-5</v>
      </c>
      <c r="C2" s="1">
        <f>0.0000318</f>
        <v>3.18E-5</v>
      </c>
      <c r="D2" s="1">
        <f>0.000011</f>
        <v>1.1E-5</v>
      </c>
      <c r="E2" s="1">
        <f>0.00000832</f>
        <v>8.32E-6</v>
      </c>
      <c r="F2" s="1">
        <f>0.0000118</f>
        <v>1.1800000000000001E-5</v>
      </c>
    </row>
    <row r="3" spans="1:6" x14ac:dyDescent="0.3">
      <c r="A3" s="1" t="s">
        <v>4</v>
      </c>
      <c r="B3" s="1">
        <f>B2+0.000005</f>
        <v>3.1999999999999999E-5</v>
      </c>
      <c r="C3" s="1">
        <f>C2+0.000005</f>
        <v>3.68E-5</v>
      </c>
      <c r="D3" s="1">
        <f>D2+0.000005</f>
        <v>1.5999999999999999E-5</v>
      </c>
      <c r="E3" s="1">
        <f>E2+0.000005</f>
        <v>1.3320000000000001E-5</v>
      </c>
      <c r="F3" s="1">
        <f>F2+0.000005</f>
        <v>1.6800000000000002E-5</v>
      </c>
    </row>
    <row r="4" spans="1:6" x14ac:dyDescent="0.3">
      <c r="A4" s="1" t="s">
        <v>3</v>
      </c>
      <c r="B4" s="1">
        <v>1.1000000000000001</v>
      </c>
      <c r="C4" s="1">
        <v>1.34</v>
      </c>
      <c r="D4" s="1">
        <v>0.191</v>
      </c>
      <c r="E4" s="1">
        <v>0.95</v>
      </c>
      <c r="F4" s="1">
        <v>0.75</v>
      </c>
    </row>
    <row r="5" spans="1:6" x14ac:dyDescent="0.3">
      <c r="A5" s="1" t="s">
        <v>10</v>
      </c>
      <c r="B5" s="1">
        <f>(($B$9*2*PI())^2*B3)^-1</f>
        <v>7.9157174720576389E-8</v>
      </c>
      <c r="C5" s="1">
        <f>(($B$9*2*PI())^2*C3)^-1</f>
        <v>6.8832325843979478E-8</v>
      </c>
      <c r="D5" s="1">
        <f>(($B$9*2*PI())^2*D3)^-1</f>
        <v>1.5831434944115278E-7</v>
      </c>
      <c r="E5" s="1">
        <f>(($B$9*2*PI())^2*E3)^-1</f>
        <v>1.9016738671609945E-7</v>
      </c>
      <c r="F5" s="1">
        <f>(($B$9*2*PI())^2*F3)^-1</f>
        <v>1.5077557089633598E-7</v>
      </c>
    </row>
    <row r="6" spans="1:6" x14ac:dyDescent="0.3">
      <c r="A6" s="1" t="s">
        <v>11</v>
      </c>
      <c r="B6" s="1">
        <f>(($B$10*2*PI())^2*B2-1/B5)^-1</f>
        <v>9.4941139095144105E-10</v>
      </c>
      <c r="C6" s="1">
        <f>(($B$10*2*PI())^2*C2-1/C5)^-1</f>
        <v>8.0587604704073705E-10</v>
      </c>
      <c r="D6" s="1">
        <f>(($B$10*2*PI())^2*D2-1/D5)^-1</f>
        <v>2.3367431651830669E-9</v>
      </c>
      <c r="E6" s="1">
        <f>(($B$10*2*PI())^2*E2-1/E5)^-1</f>
        <v>3.0940411284732066E-9</v>
      </c>
      <c r="F6" s="1">
        <f>(($B$10*2*PI())^2*F2-1/F5)^-1</f>
        <v>2.1776389194106294E-9</v>
      </c>
    </row>
    <row r="7" spans="1:6" x14ac:dyDescent="0.3">
      <c r="A7" s="1" t="s">
        <v>2</v>
      </c>
      <c r="B7" s="1">
        <f>(2*PI()*$B$10*B2/B4)</f>
        <v>154.22363935804438</v>
      </c>
      <c r="C7" s="1">
        <f>(2*PI()*$B$10*C2/C4)</f>
        <v>149.10842743903794</v>
      </c>
      <c r="D7" s="1">
        <f>(2*PI()*$B$10*D2/D4)</f>
        <v>361.85883968049967</v>
      </c>
      <c r="E7" s="1">
        <f>(2*PI()*$B$10*E2/E4)</f>
        <v>55.027475532351744</v>
      </c>
      <c r="F7" s="1">
        <f>(2*PI()*$B$10*F2/F4)</f>
        <v>98.855448832958828</v>
      </c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 t="s">
        <v>1</v>
      </c>
      <c r="B9" s="1">
        <f>100000</f>
        <v>100000</v>
      </c>
      <c r="C9" s="1"/>
      <c r="D9" s="1"/>
    </row>
    <row r="10" spans="1:6" x14ac:dyDescent="0.3">
      <c r="A10" s="1" t="s">
        <v>0</v>
      </c>
      <c r="B10" s="1">
        <f>1000000</f>
        <v>1000000</v>
      </c>
      <c r="C10" s="1"/>
      <c r="D10" s="1"/>
    </row>
    <row r="11" spans="1:6" x14ac:dyDescent="0.3">
      <c r="A11" s="1"/>
      <c r="B11" s="1"/>
      <c r="C11" s="1"/>
      <c r="D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A543-21D5-45EA-AC9D-2143792F88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</dc:creator>
  <cp:lastModifiedBy>Carl D</cp:lastModifiedBy>
  <dcterms:created xsi:type="dcterms:W3CDTF">2021-03-18T20:07:55Z</dcterms:created>
  <dcterms:modified xsi:type="dcterms:W3CDTF">2021-03-18T23:10:03Z</dcterms:modified>
</cp:coreProperties>
</file>