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Wireless_Charging\"/>
    </mc:Choice>
  </mc:AlternateContent>
  <xr:revisionPtr revIDLastSave="0" documentId="13_ncr:1_{5F0139BB-0CE2-4E9B-9B35-CCC130F0C63B}" xr6:coauthVersionLast="46" xr6:coauthVersionMax="46" xr10:uidLastSave="{00000000-0000-0000-0000-000000000000}"/>
  <bookViews>
    <workbookView xWindow="-108" yWindow="-108" windowWidth="23256" windowHeight="12576" xr2:uid="{2CFCA7FC-FEC4-4172-80EE-2DB86B4F0902}"/>
  </bookViews>
  <sheets>
    <sheet name="Wireless_Charg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7" i="2"/>
  <c r="H8" i="2" s="1"/>
  <c r="G9" i="2"/>
  <c r="G7" i="2"/>
  <c r="E5" i="2"/>
  <c r="E7" i="2" s="1"/>
  <c r="I9" i="2"/>
  <c r="I7" i="2"/>
  <c r="F9" i="2"/>
  <c r="F7" i="2"/>
  <c r="D5" i="2"/>
  <c r="D7" i="2" s="1"/>
  <c r="B5" i="2"/>
  <c r="B7" i="2" s="1"/>
  <c r="C5" i="2"/>
  <c r="C7" i="2" s="1"/>
  <c r="B12" i="2"/>
  <c r="G8" i="2" s="1"/>
  <c r="F8" i="2" l="1"/>
  <c r="I8" i="2"/>
  <c r="E8" i="2"/>
  <c r="C9" i="2"/>
  <c r="B9" i="2"/>
  <c r="E9" i="2"/>
  <c r="D9" i="2"/>
  <c r="D8" i="2"/>
  <c r="B8" i="2"/>
  <c r="C8" i="2"/>
</calcChain>
</file>

<file path=xl/sharedStrings.xml><?xml version="1.0" encoding="utf-8"?>
<sst xmlns="http://schemas.openxmlformats.org/spreadsheetml/2006/main" count="27" uniqueCount="21">
  <si>
    <t>Q</t>
  </si>
  <si>
    <t>R (ohm)</t>
  </si>
  <si>
    <t>Ls (H)</t>
  </si>
  <si>
    <t>WR111180-49F5-G</t>
  </si>
  <si>
    <t>WR222230-26M8-G</t>
  </si>
  <si>
    <t>WR121210-27M8-ID</t>
  </si>
  <si>
    <t>760308101219</t>
  </si>
  <si>
    <t>760308101104</t>
  </si>
  <si>
    <t>760308101220</t>
  </si>
  <si>
    <t>C1 (nF)</t>
  </si>
  <si>
    <t>C2 (nF)</t>
  </si>
  <si>
    <t>Coil Type</t>
  </si>
  <si>
    <t>Model Number</t>
  </si>
  <si>
    <t>RX</t>
  </si>
  <si>
    <t>TX</t>
  </si>
  <si>
    <t>fs (Hz)</t>
  </si>
  <si>
    <t>fd (Hz)</t>
  </si>
  <si>
    <t>Diameter (mm)</t>
  </si>
  <si>
    <t>Thickness (mm)</t>
  </si>
  <si>
    <t>760308101216</t>
  </si>
  <si>
    <t>760308101208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</si>
</sst>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68BB-DBC7-48D8-9068-84DBFC8B6376}">
  <dimension ref="A1:I17"/>
  <sheetViews>
    <sheetView tabSelected="1" workbookViewId="0">
      <selection activeCell="B11" sqref="B11"/>
    </sheetView>
  </sheetViews>
  <sheetFormatPr defaultRowHeight="14.4" x14ac:dyDescent="0.3"/>
  <cols>
    <col min="1" max="1" width="13.5546875" style="1" bestFit="1" customWidth="1"/>
    <col min="2" max="2" width="17.33203125" style="1" bestFit="1" customWidth="1"/>
    <col min="3" max="3" width="16.44140625" style="1" bestFit="1" customWidth="1"/>
    <col min="4" max="4" width="17.88671875" style="1" bestFit="1" customWidth="1"/>
    <col min="5" max="6" width="13.109375" style="1" bestFit="1" customWidth="1"/>
    <col min="7" max="8" width="13.109375" style="1" customWidth="1"/>
    <col min="9" max="9" width="13.109375" style="1" bestFit="1" customWidth="1"/>
    <col min="10" max="16384" width="8.88671875" style="1"/>
  </cols>
  <sheetData>
    <row r="1" spans="1:9" x14ac:dyDescent="0.3">
      <c r="A1" s="1" t="s">
        <v>11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14</v>
      </c>
    </row>
    <row r="2" spans="1:9" x14ac:dyDescent="0.3">
      <c r="A2" s="1" t="s">
        <v>12</v>
      </c>
      <c r="B2" s="1" t="s">
        <v>4</v>
      </c>
      <c r="C2" s="1" t="s">
        <v>3</v>
      </c>
      <c r="D2" s="1" t="s">
        <v>5</v>
      </c>
      <c r="E2" s="2" t="s">
        <v>6</v>
      </c>
      <c r="F2" s="3" t="s">
        <v>8</v>
      </c>
      <c r="G2" s="3" t="s">
        <v>19</v>
      </c>
      <c r="H2" s="3" t="s">
        <v>20</v>
      </c>
      <c r="I2" s="3" t="s">
        <v>7</v>
      </c>
    </row>
    <row r="3" spans="1:9" x14ac:dyDescent="0.3">
      <c r="A3" s="1" t="s">
        <v>17</v>
      </c>
      <c r="B3" s="1">
        <v>22</v>
      </c>
      <c r="C3" s="1">
        <v>11</v>
      </c>
      <c r="D3" s="1">
        <v>12</v>
      </c>
      <c r="E3" s="2">
        <v>15</v>
      </c>
      <c r="F3" s="3">
        <v>17</v>
      </c>
      <c r="G3" s="3">
        <v>6</v>
      </c>
      <c r="H3" s="3">
        <v>10</v>
      </c>
      <c r="I3" s="3">
        <v>20.5</v>
      </c>
    </row>
    <row r="4" spans="1:9" x14ac:dyDescent="0.3">
      <c r="A4" s="1" t="s">
        <v>18</v>
      </c>
      <c r="B4" s="1">
        <v>0.87</v>
      </c>
      <c r="C4" s="1">
        <v>1.72</v>
      </c>
      <c r="D4" s="1">
        <v>0.34</v>
      </c>
      <c r="E4" s="2">
        <v>0.6</v>
      </c>
      <c r="F4" s="3">
        <v>0.82</v>
      </c>
      <c r="G4" s="3">
        <v>2</v>
      </c>
      <c r="H4" s="3">
        <v>1.7</v>
      </c>
      <c r="I4" s="3">
        <v>2.8</v>
      </c>
    </row>
    <row r="5" spans="1:9" x14ac:dyDescent="0.3">
      <c r="A5" s="1" t="s">
        <v>2</v>
      </c>
      <c r="B5" s="1">
        <f>0.000027</f>
        <v>2.6999999999999999E-5</v>
      </c>
      <c r="C5" s="1">
        <f>0.0000318</f>
        <v>3.18E-5</v>
      </c>
      <c r="D5" s="1">
        <f>0.00000832</f>
        <v>8.32E-6</v>
      </c>
      <c r="E5" s="1">
        <f>0.0000118</f>
        <v>1.1800000000000001E-5</v>
      </c>
      <c r="F5" s="4">
        <v>1.26E-5</v>
      </c>
      <c r="G5" s="4">
        <v>7.1999999999999997E-6</v>
      </c>
      <c r="H5" s="4">
        <v>1.2999999999999999E-5</v>
      </c>
      <c r="I5" s="4">
        <v>6.2999999999999998E-6</v>
      </c>
    </row>
    <row r="6" spans="1:9" x14ac:dyDescent="0.3">
      <c r="A6" s="1" t="s">
        <v>1</v>
      </c>
      <c r="B6" s="1">
        <v>1.1000000000000001</v>
      </c>
      <c r="C6" s="1">
        <v>1.34</v>
      </c>
      <c r="D6" s="1">
        <v>0.95</v>
      </c>
      <c r="E6" s="1">
        <v>0.75</v>
      </c>
      <c r="F6" s="1">
        <v>0.34</v>
      </c>
      <c r="G6" s="1">
        <v>0.44</v>
      </c>
      <c r="H6" s="1">
        <v>0.4</v>
      </c>
      <c r="I6" s="1">
        <v>0.125</v>
      </c>
    </row>
    <row r="7" spans="1:9" x14ac:dyDescent="0.3">
      <c r="A7" s="1" t="s">
        <v>9</v>
      </c>
      <c r="B7" s="1">
        <f>((($B$11*2*PI())^2*B5)^-1)*1000000000</f>
        <v>23.453977694985603</v>
      </c>
      <c r="C7" s="1">
        <f>((($B$11*2*PI())^2*C5)^-1)*1000000000</f>
        <v>19.913754646685888</v>
      </c>
      <c r="D7" s="1">
        <f>((($B$11*2*PI())^2*D5)^-1)*1000000000</f>
        <v>76.112668000554223</v>
      </c>
      <c r="E7" s="1">
        <f>((($B$11*2*PI())^2*E5)^-1)*1000000000</f>
        <v>53.665881166492468</v>
      </c>
      <c r="F7" s="1">
        <f>((($B$11*2*PI())^2*F5)^-1)*1000000000</f>
        <v>50.258523632112002</v>
      </c>
      <c r="G7" s="1">
        <f>((($B$11*2*PI())^2*G5)^-1)*1000000000</f>
        <v>87.952416356196011</v>
      </c>
      <c r="H7" s="1">
        <f>((($B$11*2*PI())^2*H5)^-1)*1000000000</f>
        <v>48.712107520354714</v>
      </c>
      <c r="I7" s="1">
        <f>((($B$11*2*PI())^2*I5)^-1)*1000000000</f>
        <v>100.517047264224</v>
      </c>
    </row>
    <row r="8" spans="1:9" x14ac:dyDescent="0.3">
      <c r="A8" s="1" t="s">
        <v>10</v>
      </c>
      <c r="B8" s="1">
        <f>(($B$12*2*PI())^2*B5-1/B7)^-1</f>
        <v>9.3815910783695037E-10</v>
      </c>
      <c r="C8" s="1">
        <f>(($B$12*2*PI())^2*C5-1/C7)^-1</f>
        <v>7.9655018589929732E-10</v>
      </c>
      <c r="D8" s="1">
        <f>(($B$12*2*PI())^2*D5-1/D7)^-1</f>
        <v>3.0445067201439494E-9</v>
      </c>
      <c r="E8" s="1">
        <f>(($B$12*2*PI())^2*E5-1/E7)^-1</f>
        <v>2.1466352467455643E-9</v>
      </c>
      <c r="F8" s="1">
        <f>(($B$12*2*PI())^2*F5-1/F7)^-1</f>
        <v>2.0103409453648932E-9</v>
      </c>
      <c r="G8" s="1">
        <f>(($B$12*2*PI())^2*G5-1/G7)^-1</f>
        <v>3.5180966543885636E-9</v>
      </c>
      <c r="H8" s="1">
        <f>(($B$12*2*PI())^2*H5-1/H7)^-1</f>
        <v>1.9484843008921279E-9</v>
      </c>
      <c r="I8" s="1">
        <f>(($B$12*2*PI())^2*I5-1/I7)^-1</f>
        <v>4.0206818907297865E-9</v>
      </c>
    </row>
    <row r="9" spans="1:9" x14ac:dyDescent="0.3">
      <c r="A9" s="1" t="s">
        <v>0</v>
      </c>
      <c r="B9" s="1">
        <f>(2*PI()*$B$11*B5/B6)</f>
        <v>30.844727871608868</v>
      </c>
      <c r="C9" s="1">
        <f>(2*PI()*$B$11*C5/C6)</f>
        <v>29.821685487807581</v>
      </c>
      <c r="D9" s="1">
        <f>(2*PI()*$B$11*D5/D6)</f>
        <v>11.005495106470349</v>
      </c>
      <c r="E9" s="1">
        <f>(2*PI()*$B$11*E5/E6)</f>
        <v>19.771089766591764</v>
      </c>
      <c r="F9" s="1">
        <f>(2*PI()*$B$11*F5/F6)</f>
        <v>46.569491100272224</v>
      </c>
      <c r="G9" s="1">
        <f>(2*PI()*$B$11*G5/G6)</f>
        <v>20.563151914405914</v>
      </c>
      <c r="H9" s="1">
        <f>(2*PI()*$B$11*H5/H6)</f>
        <v>40.8407044966673</v>
      </c>
      <c r="I9" s="1">
        <f>(2*PI()*$B$11*I5/I6)</f>
        <v>63.334507896370226</v>
      </c>
    </row>
    <row r="11" spans="1:9" x14ac:dyDescent="0.3">
      <c r="A11" s="1" t="s">
        <v>15</v>
      </c>
      <c r="B11" s="1">
        <v>200000</v>
      </c>
    </row>
    <row r="12" spans="1:9" x14ac:dyDescent="0.3">
      <c r="A12" s="1" t="s">
        <v>16</v>
      </c>
      <c r="B12" s="1">
        <f>1000000</f>
        <v>1000000</v>
      </c>
    </row>
    <row r="17" spans="3:3" x14ac:dyDescent="0.3">
      <c r="C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Wireless_Charging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</dc:creator>
  <cp:lastModifiedBy>Carl D</cp:lastModifiedBy>
  <dcterms:created xsi:type="dcterms:W3CDTF">2021-03-18T20:07:55Z</dcterms:created>
  <dcterms:modified xsi:type="dcterms:W3CDTF">2021-04-22T02:31:46Z</dcterms:modified>
</cp:coreProperties>
</file>