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utom\OneDrive\Documents\GitHub\CANbus_ESP32\Matériel\PCB\"/>
    </mc:Choice>
  </mc:AlternateContent>
  <xr:revisionPtr revIDLastSave="0" documentId="13_ncr:1_{C6BB107D-3A4F-4A8F-B466-17EDE21B6C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" sheetId="1" r:id="rId1"/>
  </sheets>
  <definedNames>
    <definedName name="_xlnm.Print_Titles" localSheetId="0">BOM!$11:$11</definedName>
    <definedName name="_xlnm.Print_Area" localSheetId="0">BOM!$A:$K</definedName>
  </definedNames>
  <calcPr calcId="191029"/>
</workbook>
</file>

<file path=xl/calcChain.xml><?xml version="1.0" encoding="utf-8"?>
<calcChain xmlns="http://schemas.openxmlformats.org/spreadsheetml/2006/main">
  <c r="J34" i="1" l="1"/>
  <c r="J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B8" i="1"/>
</calcChain>
</file>

<file path=xl/sharedStrings.xml><?xml version="1.0" encoding="utf-8"?>
<sst xmlns="http://schemas.openxmlformats.org/spreadsheetml/2006/main" count="124" uniqueCount="103">
  <si>
    <t xml:space="preserve">Bill of Material </t>
  </si>
  <si>
    <t>Quantity</t>
  </si>
  <si>
    <t>Description</t>
  </si>
  <si>
    <t>#Column Name Error:' Supplier 1</t>
  </si>
  <si>
    <t>#Column Name Error:' Supplier Part Number 1</t>
  </si>
  <si>
    <t>Item Number</t>
  </si>
  <si>
    <t>Board</t>
  </si>
  <si>
    <t>Quantity Total</t>
  </si>
  <si>
    <t>Variant</t>
  </si>
  <si>
    <t>Concepteur Principal</t>
  </si>
  <si>
    <t>Commentaires ou instruction spécialies</t>
  </si>
  <si>
    <t>Date du projet</t>
  </si>
  <si>
    <t>Nombre de PCB</t>
  </si>
  <si>
    <t>Département</t>
  </si>
  <si>
    <t>Cours</t>
  </si>
  <si>
    <t>Révision</t>
  </si>
  <si>
    <t>Technologies du génie électrique</t>
  </si>
  <si>
    <t>Comment</t>
  </si>
  <si>
    <t>#Column Name Error:' Package / Case</t>
  </si>
  <si>
    <t>Layer</t>
  </si>
  <si>
    <t>Date de génération du BOM</t>
  </si>
  <si>
    <t>Heure de génération du BOM</t>
  </si>
  <si>
    <t>1</t>
  </si>
  <si>
    <t>00</t>
  </si>
  <si>
    <t>Projet_Fin_DEC</t>
  </si>
  <si>
    <t>3/1/2024</t>
  </si>
  <si>
    <t>10:55 AM</t>
  </si>
  <si>
    <t>None</t>
  </si>
  <si>
    <t>Designator</t>
  </si>
  <si>
    <t>C7, C8</t>
  </si>
  <si>
    <t>D1</t>
  </si>
  <si>
    <t>R2</t>
  </si>
  <si>
    <t>U1</t>
  </si>
  <si>
    <t>U2</t>
  </si>
  <si>
    <t>U3</t>
  </si>
  <si>
    <t>Top</t>
  </si>
  <si>
    <t>CAP ALUM 100UF 20% 50V SMD</t>
  </si>
  <si>
    <t>Conductive Polymer Aluminum Solid Capacitors (OS-CON) 68uF ±20% 50V RADIAL SMT 10x12.6mm</t>
  </si>
  <si>
    <t>CAP CER 100PF 50V C0G/NPO 0805</t>
  </si>
  <si>
    <t>DIODE SCHOTTKY 40V 1A SOD123F</t>
  </si>
  <si>
    <t>100 uF</t>
  </si>
  <si>
    <t>68 uF</t>
  </si>
  <si>
    <t>100 pF</t>
  </si>
  <si>
    <t>SS14FL</t>
  </si>
  <si>
    <t>#Column Name Error:' Note</t>
  </si>
  <si>
    <t>Module_CAN</t>
  </si>
  <si>
    <t>Carl-Dominic Aubin</t>
  </si>
  <si>
    <t>C16</t>
  </si>
  <si>
    <t>Chip Capacitor, 10 uF, +/- 10%, 50 V, -55 to 125 degC, 0603 (1608 Metric), RoHS, Tape and Reel</t>
  </si>
  <si>
    <t>10 uF</t>
  </si>
  <si>
    <t>C1, C5, C6, C15</t>
  </si>
  <si>
    <t>C14</t>
  </si>
  <si>
    <t>47 pF</t>
  </si>
  <si>
    <t>Capacitor; Ceramic; Cap; 47.0pF; Tol 5%; SMT; Vol-Rtg 50V; C0G; Tape and Reel</t>
  </si>
  <si>
    <t>C12, C13</t>
  </si>
  <si>
    <t>0,1 uF</t>
  </si>
  <si>
    <t>C3, C7, C8, C9, C10, C11</t>
  </si>
  <si>
    <t>CAP CER 0.01UF 50V X7R 0805</t>
  </si>
  <si>
    <t>FB1</t>
  </si>
  <si>
    <t>BLM18KG121TZ1D</t>
  </si>
  <si>
    <t>120 Ohms @ 100 MHz 1 Power Line Ferrite Bead 0603 (1608 Metric) 3A 30mOhm</t>
  </si>
  <si>
    <t>J1, J2, J3</t>
  </si>
  <si>
    <t>Conn_01x04_Socket</t>
  </si>
  <si>
    <t>Connector_PinSocket_2.54mm:PinSocket_1x04_P2.54mm_Vertical</t>
  </si>
  <si>
    <t>Inductor Power Unshielded Wirewound 47uH 20% 100KHz 1.8A 0.14Ohm DCR T/R</t>
  </si>
  <si>
    <t>NPI31W470MTRF</t>
  </si>
  <si>
    <t>L1</t>
  </si>
  <si>
    <t>R1</t>
  </si>
  <si>
    <t>R3</t>
  </si>
  <si>
    <t>R7</t>
  </si>
  <si>
    <t>91 OMHS</t>
  </si>
  <si>
    <t>150 OMHS</t>
  </si>
  <si>
    <t>330 OMHS</t>
  </si>
  <si>
    <t>Thin Film Resistors - SMD CPF 0805 91R 0.1% 25PPM 1K RL</t>
  </si>
  <si>
    <t>Thin Film Resistors - SMD CPF 0805 150R 0.1% 25PPM 1K RL</t>
  </si>
  <si>
    <t>4700 OMHS</t>
  </si>
  <si>
    <t>Thin Film Resistors - SMD CPF 0805 4700R 0.1% 25PPM 1K RL</t>
  </si>
  <si>
    <t>R4, R5, R6, R8, R9</t>
  </si>
  <si>
    <t>10 000 OMHS</t>
  </si>
  <si>
    <t>Thin Film Resistors - SMD CPF 0805 10 000R 0.1% 25PPM 1K RL</t>
  </si>
  <si>
    <t>R10, R11</t>
  </si>
  <si>
    <t>Thin Film Resistors - SMD CPF 0805 10R 0.1% 25PPM 1K RL</t>
  </si>
  <si>
    <t>10 OMHS</t>
  </si>
  <si>
    <t>R12</t>
  </si>
  <si>
    <t>120 OMHS</t>
  </si>
  <si>
    <t>Thin Film Resistors - SMD CPF 0805 120 0.1% 25PPM 1K RL</t>
  </si>
  <si>
    <t>U6</t>
  </si>
  <si>
    <t>U7</t>
  </si>
  <si>
    <t>MCP3221</t>
  </si>
  <si>
    <t>TCA9517</t>
  </si>
  <si>
    <t>XIAO ESP32C3</t>
  </si>
  <si>
    <t>TJA1051T</t>
  </si>
  <si>
    <t>LM2674M-5.0</t>
  </si>
  <si>
    <t>U5</t>
  </si>
  <si>
    <t>LM117</t>
  </si>
  <si>
    <t>Bot</t>
  </si>
  <si>
    <t>Top/Bot</t>
  </si>
  <si>
    <t>adc</t>
  </si>
  <si>
    <t>esp32microcontroller</t>
  </si>
  <si>
    <t>level-shifter</t>
  </si>
  <si>
    <t>3.3v regulator</t>
  </si>
  <si>
    <t>5v regulator</t>
  </si>
  <si>
    <t>can transceiver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</si>
</sst>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00%"/>
    <numFmt numFmtId="166" formatCode="yyyy/mm/dd;@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6"/>
      <color theme="0"/>
      <name val="Calibri"/>
      <scheme val="minor"/>
    </font>
    <font>
      <b/>
      <sz val="28"/>
      <color theme="1"/>
      <name val="Calibri"/>
      <scheme val="minor"/>
    </font>
    <font>
      <sz val="28"/>
      <color theme="1"/>
      <name val="Calibri"/>
      <scheme val="minor"/>
    </font>
    <font>
      <sz val="12"/>
      <color theme="1"/>
      <name val="Calibri"/>
      <scheme val="minor"/>
    </font>
    <font>
      <b/>
      <sz val="72"/>
      <color rgb="FF085C4D"/>
      <name val="Calibri"/>
      <scheme val="minor"/>
    </font>
    <font>
      <sz val="11"/>
      <color theme="0"/>
      <name val="Calibri"/>
      <scheme val="minor"/>
    </font>
    <font>
      <sz val="11"/>
      <color rgb="FF212529"/>
      <name val="Arial"/>
      <family val="2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6" xfId="0" applyFont="1" applyBorder="1"/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8" fillId="0" borderId="0" xfId="0" quotePrefix="1" applyFont="1" applyAlignment="1">
      <alignment wrapText="1"/>
    </xf>
    <xf numFmtId="0" fontId="0" fillId="0" borderId="0" xfId="0" quotePrefix="1" applyAlignment="1">
      <alignment wrapText="1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5" fillId="0" borderId="21" xfId="0" quotePrefix="1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0" xfId="0" quotePrefix="1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5" fillId="0" borderId="21" xfId="0" quotePrefix="1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166" fontId="5" fillId="0" borderId="20" xfId="0" quotePrefix="1" applyNumberFormat="1" applyFont="1" applyBorder="1" applyAlignment="1">
      <alignment horizontal="left"/>
    </xf>
    <xf numFmtId="166" fontId="5" fillId="0" borderId="20" xfId="0" applyNumberFormat="1" applyFont="1" applyBorder="1" applyAlignment="1">
      <alignment horizontal="left"/>
    </xf>
    <xf numFmtId="166" fontId="5" fillId="0" borderId="23" xfId="0" applyNumberFormat="1" applyFont="1" applyBorder="1" applyAlignment="1">
      <alignment horizontal="left"/>
    </xf>
    <xf numFmtId="0" fontId="5" fillId="0" borderId="24" xfId="0" quotePrefix="1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5" fillId="0" borderId="11" xfId="0" quotePrefix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0" xfId="0" applyFont="1"/>
    <xf numFmtId="0" fontId="2" fillId="2" borderId="35" xfId="0" applyFont="1" applyFill="1" applyBorder="1" applyAlignment="1">
      <alignment horizontal="left" wrapText="1"/>
    </xf>
    <xf numFmtId="0" fontId="2" fillId="2" borderId="36" xfId="0" applyFont="1" applyFill="1" applyBorder="1" applyAlignment="1">
      <alignment horizontal="left" wrapText="1"/>
    </xf>
    <xf numFmtId="0" fontId="2" fillId="2" borderId="37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37393</xdr:colOff>
      <xdr:row>2</xdr:row>
      <xdr:rowOff>633561</xdr:rowOff>
    </xdr:from>
    <xdr:to>
      <xdr:col>10</xdr:col>
      <xdr:colOff>783301</xdr:colOff>
      <xdr:row>10</xdr:row>
      <xdr:rowOff>130225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8DCCBBC9-AAE6-B221-8713-F5E0E8EA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95597" y="1014550"/>
          <a:ext cx="5324893" cy="3022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M_1" displayName="BOM_1" ref="A11:K34" totalsRowShown="0">
  <autoFilter ref="A11:K34" xr:uid="{00000000-0009-0000-0100-000003000000}"/>
  <tableColumns count="11">
    <tableColumn id="14" xr3:uid="{00000000-0010-0000-0000-00000E000000}" name="Item Number">
      <calculatedColumnFormula>A11+1</calculatedColumnFormula>
    </tableColumn>
    <tableColumn id="1" xr3:uid="{00000000-0010-0000-0000-000001000000}" name="Designator"/>
    <tableColumn id="5" xr3:uid="{00000000-0010-0000-0000-000005000000}" name="Layer"/>
    <tableColumn id="2" xr3:uid="{00000000-0010-0000-0000-000002000000}" name="Description"/>
    <tableColumn id="3" xr3:uid="{00000000-0010-0000-0000-000003000000}" name="Comment"/>
    <tableColumn id="13" xr3:uid="{00000000-0010-0000-0000-00000D000000}" name="#Column Name Error:' Package / Case"/>
    <tableColumn id="4" xr3:uid="{00000000-0010-0000-0000-000004000000}" name="#Column Name Error:' Supplier 1"/>
    <tableColumn id="6" xr3:uid="{00000000-0010-0000-0000-000006000000}" name="#Column Name Error:' Supplier Part Number 1"/>
    <tableColumn id="8" xr3:uid="{00000000-0010-0000-0000-000008000000}" name="Quantity"/>
    <tableColumn id="16" xr3:uid="{00000000-0010-0000-0000-000010000000}" name="Quantity Total">
      <calculatedColumnFormula>BOM_1[[#This Row],[Quantity]]*$B$9</calculatedColumnFormula>
    </tableColumn>
    <tableColumn id="12" xr3:uid="{00000000-0010-0000-0000-00000C000000}" name="#Column Name Error:' No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tabSelected="1" topLeftCell="A10" zoomScale="70" zoomScaleNormal="70" workbookViewId="0">
      <selection activeCell="D33" sqref="D33"/>
    </sheetView>
  </sheetViews>
  <sheetFormatPr baseColWidth="10" defaultColWidth="9.109375" defaultRowHeight="14.4" x14ac:dyDescent="0.3"/>
  <cols>
    <col min="1" max="1" width="37.6640625" customWidth="1"/>
    <col min="2" max="2" width="59.33203125" customWidth="1"/>
    <col min="3" max="3" width="48" customWidth="1"/>
    <col min="4" max="4" width="27.44140625" customWidth="1"/>
    <col min="5" max="5" width="50.6640625" customWidth="1"/>
    <col min="6" max="6" width="28.6640625" customWidth="1"/>
    <col min="7" max="7" width="15.6640625" customWidth="1"/>
    <col min="8" max="8" width="24.33203125" customWidth="1"/>
    <col min="9" max="9" width="28.6640625" customWidth="1"/>
    <col min="10" max="10" width="38.33203125" customWidth="1"/>
    <col min="11" max="11" width="15" customWidth="1"/>
    <col min="12" max="12" width="23.5546875" customWidth="1"/>
    <col min="13" max="13" width="28.5546875" customWidth="1"/>
    <col min="14" max="255" width="11.44140625" customWidth="1"/>
  </cols>
  <sheetData>
    <row r="1" spans="1:11" ht="15" customHeight="1" thickTop="1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1" ht="15" customHeight="1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6"/>
    </row>
    <row r="3" spans="1:11" ht="64.5" customHeight="1" thickBot="1" x14ac:dyDescent="0.35">
      <c r="A3" s="27"/>
      <c r="B3" s="28"/>
      <c r="C3" s="28"/>
      <c r="D3" s="28"/>
      <c r="E3" s="28"/>
      <c r="F3" s="28"/>
      <c r="G3" s="28"/>
      <c r="H3" s="28"/>
      <c r="I3" s="28"/>
      <c r="J3" s="28"/>
      <c r="K3" s="29"/>
    </row>
    <row r="4" spans="1:11" ht="15.6" thickTop="1" thickBot="1" x14ac:dyDescent="0.35">
      <c r="G4" s="1"/>
    </row>
    <row r="5" spans="1:11" ht="36.6" x14ac:dyDescent="0.7">
      <c r="A5" s="9" t="s">
        <v>6</v>
      </c>
      <c r="B5" s="30" t="s">
        <v>45</v>
      </c>
      <c r="C5" s="31"/>
      <c r="D5" s="37" t="s">
        <v>9</v>
      </c>
      <c r="E5" s="38"/>
      <c r="F5" s="39" t="s">
        <v>46</v>
      </c>
      <c r="G5" s="40"/>
      <c r="H5" s="41"/>
      <c r="I5" s="19" t="s">
        <v>22</v>
      </c>
      <c r="J5" s="19" t="s">
        <v>23</v>
      </c>
    </row>
    <row r="6" spans="1:11" ht="36.6" x14ac:dyDescent="0.7">
      <c r="A6" s="10" t="s">
        <v>14</v>
      </c>
      <c r="B6" s="32" t="s">
        <v>24</v>
      </c>
      <c r="C6" s="33"/>
      <c r="D6" s="35" t="s">
        <v>11</v>
      </c>
      <c r="E6" s="36"/>
      <c r="F6" s="42">
        <v>45352</v>
      </c>
      <c r="G6" s="43"/>
      <c r="H6" s="44"/>
    </row>
    <row r="7" spans="1:11" ht="36.6" x14ac:dyDescent="0.7">
      <c r="A7" s="10" t="s">
        <v>13</v>
      </c>
      <c r="B7" s="34" t="s">
        <v>16</v>
      </c>
      <c r="C7" s="33"/>
      <c r="D7" s="35" t="s">
        <v>20</v>
      </c>
      <c r="E7" s="36"/>
      <c r="F7" s="42" t="s">
        <v>25</v>
      </c>
      <c r="G7" s="43"/>
      <c r="H7" s="44"/>
    </row>
    <row r="8" spans="1:11" ht="36.6" x14ac:dyDescent="0.7">
      <c r="A8" s="14" t="s">
        <v>15</v>
      </c>
      <c r="B8" s="34" t="str">
        <f>_xlfn.CONCAT(I5,".",J5)</f>
        <v>1.00</v>
      </c>
      <c r="C8" s="33"/>
      <c r="D8" s="35" t="s">
        <v>21</v>
      </c>
      <c r="E8" s="36"/>
      <c r="F8" s="45" t="s">
        <v>26</v>
      </c>
      <c r="G8" s="46"/>
      <c r="H8" s="47"/>
    </row>
    <row r="9" spans="1:11" ht="37.200000000000003" thickBot="1" x14ac:dyDescent="0.75">
      <c r="A9" s="18" t="s">
        <v>12</v>
      </c>
      <c r="B9" s="51">
        <v>1</v>
      </c>
      <c r="C9" s="52"/>
      <c r="D9" s="48" t="s">
        <v>8</v>
      </c>
      <c r="E9" s="49"/>
      <c r="F9" s="50" t="s">
        <v>27</v>
      </c>
      <c r="G9" s="51"/>
      <c r="H9" s="52"/>
    </row>
    <row r="11" spans="1:11" ht="75" customHeight="1" x14ac:dyDescent="0.4">
      <c r="A11" s="15" t="s">
        <v>5</v>
      </c>
      <c r="B11" s="16" t="s">
        <v>28</v>
      </c>
      <c r="C11" s="16" t="s">
        <v>19</v>
      </c>
      <c r="D11" s="16" t="s">
        <v>2</v>
      </c>
      <c r="E11" s="16" t="s">
        <v>17</v>
      </c>
      <c r="F11" s="16" t="s">
        <v>18</v>
      </c>
      <c r="G11" s="16" t="s">
        <v>3</v>
      </c>
      <c r="H11" s="16" t="s">
        <v>4</v>
      </c>
      <c r="I11" s="16" t="s">
        <v>1</v>
      </c>
      <c r="J11" s="17" t="s">
        <v>7</v>
      </c>
      <c r="K11" s="17" t="s">
        <v>44</v>
      </c>
    </row>
    <row r="12" spans="1:11" s="2" customFormat="1" ht="31.2" x14ac:dyDescent="0.3">
      <c r="A12" s="11">
        <v>1</v>
      </c>
      <c r="B12" s="12" t="s">
        <v>47</v>
      </c>
      <c r="C12" s="65" t="s">
        <v>35</v>
      </c>
      <c r="D12" s="12" t="s">
        <v>36</v>
      </c>
      <c r="E12" s="12" t="s">
        <v>40</v>
      </c>
      <c r="F12" s="12"/>
      <c r="G12" s="12"/>
      <c r="H12" s="12"/>
      <c r="I12" s="12"/>
      <c r="J12" s="13">
        <f>BOM_1[[#This Row],[Quantity]]*$B$9</f>
        <v>0</v>
      </c>
      <c r="K12" s="13"/>
    </row>
    <row r="13" spans="1:11" s="2" customFormat="1" ht="62.4" x14ac:dyDescent="0.3">
      <c r="A13" s="11">
        <f t="shared" ref="A13:A28" si="0">A12+1</f>
        <v>2</v>
      </c>
      <c r="B13" s="12" t="s">
        <v>50</v>
      </c>
      <c r="C13" s="65" t="s">
        <v>96</v>
      </c>
      <c r="D13" s="12" t="s">
        <v>48</v>
      </c>
      <c r="E13" s="12" t="s">
        <v>49</v>
      </c>
      <c r="F13" s="12"/>
      <c r="G13" s="12"/>
      <c r="H13" s="12"/>
      <c r="I13" s="12"/>
      <c r="J13" s="13">
        <f>BOM_1[[#This Row],[Quantity]]*$B$9</f>
        <v>0</v>
      </c>
      <c r="K13" s="13"/>
    </row>
    <row r="14" spans="1:11" s="2" customFormat="1" ht="15.6" customHeight="1" x14ac:dyDescent="0.3">
      <c r="A14" s="11">
        <f t="shared" si="0"/>
        <v>3</v>
      </c>
      <c r="B14" s="12" t="s">
        <v>51</v>
      </c>
      <c r="C14" s="65" t="s">
        <v>35</v>
      </c>
      <c r="D14" s="12" t="s">
        <v>37</v>
      </c>
      <c r="E14" s="12" t="s">
        <v>41</v>
      </c>
      <c r="F14" s="12"/>
      <c r="G14" s="12"/>
      <c r="H14" s="12"/>
      <c r="I14" s="12"/>
      <c r="J14" s="13">
        <f>BOM_1[[#This Row],[Quantity]]*$B$9</f>
        <v>0</v>
      </c>
      <c r="K14" s="13"/>
    </row>
    <row r="15" spans="1:11" s="2" customFormat="1" ht="15.6" customHeight="1" x14ac:dyDescent="0.3">
      <c r="A15" s="11">
        <f t="shared" si="0"/>
        <v>4</v>
      </c>
      <c r="B15" s="12" t="s">
        <v>54</v>
      </c>
      <c r="C15" s="12" t="s">
        <v>35</v>
      </c>
      <c r="D15" s="12" t="s">
        <v>53</v>
      </c>
      <c r="E15" s="12" t="s">
        <v>52</v>
      </c>
      <c r="F15" s="12"/>
      <c r="G15" s="12"/>
      <c r="H15" s="12"/>
      <c r="I15" s="12"/>
      <c r="J15" s="13">
        <f>BOM_1[[#This Row],[Quantity]]*$B$9</f>
        <v>0</v>
      </c>
      <c r="K15" s="13"/>
    </row>
    <row r="16" spans="1:11" s="2" customFormat="1" ht="15.6" customHeight="1" x14ac:dyDescent="0.3">
      <c r="A16" s="11">
        <f t="shared" si="0"/>
        <v>5</v>
      </c>
      <c r="B16" s="12" t="s">
        <v>56</v>
      </c>
      <c r="C16" s="65" t="s">
        <v>96</v>
      </c>
      <c r="D16" s="12" t="s">
        <v>57</v>
      </c>
      <c r="E16" s="12" t="s">
        <v>55</v>
      </c>
      <c r="F16" s="12"/>
      <c r="G16" s="12"/>
      <c r="H16" s="12"/>
      <c r="I16" s="12"/>
      <c r="J16" s="13">
        <f>BOM_1[[#This Row],[Quantity]]*$B$9</f>
        <v>0</v>
      </c>
      <c r="K16" s="13"/>
    </row>
    <row r="17" spans="1:11" s="2" customFormat="1" ht="15.6" customHeight="1" x14ac:dyDescent="0.3">
      <c r="A17" s="11">
        <f t="shared" si="0"/>
        <v>6</v>
      </c>
      <c r="B17" s="12" t="s">
        <v>29</v>
      </c>
      <c r="C17" s="12" t="s">
        <v>35</v>
      </c>
      <c r="D17" s="12" t="s">
        <v>38</v>
      </c>
      <c r="E17" s="12" t="s">
        <v>42</v>
      </c>
      <c r="F17" s="12"/>
      <c r="G17" s="12"/>
      <c r="H17" s="12"/>
      <c r="I17" s="12"/>
      <c r="J17" s="13">
        <f>BOM_1[[#This Row],[Quantity]]*$B$9</f>
        <v>0</v>
      </c>
      <c r="K17" s="13"/>
    </row>
    <row r="18" spans="1:11" s="2" customFormat="1" ht="15.6" customHeight="1" x14ac:dyDescent="0.3">
      <c r="A18" s="11">
        <f t="shared" si="0"/>
        <v>7</v>
      </c>
      <c r="B18" s="12" t="s">
        <v>30</v>
      </c>
      <c r="C18" s="12" t="s">
        <v>35</v>
      </c>
      <c r="D18" s="12" t="s">
        <v>39</v>
      </c>
      <c r="E18" s="12" t="s">
        <v>43</v>
      </c>
      <c r="F18" s="12"/>
      <c r="G18" s="12"/>
      <c r="H18" s="12"/>
      <c r="I18" s="12"/>
      <c r="J18" s="13">
        <f>BOM_1[[#This Row],[Quantity]]*$B$9</f>
        <v>0</v>
      </c>
      <c r="K18" s="13"/>
    </row>
    <row r="19" spans="1:11" s="2" customFormat="1" ht="15.6" customHeight="1" x14ac:dyDescent="0.3">
      <c r="A19" s="11">
        <f t="shared" si="0"/>
        <v>8</v>
      </c>
      <c r="B19" s="12" t="s">
        <v>58</v>
      </c>
      <c r="C19" s="65" t="s">
        <v>95</v>
      </c>
      <c r="D19" s="12" t="s">
        <v>60</v>
      </c>
      <c r="E19" s="12" t="s">
        <v>59</v>
      </c>
      <c r="F19" s="12"/>
      <c r="G19" s="12"/>
      <c r="H19" s="12"/>
      <c r="I19" s="12"/>
      <c r="J19" s="13">
        <f>BOM_1[[#This Row],[Quantity]]*$B$9</f>
        <v>0</v>
      </c>
      <c r="K19" s="13"/>
    </row>
    <row r="20" spans="1:11" s="2" customFormat="1" ht="15.6" customHeight="1" x14ac:dyDescent="0.3">
      <c r="A20" s="11">
        <f t="shared" si="0"/>
        <v>9</v>
      </c>
      <c r="B20" s="12" t="s">
        <v>61</v>
      </c>
      <c r="C20" s="12" t="s">
        <v>35</v>
      </c>
      <c r="D20" s="63" t="s">
        <v>63</v>
      </c>
      <c r="E20" s="12" t="s">
        <v>62</v>
      </c>
      <c r="F20" s="12"/>
      <c r="G20" s="12"/>
      <c r="H20" s="12"/>
      <c r="I20" s="12"/>
      <c r="J20" s="13">
        <f>BOM_1[[#This Row],[Quantity]]*$B$9</f>
        <v>0</v>
      </c>
      <c r="K20" s="13"/>
    </row>
    <row r="21" spans="1:11" s="2" customFormat="1" ht="15.6" customHeight="1" x14ac:dyDescent="0.3">
      <c r="A21" s="11">
        <f t="shared" si="0"/>
        <v>10</v>
      </c>
      <c r="B21" s="65" t="s">
        <v>66</v>
      </c>
      <c r="C21" s="13" t="s">
        <v>35</v>
      </c>
      <c r="D21" s="64" t="s">
        <v>64</v>
      </c>
      <c r="E21" s="62" t="s">
        <v>65</v>
      </c>
      <c r="F21" s="12"/>
      <c r="G21" s="12"/>
      <c r="H21" s="12"/>
      <c r="I21" s="12"/>
      <c r="J21" s="13">
        <f>BOM_1[[#This Row],[Quantity]]*$B$9</f>
        <v>0</v>
      </c>
      <c r="K21" s="13"/>
    </row>
    <row r="22" spans="1:11" s="2" customFormat="1" ht="15.6" customHeight="1" x14ac:dyDescent="0.3">
      <c r="A22" s="11">
        <f t="shared" si="0"/>
        <v>11</v>
      </c>
      <c r="B22" s="65" t="s">
        <v>67</v>
      </c>
      <c r="C22" s="12" t="s">
        <v>35</v>
      </c>
      <c r="D22" s="66" t="s">
        <v>73</v>
      </c>
      <c r="E22" s="65" t="s">
        <v>70</v>
      </c>
      <c r="F22" s="12"/>
      <c r="G22" s="12"/>
      <c r="H22" s="12"/>
      <c r="I22" s="12"/>
      <c r="J22" s="13">
        <f>BOM_1[[#This Row],[Quantity]]*$B$9</f>
        <v>0</v>
      </c>
      <c r="K22" s="13"/>
    </row>
    <row r="23" spans="1:11" s="2" customFormat="1" ht="15.6" customHeight="1" x14ac:dyDescent="0.3">
      <c r="A23" s="11">
        <f t="shared" si="0"/>
        <v>12</v>
      </c>
      <c r="B23" s="65" t="s">
        <v>31</v>
      </c>
      <c r="C23" s="12" t="s">
        <v>35</v>
      </c>
      <c r="D23" s="65" t="s">
        <v>74</v>
      </c>
      <c r="E23" s="65" t="s">
        <v>71</v>
      </c>
      <c r="F23" s="12"/>
      <c r="G23" s="12"/>
      <c r="H23" s="12"/>
      <c r="I23" s="12"/>
      <c r="J23" s="13">
        <f>BOM_1[[#This Row],[Quantity]]*$B$9</f>
        <v>0</v>
      </c>
      <c r="K23" s="13"/>
    </row>
    <row r="24" spans="1:11" s="2" customFormat="1" ht="15.6" customHeight="1" x14ac:dyDescent="0.3">
      <c r="A24" s="11">
        <f t="shared" si="0"/>
        <v>13</v>
      </c>
      <c r="B24" s="65" t="s">
        <v>68</v>
      </c>
      <c r="C24" s="12" t="s">
        <v>35</v>
      </c>
      <c r="D24" s="65" t="s">
        <v>74</v>
      </c>
      <c r="E24" s="65" t="s">
        <v>72</v>
      </c>
      <c r="F24" s="12"/>
      <c r="G24" s="12"/>
      <c r="H24" s="12"/>
      <c r="I24" s="12"/>
      <c r="J24" s="13">
        <f>BOM_1[[#This Row],[Quantity]]*$B$9</f>
        <v>0</v>
      </c>
      <c r="K24" s="13"/>
    </row>
    <row r="25" spans="1:11" s="2" customFormat="1" ht="15.6" customHeight="1" x14ac:dyDescent="0.3">
      <c r="A25" s="11">
        <f t="shared" si="0"/>
        <v>14</v>
      </c>
      <c r="B25" s="65" t="s">
        <v>77</v>
      </c>
      <c r="C25" s="65" t="s">
        <v>96</v>
      </c>
      <c r="D25" s="65" t="s">
        <v>76</v>
      </c>
      <c r="E25" s="65" t="s">
        <v>75</v>
      </c>
      <c r="F25" s="12"/>
      <c r="G25" s="12"/>
      <c r="H25" s="12"/>
      <c r="I25" s="12"/>
      <c r="J25" s="13">
        <f>BOM_1[[#This Row],[Quantity]]*$B$9</f>
        <v>0</v>
      </c>
      <c r="K25" s="13"/>
    </row>
    <row r="26" spans="1:11" s="2" customFormat="1" ht="15.6" customHeight="1" x14ac:dyDescent="0.3">
      <c r="A26" s="11">
        <f t="shared" si="0"/>
        <v>15</v>
      </c>
      <c r="B26" s="65" t="s">
        <v>69</v>
      </c>
      <c r="C26" s="12" t="s">
        <v>35</v>
      </c>
      <c r="D26" s="65" t="s">
        <v>79</v>
      </c>
      <c r="E26" s="65" t="s">
        <v>78</v>
      </c>
      <c r="F26" s="12"/>
      <c r="G26" s="12"/>
      <c r="H26" s="12"/>
      <c r="I26" s="12"/>
      <c r="J26" s="13">
        <f>BOM_1[[#This Row],[Quantity]]*$B$9</f>
        <v>0</v>
      </c>
      <c r="K26" s="13"/>
    </row>
    <row r="27" spans="1:11" s="2" customFormat="1" ht="15.6" customHeight="1" x14ac:dyDescent="0.3">
      <c r="A27" s="11">
        <f t="shared" si="0"/>
        <v>16</v>
      </c>
      <c r="B27" s="65" t="s">
        <v>80</v>
      </c>
      <c r="C27" s="12" t="s">
        <v>35</v>
      </c>
      <c r="D27" s="65" t="s">
        <v>81</v>
      </c>
      <c r="E27" s="65" t="s">
        <v>82</v>
      </c>
      <c r="F27" s="12"/>
      <c r="G27" s="12"/>
      <c r="H27" s="12"/>
      <c r="I27" s="12"/>
      <c r="J27" s="13">
        <f>BOM_1[[#This Row],[Quantity]]*$B$9</f>
        <v>0</v>
      </c>
      <c r="K27" s="13"/>
    </row>
    <row r="28" spans="1:11" s="2" customFormat="1" ht="15.6" customHeight="1" x14ac:dyDescent="0.3">
      <c r="A28" s="11">
        <f t="shared" si="0"/>
        <v>17</v>
      </c>
      <c r="B28" s="65" t="s">
        <v>83</v>
      </c>
      <c r="C28" s="12" t="s">
        <v>35</v>
      </c>
      <c r="D28" s="65" t="s">
        <v>85</v>
      </c>
      <c r="E28" s="65" t="s">
        <v>84</v>
      </c>
      <c r="F28" s="12"/>
      <c r="G28" s="12"/>
      <c r="H28" s="12"/>
      <c r="I28" s="12"/>
      <c r="J28" s="13">
        <f>BOM_1[[#This Row],[Quantity]]*$B$9</f>
        <v>0</v>
      </c>
      <c r="K28" s="13"/>
    </row>
    <row r="29" spans="1:11" s="2" customFormat="1" ht="15.6" x14ac:dyDescent="0.3">
      <c r="A29" s="12">
        <f>A28+1</f>
        <v>18</v>
      </c>
      <c r="B29" s="65" t="s">
        <v>32</v>
      </c>
      <c r="C29" s="65" t="s">
        <v>95</v>
      </c>
      <c r="D29" s="65" t="s">
        <v>97</v>
      </c>
      <c r="E29" s="65" t="s">
        <v>88</v>
      </c>
      <c r="F29" s="12"/>
      <c r="G29" s="12"/>
      <c r="H29" s="12"/>
      <c r="I29" s="12"/>
      <c r="J29" s="12">
        <f>BOM_1[[#This Row],[Quantity]]*$B$9</f>
        <v>0</v>
      </c>
      <c r="K29" s="12"/>
    </row>
    <row r="30" spans="1:11" s="2" customFormat="1" ht="15.6" x14ac:dyDescent="0.3">
      <c r="A30" s="12">
        <f>A29+1</f>
        <v>19</v>
      </c>
      <c r="B30" s="65" t="s">
        <v>33</v>
      </c>
      <c r="C30" s="65" t="s">
        <v>35</v>
      </c>
      <c r="D30" s="65" t="s">
        <v>99</v>
      </c>
      <c r="E30" s="65" t="s">
        <v>89</v>
      </c>
      <c r="F30" s="12"/>
      <c r="G30" s="12"/>
      <c r="H30" s="12"/>
      <c r="I30" s="12"/>
      <c r="J30" s="12">
        <f>BOM_1[[#This Row],[Quantity]]*$B$9</f>
        <v>0</v>
      </c>
      <c r="K30" s="12"/>
    </row>
    <row r="31" spans="1:11" s="2" customFormat="1" ht="15.6" x14ac:dyDescent="0.3">
      <c r="A31" s="12">
        <f>A30+1</f>
        <v>20</v>
      </c>
      <c r="B31" s="65" t="s">
        <v>34</v>
      </c>
      <c r="C31" s="65" t="s">
        <v>95</v>
      </c>
      <c r="D31" s="65" t="s">
        <v>98</v>
      </c>
      <c r="E31" s="65" t="s">
        <v>90</v>
      </c>
      <c r="F31" s="12"/>
      <c r="G31" s="12"/>
      <c r="H31" s="12"/>
      <c r="I31" s="12"/>
      <c r="J31" s="12">
        <f>BOM_1[[#This Row],[Quantity]]*$B$9</f>
        <v>0</v>
      </c>
      <c r="K31" s="12"/>
    </row>
    <row r="32" spans="1:11" s="2" customFormat="1" ht="15.6" x14ac:dyDescent="0.3">
      <c r="A32" s="12">
        <f>A31+1</f>
        <v>21</v>
      </c>
      <c r="B32" s="65" t="s">
        <v>86</v>
      </c>
      <c r="C32" s="65" t="s">
        <v>95</v>
      </c>
      <c r="D32" s="65" t="s">
        <v>102</v>
      </c>
      <c r="E32" s="65" t="s">
        <v>91</v>
      </c>
      <c r="F32" s="12"/>
      <c r="G32" s="12"/>
      <c r="H32" s="12"/>
      <c r="I32" s="12"/>
      <c r="J32" s="12">
        <f>BOM_1[[#This Row],[Quantity]]*$B$9</f>
        <v>0</v>
      </c>
      <c r="K32" s="12"/>
    </row>
    <row r="33" spans="1:11" s="2" customFormat="1" ht="15.6" x14ac:dyDescent="0.3">
      <c r="A33" s="12">
        <f>A32+1</f>
        <v>22</v>
      </c>
      <c r="B33" s="65" t="s">
        <v>87</v>
      </c>
      <c r="C33" s="65" t="s">
        <v>95</v>
      </c>
      <c r="D33" s="65" t="s">
        <v>101</v>
      </c>
      <c r="E33" s="65" t="s">
        <v>92</v>
      </c>
      <c r="F33" s="12"/>
      <c r="G33" s="12"/>
      <c r="H33" s="12"/>
      <c r="I33" s="12"/>
      <c r="J33" s="12">
        <f>BOM_1[[#This Row],[Quantity]]*$B$9</f>
        <v>0</v>
      </c>
      <c r="K33" s="11"/>
    </row>
    <row r="34" spans="1:11" s="2" customFormat="1" ht="15.6" x14ac:dyDescent="0.3">
      <c r="A34" s="12">
        <f>A33+1</f>
        <v>23</v>
      </c>
      <c r="B34" s="65" t="s">
        <v>93</v>
      </c>
      <c r="C34" s="65" t="s">
        <v>35</v>
      </c>
      <c r="D34" s="65" t="s">
        <v>100</v>
      </c>
      <c r="E34" s="65" t="s">
        <v>94</v>
      </c>
      <c r="F34" s="12"/>
      <c r="G34" s="12"/>
      <c r="H34" s="12"/>
      <c r="I34" s="12"/>
      <c r="J34" s="12">
        <f>BOM_1[[#This Row],[Quantity]]*$B$9</f>
        <v>0</v>
      </c>
      <c r="K34" s="12"/>
    </row>
    <row r="35" spans="1:11" ht="15" thickBot="1" x14ac:dyDescent="0.35">
      <c r="A35" s="67" t="s">
        <v>10</v>
      </c>
      <c r="B35" s="68"/>
      <c r="C35" s="69"/>
      <c r="D35" s="2"/>
      <c r="E35" s="2"/>
      <c r="F35" s="2"/>
      <c r="G35" s="2"/>
      <c r="H35" s="2"/>
      <c r="I35" s="2"/>
      <c r="J35" s="2"/>
      <c r="K35" s="3"/>
    </row>
    <row r="36" spans="1:11" x14ac:dyDescent="0.3">
      <c r="A36" s="53"/>
      <c r="B36" s="54"/>
      <c r="C36" s="55"/>
      <c r="D36" s="2"/>
      <c r="E36" s="2"/>
      <c r="F36" s="2"/>
      <c r="G36" s="2"/>
      <c r="H36" s="2"/>
      <c r="I36" s="2"/>
      <c r="J36" s="2"/>
      <c r="K36" s="4"/>
    </row>
    <row r="37" spans="1:11" x14ac:dyDescent="0.3">
      <c r="A37" s="56"/>
      <c r="B37" s="57"/>
      <c r="C37" s="58"/>
      <c r="D37" s="2"/>
      <c r="E37" s="2"/>
      <c r="F37" s="2"/>
      <c r="G37" s="2"/>
      <c r="H37" s="2"/>
      <c r="I37" s="2"/>
      <c r="J37" s="2"/>
      <c r="K37" s="4"/>
    </row>
    <row r="38" spans="1:11" x14ac:dyDescent="0.3">
      <c r="A38" s="56"/>
      <c r="B38" s="57"/>
      <c r="C38" s="58"/>
      <c r="D38" s="2"/>
      <c r="E38" s="2"/>
      <c r="F38" s="2"/>
      <c r="G38" s="2"/>
      <c r="H38" s="2"/>
      <c r="I38" s="2"/>
      <c r="J38" s="2"/>
      <c r="K38" s="4"/>
    </row>
    <row r="39" spans="1:11" x14ac:dyDescent="0.3">
      <c r="A39" s="56"/>
      <c r="B39" s="57"/>
      <c r="C39" s="58"/>
      <c r="D39" s="20"/>
      <c r="E39" s="5"/>
      <c r="F39" s="5"/>
      <c r="G39" s="5"/>
      <c r="H39" s="5"/>
      <c r="I39" s="5"/>
      <c r="J39" s="5"/>
      <c r="K39" s="4"/>
    </row>
    <row r="40" spans="1:11" ht="15" thickBot="1" x14ac:dyDescent="0.35">
      <c r="A40" s="59"/>
      <c r="B40" s="60"/>
      <c r="C40" s="61"/>
      <c r="D40" s="20"/>
      <c r="E40" s="2"/>
      <c r="F40" s="2"/>
      <c r="G40" s="2"/>
      <c r="H40" s="2"/>
      <c r="I40" s="2"/>
      <c r="J40" s="2"/>
      <c r="K40" s="2"/>
    </row>
    <row r="42" spans="1:11" x14ac:dyDescent="0.3">
      <c r="D42" s="8"/>
      <c r="E42" s="8"/>
      <c r="F42" s="6"/>
      <c r="G42" s="6"/>
      <c r="H42" s="6"/>
      <c r="I42" s="6"/>
      <c r="J42" s="6"/>
      <c r="K42" s="7"/>
    </row>
    <row r="43" spans="1:11" x14ac:dyDescent="0.3">
      <c r="D43" s="8"/>
      <c r="E43" s="8"/>
      <c r="F43" s="6"/>
      <c r="G43" s="6"/>
      <c r="H43" s="6"/>
      <c r="I43" s="6"/>
      <c r="J43" s="6"/>
      <c r="K43" s="8"/>
    </row>
  </sheetData>
  <mergeCells count="18">
    <mergeCell ref="D9:E9"/>
    <mergeCell ref="F9:H9"/>
    <mergeCell ref="A36:C40"/>
    <mergeCell ref="A35:C35"/>
    <mergeCell ref="B9:C9"/>
    <mergeCell ref="A1:K3"/>
    <mergeCell ref="B5:C5"/>
    <mergeCell ref="B6:C6"/>
    <mergeCell ref="B7:C7"/>
    <mergeCell ref="B8:C8"/>
    <mergeCell ref="D7:E7"/>
    <mergeCell ref="D8:E8"/>
    <mergeCell ref="D5:E5"/>
    <mergeCell ref="D6:E6"/>
    <mergeCell ref="F5:H5"/>
    <mergeCell ref="F6:H6"/>
    <mergeCell ref="F7:H7"/>
    <mergeCell ref="F8:H8"/>
  </mergeCells>
  <pageMargins left="0.25" right="0.25" top="0.75" bottom="0.75" header="0.3" footer="0.3"/>
  <pageSetup paperSize="5" scale="47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Louis-Philippe</dc:creator>
  <cp:lastModifiedBy>Carl-Dominic</cp:lastModifiedBy>
  <cp:lastPrinted>2024-02-27T18:30:32Z</cp:lastPrinted>
  <dcterms:created xsi:type="dcterms:W3CDTF">2013-03-22T02:05:47Z</dcterms:created>
  <dcterms:modified xsi:type="dcterms:W3CDTF">2024-03-01T18:59:39Z</dcterms:modified>
</cp:coreProperties>
</file>