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029"/>
  <workbookPr codeName="ThisWorkbook"/>
  <bookViews>
    <workbookView xmlns:d3p1="http://schemas.microsoft.com/office/spreadsheetml/2015/revision2" xWindow="57480" yWindow="-120" windowWidth="29040" windowHeight="15840" d3p1:uid="{00000000-000D-0000-FFFF-FFFF00000000}"/>
  </bookViews>
  <sheets>
    <sheet name="BOM" sheetId="1" r:id="rId1"/>
  </sheets>
  <definedNames>
    <definedName name="_xlnm.Print_Area" localSheetId="0">'BOM'!$A:$K</definedName>
    <definedName name="_xlnm.Print_Titles" localSheetId="0">'BOM'!$11:$11</definedName>
  </definedName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<sst xmlns="http://schemas.openxmlformats.org/spreadsheetml/2006/main" uniqueCount="84">
  <si>
    <t xml:space="preserve">Bill of Material </t>
  </si>
  <si>
    <t>Quantity</t>
  </si>
  <si>
    <t>Description</t>
  </si>
  <si>
    <t>#Column Name Error:' Supplier 1</t>
  </si>
  <si>
    <t>#Column Name Error:' Supplier Part Number 1</t>
  </si>
  <si>
    <t>Item Number</t>
  </si>
  <si>
    <t>Board</t>
  </si>
  <si>
    <t>Quantity Total</t>
  </si>
  <si>
    <t>Variant</t>
  </si>
  <si>
    <t>Concepteur Principal</t>
  </si>
  <si>
    <t>Commentaires ou instruction spécialies</t>
  </si>
  <si>
    <t>Date du projet</t>
  </si>
  <si>
    <t>Nombre de PCB</t>
  </si>
  <si>
    <t>Département</t>
  </si>
  <si>
    <t>Cours</t>
  </si>
  <si>
    <t>Révision</t>
  </si>
  <si>
    <t>Technologies du génie électrique</t>
  </si>
  <si>
    <t>Comment</t>
  </si>
  <si>
    <t>#Column Name Error:' Package / Case</t>
  </si>
  <si>
    <t>Layer</t>
  </si>
  <si>
    <t>Date de génération du BOM</t>
  </si>
  <si>
    <t>Heure de génération du BOM</t>
  </si>
  <si>
    <t>CAN_transciever</t>
  </si>
  <si>
    <t>Felix-Antoine Guimont</t>
  </si>
  <si>
    <t>1</t>
  </si>
  <si>
    <t>00</t>
  </si>
  <si>
    <t>Projet_Fin_DEC</t>
  </si>
  <si>
    <t>11 fevrier 2024</t>
  </si>
  <si>
    <t>3/1/2024</t>
  </si>
  <si>
    <t>10:55 AM</t>
  </si>
  <si>
    <t>None</t>
  </si>
  <si>
    <t>Designator</t>
  </si>
  <si>
    <t>C1, C9</t>
  </si>
  <si>
    <t>C2</t>
  </si>
  <si>
    <t>C3</t>
  </si>
  <si>
    <t>C4, C5</t>
  </si>
  <si>
    <t>C6, C10</t>
  </si>
  <si>
    <t>C7, C8</t>
  </si>
  <si>
    <t>D1</t>
  </si>
  <si>
    <t>D2</t>
  </si>
  <si>
    <t>J1, J2, L1, R1, R3, R4, R5</t>
  </si>
  <si>
    <t>J3</t>
  </si>
  <si>
    <t>P1</t>
  </si>
  <si>
    <t>R2</t>
  </si>
  <si>
    <t>R6</t>
  </si>
  <si>
    <t>U1</t>
  </si>
  <si>
    <t>U2</t>
  </si>
  <si>
    <t>U3</t>
  </si>
  <si>
    <t>Y1</t>
  </si>
  <si>
    <t>Top</t>
  </si>
  <si>
    <t>CAP ALUM 100UF 20% 50V SMD</t>
  </si>
  <si>
    <t>Chip Capacitor, 10 nF, +/- 10%, 50 V, -55 to 125 degC, 0603 (1608 Metric), RoHS, Tape and Reel</t>
  </si>
  <si>
    <t>Conductive Polymer Aluminum Solid Capacitors (OS-CON) 68uF ±20% 50V RADIAL SMT 10x12.6mm</t>
  </si>
  <si>
    <t>Capacitor; Ceramic; Cap; 22.0pF; Tol 5%; SMT; Vol-Rtg 50V; C0G; Tape and Reel</t>
  </si>
  <si>
    <t>CAP CER 0.022UF 50V X7R 0805</t>
  </si>
  <si>
    <t>CAP CER 100PF 50V C0G/NPO 0805</t>
  </si>
  <si>
    <t>DIODE SCHOTTKY 40V 1A SOD123F</t>
  </si>
  <si>
    <t>LED GREEN CLEAR 0805 SMD</t>
  </si>
  <si>
    <t>CONN HEADER VERT 3POS 2.54MM</t>
  </si>
  <si>
    <t>Through Hole Header, Pitch 2.54 mm, 2 x 3 Position, Height 8.58 mm, Tail Length 2.54 mm, -55 to 125 degC, RoHS, Bulk</t>
  </si>
  <si>
    <t>Chip Resistor, 10 KOhm, +/- 1%, 0.125 W, -55 to 155 degC, 0805 (2012 Metric), RoHS, Tape and Reel</t>
  </si>
  <si>
    <t>Chip Resistor, 1 KOhm, +/- 1%, 125 mW, -55 to 155 degC, 0805 (2012 Metric), RoHS, Tape and Reel</t>
  </si>
  <si>
    <t>IC TRANSCEIVER HALF 1/1 8SO</t>
  </si>
  <si>
    <t>Stand-Alone CAN Controller With SPI Interface, 18-Pin SOIC, Extended Temperature</t>
  </si>
  <si>
    <t>SIMPLE SWITCHER® Power Converter High Efficiency 1A Step-Down Voltage Regulator, 8-pin Narrow SOIC</t>
  </si>
  <si>
    <t>Resistance Weld Crystal, 8 MHz, +/- 30 ppm, -20 to 70 degC, 2-Pin SMD, RoHS, Tape and Reel</t>
  </si>
  <si>
    <t>100 uF</t>
  </si>
  <si>
    <t>10 nF</t>
  </si>
  <si>
    <t>68 uF</t>
  </si>
  <si>
    <t>22 pF</t>
  </si>
  <si>
    <t>22 nF</t>
  </si>
  <si>
    <t>100 pF</t>
  </si>
  <si>
    <t>SS14FL</t>
  </si>
  <si>
    <t>20mA FC / 2.2VF</t>
  </si>
  <si>
    <t>68613014422, ATM13-4P-BM02, 47uF, 150, 10, 120</t>
  </si>
  <si>
    <t>90120-0763</t>
  </si>
  <si>
    <t>TSW-103-07-G-D</t>
  </si>
  <si>
    <t>10 K</t>
  </si>
  <si>
    <t>1K</t>
  </si>
  <si>
    <t>TJA1050T/CM,118</t>
  </si>
  <si>
    <t>MCP2515-E/SO</t>
  </si>
  <si>
    <t>LM2675MX-ADJ</t>
  </si>
  <si>
    <t>8 MHz</t>
  </si>
  <si>
    <t>#Column Name Error:' Note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</si>
</sst>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0\ &quot;$&quot;"/>
    <numFmt numFmtId="165" formatCode="0.000%"/>
    <numFmt numFmtId="166" formatCode="yyyy/mm/dd;@"/>
  </numFmts>
  <fonts count="12">
    <font>
      <sz val="11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  <font>
      <b/>
      <sz val="11"/>
      <name val="Calibri"/>
      <charset val="0"/>
      <color theme="0"/>
      <scheme val="minor"/>
    </font>
    <font>
      <b/>
      <sz val="16"/>
      <name val="Calibri"/>
      <charset val="0"/>
      <color theme="0"/>
      <scheme val="minor"/>
    </font>
    <font>
      <sz val="11"/>
      <name val="Calibri"/>
      <charset val="0"/>
      <color theme="1"/>
      <scheme val="minor"/>
    </font>
    <font>
      <b/>
      <sz val="28"/>
      <name val="Calibri"/>
      <charset val="0"/>
      <color theme="1"/>
      <scheme val="minor"/>
    </font>
    <font>
      <sz val="28"/>
      <name val="Calibri"/>
      <charset val="0"/>
      <color theme="1"/>
      <scheme val="minor"/>
    </font>
    <font>
      <sz val="12"/>
      <name val="Calibri"/>
      <charset val="0"/>
      <color theme="1"/>
      <scheme val="minor"/>
    </font>
    <font>
      <b/>
      <sz val="72"/>
      <name val="Calibri"/>
      <charset val="0"/>
      <color rgb="FF085C4D"/>
      <scheme val="minor"/>
    </font>
    <font>
      <sz val="11"/>
      <name val="Calibri"/>
      <charset val="0"/>
      <color theme="0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85C4D"/>
        <bgColor indexed="64"/>
      </patternFill>
    </fill>
    <fill>
      <patternFill patternType="none">
        <fgColor indexed="64"/>
        <bgColor indexed="65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xxid="0" numFmtId="0" fontId="0" fillId="0" borderId="0"/>
    <xf xxid="72" numFmtId="0" fontId="11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>
      <alignment horizontal="center"/>
    </xf>
    <xf xxid="3" numFmtId="0" fontId="0" fillId="0" borderId="0" xfId="0" applyAlignment="1" applyBorder="1" applyFont="1" applyNumberFormat="1" applyFill="1" applyProtection="1">
      <alignment wrapText="1"/>
    </xf>
    <xf xxid="4" numFmtId="165" fontId="0" fillId="0" borderId="0" xfId="0" applyAlignment="1" applyBorder="1" applyFont="1" applyNumberFormat="1" applyFill="1" applyProtection="1">
      <alignment wrapText="1"/>
    </xf>
    <xf xxid="5" numFmtId="164" fontId="0" fillId="0" borderId="0" xfId="0" applyAlignment="1" applyBorder="1" applyFont="1" applyNumberFormat="1" applyFill="1" applyProtection="1">
      <alignment wrapText="1"/>
    </xf>
    <xf xxid="6" numFmtId="0" fontId="1" fillId="0" borderId="0" xfId="0" applyAlignment="1" applyBorder="1" applyFont="1" applyNumberFormat="1" applyFill="1" applyProtection="1">
      <alignment wrapText="1"/>
    </xf>
    <xf xxid="7" numFmtId="0" fontId="1" fillId="0" borderId="0" xfId="0" applyAlignment="1" applyBorder="1" applyFont="1" applyNumberFormat="1" applyFill="1" applyProtection="1">
      <alignment horizontal="left"/>
    </xf>
    <xf xxid="8" numFmtId="14" fontId="1" fillId="0" borderId="0" xfId="0" applyAlignment="1" applyBorder="1" applyFont="1" applyNumberFormat="1" applyFill="1" applyProtection="1">
      <alignment horizontal="center"/>
    </xf>
    <xf xxid="9" numFmtId="0" fontId="1" fillId="0" borderId="0" xfId="0" applyAlignment="1" applyBorder="1" applyFont="1" applyNumberFormat="1" applyFill="1" applyProtection="1"/>
    <xf xxid="10" numFmtId="0" fontId="5" fillId="0" borderId="1" xfId="0" applyAlignment="1" applyBorder="1" applyFont="1" applyNumberFormat="1" applyFill="1" applyProtection="1"/>
    <xf xxid="11" numFmtId="0" fontId="5" fillId="0" borderId="2" xfId="0" applyAlignment="1" applyBorder="1" applyFont="1" applyNumberFormat="1" applyFill="1" applyProtection="1"/>
    <xf xxid="12" numFmtId="0" fontId="7" fillId="0" borderId="3" xfId="0" applyAlignment="1" applyBorder="1" applyFont="1" applyNumberFormat="1" applyFill="1" applyProtection="1">
      <alignment horizontal="left" vertical="center" wrapText="1"/>
    </xf>
    <xf xxid="13" numFmtId="0" fontId="7" fillId="0" borderId="4" xfId="0" applyAlignment="1" applyBorder="1" applyFont="1" applyNumberFormat="1" applyFill="1" applyProtection="1">
      <alignment horizontal="left" vertical="center" wrapText="1"/>
    </xf>
    <xf xxid="14" numFmtId="0" fontId="7" fillId="0" borderId="5" xfId="0" applyAlignment="1" applyBorder="1" applyFont="1" applyNumberFormat="1" applyFill="1" applyProtection="1">
      <alignment horizontal="left" vertical="center" wrapText="1"/>
    </xf>
    <xf xxid="15" numFmtId="0" fontId="7" fillId="0" borderId="6" xfId="0" applyAlignment="1" applyBorder="1" applyFont="1" applyNumberFormat="1" applyFill="1" applyProtection="1">
      <alignment horizontal="left" vertical="center" wrapText="1"/>
    </xf>
    <xf xxid="16" numFmtId="0" fontId="7" fillId="0" borderId="7" xfId="0" applyAlignment="1" applyBorder="1" applyFont="1" applyNumberFormat="1" applyFill="1" applyProtection="1">
      <alignment horizontal="left" vertical="center" wrapText="1"/>
    </xf>
    <xf xxid="17" numFmtId="0" fontId="7" fillId="0" borderId="8" xfId="0" applyAlignment="1" applyBorder="1" applyFont="1" applyNumberFormat="1" applyFill="1" applyProtection="1">
      <alignment horizontal="left" vertical="center" wrapText="1"/>
    </xf>
    <xf xxid="18" numFmtId="0" fontId="5" fillId="0" borderId="9" xfId="0" applyAlignment="1" applyBorder="1" applyFont="1" applyNumberFormat="1" applyFill="1" applyProtection="1"/>
    <xf xxid="19" numFmtId="0" fontId="3" fillId="2" borderId="10" xfId="0" applyAlignment="1" applyBorder="1" applyFont="1" applyNumberFormat="1" applyFill="1" applyProtection="1">
      <alignment horizontal="center" wrapText="1"/>
    </xf>
    <xf xxid="20" numFmtId="0" fontId="3" fillId="2" borderId="11" xfId="0" applyAlignment="1" applyBorder="1" applyFont="1" applyNumberFormat="1" applyFill="1" applyProtection="1">
      <alignment horizontal="center" wrapText="1"/>
    </xf>
    <xf xxid="21" numFmtId="0" fontId="3" fillId="2" borderId="12" xfId="0" applyAlignment="1" applyBorder="1" applyFont="1" applyNumberFormat="1" applyFill="1" applyProtection="1">
      <alignment horizontal="center" wrapText="1"/>
    </xf>
    <xf xxid="22" numFmtId="0" fontId="5" fillId="0" borderId="13" xfId="0" applyAlignment="1" applyBorder="1" applyFont="1" applyNumberFormat="1" applyFill="1" applyProtection="1">
      <alignment wrapText="1"/>
    </xf>
    <xf xxid="23" numFmtId="0" fontId="5" fillId="0" borderId="13" xfId="0" applyAlignment="1" applyBorder="1" applyFont="1" applyNumberFormat="1" applyFill="1" applyProtection="1">
      <alignment horizontal="left"/>
    </xf>
    <xf xxid="24" numFmtId="0" fontId="5" fillId="0" borderId="14" xfId="0" applyAlignment="1" applyBorder="1" applyFont="1" applyNumberFormat="1" applyFill="1" applyProtection="1">
      <alignment horizontal="left"/>
    </xf>
    <xf xxid="25" numFmtId="0" fontId="6" fillId="0" borderId="14" xfId="0" applyAlignment="1" applyBorder="1" applyFont="1" applyNumberFormat="1" applyFill="1" applyProtection="1">
      <alignment horizontal="left"/>
    </xf>
    <xf xxid="26" numFmtId="0" fontId="6" fillId="0" borderId="15" xfId="0" applyAlignment="1" applyBorder="1" applyFont="1" applyNumberFormat="1" applyFill="1" applyProtection="1">
      <alignment horizontal="left"/>
    </xf>
    <xf xxid="27" numFmtId="0" fontId="0" fillId="0" borderId="16" xfId="0" applyAlignment="1" applyBorder="1" applyFont="1" applyNumberFormat="1" applyFill="1" applyProtection="1">
      <alignment horizontal="left" vertical="top" wrapText="1"/>
    </xf>
    <xf xxid="28" numFmtId="0" fontId="0" fillId="0" borderId="10" xfId="0" applyAlignment="1" applyBorder="1" applyFont="1" applyNumberFormat="1" applyFill="1" applyProtection="1">
      <alignment horizontal="left" vertical="top" wrapText="1"/>
    </xf>
    <xf xxid="29" numFmtId="0" fontId="0" fillId="0" borderId="17" xfId="0" applyAlignment="1" applyBorder="1" applyFont="1" applyNumberFormat="1" applyFill="1" applyProtection="1">
      <alignment horizontal="left" vertical="top" wrapText="1"/>
    </xf>
    <xf xxid="30" numFmtId="0" fontId="0" fillId="0" borderId="18" xfId="0" applyAlignment="1" applyBorder="1" applyFont="1" applyNumberFormat="1" applyFill="1" applyProtection="1">
      <alignment horizontal="left" vertical="top" wrapText="1"/>
    </xf>
    <xf xxid="31" numFmtId="0" fontId="0" fillId="0" borderId="3" xfId="0" applyAlignment="1" applyBorder="1" applyFont="1" applyNumberFormat="1" applyFill="1" applyProtection="1">
      <alignment horizontal="left" vertical="top" wrapText="1"/>
    </xf>
    <xf xxid="32" numFmtId="0" fontId="0" fillId="0" borderId="19" xfId="0" applyAlignment="1" applyBorder="1" applyFont="1" applyNumberFormat="1" applyFill="1" applyProtection="1">
      <alignment horizontal="left" vertical="top" wrapText="1"/>
    </xf>
    <xf xxid="33" numFmtId="0" fontId="0" fillId="0" borderId="20" xfId="0" applyAlignment="1" applyBorder="1" applyFont="1" applyNumberFormat="1" applyFill="1" applyProtection="1">
      <alignment horizontal="left" vertical="top" wrapText="1"/>
    </xf>
    <xf xxid="34" numFmtId="0" fontId="0" fillId="0" borderId="21" xfId="0" applyAlignment="1" applyBorder="1" applyFont="1" applyNumberFormat="1" applyFill="1" applyProtection="1">
      <alignment horizontal="left" vertical="top" wrapText="1"/>
    </xf>
    <xf xxid="35" numFmtId="0" fontId="0" fillId="0" borderId="22" xfId="0" applyAlignment="1" applyBorder="1" applyFont="1" applyNumberFormat="1" applyFill="1" applyProtection="1">
      <alignment horizontal="left" vertical="top" wrapText="1"/>
    </xf>
    <xf xxid="36" numFmtId="0" fontId="2" fillId="2" borderId="23" xfId="0" applyAlignment="1" applyBorder="1" applyFont="1" applyNumberFormat="1" applyFill="1" applyProtection="1">
      <alignment horizontal="left" wrapText="1"/>
    </xf>
    <xf xxid="37" numFmtId="0" fontId="2" fillId="2" borderId="24" xfId="0" applyAlignment="1" applyBorder="1" applyFont="1" applyNumberFormat="1" applyFill="1" applyProtection="1">
      <alignment horizontal="left" wrapText="1"/>
    </xf>
    <xf xxid="38" numFmtId="0" fontId="2" fillId="2" borderId="25" xfId="0" applyAlignment="1" applyBorder="1" applyFont="1" applyNumberFormat="1" applyFill="1" applyProtection="1">
      <alignment horizontal="left" wrapText="1"/>
    </xf>
    <xf xxid="39" numFmtId="0" fontId="5" fillId="0" borderId="2" xfId="0" applyAlignment="1" applyBorder="1" applyFont="1" applyNumberFormat="1" applyFill="1" applyProtection="1">
      <alignment horizontal="left"/>
    </xf>
    <xf xxid="40" numFmtId="0" fontId="5" fillId="0" borderId="26" xfId="0" applyAlignment="1" applyBorder="1" applyFont="1" applyNumberFormat="1" applyFill="1" applyProtection="1">
      <alignment horizontal="left"/>
    </xf>
    <xf xxid="41" numFmtId="0" fontId="5" fillId="0" borderId="1" xfId="0" applyAlignment="1" applyBorder="1" applyFont="1" applyNumberFormat="1" applyFill="1" applyProtection="1">
      <alignment horizontal="left"/>
    </xf>
    <xf xxid="42" numFmtId="0" fontId="5" fillId="0" borderId="27" xfId="0" applyAlignment="1" applyBorder="1" applyFont="1" applyNumberFormat="1" applyFill="1" applyProtection="1">
      <alignment horizontal="left"/>
    </xf>
    <xf xxid="43" numFmtId="0" fontId="6" fillId="0" borderId="27" xfId="0" applyAlignment="1" applyBorder="1" applyFont="1" applyNumberFormat="1" applyFill="1" applyProtection="1">
      <alignment horizontal="left"/>
    </xf>
    <xf xxid="44" numFmtId="0" fontId="6" fillId="0" borderId="28" xfId="0" applyAlignment="1" applyBorder="1" applyFont="1" applyNumberFormat="1" applyFill="1" applyProtection="1">
      <alignment horizontal="left"/>
    </xf>
    <xf xxid="45" numFmtId="166" fontId="6" fillId="0" borderId="26" xfId="0" applyAlignment="1" applyBorder="1" applyFont="1" applyNumberFormat="1" applyFill="1" applyProtection="1">
      <alignment horizontal="left"/>
    </xf>
    <xf xxid="46" numFmtId="166" fontId="6" fillId="0" borderId="29" xfId="0" applyAlignment="1" applyBorder="1" applyFont="1" applyNumberFormat="1" applyFill="1" applyProtection="1">
      <alignment horizontal="left"/>
    </xf>
    <xf xxid="47" numFmtId="0" fontId="6" fillId="0" borderId="30" xfId="0" applyAlignment="1" applyBorder="1" applyFont="1" applyNumberFormat="1" applyFill="1" applyProtection="1">
      <alignment horizontal="left"/>
    </xf>
    <xf xxid="48" numFmtId="0" fontId="6" fillId="0" borderId="31" xfId="0" applyAlignment="1" applyBorder="1" applyFont="1" applyNumberFormat="1" applyFill="1" applyProtection="1">
      <alignment horizontal="left"/>
    </xf>
    <xf xxid="49" numFmtId="0" fontId="8" fillId="0" borderId="32" xfId="0" applyAlignment="1" applyBorder="1" applyFont="1" applyNumberFormat="1" applyFill="1" applyProtection="1">
      <alignment horizontal="center" vertical="center"/>
    </xf>
    <xf xxid="50" numFmtId="0" fontId="8" fillId="0" borderId="33" xfId="0" applyAlignment="1" applyBorder="1" applyFont="1" applyNumberFormat="1" applyFill="1" applyProtection="1">
      <alignment horizontal="center" vertical="center"/>
    </xf>
    <xf xxid="51" numFmtId="0" fontId="8" fillId="0" borderId="34" xfId="0" applyAlignment="1" applyBorder="1" applyFont="1" applyNumberFormat="1" applyFill="1" applyProtection="1">
      <alignment horizontal="center" vertical="center"/>
    </xf>
    <xf xxid="52" numFmtId="0" fontId="8" fillId="0" borderId="35" xfId="0" applyAlignment="1" applyBorder="1" applyFont="1" applyNumberFormat="1" applyFill="1" applyProtection="1">
      <alignment horizontal="center" vertical="center"/>
    </xf>
    <xf xxid="53" numFmtId="0" fontId="8" fillId="0" borderId="0" xfId="0" applyAlignment="1" applyBorder="1" applyFont="1" applyNumberFormat="1" applyFill="1" applyProtection="1">
      <alignment horizontal="center" vertical="center"/>
    </xf>
    <xf xxid="54" numFmtId="0" fontId="8" fillId="0" borderId="36" xfId="0" applyAlignment="1" applyBorder="1" applyFont="1" applyNumberFormat="1" applyFill="1" applyProtection="1">
      <alignment horizontal="center" vertical="center"/>
    </xf>
    <xf xxid="55" numFmtId="0" fontId="8" fillId="0" borderId="37" xfId="0" applyAlignment="1" applyBorder="1" applyFont="1" applyNumberFormat="1" applyFill="1" applyProtection="1">
      <alignment horizontal="center" vertical="center"/>
    </xf>
    <xf xxid="56" numFmtId="0" fontId="8" fillId="0" borderId="38" xfId="0" applyAlignment="1" applyBorder="1" applyFont="1" applyNumberFormat="1" applyFill="1" applyProtection="1">
      <alignment horizontal="center" vertical="center"/>
    </xf>
    <xf xxid="57" numFmtId="0" fontId="8" fillId="0" borderId="39" xfId="0" applyAlignment="1" applyBorder="1" applyFont="1" applyNumberFormat="1" applyFill="1" applyProtection="1">
      <alignment horizontal="center" vertical="center"/>
    </xf>
    <xf xxid="58" numFmtId="0" fontId="6" fillId="0" borderId="27" xfId="0" applyAlignment="1" applyBorder="1" applyFont="1" applyNumberFormat="1" applyFill="1" applyProtection="1">
      <alignment horizontal="left" vertical="center"/>
    </xf>
    <xf xxid="59" numFmtId="0" fontId="6" fillId="0" borderId="28" xfId="0" applyAlignment="1" applyBorder="1" applyFont="1" applyNumberFormat="1" applyFill="1" applyProtection="1">
      <alignment horizontal="left" vertical="center"/>
    </xf>
    <xf xxid="60" numFmtId="0" fontId="6" fillId="0" borderId="26" xfId="0" applyAlignment="1" applyBorder="1" applyFont="1" applyNumberFormat="1" applyFill="1" applyProtection="1">
      <alignment horizontal="left" vertical="center"/>
    </xf>
    <xf xxid="61" numFmtId="0" fontId="6" fillId="0" borderId="29" xfId="0" applyAlignment="1" applyBorder="1" applyFont="1" applyNumberFormat="1" applyFill="1" applyProtection="1">
      <alignment horizontal="left" vertical="center"/>
    </xf>
    <xf xxid="62" numFmtId="0" fontId="9" fillId="0" borderId="0" xfId="0" applyAlignment="1" applyBorder="1" applyFont="1" applyNumberFormat="1" applyFill="1" applyProtection="1">
      <alignment wrapText="1"/>
    </xf>
    <xf xxid="63" numFmtId="0" fontId="0" fillId="0" borderId="0" xfId="0"/>
    <xf xxid="64" numFmtId="0" fontId="6" fillId="0" borderId="27" xfId="0" applyAlignment="1" applyBorder="1" applyFont="1" applyNumberFormat="1" applyFill="1" applyProtection="1" quotePrefix="1">
      <alignment horizontal="left" vertical="center"/>
    </xf>
    <xf xxid="65" numFmtId="0" fontId="6" fillId="0" borderId="27" xfId="0" applyAlignment="1" applyBorder="1" applyFont="1" applyNumberFormat="1" applyFill="1" applyProtection="1" quotePrefix="1">
      <alignment horizontal="left"/>
    </xf>
    <xf xxid="66" numFmtId="0" fontId="9" fillId="0" borderId="0" xfId="0" applyAlignment="1" applyBorder="1" applyFont="1" applyNumberFormat="1" applyFill="1" applyProtection="1" quotePrefix="1">
      <alignment wrapText="1"/>
    </xf>
    <xf xxid="67" numFmtId="0" fontId="6" fillId="0" borderId="26" xfId="0" applyAlignment="1" applyBorder="1" applyFont="1" applyNumberFormat="1" applyFill="1" applyProtection="1" quotePrefix="1">
      <alignment horizontal="left" vertical="center"/>
    </xf>
    <xf xxid="68" numFmtId="166" fontId="6" fillId="0" borderId="26" xfId="0" applyAlignment="1" applyBorder="1" applyFont="1" applyNumberFormat="1" applyFill="1" applyProtection="1" quotePrefix="1">
      <alignment horizontal="left"/>
    </xf>
    <xf xxid="69" numFmtId="0" fontId="6" fillId="0" borderId="30" xfId="0" applyAlignment="1" applyBorder="1" applyFont="1" applyNumberFormat="1" applyFill="1" applyProtection="1" quotePrefix="1">
      <alignment horizontal="left"/>
    </xf>
    <xf xxid="70" numFmtId="0" fontId="6" fillId="0" borderId="14" xfId="0" applyAlignment="1" applyBorder="1" applyFont="1" applyNumberFormat="1" applyFill="1" applyProtection="1" quotePrefix="1">
      <alignment horizontal="left"/>
    </xf>
    <xf xxid="71" numFmtId="0" fontId="0" fillId="0" borderId="0" xfId="0" applyAlignment="1" applyBorder="1" applyFont="1" applyNumberFormat="1" applyFill="1" applyProtection="1" quotePrefix="1">
      <alignment wrapText="1"/>
    </xf>
  </cellXfs>
  <cellStyles count="2">
    <cellStyle name="Normal" xfId="0" builtinId="0"/>
    <cellStyle name="Hyperlink" xfId="1" builtinId="8"/>
  </cellStyles>
  <dxfs count="16">
    <dxf>
      <font>
        <color theme="1"/>
      </font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color theme="1"/>
      </font>
      <numFmt numFmtId="0" formatCode="General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numFmt numFmtId="0" formatCode="General"/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1"/>
      </font>
    </dxf>
    <dxf>
      <border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085C4D"/>
        </patternFill>
      </fill>
      <border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37393</xdr:colOff>
      <xdr:row>2</xdr:row>
      <xdr:rowOff>633561</xdr:rowOff>
    </xdr:from>
    <xdr:to>
      <xdr:col>10</xdr:col>
      <xdr:colOff>783301</xdr:colOff>
      <xdr:row>10</xdr:row>
      <xdr:rowOff>130225</xdr:rowOff>
    </xdr:to>
    <xdr:pic>
      <xdr:nvPicPr>
        <xdr:cNvPr id="1" name="Image 5">
          <a:extLst xmlns:a="http://schemas.openxmlformats.org/drawingml/2006/main"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5597" y="1014550"/>
          <a:ext cx="5324893" cy="3022147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37393</xdr:colOff>
      <xdr:row>2</xdr:row>
      <xdr:rowOff>633561</xdr:rowOff>
    </xdr:from>
    <xdr:to>
      <xdr:col>10</xdr:col>
      <xdr:colOff>783301</xdr:colOff>
      <xdr:row>10</xdr:row>
      <xdr:rowOff>130225</xdr:rowOff>
    </xdr:to>
    <xdr:pic>
      <xdr:nvPicPr>
        <xdr:cNvPr id="1" name="Image 5">
          <a:extLst xmlns:a="http://schemas.openxmlformats.org/drawingml/2006/main"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5597" y="1014550"/>
          <a:ext cx="5324893" cy="3022147"/>
        </a:xfrm>
        <a:prstGeom xmlns:a="http://schemas.openxmlformats.org/drawingml/2006/main"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BOM_1" displayName="BOM_1" ref="A11:K28" totalsRowShown="0">
  <autoFilter ref="A11:K28"/>
  <tableColumns>
    <tableColumn id="14" name="Item Number">
      <calculatedColumnFormula>A11+1</calculatedColumnFormula>
    </tableColumn>
    <tableColumn id="1" name="Designator"/>
    <tableColumn id="5" name="Layer"/>
    <tableColumn id="2" name="Description"/>
    <tableColumn id="3" name="Comment"/>
    <tableColumn id="13" name="#Column Name Error:' Package / Case"/>
    <tableColumn id="4" name="#Column Name Error:' Supplier 1"/>
    <tableColumn id="6" name="#Column Name Error:' Supplier Part Number 1"/>
    <tableColumn id="8" name="Quantity"/>
    <tableColumn id="16" name="Quantity Total">
      <calculatedColumnFormula>BOM_1[[#This Row],[Column=Quantity]]*$B$9</calculatedColumnFormula>
    </tableColumn>
    <tableColumn id="12" name="#Column Name Error:' No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BOM_1" displayName="BOM_1" ref="A11:K28" totalsRowShown="0">
  <autoFilter ref="A11:K28"/>
  <tableColumns>
    <tableColumn id="14" name="Item Number">
      <calculatedColumnFormula>A11+1</calculatedColumnFormula>
    </tableColumn>
    <tableColumn id="1" name="Designator"/>
    <tableColumn id="5" name="Layer"/>
    <tableColumn id="2" name="Description"/>
    <tableColumn id="3" name="Comment"/>
    <tableColumn id="13" name="#Column Name Error:' Package / Case"/>
    <tableColumn id="4" name="#Column Name Error:' Supplier 1"/>
    <tableColumn id="6" name="#Column Name Error:' Supplier Part Number 1"/>
    <tableColumn id="8" name="Quantity"/>
    <tableColumn id="16" name="Quantity Total">
      <calculatedColumnFormula>BOM_1[[#This Row],[Column=Quantity]]*$B$9</calculatedColumnFormula>
    </tableColumn>
    <tableColumn id="12" name="#Column Name Error:' 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Relationship Id="rId4" Type="http://schemas.openxmlformats.org/officeDocument/2006/relationships/table" Target="/xl/tables/table1.xml" /><Relationship Id="rId5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7"/>
  <sheetViews>
    <sheetView zoomScale="70" zoomScaleNormal="70" view="normal" workbookViewId="0">
      <selection pane="topLeft" activeCell="B9" sqref="B9"/>
    </sheetView>
  </sheetViews>
  <sheetFormatPr defaultColWidth="9.13671875" defaultRowHeight="14.4" baseColWidth="0"/>
  <cols>
    <col min="1" max="1" width="37.7109375" customWidth="1"/>
    <col min="2" max="2" width="59.28125" customWidth="1"/>
    <col min="3" max="3" width="47.99609375" customWidth="1"/>
    <col min="4" max="4" width="15.13671875" customWidth="1"/>
    <col min="5" max="5" width="50.7109375" customWidth="1"/>
    <col min="6" max="6" width="28.7109375" customWidth="1"/>
    <col min="7" max="7" width="15.7109375" customWidth="1"/>
    <col min="8" max="8" width="24.28125" customWidth="1"/>
    <col min="9" max="9" width="28.7109375" customWidth="1"/>
    <col min="10" max="10" width="38.28125" customWidth="1"/>
    <col min="11" max="11" width="14.99609375" customWidth="1"/>
    <col min="12" max="12" width="23.56640625" customWidth="1"/>
    <col min="13" max="13" width="28.56640625" customWidth="1"/>
    <col min="14" max="255" width="11.421875" customWidth="1"/>
  </cols>
  <sheetData>
    <row r="1" spans="1:11" ht="15" customHeight="1" thickTop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ht="1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64.5" customHeight="1" thickBot="1">
      <c r="A3" s="54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7:7" ht="15.6" thickTop="1" thickBot="1">
      <c r="G4" s="1"/>
    </row>
    <row r="5" spans="1:10" ht="36.6">
      <c r="A5" s="9" t="s">
        <v>6</v>
      </c>
      <c r="B5" s="63" t="s">
        <v>22</v>
      </c>
      <c r="C5" s="58"/>
      <c r="D5" s="40" t="s">
        <v>9</v>
      </c>
      <c r="E5" s="41"/>
      <c r="F5" s="64" t="s">
        <v>23</v>
      </c>
      <c r="G5" s="42"/>
      <c r="H5" s="43"/>
      <c r="I5" s="65" t="s">
        <v>24</v>
      </c>
      <c r="J5" s="65" t="s">
        <v>25</v>
      </c>
    </row>
    <row r="6" spans="1:8" ht="36.6">
      <c r="A6" s="10" t="s">
        <v>14</v>
      </c>
      <c r="B6" s="66" t="s">
        <v>26</v>
      </c>
      <c r="C6" s="60"/>
      <c r="D6" s="38" t="s">
        <v>11</v>
      </c>
      <c r="E6" s="39"/>
      <c r="F6" s="67" t="s">
        <v>27</v>
      </c>
      <c r="G6" s="44"/>
      <c r="H6" s="45"/>
    </row>
    <row r="7" spans="1:8" ht="36.6">
      <c r="A7" s="10" t="s">
        <v>13</v>
      </c>
      <c r="B7" s="59" t="s">
        <v>16</v>
      </c>
      <c r="C7" s="60"/>
      <c r="D7" s="38" t="s">
        <v>20</v>
      </c>
      <c r="E7" s="39"/>
      <c r="F7" s="67" t="s">
        <v>28</v>
      </c>
      <c r="G7" s="44"/>
      <c r="H7" s="45"/>
    </row>
    <row r="8" spans="1:8" ht="36.6">
      <c r="A8" s="17" t="s">
        <v>15</v>
      </c>
      <c r="B8" s="59" t="str">
        <f>_xlfn.CONCAT(I5,".",J5)</f>
        <v>#NAME?</v>
      </c>
      <c r="C8" s="60"/>
      <c r="D8" s="38" t="s">
        <v>21</v>
      </c>
      <c r="E8" s="39"/>
      <c r="F8" s="68" t="s">
        <v>29</v>
      </c>
      <c r="G8" s="46"/>
      <c r="H8" s="47"/>
    </row>
    <row r="9" spans="1:8" ht="37.2" thickBot="1">
      <c r="A9" s="21" t="s">
        <v>12</v>
      </c>
      <c r="B9" s="24">
        <v>1</v>
      </c>
      <c r="C9" s="25"/>
      <c r="D9" s="22" t="s">
        <v>8</v>
      </c>
      <c r="E9" s="23"/>
      <c r="F9" s="69" t="s">
        <v>30</v>
      </c>
      <c r="G9" s="24"/>
      <c r="H9" s="25"/>
    </row>
    <row r="11" spans="1:11" ht="75" customHeight="1">
      <c r="A11" s="18" t="s">
        <v>5</v>
      </c>
      <c r="B11" s="19" t="s">
        <v>31</v>
      </c>
      <c r="C11" s="19" t="s">
        <v>19</v>
      </c>
      <c r="D11" s="19" t="s">
        <v>2</v>
      </c>
      <c r="E11" s="19" t="s">
        <v>17</v>
      </c>
      <c r="F11" s="19" t="s">
        <v>18</v>
      </c>
      <c r="G11" s="19" t="s">
        <v>3</v>
      </c>
      <c r="H11" s="19" t="s">
        <v>4</v>
      </c>
      <c r="I11" s="19" t="s">
        <v>1</v>
      </c>
      <c r="J11" s="20" t="s">
        <v>7</v>
      </c>
      <c r="K11" s="20" t="s">
        <v>83</v>
      </c>
    </row>
    <row r="12" spans="1:11" s="2" customFormat="1" ht="15.6">
      <c r="A12" s="11">
        <v>1</v>
      </c>
      <c r="B12" s="12" t="s">
        <v>32</v>
      </c>
      <c r="C12" s="12" t="s">
        <v>49</v>
      </c>
      <c r="D12" s="12" t="s">
        <v>50</v>
      </c>
      <c r="E12" s="12" t="s">
        <v>66</v>
      </c>
      <c r="F12" s="12"/>
      <c r="G12" s="12"/>
      <c r="H12" s="12"/>
      <c r="I12" s="12">
        <v>2</v>
      </c>
      <c r="J12" s="13" t="str">
        <f>BOM_1[[#This Row],[Column=Quantity]]*$B$9</f>
        <v>#REF!</v>
      </c>
      <c r="K12" s="13"/>
    </row>
    <row r="13" spans="1:11" s="2" customFormat="1" ht="15.6">
      <c r="A13" s="11">
        <f t="shared" si="0" ref="A13:A28">A12+1</f>
        <v>2</v>
      </c>
      <c r="B13" s="12" t="s">
        <v>33</v>
      </c>
      <c r="C13" s="12" t="s">
        <v>49</v>
      </c>
      <c r="D13" s="12" t="s">
        <v>51</v>
      </c>
      <c r="E13" s="12" t="s">
        <v>67</v>
      </c>
      <c r="F13" s="12"/>
      <c r="G13" s="12"/>
      <c r="H13" s="12"/>
      <c r="I13" s="12">
        <v>1</v>
      </c>
      <c r="J13" s="13" t="str">
        <f>BOM_1[[#This Row],[Column=Quantity]]*$B$9</f>
        <v>#REF!</v>
      </c>
      <c r="K13" s="13"/>
    </row>
    <row r="14" spans="1:11" s="2" customFormat="1" ht="15.6" customHeight="1" thickBot="1">
      <c r="A14" s="11">
        <v>1</v>
      </c>
      <c r="B14" s="12" t="s">
        <v>34</v>
      </c>
      <c r="C14" s="12" t="s">
        <v>49</v>
      </c>
      <c r="D14" s="12" t="s">
        <v>52</v>
      </c>
      <c r="E14" s="12" t="s">
        <v>68</v>
      </c>
      <c r="F14" s="12"/>
      <c r="G14" s="12"/>
      <c r="H14" s="12"/>
      <c r="I14" s="12">
        <v>1</v>
      </c>
      <c r="J14" s="13" t="str">
        <f>BOM_1[[#This Row],[Column=Quantity]]*$B$9</f>
        <v>#REF!</v>
      </c>
      <c r="K14" s="13"/>
    </row>
    <row r="15" spans="1:11" s="2" customFormat="1" ht="15.6" customHeight="1" thickBot="1">
      <c r="A15" s="11">
        <f>A14+1</f>
        <v>2</v>
      </c>
      <c r="B15" s="12" t="s">
        <v>35</v>
      </c>
      <c r="C15" s="12" t="s">
        <v>49</v>
      </c>
      <c r="D15" s="12" t="s">
        <v>53</v>
      </c>
      <c r="E15" s="12" t="s">
        <v>69</v>
      </c>
      <c r="F15" s="12"/>
      <c r="G15" s="12"/>
      <c r="H15" s="12"/>
      <c r="I15" s="12">
        <v>2</v>
      </c>
      <c r="J15" s="13" t="str">
        <f>BOM_1[[#This Row],[Column=Quantity]]*$B$9</f>
        <v>#REF!</v>
      </c>
      <c r="K15" s="13"/>
    </row>
    <row r="16" spans="1:11" s="2" customFormat="1" ht="15.6" customHeight="1" thickBot="1">
      <c r="A16" s="11">
        <v>1</v>
      </c>
      <c r="B16" s="12" t="s">
        <v>36</v>
      </c>
      <c r="C16" s="12" t="s">
        <v>49</v>
      </c>
      <c r="D16" s="12" t="s">
        <v>54</v>
      </c>
      <c r="E16" s="12" t="s">
        <v>70</v>
      </c>
      <c r="F16" s="12"/>
      <c r="G16" s="12"/>
      <c r="H16" s="12"/>
      <c r="I16" s="12">
        <v>2</v>
      </c>
      <c r="J16" s="13" t="str">
        <f>BOM_1[[#This Row],[Column=Quantity]]*$B$9</f>
        <v>#REF!</v>
      </c>
      <c r="K16" s="13"/>
    </row>
    <row r="17" spans="1:11" s="2" customFormat="1" ht="15.6" customHeight="1" thickBot="1">
      <c r="A17" s="11">
        <f>A16+1</f>
        <v>2</v>
      </c>
      <c r="B17" s="12" t="s">
        <v>37</v>
      </c>
      <c r="C17" s="12" t="s">
        <v>49</v>
      </c>
      <c r="D17" s="12" t="s">
        <v>55</v>
      </c>
      <c r="E17" s="12" t="s">
        <v>71</v>
      </c>
      <c r="F17" s="12"/>
      <c r="G17" s="12"/>
      <c r="H17" s="12"/>
      <c r="I17" s="12">
        <v>2</v>
      </c>
      <c r="J17" s="13" t="str">
        <f>BOM_1[[#This Row],[Column=Quantity]]*$B$9</f>
        <v>#REF!</v>
      </c>
      <c r="K17" s="13"/>
    </row>
    <row r="18" spans="1:11" s="2" customFormat="1" ht="15.6" customHeight="1" thickBot="1">
      <c r="A18" s="11">
        <v>1</v>
      </c>
      <c r="B18" s="12" t="s">
        <v>38</v>
      </c>
      <c r="C18" s="12" t="s">
        <v>49</v>
      </c>
      <c r="D18" s="12" t="s">
        <v>56</v>
      </c>
      <c r="E18" s="12" t="s">
        <v>72</v>
      </c>
      <c r="F18" s="12"/>
      <c r="G18" s="12"/>
      <c r="H18" s="12"/>
      <c r="I18" s="12">
        <v>1</v>
      </c>
      <c r="J18" s="13" t="str">
        <f>BOM_1[[#This Row],[Column=Quantity]]*$B$9</f>
        <v>#REF!</v>
      </c>
      <c r="K18" s="13"/>
    </row>
    <row r="19" spans="1:11" s="2" customFormat="1" ht="15.6" customHeight="1" thickBot="1">
      <c r="A19" s="11">
        <f>A18+1</f>
        <v>2</v>
      </c>
      <c r="B19" s="12" t="s">
        <v>39</v>
      </c>
      <c r="C19" s="12" t="s">
        <v>49</v>
      </c>
      <c r="D19" s="12" t="s">
        <v>57</v>
      </c>
      <c r="E19" s="12" t="s">
        <v>73</v>
      </c>
      <c r="F19" s="12"/>
      <c r="G19" s="12"/>
      <c r="H19" s="12"/>
      <c r="I19" s="12">
        <v>1</v>
      </c>
      <c r="J19" s="13" t="str">
        <f>BOM_1[[#This Row],[Column=Quantity]]*$B$9</f>
        <v>#REF!</v>
      </c>
      <c r="K19" s="13"/>
    </row>
    <row r="20" spans="1:11" s="2" customFormat="1" ht="15.6" customHeight="1" thickBot="1">
      <c r="A20" s="11">
        <v>1</v>
      </c>
      <c r="B20" s="12" t="s">
        <v>40</v>
      </c>
      <c r="C20" s="12" t="s">
        <v>49</v>
      </c>
      <c r="D20" s="12"/>
      <c r="E20" s="12" t="s">
        <v>74</v>
      </c>
      <c r="F20" s="12"/>
      <c r="G20" s="12"/>
      <c r="H20" s="12"/>
      <c r="I20" s="12">
        <v>7</v>
      </c>
      <c r="J20" s="13" t="str">
        <f>BOM_1[[#This Row],[Column=Quantity]]*$B$9</f>
        <v>#REF!</v>
      </c>
      <c r="K20" s="13"/>
    </row>
    <row r="21" spans="1:11" s="2" customFormat="1" ht="15.6" customHeight="1" thickBot="1">
      <c r="A21" s="11">
        <f>A20+1</f>
        <v>2</v>
      </c>
      <c r="B21" s="12" t="s">
        <v>41</v>
      </c>
      <c r="C21" s="12" t="s">
        <v>49</v>
      </c>
      <c r="D21" s="12" t="s">
        <v>58</v>
      </c>
      <c r="E21" s="12" t="s">
        <v>75</v>
      </c>
      <c r="F21" s="12"/>
      <c r="G21" s="12"/>
      <c r="H21" s="12"/>
      <c r="I21" s="12">
        <v>1</v>
      </c>
      <c r="J21" s="13" t="str">
        <f>BOM_1[[#This Row],[Column=Quantity]]*$B$9</f>
        <v>#REF!</v>
      </c>
      <c r="K21" s="13"/>
    </row>
    <row r="22" spans="1:11" s="2" customFormat="1" ht="15.6" customHeight="1" thickBot="1">
      <c r="A22" s="11">
        <v>1</v>
      </c>
      <c r="B22" s="12" t="s">
        <v>42</v>
      </c>
      <c r="C22" s="12" t="s">
        <v>49</v>
      </c>
      <c r="D22" s="12" t="s">
        <v>59</v>
      </c>
      <c r="E22" s="12" t="s">
        <v>76</v>
      </c>
      <c r="F22" s="12"/>
      <c r="G22" s="12"/>
      <c r="H22" s="12"/>
      <c r="I22" s="12">
        <v>1</v>
      </c>
      <c r="J22" s="13" t="str">
        <f>BOM_1[[#This Row],[Column=Quantity]]*$B$9</f>
        <v>#REF!</v>
      </c>
      <c r="K22" s="13"/>
    </row>
    <row r="23" spans="1:11" s="2" customFormat="1" ht="15.6" customHeight="1" thickBot="1">
      <c r="A23" s="11">
        <f>A22+1</f>
        <v>2</v>
      </c>
      <c r="B23" s="12" t="s">
        <v>43</v>
      </c>
      <c r="C23" s="12" t="s">
        <v>49</v>
      </c>
      <c r="D23" s="12" t="s">
        <v>60</v>
      </c>
      <c r="E23" s="12" t="s">
        <v>77</v>
      </c>
      <c r="F23" s="12"/>
      <c r="G23" s="12"/>
      <c r="H23" s="12"/>
      <c r="I23" s="12">
        <v>1</v>
      </c>
      <c r="J23" s="13" t="str">
        <f>BOM_1[[#This Row],[Column=Quantity]]*$B$9</f>
        <v>#REF!</v>
      </c>
      <c r="K23" s="13"/>
    </row>
    <row r="24" spans="1:11" s="2" customFormat="1" ht="15.6" customHeight="1" thickBot="1">
      <c r="A24" s="11">
        <v>1</v>
      </c>
      <c r="B24" s="12" t="s">
        <v>44</v>
      </c>
      <c r="C24" s="12" t="s">
        <v>49</v>
      </c>
      <c r="D24" s="12" t="s">
        <v>61</v>
      </c>
      <c r="E24" s="12" t="s">
        <v>78</v>
      </c>
      <c r="F24" s="12"/>
      <c r="G24" s="12"/>
      <c r="H24" s="12"/>
      <c r="I24" s="12">
        <v>1</v>
      </c>
      <c r="J24" s="13" t="str">
        <f>BOM_1[[#This Row],[Column=Quantity]]*$B$9</f>
        <v>#REF!</v>
      </c>
      <c r="K24" s="13"/>
    </row>
    <row r="25" spans="1:11" s="2" customFormat="1" ht="15.6" customHeight="1" thickBot="1">
      <c r="A25" s="11">
        <f>A24+1</f>
        <v>2</v>
      </c>
      <c r="B25" s="12" t="s">
        <v>45</v>
      </c>
      <c r="C25" s="12" t="s">
        <v>49</v>
      </c>
      <c r="D25" s="12" t="s">
        <v>62</v>
      </c>
      <c r="E25" s="12" t="s">
        <v>79</v>
      </c>
      <c r="F25" s="12"/>
      <c r="G25" s="12"/>
      <c r="H25" s="12"/>
      <c r="I25" s="12">
        <v>1</v>
      </c>
      <c r="J25" s="13" t="str">
        <f>BOM_1[[#This Row],[Column=Quantity]]*$B$9</f>
        <v>#REF!</v>
      </c>
      <c r="K25" s="13"/>
    </row>
    <row r="26" spans="1:11" s="2" customFormat="1" ht="15.6" customHeight="1" thickBot="1">
      <c r="A26" s="11">
        <v>1</v>
      </c>
      <c r="B26" s="12" t="s">
        <v>46</v>
      </c>
      <c r="C26" s="12" t="s">
        <v>49</v>
      </c>
      <c r="D26" s="12" t="s">
        <v>63</v>
      </c>
      <c r="E26" s="12" t="s">
        <v>80</v>
      </c>
      <c r="F26" s="12"/>
      <c r="G26" s="12"/>
      <c r="H26" s="12"/>
      <c r="I26" s="12">
        <v>1</v>
      </c>
      <c r="J26" s="13" t="str">
        <f>BOM_1[[#This Row],[Column=Quantity]]*$B$9</f>
        <v>#REF!</v>
      </c>
      <c r="K26" s="13"/>
    </row>
    <row r="27" spans="1:11" s="2" customFormat="1" ht="15.6" customHeight="1" thickBot="1">
      <c r="A27" s="11">
        <f>A26+1</f>
        <v>2</v>
      </c>
      <c r="B27" s="12" t="s">
        <v>47</v>
      </c>
      <c r="C27" s="12" t="s">
        <v>49</v>
      </c>
      <c r="D27" s="12" t="s">
        <v>64</v>
      </c>
      <c r="E27" s="12" t="s">
        <v>81</v>
      </c>
      <c r="F27" s="12"/>
      <c r="G27" s="12"/>
      <c r="H27" s="12"/>
      <c r="I27" s="12">
        <v>1</v>
      </c>
      <c r="J27" s="13" t="str">
        <f>BOM_1[[#This Row],[Column=Quantity]]*$B$9</f>
        <v>#REF!</v>
      </c>
      <c r="K27" s="13"/>
    </row>
    <row r="28" spans="1:11" s="2" customFormat="1" ht="15.6" customHeight="1" thickBot="1">
      <c r="A28" s="11">
        <v>1</v>
      </c>
      <c r="B28" s="12" t="s">
        <v>48</v>
      </c>
      <c r="C28" s="12" t="s">
        <v>49</v>
      </c>
      <c r="D28" s="12" t="s">
        <v>65</v>
      </c>
      <c r="E28" s="12" t="s">
        <v>82</v>
      </c>
      <c r="F28" s="12"/>
      <c r="G28" s="12"/>
      <c r="H28" s="12"/>
      <c r="I28" s="12">
        <v>1</v>
      </c>
      <c r="J28" s="13" t="str">
        <f>BOM_1[[#This Row],[Column=Quantity]]*$B$9</f>
        <v>#REF!</v>
      </c>
      <c r="K28" s="13"/>
    </row>
    <row r="29" spans="1:11" s="2" customFormat="1" ht="15" thickBot="1">
      <c r="A29" s="35" t="s">
        <v>10</v>
      </c>
      <c r="B29" s="36"/>
      <c r="C29" s="37"/>
      <c r="K29" s="3"/>
    </row>
    <row r="30" spans="1:11" s="2" customFormat="1">
      <c r="A30" s="26"/>
      <c r="B30" s="27"/>
      <c r="C30" s="28"/>
      <c r="K30" s="4"/>
    </row>
    <row r="31" spans="1:11" s="2" customFormat="1">
      <c r="A31" s="29"/>
      <c r="B31" s="30"/>
      <c r="C31" s="31"/>
      <c r="K31" s="4"/>
    </row>
    <row r="32" spans="1:11" s="2" customFormat="1">
      <c r="A32" s="29"/>
      <c r="B32" s="30"/>
      <c r="C32" s="31"/>
      <c r="K32" s="4"/>
    </row>
    <row r="33" spans="1:11" s="2" customFormat="1" ht="28.8">
      <c r="A33" s="29"/>
      <c r="B33" s="30"/>
      <c r="C33" s="31"/>
      <c r="D33" s="70" t="s">
        <v>24</v>
      </c>
      <c r="E33" s="5"/>
      <c r="F33" s="5"/>
      <c r="G33" s="5"/>
      <c r="H33" s="5"/>
      <c r="I33" s="5"/>
      <c r="J33" s="5"/>
      <c r="K33" s="4"/>
    </row>
    <row r="34" spans="1:4" s="2" customFormat="1" ht="29.4" thickBot="1">
      <c r="A34" s="32"/>
      <c r="B34" s="33"/>
      <c r="C34" s="34"/>
      <c r="D34" s="70" t="s">
        <v>25</v>
      </c>
    </row>
    <row r="36" spans="4:11">
      <c r="D36" s="8"/>
      <c r="E36" s="8"/>
      <c r="F36" s="6"/>
      <c r="G36" s="6"/>
      <c r="H36" s="6"/>
      <c r="I36" s="6"/>
      <c r="J36" s="6"/>
      <c r="K36" s="7"/>
    </row>
    <row r="37" spans="4:11">
      <c r="D37" s="8"/>
      <c r="E37" s="8"/>
      <c r="F37" s="6"/>
      <c r="G37" s="6"/>
      <c r="H37" s="6"/>
      <c r="I37" s="6"/>
      <c r="J37" s="6"/>
      <c r="K37" s="8"/>
    </row>
  </sheetData>
  <mergeCells count="18">
    <mergeCell ref="A1:K3"/>
    <mergeCell ref="B5:C5"/>
    <mergeCell ref="B6:C6"/>
    <mergeCell ref="B7:C7"/>
    <mergeCell ref="B8:C8"/>
    <mergeCell ref="D7:E7"/>
    <mergeCell ref="D8:E8"/>
    <mergeCell ref="D5:E5"/>
    <mergeCell ref="D6:E6"/>
    <mergeCell ref="F5:H5"/>
    <mergeCell ref="F6:H6"/>
    <mergeCell ref="F7:H7"/>
    <mergeCell ref="F8:H8"/>
    <mergeCell ref="D9:E9"/>
    <mergeCell ref="F9:H9"/>
    <mergeCell ref="A30:C34"/>
    <mergeCell ref="A29:C29"/>
    <mergeCell ref="B9:C9"/>
  </mergeCells>
  <pageMargins left="0.25" right="0.25" top="0.75" bottom="0.75" header="0.3" footer="0.3"/>
  <pageSetup paperSize="5" scale="47" fitToHeight="0" orientation="landscape" r:id="rId1"/>
  <drawing r:id="rId2"/>
  <tableParts count="1">
    <tablePart r:id="rId5"/>
  </tableParts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Gauthier, Louis-Philippe</dc:creator>
  <cp:lastModifiedBy>Gauthier, Louis-Philippe</cp:lastModifiedBy>
  <dcterms:created xsi:type="dcterms:W3CDTF">2013-03-22T02:05:47Z</dcterms:created>
  <dcterms:modified xsi:type="dcterms:W3CDTF">2024-02-27T18:37:40Z</dcterms:modified>
  <cp:lastPrinted>2024-02-27T18:30:32Z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