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6275" windowHeight="6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0" i="1" l="1"/>
  <c r="O30" i="1" s="1"/>
  <c r="P30" i="1" s="1"/>
  <c r="N62" i="1"/>
  <c r="R62" i="1" s="1"/>
  <c r="C62" i="1"/>
  <c r="D62" i="1" s="1"/>
  <c r="E62" i="1" s="1"/>
  <c r="G30" i="1"/>
  <c r="G32" i="1" s="1"/>
  <c r="C30" i="1"/>
  <c r="D30" i="1" s="1"/>
  <c r="E30" i="1" s="1"/>
  <c r="S30" i="1" l="1"/>
  <c r="T30" i="1"/>
  <c r="R30" i="1"/>
  <c r="R64" i="1"/>
  <c r="O62" i="1"/>
  <c r="P62" i="1" s="1"/>
  <c r="G62" i="1"/>
  <c r="I64" i="1" s="1"/>
  <c r="I62" i="1"/>
  <c r="H62" i="1"/>
  <c r="H30" i="1"/>
  <c r="H32" i="1" s="1"/>
  <c r="I30" i="1"/>
  <c r="I32" i="1" s="1"/>
  <c r="J1" i="1"/>
  <c r="K1" i="1" s="1"/>
  <c r="N53" i="1"/>
  <c r="O53" i="1" s="1"/>
  <c r="P53" i="1" s="1"/>
  <c r="C53" i="1"/>
  <c r="D53" i="1" s="1"/>
  <c r="E53" i="1" s="1"/>
  <c r="C43" i="1"/>
  <c r="G43" i="1" s="1"/>
  <c r="T32" i="1" l="1"/>
  <c r="S32" i="1"/>
  <c r="R32" i="1"/>
  <c r="H64" i="1"/>
  <c r="D43" i="1"/>
  <c r="E43" i="1" s="1"/>
  <c r="H43" i="1" s="1"/>
  <c r="H45" i="1" s="1"/>
  <c r="G64" i="1"/>
  <c r="S62" i="1"/>
  <c r="S64" i="1" s="1"/>
  <c r="T62" i="1"/>
  <c r="T64" i="1" s="1"/>
  <c r="G53" i="1"/>
  <c r="G55" i="1" s="1"/>
  <c r="S53" i="1"/>
  <c r="T53" i="1"/>
  <c r="R53" i="1"/>
  <c r="I53" i="1"/>
  <c r="H53" i="1"/>
  <c r="G45" i="1"/>
  <c r="C13" i="1"/>
  <c r="G13" i="1" s="1"/>
  <c r="G15" i="1" s="1"/>
  <c r="N21" i="1"/>
  <c r="O21" i="1" s="1"/>
  <c r="P21" i="1" s="1"/>
  <c r="C21" i="1"/>
  <c r="D21" i="1" s="1"/>
  <c r="E21" i="1" s="1"/>
  <c r="I55" i="1" l="1"/>
  <c r="I43" i="1"/>
  <c r="I45" i="1" s="1"/>
  <c r="G21" i="1"/>
  <c r="G23" i="1" s="1"/>
  <c r="H55" i="1"/>
  <c r="T55" i="1"/>
  <c r="R55" i="1"/>
  <c r="S55" i="1"/>
  <c r="D13" i="1"/>
  <c r="E13" i="1" s="1"/>
  <c r="H13" i="1" s="1"/>
  <c r="H15" i="1" s="1"/>
  <c r="T21" i="1"/>
  <c r="S21" i="1"/>
  <c r="R21" i="1"/>
  <c r="H21" i="1"/>
  <c r="H23" i="1" s="1"/>
  <c r="I21" i="1"/>
  <c r="I23" i="1" l="1"/>
  <c r="I13" i="1"/>
  <c r="I15" i="1" s="1"/>
  <c r="T23" i="1"/>
  <c r="S23" i="1"/>
  <c r="R23" i="1"/>
</calcChain>
</file>

<file path=xl/sharedStrings.xml><?xml version="1.0" encoding="utf-8"?>
<sst xmlns="http://schemas.openxmlformats.org/spreadsheetml/2006/main" count="175" uniqueCount="26">
  <si>
    <t>Kc</t>
  </si>
  <si>
    <t>P</t>
  </si>
  <si>
    <t>I</t>
  </si>
  <si>
    <t>D</t>
  </si>
  <si>
    <t>Ti</t>
  </si>
  <si>
    <t>Td</t>
  </si>
  <si>
    <t>Tc</t>
  </si>
  <si>
    <t>Kp</t>
  </si>
  <si>
    <t>AIRCOOLING</t>
  </si>
  <si>
    <t>AIRHEATING</t>
  </si>
  <si>
    <t>Hand tuning:</t>
  </si>
  <si>
    <t>New Values</t>
  </si>
  <si>
    <t>→</t>
  </si>
  <si>
    <t>AIRFLOW</t>
  </si>
  <si>
    <t>LIQFLOW</t>
  </si>
  <si>
    <t>LIQCOOL</t>
  </si>
  <si>
    <t>LIQHEAT</t>
  </si>
  <si>
    <t>UP TO 40cfm</t>
  </si>
  <si>
    <t>UP TO</t>
  </si>
  <si>
    <t>40cfm</t>
  </si>
  <si>
    <t xml:space="preserve">UP to </t>
  </si>
  <si>
    <t>100cfm</t>
  </si>
  <si>
    <t>UP TO 500 lbm/hr</t>
  </si>
  <si>
    <t>UP TO 300cfm</t>
  </si>
  <si>
    <t>UL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</si>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</sst>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5" xfId="0" applyBorder="1"/>
    <xf numFmtId="0" fontId="0" fillId="0" borderId="6" xfId="0" applyBorder="1"/>
    <xf numFmtId="2" fontId="0" fillId="2" borderId="0" xfId="0" applyNumberFormat="1" applyFill="1"/>
    <xf numFmtId="2" fontId="0" fillId="0" borderId="5" xfId="0" applyNumberFormat="1" applyBorder="1"/>
    <xf numFmtId="2" fontId="0" fillId="0" borderId="6" xfId="0" applyNumberFormat="1" applyBorder="1"/>
    <xf numFmtId="0" fontId="1" fillId="0" borderId="0" xfId="0" applyFont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/>
    <xf numFmtId="0" fontId="0" fillId="3" borderId="0" xfId="0" applyFill="1"/>
    <xf numFmtId="0" fontId="4" fillId="3" borderId="0" xfId="0" applyFont="1" applyFill="1"/>
    <xf numFmtId="0" fontId="4" fillId="4" borderId="0" xfId="0" applyFont="1" applyFill="1"/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6</xdr:col>
      <xdr:colOff>380999</xdr:colOff>
      <xdr:row>7</xdr:row>
      <xdr:rowOff>161925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3695699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topLeftCell="A13" workbookViewId="0">
      <selection activeCell="N20" sqref="N20"/>
    </sheetView>
  </sheetViews>
  <sheetFormatPr defaultRowHeight="15" x14ac:dyDescent="0.25"/>
  <cols>
    <col min="2" max="2" width="11.7109375" bestFit="1" customWidth="1"/>
    <col min="4" max="4" width="10.5703125" bestFit="1" customWidth="1"/>
  </cols>
  <sheetData>
    <row r="1" spans="1:20" x14ac:dyDescent="0.25">
      <c r="J1">
        <f>9/5</f>
        <v>1.8</v>
      </c>
      <c r="K1">
        <f>J1*3</f>
        <v>5.4</v>
      </c>
    </row>
    <row r="9" spans="1:20" ht="15.75" thickBot="1" x14ac:dyDescent="0.3">
      <c r="C9" s="10" t="s">
        <v>13</v>
      </c>
    </row>
    <row r="10" spans="1:20" x14ac:dyDescent="0.25">
      <c r="B10" s="21" t="s">
        <v>10</v>
      </c>
      <c r="C10" s="12" t="s">
        <v>7</v>
      </c>
      <c r="D10" s="12" t="s">
        <v>2</v>
      </c>
      <c r="E10" s="11" t="s">
        <v>3</v>
      </c>
    </row>
    <row r="11" spans="1:20" ht="15.75" thickBot="1" x14ac:dyDescent="0.3">
      <c r="B11" s="22"/>
      <c r="C11" s="8">
        <v>0.8</v>
      </c>
      <c r="D11" s="8">
        <v>0.3</v>
      </c>
      <c r="E11" s="9"/>
    </row>
    <row r="12" spans="1:20" x14ac:dyDescent="0.25">
      <c r="C12" t="s">
        <v>0</v>
      </c>
      <c r="D12" t="s">
        <v>4</v>
      </c>
      <c r="E12" s="2" t="s">
        <v>6</v>
      </c>
      <c r="F12" s="23" t="s">
        <v>12</v>
      </c>
      <c r="G12" t="s">
        <v>7</v>
      </c>
      <c r="H12" t="s">
        <v>4</v>
      </c>
      <c r="I12" t="s">
        <v>5</v>
      </c>
    </row>
    <row r="13" spans="1:20" ht="15.75" thickBot="1" x14ac:dyDescent="0.3">
      <c r="C13" s="1">
        <f>C11/0.45</f>
        <v>1.7777777777777779</v>
      </c>
      <c r="D13" s="1">
        <f>C13/D11</f>
        <v>5.9259259259259265</v>
      </c>
      <c r="E13" s="7">
        <f>D13*1.2</f>
        <v>7.1111111111111116</v>
      </c>
      <c r="F13" s="24"/>
      <c r="G13" s="1">
        <f>C13*0.6</f>
        <v>1.0666666666666667</v>
      </c>
      <c r="H13" s="1">
        <f>E13/2</f>
        <v>3.5555555555555558</v>
      </c>
      <c r="I13" s="1">
        <f>E13/8</f>
        <v>0.88888888888888895</v>
      </c>
    </row>
    <row r="14" spans="1:20" x14ac:dyDescent="0.25">
      <c r="F14" s="19" t="s">
        <v>11</v>
      </c>
      <c r="G14" s="12" t="s">
        <v>1</v>
      </c>
      <c r="H14" s="12" t="s">
        <v>2</v>
      </c>
      <c r="I14" s="11" t="s">
        <v>3</v>
      </c>
    </row>
    <row r="15" spans="1:20" ht="15.75" thickBot="1" x14ac:dyDescent="0.3">
      <c r="F15" s="20"/>
      <c r="G15" s="8">
        <f>G13</f>
        <v>1.0666666666666667</v>
      </c>
      <c r="H15" s="8">
        <f>G13/H13</f>
        <v>0.3</v>
      </c>
      <c r="I15" s="9">
        <f>G13*I13</f>
        <v>0.94814814814814818</v>
      </c>
    </row>
    <row r="16" spans="1:20" ht="18.75" x14ac:dyDescent="0.3">
      <c r="A16" s="16" t="s">
        <v>17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2" ht="15.75" thickBot="1" x14ac:dyDescent="0.3">
      <c r="A17" t="s">
        <v>18</v>
      </c>
      <c r="C17" s="10" t="s">
        <v>8</v>
      </c>
      <c r="N17" s="4" t="s">
        <v>9</v>
      </c>
      <c r="O17" s="4"/>
      <c r="P17" s="3"/>
      <c r="Q17" s="3"/>
      <c r="R17" s="3"/>
    </row>
    <row r="18" spans="1:22" x14ac:dyDescent="0.25">
      <c r="A18" t="s">
        <v>19</v>
      </c>
      <c r="B18" s="21" t="s">
        <v>10</v>
      </c>
      <c r="C18" s="12" t="s">
        <v>7</v>
      </c>
      <c r="D18" s="12" t="s">
        <v>2</v>
      </c>
      <c r="E18" s="11" t="s">
        <v>3</v>
      </c>
      <c r="M18" s="21" t="s">
        <v>10</v>
      </c>
      <c r="N18" s="12" t="s">
        <v>7</v>
      </c>
      <c r="O18" s="12" t="s">
        <v>2</v>
      </c>
      <c r="P18" s="11" t="s">
        <v>3</v>
      </c>
    </row>
    <row r="19" spans="1:22" ht="15.75" thickBot="1" x14ac:dyDescent="0.3">
      <c r="B19" s="22"/>
      <c r="C19" s="8">
        <v>1.2</v>
      </c>
      <c r="D19" s="8">
        <v>0.03</v>
      </c>
      <c r="E19" s="9"/>
      <c r="M19" s="22"/>
      <c r="N19" s="5">
        <v>4</v>
      </c>
      <c r="O19" s="5">
        <v>0.04</v>
      </c>
      <c r="P19" s="6"/>
    </row>
    <row r="20" spans="1:22" x14ac:dyDescent="0.25">
      <c r="C20" t="s">
        <v>0</v>
      </c>
      <c r="D20" t="s">
        <v>4</v>
      </c>
      <c r="E20" s="2" t="s">
        <v>6</v>
      </c>
      <c r="F20" s="23" t="s">
        <v>12</v>
      </c>
      <c r="G20" t="s">
        <v>7</v>
      </c>
      <c r="H20" t="s">
        <v>4</v>
      </c>
      <c r="I20" t="s">
        <v>5</v>
      </c>
      <c r="N20" t="s">
        <v>0</v>
      </c>
      <c r="O20" t="s">
        <v>4</v>
      </c>
      <c r="P20" s="2" t="s">
        <v>6</v>
      </c>
      <c r="Q20" s="23" t="s">
        <v>12</v>
      </c>
      <c r="R20" t="s">
        <v>7</v>
      </c>
      <c r="S20" t="s">
        <v>4</v>
      </c>
      <c r="T20" t="s">
        <v>5</v>
      </c>
    </row>
    <row r="21" spans="1:22" ht="15.75" thickBot="1" x14ac:dyDescent="0.3">
      <c r="C21" s="1">
        <f>C19/0.45</f>
        <v>2.6666666666666665</v>
      </c>
      <c r="D21" s="1">
        <f>C21/D19</f>
        <v>88.888888888888886</v>
      </c>
      <c r="E21" s="7">
        <f>D21*1.2</f>
        <v>106.66666666666666</v>
      </c>
      <c r="F21" s="24"/>
      <c r="G21" s="1">
        <f>C21*0.6</f>
        <v>1.5999999999999999</v>
      </c>
      <c r="H21" s="1">
        <f>E21/2</f>
        <v>53.333333333333329</v>
      </c>
      <c r="I21" s="1">
        <f>E21/8</f>
        <v>13.333333333333332</v>
      </c>
      <c r="N21" s="1">
        <f>N19/0.45</f>
        <v>8.8888888888888893</v>
      </c>
      <c r="O21" s="1">
        <f>N21/O19</f>
        <v>222.22222222222223</v>
      </c>
      <c r="P21" s="7">
        <f>O21*1.2</f>
        <v>266.66666666666669</v>
      </c>
      <c r="Q21" s="24"/>
      <c r="R21" s="1">
        <f>N21*0.6</f>
        <v>5.333333333333333</v>
      </c>
      <c r="S21" s="1">
        <f>P21/2</f>
        <v>133.33333333333334</v>
      </c>
      <c r="T21" s="1">
        <f>P21/8</f>
        <v>33.333333333333336</v>
      </c>
    </row>
    <row r="22" spans="1:22" x14ac:dyDescent="0.25">
      <c r="F22" s="19" t="s">
        <v>11</v>
      </c>
      <c r="G22" s="12" t="s">
        <v>1</v>
      </c>
      <c r="H22" s="12" t="s">
        <v>2</v>
      </c>
      <c r="I22" s="11" t="s">
        <v>3</v>
      </c>
      <c r="J22" s="25" t="s">
        <v>24</v>
      </c>
      <c r="K22">
        <v>0</v>
      </c>
      <c r="Q22" s="19" t="s">
        <v>11</v>
      </c>
      <c r="R22" s="12" t="s">
        <v>1</v>
      </c>
      <c r="S22" s="12" t="s">
        <v>2</v>
      </c>
      <c r="T22" s="11" t="s">
        <v>3</v>
      </c>
      <c r="U22" s="25" t="s">
        <v>24</v>
      </c>
      <c r="V22">
        <v>40</v>
      </c>
    </row>
    <row r="23" spans="1:22" ht="15.75" thickBot="1" x14ac:dyDescent="0.3">
      <c r="F23" s="20"/>
      <c r="G23" s="8">
        <f>G21</f>
        <v>1.5999999999999999</v>
      </c>
      <c r="H23" s="8">
        <f>G21/H21</f>
        <v>0.03</v>
      </c>
      <c r="I23" s="9">
        <f>G21*I21</f>
        <v>21.333333333333329</v>
      </c>
      <c r="J23" s="25" t="s">
        <v>25</v>
      </c>
      <c r="K23">
        <v>-40</v>
      </c>
      <c r="Q23" s="20"/>
      <c r="R23" s="8">
        <f>R21</f>
        <v>5.333333333333333</v>
      </c>
      <c r="S23" s="8">
        <f>R21/S21</f>
        <v>3.9999999999999994E-2</v>
      </c>
      <c r="T23" s="9">
        <f>R21*T21</f>
        <v>177.77777777777777</v>
      </c>
      <c r="U23" s="25" t="s">
        <v>25</v>
      </c>
      <c r="V23">
        <v>0</v>
      </c>
    </row>
    <row r="24" spans="1:22" x14ac:dyDescent="0.25">
      <c r="C24" s="3"/>
      <c r="D24" s="3"/>
      <c r="E24" s="3"/>
      <c r="F24" s="3"/>
      <c r="G24" s="3"/>
    </row>
    <row r="25" spans="1:22" ht="18.75" x14ac:dyDescent="0.3">
      <c r="A25" s="16" t="s"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2" ht="15.75" thickBot="1" x14ac:dyDescent="0.3">
      <c r="A26" t="s">
        <v>20</v>
      </c>
      <c r="C26" s="10" t="s">
        <v>8</v>
      </c>
      <c r="N26" s="4" t="s">
        <v>9</v>
      </c>
      <c r="O26" s="4"/>
      <c r="P26" s="3"/>
      <c r="Q26" s="3"/>
      <c r="R26" s="3"/>
    </row>
    <row r="27" spans="1:22" x14ac:dyDescent="0.25">
      <c r="A27" t="s">
        <v>21</v>
      </c>
      <c r="B27" s="21" t="s">
        <v>10</v>
      </c>
      <c r="C27" s="12" t="s">
        <v>7</v>
      </c>
      <c r="D27" s="12" t="s">
        <v>2</v>
      </c>
      <c r="E27" s="11" t="s">
        <v>3</v>
      </c>
      <c r="M27" s="21" t="s">
        <v>10</v>
      </c>
      <c r="N27" s="12" t="s">
        <v>7</v>
      </c>
      <c r="O27" s="12" t="s">
        <v>2</v>
      </c>
      <c r="P27" s="11" t="s">
        <v>3</v>
      </c>
    </row>
    <row r="28" spans="1:22" ht="15.75" thickBot="1" x14ac:dyDescent="0.3">
      <c r="B28" s="22"/>
      <c r="C28" s="8">
        <v>2</v>
      </c>
      <c r="D28" s="8">
        <v>0.05</v>
      </c>
      <c r="E28" s="9"/>
      <c r="M28" s="22"/>
      <c r="N28" s="5">
        <v>1.8</v>
      </c>
      <c r="O28" s="5">
        <v>0.03</v>
      </c>
      <c r="P28" s="6"/>
    </row>
    <row r="29" spans="1:22" x14ac:dyDescent="0.25">
      <c r="C29" t="s">
        <v>0</v>
      </c>
      <c r="D29" t="s">
        <v>4</v>
      </c>
      <c r="E29" s="2" t="s">
        <v>6</v>
      </c>
      <c r="F29" s="23" t="s">
        <v>12</v>
      </c>
      <c r="G29" t="s">
        <v>7</v>
      </c>
      <c r="H29" t="s">
        <v>4</v>
      </c>
      <c r="I29" t="s">
        <v>5</v>
      </c>
      <c r="N29" t="s">
        <v>0</v>
      </c>
      <c r="O29" t="s">
        <v>4</v>
      </c>
      <c r="P29" s="2" t="s">
        <v>6</v>
      </c>
      <c r="Q29" s="23" t="s">
        <v>12</v>
      </c>
      <c r="R29" t="s">
        <v>7</v>
      </c>
      <c r="S29" t="s">
        <v>4</v>
      </c>
      <c r="T29" t="s">
        <v>5</v>
      </c>
    </row>
    <row r="30" spans="1:22" ht="15.75" thickBot="1" x14ac:dyDescent="0.3">
      <c r="C30" s="1">
        <f>C28/0.45</f>
        <v>4.4444444444444446</v>
      </c>
      <c r="D30" s="1">
        <f>C30/D28</f>
        <v>88.888888888888886</v>
      </c>
      <c r="E30" s="7">
        <f>D30*1.2</f>
        <v>106.66666666666666</v>
      </c>
      <c r="F30" s="24"/>
      <c r="G30" s="1">
        <f>C30*0.6</f>
        <v>2.6666666666666665</v>
      </c>
      <c r="H30" s="1">
        <f>E30/2</f>
        <v>53.333333333333329</v>
      </c>
      <c r="I30" s="1">
        <f>E30/8</f>
        <v>13.333333333333332</v>
      </c>
      <c r="N30" s="1">
        <f>N28/0.45</f>
        <v>4</v>
      </c>
      <c r="O30" s="1">
        <f>N30/O28</f>
        <v>133.33333333333334</v>
      </c>
      <c r="P30" s="7">
        <f>O30*1.2</f>
        <v>160</v>
      </c>
      <c r="Q30" s="24"/>
      <c r="R30" s="1">
        <f>N30*0.6</f>
        <v>2.4</v>
      </c>
      <c r="S30" s="1">
        <f>P30/2</f>
        <v>80</v>
      </c>
      <c r="T30" s="1">
        <f>P30/8</f>
        <v>20</v>
      </c>
    </row>
    <row r="31" spans="1:22" x14ac:dyDescent="0.25">
      <c r="F31" s="19" t="s">
        <v>11</v>
      </c>
      <c r="G31" s="12" t="s">
        <v>1</v>
      </c>
      <c r="H31" s="12" t="s">
        <v>2</v>
      </c>
      <c r="I31" s="11" t="s">
        <v>3</v>
      </c>
      <c r="J31" s="25" t="s">
        <v>24</v>
      </c>
      <c r="K31">
        <v>0</v>
      </c>
      <c r="Q31" s="19" t="s">
        <v>11</v>
      </c>
      <c r="R31" s="12" t="s">
        <v>1</v>
      </c>
      <c r="S31" s="12" t="s">
        <v>2</v>
      </c>
      <c r="T31" s="11" t="s">
        <v>3</v>
      </c>
      <c r="U31" s="25" t="s">
        <v>24</v>
      </c>
      <c r="V31">
        <v>50</v>
      </c>
    </row>
    <row r="32" spans="1:22" ht="15.75" thickBot="1" x14ac:dyDescent="0.3">
      <c r="F32" s="20"/>
      <c r="G32" s="8">
        <f>G30</f>
        <v>2.6666666666666665</v>
      </c>
      <c r="H32" s="8">
        <f>G30/H30</f>
        <v>0.05</v>
      </c>
      <c r="I32" s="9">
        <f>G30*I30</f>
        <v>35.55555555555555</v>
      </c>
      <c r="J32" s="25" t="s">
        <v>25</v>
      </c>
      <c r="K32">
        <v>-60</v>
      </c>
      <c r="Q32" s="20"/>
      <c r="R32" s="8">
        <f>R30</f>
        <v>2.4</v>
      </c>
      <c r="S32" s="8">
        <f>R30/S30</f>
        <v>0.03</v>
      </c>
      <c r="T32" s="9">
        <f>R30*T30</f>
        <v>48</v>
      </c>
      <c r="U32" s="25" t="s">
        <v>25</v>
      </c>
      <c r="V32">
        <v>0</v>
      </c>
    </row>
    <row r="33" spans="1:20" x14ac:dyDescent="0.25">
      <c r="C33" s="3"/>
      <c r="D33" s="3"/>
      <c r="E33" s="3"/>
      <c r="F33" s="3"/>
      <c r="G33" s="3"/>
    </row>
    <row r="34" spans="1:20" x14ac:dyDescent="0.25">
      <c r="C34" s="3"/>
      <c r="D34" s="3"/>
      <c r="E34" s="3"/>
      <c r="F34" s="3"/>
      <c r="G34" s="3"/>
    </row>
    <row r="39" spans="1:20" ht="15.75" thickBot="1" x14ac:dyDescent="0.3">
      <c r="C39" s="10" t="s">
        <v>14</v>
      </c>
    </row>
    <row r="40" spans="1:20" x14ac:dyDescent="0.25">
      <c r="B40" s="21" t="s">
        <v>10</v>
      </c>
      <c r="C40" s="12" t="s">
        <v>7</v>
      </c>
      <c r="D40" s="12" t="s">
        <v>2</v>
      </c>
      <c r="E40" s="11" t="s">
        <v>3</v>
      </c>
    </row>
    <row r="41" spans="1:20" ht="15.75" thickBot="1" x14ac:dyDescent="0.3">
      <c r="B41" s="22"/>
      <c r="C41" s="8">
        <v>0.15</v>
      </c>
      <c r="D41" s="8">
        <v>0.01</v>
      </c>
      <c r="E41" s="9"/>
    </row>
    <row r="42" spans="1:20" x14ac:dyDescent="0.25">
      <c r="C42" t="s">
        <v>0</v>
      </c>
      <c r="D42" t="s">
        <v>4</v>
      </c>
      <c r="E42" s="2" t="s">
        <v>6</v>
      </c>
      <c r="F42" s="23" t="s">
        <v>12</v>
      </c>
      <c r="G42" t="s">
        <v>7</v>
      </c>
      <c r="H42" t="s">
        <v>4</v>
      </c>
      <c r="I42" t="s">
        <v>5</v>
      </c>
    </row>
    <row r="43" spans="1:20" ht="15.75" thickBot="1" x14ac:dyDescent="0.3">
      <c r="C43" s="1">
        <f>C41/0.45</f>
        <v>0.33333333333333331</v>
      </c>
      <c r="D43" s="1">
        <f>C43/D41</f>
        <v>33.333333333333329</v>
      </c>
      <c r="E43" s="7">
        <f>D43*1.2</f>
        <v>39.999999999999993</v>
      </c>
      <c r="F43" s="24"/>
      <c r="G43" s="1">
        <f>C43*0.6</f>
        <v>0.19999999999999998</v>
      </c>
      <c r="H43" s="1">
        <f>E43/2</f>
        <v>19.999999999999996</v>
      </c>
      <c r="I43" s="1">
        <f>E43/8</f>
        <v>4.9999999999999991</v>
      </c>
    </row>
    <row r="44" spans="1:20" x14ac:dyDescent="0.25">
      <c r="F44" s="19" t="s">
        <v>11</v>
      </c>
      <c r="G44" s="12" t="s">
        <v>1</v>
      </c>
      <c r="H44" s="12" t="s">
        <v>2</v>
      </c>
      <c r="I44" s="11" t="s">
        <v>3</v>
      </c>
    </row>
    <row r="45" spans="1:20" ht="15.75" thickBot="1" x14ac:dyDescent="0.3">
      <c r="F45" s="20"/>
      <c r="G45" s="8">
        <f>G43</f>
        <v>0.19999999999999998</v>
      </c>
      <c r="H45" s="8">
        <f>G43/H43</f>
        <v>0.01</v>
      </c>
      <c r="I45" s="9">
        <f>G43*I43</f>
        <v>0.99999999999999978</v>
      </c>
    </row>
    <row r="47" spans="1:20" ht="18.75" x14ac:dyDescent="0.3">
      <c r="A47" s="17" t="s">
        <v>22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9" spans="1:20" ht="15.75" thickBot="1" x14ac:dyDescent="0.3">
      <c r="C49" s="10" t="s">
        <v>15</v>
      </c>
      <c r="N49" s="10" t="s">
        <v>16</v>
      </c>
    </row>
    <row r="50" spans="1:20" x14ac:dyDescent="0.25">
      <c r="B50" s="21" t="s">
        <v>10</v>
      </c>
      <c r="C50" s="12" t="s">
        <v>7</v>
      </c>
      <c r="D50" s="12" t="s">
        <v>2</v>
      </c>
      <c r="E50" s="11" t="s">
        <v>3</v>
      </c>
      <c r="M50" s="21" t="s">
        <v>10</v>
      </c>
      <c r="N50" s="12" t="s">
        <v>7</v>
      </c>
      <c r="O50" s="12" t="s">
        <v>2</v>
      </c>
      <c r="P50" s="11" t="s">
        <v>3</v>
      </c>
    </row>
    <row r="51" spans="1:20" ht="15.75" thickBot="1" x14ac:dyDescent="0.3">
      <c r="B51" s="22"/>
      <c r="C51" s="8">
        <v>0.8</v>
      </c>
      <c r="D51" s="8">
        <v>0.05</v>
      </c>
      <c r="E51" s="9"/>
      <c r="M51" s="22"/>
      <c r="N51" s="8">
        <v>4</v>
      </c>
      <c r="O51" s="8">
        <v>7.0000000000000007E-2</v>
      </c>
      <c r="P51" s="9"/>
    </row>
    <row r="52" spans="1:20" x14ac:dyDescent="0.25">
      <c r="C52" t="s">
        <v>0</v>
      </c>
      <c r="D52" t="s">
        <v>4</v>
      </c>
      <c r="E52" s="2" t="s">
        <v>6</v>
      </c>
      <c r="F52" s="23" t="s">
        <v>12</v>
      </c>
      <c r="G52" t="s">
        <v>7</v>
      </c>
      <c r="H52" t="s">
        <v>4</v>
      </c>
      <c r="I52" t="s">
        <v>5</v>
      </c>
      <c r="N52" t="s">
        <v>0</v>
      </c>
      <c r="O52" t="s">
        <v>4</v>
      </c>
      <c r="P52" s="2" t="s">
        <v>6</v>
      </c>
      <c r="Q52" s="23" t="s">
        <v>12</v>
      </c>
      <c r="R52" t="s">
        <v>7</v>
      </c>
      <c r="S52" t="s">
        <v>4</v>
      </c>
      <c r="T52" t="s">
        <v>5</v>
      </c>
    </row>
    <row r="53" spans="1:20" ht="15.75" thickBot="1" x14ac:dyDescent="0.3">
      <c r="C53" s="1">
        <f>C51/0.45</f>
        <v>1.7777777777777779</v>
      </c>
      <c r="D53" s="1">
        <f>C53/D51</f>
        <v>35.555555555555557</v>
      </c>
      <c r="E53" s="7">
        <f>D53*1.2</f>
        <v>42.666666666666664</v>
      </c>
      <c r="F53" s="24"/>
      <c r="G53" s="1">
        <f>C53*0.6</f>
        <v>1.0666666666666667</v>
      </c>
      <c r="H53" s="1">
        <f>E53/2</f>
        <v>21.333333333333332</v>
      </c>
      <c r="I53" s="1">
        <f>E53/8</f>
        <v>5.333333333333333</v>
      </c>
      <c r="N53" s="1">
        <f>N51/0.45</f>
        <v>8.8888888888888893</v>
      </c>
      <c r="O53" s="1">
        <f>N53/O51</f>
        <v>126.98412698412697</v>
      </c>
      <c r="P53" s="7">
        <f>O53*1.2</f>
        <v>152.38095238095235</v>
      </c>
      <c r="Q53" s="24"/>
      <c r="R53" s="1">
        <f>N53*0.6</f>
        <v>5.333333333333333</v>
      </c>
      <c r="S53" s="1">
        <f>P53/2</f>
        <v>76.190476190476176</v>
      </c>
      <c r="T53" s="1">
        <f>P53/8</f>
        <v>19.047619047619044</v>
      </c>
    </row>
    <row r="54" spans="1:20" x14ac:dyDescent="0.25">
      <c r="F54" s="19" t="s">
        <v>11</v>
      </c>
      <c r="G54" s="12" t="s">
        <v>1</v>
      </c>
      <c r="H54" s="12" t="s">
        <v>2</v>
      </c>
      <c r="I54" s="11" t="s">
        <v>3</v>
      </c>
      <c r="Q54" s="19" t="s">
        <v>11</v>
      </c>
      <c r="R54" s="12" t="s">
        <v>1</v>
      </c>
      <c r="S54" s="12" t="s">
        <v>2</v>
      </c>
      <c r="T54" s="11" t="s">
        <v>3</v>
      </c>
    </row>
    <row r="55" spans="1:20" ht="15.75" thickBot="1" x14ac:dyDescent="0.3">
      <c r="F55" s="20"/>
      <c r="G55" s="8">
        <f>G53</f>
        <v>1.0666666666666667</v>
      </c>
      <c r="H55" s="8">
        <f>G53/H53</f>
        <v>0.05</v>
      </c>
      <c r="I55" s="9">
        <f>G53*I53</f>
        <v>5.6888888888888882</v>
      </c>
      <c r="Q55" s="20"/>
      <c r="R55" s="8">
        <f>R53</f>
        <v>5.333333333333333</v>
      </c>
      <c r="S55" s="8">
        <f>R53/S53</f>
        <v>7.0000000000000007E-2</v>
      </c>
      <c r="T55" s="9">
        <f>R53*T53</f>
        <v>101.58730158730157</v>
      </c>
    </row>
    <row r="56" spans="1:20" x14ac:dyDescent="0.25">
      <c r="F56" s="13"/>
      <c r="G56" s="14"/>
      <c r="H56" s="14"/>
      <c r="I56" s="14"/>
    </row>
    <row r="57" spans="1:20" ht="18.75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ht="15.75" thickBot="1" x14ac:dyDescent="0.3">
      <c r="C58" s="10" t="s">
        <v>15</v>
      </c>
      <c r="N58" s="10" t="s">
        <v>16</v>
      </c>
    </row>
    <row r="59" spans="1:20" x14ac:dyDescent="0.25">
      <c r="B59" s="21" t="s">
        <v>10</v>
      </c>
      <c r="C59" s="12" t="s">
        <v>7</v>
      </c>
      <c r="D59" s="12" t="s">
        <v>2</v>
      </c>
      <c r="E59" s="11" t="s">
        <v>3</v>
      </c>
      <c r="M59" s="21" t="s">
        <v>10</v>
      </c>
      <c r="N59" s="12" t="s">
        <v>7</v>
      </c>
      <c r="O59" s="12" t="s">
        <v>2</v>
      </c>
      <c r="P59" s="11" t="s">
        <v>3</v>
      </c>
    </row>
    <row r="60" spans="1:20" ht="15.75" thickBot="1" x14ac:dyDescent="0.3">
      <c r="B60" s="22"/>
      <c r="C60" s="8">
        <v>0.8</v>
      </c>
      <c r="D60" s="8">
        <v>0.05</v>
      </c>
      <c r="E60" s="9"/>
      <c r="M60" s="22"/>
      <c r="N60" s="8">
        <v>4</v>
      </c>
      <c r="O60" s="8">
        <v>7.0000000000000007E-2</v>
      </c>
      <c r="P60" s="9"/>
    </row>
    <row r="61" spans="1:20" x14ac:dyDescent="0.25">
      <c r="C61" t="s">
        <v>0</v>
      </c>
      <c r="D61" t="s">
        <v>4</v>
      </c>
      <c r="E61" s="2" t="s">
        <v>6</v>
      </c>
      <c r="F61" s="23" t="s">
        <v>12</v>
      </c>
      <c r="G61" t="s">
        <v>7</v>
      </c>
      <c r="H61" t="s">
        <v>4</v>
      </c>
      <c r="I61" t="s">
        <v>5</v>
      </c>
      <c r="N61" t="s">
        <v>0</v>
      </c>
      <c r="O61" t="s">
        <v>4</v>
      </c>
      <c r="P61" s="2" t="s">
        <v>6</v>
      </c>
      <c r="Q61" s="23" t="s">
        <v>12</v>
      </c>
      <c r="R61" t="s">
        <v>7</v>
      </c>
      <c r="S61" t="s">
        <v>4</v>
      </c>
      <c r="T61" t="s">
        <v>5</v>
      </c>
    </row>
    <row r="62" spans="1:20" ht="15.75" thickBot="1" x14ac:dyDescent="0.3">
      <c r="C62" s="1">
        <f>C60/0.45</f>
        <v>1.7777777777777779</v>
      </c>
      <c r="D62" s="1">
        <f>C62/D60</f>
        <v>35.555555555555557</v>
      </c>
      <c r="E62" s="7">
        <f>D62*1.2</f>
        <v>42.666666666666664</v>
      </c>
      <c r="F62" s="24"/>
      <c r="G62" s="1">
        <f>C62*0.6</f>
        <v>1.0666666666666667</v>
      </c>
      <c r="H62" s="1">
        <f>E62/2</f>
        <v>21.333333333333332</v>
      </c>
      <c r="I62" s="1">
        <f>E62/8</f>
        <v>5.333333333333333</v>
      </c>
      <c r="N62" s="1">
        <f>N60/0.45</f>
        <v>8.8888888888888893</v>
      </c>
      <c r="O62" s="1">
        <f>N62/O60</f>
        <v>126.98412698412697</v>
      </c>
      <c r="P62" s="7">
        <f>O62*1.2</f>
        <v>152.38095238095235</v>
      </c>
      <c r="Q62" s="24"/>
      <c r="R62" s="1">
        <f>N62*0.6</f>
        <v>5.333333333333333</v>
      </c>
      <c r="S62" s="1">
        <f>P62/2</f>
        <v>76.190476190476176</v>
      </c>
      <c r="T62" s="1">
        <f>P62/8</f>
        <v>19.047619047619044</v>
      </c>
    </row>
    <row r="63" spans="1:20" x14ac:dyDescent="0.25">
      <c r="F63" s="19" t="s">
        <v>11</v>
      </c>
      <c r="G63" s="12" t="s">
        <v>1</v>
      </c>
      <c r="H63" s="12" t="s">
        <v>2</v>
      </c>
      <c r="I63" s="11" t="s">
        <v>3</v>
      </c>
      <c r="Q63" s="19" t="s">
        <v>11</v>
      </c>
      <c r="R63" s="12" t="s">
        <v>1</v>
      </c>
      <c r="S63" s="12" t="s">
        <v>2</v>
      </c>
      <c r="T63" s="11" t="s">
        <v>3</v>
      </c>
    </row>
    <row r="64" spans="1:20" ht="15.75" thickBot="1" x14ac:dyDescent="0.3">
      <c r="F64" s="20"/>
      <c r="G64" s="8">
        <f>G62</f>
        <v>1.0666666666666667</v>
      </c>
      <c r="H64" s="8">
        <f>G62/H62</f>
        <v>0.05</v>
      </c>
      <c r="I64" s="9">
        <f>G62*I62</f>
        <v>5.6888888888888882</v>
      </c>
      <c r="Q64" s="20"/>
      <c r="R64" s="8">
        <f>R62</f>
        <v>5.333333333333333</v>
      </c>
      <c r="S64" s="8">
        <f>R62/S62</f>
        <v>7.0000000000000007E-2</v>
      </c>
      <c r="T64" s="9">
        <f>R62*T62</f>
        <v>101.58730158730157</v>
      </c>
    </row>
    <row r="65" spans="6:9" x14ac:dyDescent="0.25">
      <c r="F65" s="13"/>
      <c r="G65" s="14"/>
      <c r="H65" s="14"/>
      <c r="I65" s="14"/>
    </row>
    <row r="66" spans="6:9" x14ac:dyDescent="0.25">
      <c r="F66" s="13"/>
      <c r="G66" s="14"/>
      <c r="H66" s="14"/>
      <c r="I66" s="14"/>
    </row>
  </sheetData>
  <mergeCells count="30">
    <mergeCell ref="Q22:Q23"/>
    <mergeCell ref="M18:M19"/>
    <mergeCell ref="Q20:Q21"/>
    <mergeCell ref="B59:B60"/>
    <mergeCell ref="F29:F30"/>
    <mergeCell ref="F61:F62"/>
    <mergeCell ref="F31:F32"/>
    <mergeCell ref="F63:F64"/>
    <mergeCell ref="B40:B41"/>
    <mergeCell ref="F42:F43"/>
    <mergeCell ref="F44:F45"/>
    <mergeCell ref="B50:B51"/>
    <mergeCell ref="F52:F53"/>
    <mergeCell ref="B10:B11"/>
    <mergeCell ref="F12:F13"/>
    <mergeCell ref="F14:F15"/>
    <mergeCell ref="B18:B19"/>
    <mergeCell ref="B27:B28"/>
    <mergeCell ref="F22:F23"/>
    <mergeCell ref="F20:F21"/>
    <mergeCell ref="Q63:Q64"/>
    <mergeCell ref="M27:M28"/>
    <mergeCell ref="Q29:Q30"/>
    <mergeCell ref="Q31:Q32"/>
    <mergeCell ref="F54:F55"/>
    <mergeCell ref="M50:M51"/>
    <mergeCell ref="Q52:Q53"/>
    <mergeCell ref="Q54:Q55"/>
    <mergeCell ref="M59:M60"/>
    <mergeCell ref="Q61:Q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C.Herrera</cp:lastModifiedBy>
  <dcterms:created xsi:type="dcterms:W3CDTF">2013-10-21T11:59:21Z</dcterms:created>
  <dcterms:modified xsi:type="dcterms:W3CDTF">2013-11-04T21:50:25Z</dcterms:modified>
</cp:coreProperties>
</file>