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QUE\Downloads\"/>
    </mc:Choice>
  </mc:AlternateContent>
  <xr:revisionPtr revIDLastSave="0" documentId="13_ncr:1_{649670B0-BEA9-4D37-B52C-199FE4858ADB}" xr6:coauthVersionLast="37" xr6:coauthVersionMax="37" xr10:uidLastSave="{00000000-0000-0000-0000-000000000000}"/>
  <bookViews>
    <workbookView xWindow="0" yWindow="0" windowWidth="19200" windowHeight="10425" activeTab="4" xr2:uid="{00000000-000D-0000-FFFF-FFFF00000000}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L23" i="1"/>
  <c r="G33" i="7" l="1"/>
  <c r="H33" i="7" s="1"/>
  <c r="H38" i="8"/>
  <c r="F29" i="8"/>
  <c r="P23" i="1" l="1"/>
  <c r="N23" i="1"/>
  <c r="M23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G29" i="7"/>
  <c r="H29" i="7" s="1"/>
  <c r="G23" i="7"/>
  <c r="H23" i="7" s="1"/>
  <c r="G22" i="6"/>
  <c r="H22" i="6" s="1"/>
  <c r="G17" i="6"/>
  <c r="H17" i="6" s="1"/>
  <c r="B48" i="7" l="1"/>
  <c r="B49" i="7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<sst xmlns="http://schemas.openxmlformats.org/spreadsheetml/2006/main" count="325" uniqueCount="73">
  <si>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</si>
  <si>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</si>
  <si>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</si>
  <si>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</si>
  <si>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</si>
  <si>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</si>
  <si>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</si>
  <si>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</si>
  <si>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</si>
  <si>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</si>
  <si>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</si>
  <si>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</si>
  <si>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</si>
  <si>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</si>
  <si>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</si>
  <si>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</si>
  <si>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</si>
  <si>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</si>
  <si>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</si>
  <si>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</si>
  <si>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</si>
  <si>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</si>
  <si>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</si>
  <si>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</si>
  <si>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</si>
  <si>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</si>
  <si>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</si>
  <si>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</si>
  <si>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</si>
  <si>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</si>
  <si>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</si>
  <si>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</si>
  <si>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</si>
  <si>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</si>
  <si>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</si>
  <si>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</si>
  <si>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</si>
  <si>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</si>
  <si>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</si>
  <si>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</si>
  <si>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</si>
  <si>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</si>
  <si>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</si>
  <si>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</si>
  <si>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</si>
  <si>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</si>
  <si>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</si>
  <si>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</si>
  <si>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</si>
  <si>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</si>
  <si>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</si>
  <si>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</si>
  <si>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</si>
  <si>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</si>
  <si>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</si>
  <si>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</si>
  <si>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</si>
  <si>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</si>
  <si>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</si>
  <si>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</si>
  <si>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</si>
  <si>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</si>
  <si>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</si>
  <si>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</si>
  <si>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</si>
  <si>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</si>
  <si>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Travel Peru Express</t>
  </si>
  <si>
    <t>Peru Travel Express</t>
  </si>
  <si>
    <t>&lt;0.5</t>
  </si>
  <si>
    <t xml:space="preserve">    Travel Peru Express</t>
  </si>
  <si>
    <t>TABME - TABLERO DE CONTROL DE METRICAS DEL PROYECTO TRAVEL PERU EXPRESS</t>
  </si>
  <si>
    <t xml:space="preserve"> Travel Peru Express</t>
  </si>
  <si>
    <t>TABLA DE INDICADORES 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</si>
</sst>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Travel Peru Express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13.333333333333334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5.4054054054054057E-2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294582</xdr:colOff>
      <xdr:row>5</xdr:row>
      <xdr:rowOff>7793</xdr:rowOff>
    </xdr:to>
    <xdr:pic>
      <xdr:nvPicPr>
        <xdr:cNvPr id="3" name="Imagen 2" descr="7FCB4DBE">
          <a:extLst>
            <a:ext uri="{FF2B5EF4-FFF2-40B4-BE49-F238E27FC236}">
              <a16:creationId xmlns:a16="http://schemas.microsoft.com/office/drawing/2014/main" id="{79A34EE3-E24F-402E-898A-1676CA5E10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E1C9C2BC-860B-4F68-BE34-1D741AD3E4F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66675</xdr:colOff>
      <xdr:row>29</xdr:row>
      <xdr:rowOff>200025</xdr:rowOff>
    </xdr:from>
    <xdr:to>
      <xdr:col>7</xdr:col>
      <xdr:colOff>421005</xdr:colOff>
      <xdr:row>30</xdr:row>
      <xdr:rowOff>419100</xdr:rowOff>
    </xdr:to>
    <xdr:pic>
      <xdr:nvPicPr>
        <xdr:cNvPr id="8" name="Imagen 7" descr="7FCB4DBE">
          <a:extLst>
            <a:ext uri="{FF2B5EF4-FFF2-40B4-BE49-F238E27FC236}">
              <a16:creationId xmlns:a16="http://schemas.microsoft.com/office/drawing/2014/main" id="{DE26C88F-D4EE-4862-973E-E927A4541453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2584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656532</xdr:colOff>
      <xdr:row>5</xdr:row>
      <xdr:rowOff>17318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73F58128-D17F-479F-8115-05478F808CF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39</xdr:row>
      <xdr:rowOff>19050</xdr:rowOff>
    </xdr:from>
    <xdr:to>
      <xdr:col>7</xdr:col>
      <xdr:colOff>611505</xdr:colOff>
      <xdr:row>40</xdr:row>
      <xdr:rowOff>619125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3E63054E-D756-43F4-B739-D986C61F162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5632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114300</xdr:rowOff>
    </xdr:from>
    <xdr:to>
      <xdr:col>1</xdr:col>
      <xdr:colOff>468630</xdr:colOff>
      <xdr:row>5</xdr:row>
      <xdr:rowOff>76200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B4909E87-811B-4FF5-8ED0-901CC77AC24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300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114300</xdr:colOff>
      <xdr:row>34</xdr:row>
      <xdr:rowOff>28575</xdr:rowOff>
    </xdr:from>
    <xdr:to>
      <xdr:col>7</xdr:col>
      <xdr:colOff>449580</xdr:colOff>
      <xdr:row>35</xdr:row>
      <xdr:rowOff>628650</xdr:rowOff>
    </xdr:to>
    <xdr:pic>
      <xdr:nvPicPr>
        <xdr:cNvPr id="9" name="Imagen 8" descr="7FCB4DBE">
          <a:extLst>
            <a:ext uri="{FF2B5EF4-FFF2-40B4-BE49-F238E27FC236}">
              <a16:creationId xmlns:a16="http://schemas.microsoft.com/office/drawing/2014/main" id="{361ABB9A-6262-498D-B244-080F8BBDD0B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81629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6E76757E-C7C3-49B9-9E82-9C33E387481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152400</xdr:colOff>
      <xdr:row>29</xdr:row>
      <xdr:rowOff>66675</xdr:rowOff>
    </xdr:from>
    <xdr:to>
      <xdr:col>8</xdr:col>
      <xdr:colOff>506730</xdr:colOff>
      <xdr:row>30</xdr:row>
      <xdr:rowOff>400050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9B4424BC-ED6F-468D-B337-569E13078F5A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989647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workbookViewId="0">
      <selection activeCell="K21" sqref="K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4" max="14" width="0" hidden="1" customWidth="1"/>
    <col min="15" max="16" width="13.85546875" bestFit="1" customWidth="1"/>
  </cols>
  <sheetData>
    <row r="1" spans="1:16" ht="15" customHeight="1">
      <c r="A1" s="100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66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25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3</v>
      </c>
      <c r="C12" s="116"/>
      <c r="D12" s="115" t="s">
        <v>4</v>
      </c>
      <c r="E12" s="117"/>
      <c r="F12" s="118" t="s">
        <v>5</v>
      </c>
      <c r="G12" s="117"/>
      <c r="H12" s="118" t="s">
        <v>16</v>
      </c>
      <c r="I12" s="117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15</v>
      </c>
      <c r="H14" s="5">
        <v>0</v>
      </c>
      <c r="I14" s="6">
        <v>7.0000000000000007E-2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62</v>
      </c>
      <c r="E15" s="4">
        <v>1</v>
      </c>
      <c r="F15" s="4">
        <v>16</v>
      </c>
      <c r="G15" s="4">
        <v>45</v>
      </c>
      <c r="H15" s="8">
        <v>0.08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63</v>
      </c>
      <c r="E16" s="4" t="s">
        <v>64</v>
      </c>
      <c r="F16" s="4">
        <v>46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24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4</v>
      </c>
      <c r="K21" s="12" t="s">
        <v>8</v>
      </c>
      <c r="L21" s="90">
        <f>FMICIC!D33</f>
        <v>0</v>
      </c>
      <c r="M21" s="90">
        <f>FMICIC!E33</f>
        <v>0.18181818181818182</v>
      </c>
      <c r="N21" s="90">
        <f>FMICIC!F33</f>
        <v>0</v>
      </c>
      <c r="O21" s="13">
        <f>FMICIC!H33</f>
        <v>0</v>
      </c>
      <c r="P21" s="90">
        <f>FMICIC!I33</f>
        <v>6.0606060606060608E-2</v>
      </c>
    </row>
    <row r="22" spans="1:16" ht="30" customHeight="1">
      <c r="J22" s="14" t="s">
        <v>5</v>
      </c>
      <c r="K22" s="12" t="s">
        <v>9</v>
      </c>
      <c r="L22" s="90">
        <v>16</v>
      </c>
      <c r="M22" s="90">
        <v>20</v>
      </c>
      <c r="N22" s="13">
        <v>16</v>
      </c>
      <c r="O22" s="13">
        <f>FMVREQM!G43</f>
        <v>0</v>
      </c>
      <c r="P22" s="90">
        <f>FMVREQM!H43</f>
        <v>6.666666666666667</v>
      </c>
    </row>
    <row r="23" spans="1:16" ht="30" customHeight="1">
      <c r="J23" s="14" t="s">
        <v>6</v>
      </c>
      <c r="K23" s="12" t="s">
        <v>10</v>
      </c>
      <c r="L23" s="94">
        <f>FMEXRI!D38</f>
        <v>21</v>
      </c>
      <c r="M23" s="94">
        <f>FMEXRI!E38</f>
        <v>15</v>
      </c>
      <c r="N23" s="13">
        <f>FMEXRI!F38</f>
        <v>0</v>
      </c>
      <c r="O23" s="90">
        <f>FMEXRI!G38</f>
        <v>12</v>
      </c>
      <c r="P23" s="90">
        <f>FMEXRI!H38</f>
        <v>12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22" workbookViewId="0">
      <selection activeCell="A32" sqref="A32:C3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30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33" t="s">
        <v>29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33</v>
      </c>
      <c r="B16" s="39" t="s">
        <v>1</v>
      </c>
      <c r="C16" s="40" t="s">
        <v>32</v>
      </c>
      <c r="D16" s="41" t="s">
        <v>40</v>
      </c>
      <c r="E16" s="41" t="s">
        <v>41</v>
      </c>
      <c r="F16" s="41" t="s">
        <v>42</v>
      </c>
      <c r="G16" s="41" t="s">
        <v>15</v>
      </c>
      <c r="H16" s="42" t="s">
        <v>14</v>
      </c>
    </row>
    <row r="17" spans="1:10" ht="45.75" thickBot="1">
      <c r="A17" s="43" t="s">
        <v>66</v>
      </c>
      <c r="B17" s="44" t="s">
        <v>3</v>
      </c>
      <c r="C17" s="45" t="s">
        <v>7</v>
      </c>
      <c r="D17" s="46" t="s">
        <v>11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3" t="s">
        <v>29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33</v>
      </c>
      <c r="B21" s="39" t="s">
        <v>1</v>
      </c>
      <c r="C21" s="40" t="s">
        <v>32</v>
      </c>
      <c r="D21" s="41" t="s">
        <v>40</v>
      </c>
      <c r="E21" s="41" t="s">
        <v>41</v>
      </c>
      <c r="F21" s="41" t="s">
        <v>42</v>
      </c>
      <c r="G21" s="41" t="s">
        <v>15</v>
      </c>
      <c r="H21" s="42" t="s">
        <v>14</v>
      </c>
    </row>
    <row r="22" spans="1:10" ht="45.75" thickBot="1">
      <c r="A22" s="43" t="s">
        <v>66</v>
      </c>
      <c r="B22" s="44" t="s">
        <v>3</v>
      </c>
      <c r="C22" s="45" t="s">
        <v>7</v>
      </c>
      <c r="D22" s="46" t="s">
        <v>12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29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33</v>
      </c>
      <c r="B25" s="79" t="s">
        <v>1</v>
      </c>
      <c r="C25" s="40" t="s">
        <v>32</v>
      </c>
      <c r="D25" s="41" t="s">
        <v>40</v>
      </c>
      <c r="E25" s="41" t="s">
        <v>41</v>
      </c>
      <c r="F25" s="41" t="s">
        <v>42</v>
      </c>
      <c r="G25" s="41" t="s">
        <v>15</v>
      </c>
      <c r="H25" s="80" t="s">
        <v>14</v>
      </c>
    </row>
    <row r="26" spans="1:10" ht="45.75" thickBot="1">
      <c r="A26" s="43" t="s">
        <v>66</v>
      </c>
      <c r="B26" s="44" t="s">
        <v>3</v>
      </c>
      <c r="C26" s="45" t="s">
        <v>7</v>
      </c>
      <c r="D26" s="46" t="s">
        <v>13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29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56" t="s">
        <v>13</v>
      </c>
      <c r="G30" s="142"/>
      <c r="H30" s="143"/>
      <c r="I30" s="51"/>
      <c r="J30" s="51"/>
    </row>
    <row r="31" spans="1:10" ht="36" customHeight="1" thickBot="1">
      <c r="A31" s="58" t="s">
        <v>66</v>
      </c>
      <c r="B31" s="14" t="s">
        <v>3</v>
      </c>
      <c r="C31" s="12" t="s">
        <v>7</v>
      </c>
      <c r="D31" s="13">
        <v>7</v>
      </c>
      <c r="E31" s="13">
        <v>17</v>
      </c>
      <c r="F31" s="13">
        <v>6</v>
      </c>
      <c r="G31" s="144"/>
      <c r="H31" s="145"/>
      <c r="I31" s="52"/>
      <c r="J31" s="53"/>
    </row>
    <row r="32" spans="1:10" ht="24">
      <c r="A32" s="135" t="s">
        <v>43</v>
      </c>
      <c r="B32" s="136"/>
      <c r="C32" s="136"/>
      <c r="D32" s="20">
        <v>11</v>
      </c>
      <c r="E32" s="20">
        <v>37</v>
      </c>
      <c r="F32" s="13">
        <v>38</v>
      </c>
      <c r="G32" s="55" t="s">
        <v>37</v>
      </c>
      <c r="H32" s="57" t="s">
        <v>34</v>
      </c>
    </row>
    <row r="33" spans="1:20" ht="27" thickBot="1">
      <c r="A33" s="139" t="s">
        <v>44</v>
      </c>
      <c r="B33" s="140"/>
      <c r="C33" s="141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28</v>
      </c>
      <c r="C40" s="22" t="s">
        <v>27</v>
      </c>
    </row>
    <row r="41" spans="1:20">
      <c r="B41" s="78" t="s">
        <v>11</v>
      </c>
      <c r="C41" s="37">
        <f>D33</f>
        <v>0.63636363636363635</v>
      </c>
    </row>
    <row r="42" spans="1:20">
      <c r="B42" s="78" t="s">
        <v>12</v>
      </c>
      <c r="C42" s="37">
        <f>E31/37</f>
        <v>0.45945945945945948</v>
      </c>
    </row>
    <row r="43" spans="1:20">
      <c r="B43" s="78" t="s">
        <v>13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31" zoomScaleNormal="100" workbookViewId="0">
      <selection activeCell="G46" sqref="G46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 ht="15" customHeight="1">
      <c r="A8" s="125" t="s">
        <v>72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4">
        <v>0</v>
      </c>
      <c r="C11" s="4">
        <v>15</v>
      </c>
    </row>
    <row r="12" spans="1:12" ht="15.75" thickBot="1">
      <c r="A12" s="7" t="s">
        <v>21</v>
      </c>
      <c r="B12" s="4">
        <v>16</v>
      </c>
      <c r="C12" s="4">
        <v>45</v>
      </c>
    </row>
    <row r="13" spans="1:12" ht="15.75" thickBot="1">
      <c r="A13" s="10" t="s">
        <v>22</v>
      </c>
      <c r="B13" s="4">
        <v>46</v>
      </c>
      <c r="C13" s="4">
        <v>100</v>
      </c>
    </row>
    <row r="14" spans="1:12" ht="15.75" thickBot="1"/>
    <row r="15" spans="1:12" ht="19.5" thickBot="1">
      <c r="A15" s="137" t="s">
        <v>39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33</v>
      </c>
      <c r="B16" s="30" t="s">
        <v>1</v>
      </c>
      <c r="C16" s="30" t="s">
        <v>32</v>
      </c>
      <c r="D16" s="33" t="s">
        <v>11</v>
      </c>
      <c r="E16" s="30" t="s">
        <v>12</v>
      </c>
      <c r="F16" s="36" t="s">
        <v>13</v>
      </c>
      <c r="G16" s="30" t="s">
        <v>37</v>
      </c>
      <c r="H16" s="31" t="s">
        <v>34</v>
      </c>
      <c r="I16" s="31" t="s">
        <v>35</v>
      </c>
      <c r="J16" s="23" t="s">
        <v>36</v>
      </c>
    </row>
    <row r="17" spans="1:10" ht="30.75" thickBot="1">
      <c r="A17" s="24" t="s">
        <v>67</v>
      </c>
      <c r="B17" s="25" t="s">
        <v>5</v>
      </c>
      <c r="C17" s="35" t="s">
        <v>38</v>
      </c>
      <c r="D17" s="26">
        <v>0</v>
      </c>
      <c r="E17" s="26">
        <v>2</v>
      </c>
      <c r="F17" s="26" t="s">
        <v>31</v>
      </c>
      <c r="G17" s="26">
        <f>+J17</f>
        <v>50</v>
      </c>
      <c r="H17" s="27">
        <f>(D17+E17)/15*100</f>
        <v>13.333333333333334</v>
      </c>
      <c r="I17" s="28">
        <f>J17</f>
        <v>50</v>
      </c>
      <c r="J17" s="27">
        <f>E17/4*100</f>
        <v>50</v>
      </c>
    </row>
    <row r="20" spans="1:10" ht="15.75" thickBot="1"/>
    <row r="21" spans="1:10" ht="19.5" thickBot="1">
      <c r="A21" s="133" t="s">
        <v>39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33</v>
      </c>
      <c r="B22" s="39" t="s">
        <v>1</v>
      </c>
      <c r="C22" s="64" t="s">
        <v>32</v>
      </c>
      <c r="D22" s="41" t="s">
        <v>40</v>
      </c>
      <c r="E22" s="41" t="s">
        <v>45</v>
      </c>
      <c r="F22" s="41" t="s">
        <v>46</v>
      </c>
      <c r="G22" s="41" t="s">
        <v>15</v>
      </c>
      <c r="H22" s="42" t="s">
        <v>14</v>
      </c>
    </row>
    <row r="23" spans="1:10" ht="30.75" thickBot="1">
      <c r="A23" s="43" t="s">
        <v>67</v>
      </c>
      <c r="B23" s="44" t="s">
        <v>5</v>
      </c>
      <c r="C23" s="35" t="s">
        <v>38</v>
      </c>
      <c r="D23" s="46" t="s">
        <v>11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39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33</v>
      </c>
      <c r="B28" s="39" t="s">
        <v>1</v>
      </c>
      <c r="C28" s="64" t="s">
        <v>32</v>
      </c>
      <c r="D28" s="41" t="s">
        <v>40</v>
      </c>
      <c r="E28" s="41" t="s">
        <v>45</v>
      </c>
      <c r="F28" s="41" t="s">
        <v>46</v>
      </c>
      <c r="G28" s="41" t="s">
        <v>15</v>
      </c>
      <c r="H28" s="42" t="s">
        <v>14</v>
      </c>
    </row>
    <row r="29" spans="1:10" ht="30.75" thickBot="1">
      <c r="A29" s="43" t="s">
        <v>67</v>
      </c>
      <c r="B29" s="44" t="s">
        <v>5</v>
      </c>
      <c r="C29" s="35" t="s">
        <v>38</v>
      </c>
      <c r="D29" s="46" t="s">
        <v>12</v>
      </c>
      <c r="E29" s="46">
        <v>2</v>
      </c>
      <c r="F29" s="46">
        <v>15</v>
      </c>
      <c r="G29" s="76">
        <f>E29/F29*100</f>
        <v>13.333333333333334</v>
      </c>
      <c r="H29" s="48">
        <f>+G29</f>
        <v>13.333333333333334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39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33</v>
      </c>
      <c r="B32" s="92" t="s">
        <v>1</v>
      </c>
      <c r="C32" s="64" t="s">
        <v>32</v>
      </c>
      <c r="D32" s="41" t="s">
        <v>40</v>
      </c>
      <c r="E32" s="41" t="s">
        <v>45</v>
      </c>
      <c r="F32" s="41" t="s">
        <v>46</v>
      </c>
      <c r="G32" s="41" t="s">
        <v>15</v>
      </c>
      <c r="H32" s="93" t="s">
        <v>14</v>
      </c>
    </row>
    <row r="33" spans="1:8" ht="30.75" thickBot="1">
      <c r="A33" s="43" t="s">
        <v>67</v>
      </c>
      <c r="B33" s="44" t="s">
        <v>5</v>
      </c>
      <c r="C33" s="35" t="s">
        <v>38</v>
      </c>
      <c r="D33" s="46" t="s">
        <v>13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65</v>
      </c>
    </row>
    <row r="39" spans="1:8" ht="19.5" thickBot="1">
      <c r="A39" s="137" t="s">
        <v>39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33</v>
      </c>
      <c r="B40" s="55" t="s">
        <v>1</v>
      </c>
      <c r="C40" s="55" t="s">
        <v>32</v>
      </c>
      <c r="D40" s="55" t="s">
        <v>11</v>
      </c>
      <c r="E40" s="55" t="s">
        <v>12</v>
      </c>
      <c r="F40" s="56" t="s">
        <v>13</v>
      </c>
      <c r="G40" s="142"/>
      <c r="H40" s="143"/>
    </row>
    <row r="41" spans="1:8" ht="54" customHeight="1" thickBot="1">
      <c r="A41" s="43" t="s">
        <v>67</v>
      </c>
      <c r="B41" s="44" t="s">
        <v>5</v>
      </c>
      <c r="C41" s="35" t="s">
        <v>38</v>
      </c>
      <c r="D41" s="13">
        <v>0</v>
      </c>
      <c r="E41" s="13">
        <v>2</v>
      </c>
      <c r="F41" s="13">
        <v>0</v>
      </c>
      <c r="G41" s="144"/>
      <c r="H41" s="145"/>
    </row>
    <row r="42" spans="1:8" ht="24">
      <c r="A42" s="135" t="s">
        <v>47</v>
      </c>
      <c r="B42" s="136"/>
      <c r="C42" s="136"/>
      <c r="D42" s="20">
        <v>15</v>
      </c>
      <c r="E42" s="20">
        <v>15</v>
      </c>
      <c r="F42" s="13">
        <v>15</v>
      </c>
      <c r="G42" s="55" t="s">
        <v>37</v>
      </c>
      <c r="H42" s="57" t="s">
        <v>34</v>
      </c>
    </row>
    <row r="43" spans="1:8" ht="27" thickBot="1">
      <c r="A43" s="139" t="s">
        <v>44</v>
      </c>
      <c r="B43" s="140"/>
      <c r="C43" s="141"/>
      <c r="D43" s="60">
        <f>D41/D42*100</f>
        <v>0</v>
      </c>
      <c r="E43" s="60">
        <f>E41/E42*100</f>
        <v>13.333333333333334</v>
      </c>
      <c r="F43" s="61">
        <v>0</v>
      </c>
      <c r="G43" s="62">
        <f>+J43</f>
        <v>0</v>
      </c>
      <c r="H43" s="63">
        <f>AVERAGE(D43:E43)</f>
        <v>6.666666666666667</v>
      </c>
    </row>
    <row r="45" spans="1:8" ht="15.75" thickBot="1"/>
    <row r="46" spans="1:8" ht="36.75" customHeight="1">
      <c r="A46" s="131" t="s">
        <v>26</v>
      </c>
      <c r="B46" s="132"/>
    </row>
    <row r="47" spans="1:8" ht="15.75">
      <c r="A47" s="22" t="s">
        <v>28</v>
      </c>
      <c r="B47" s="22" t="s">
        <v>27</v>
      </c>
    </row>
    <row r="48" spans="1:8">
      <c r="A48" s="20" t="s">
        <v>11</v>
      </c>
      <c r="B48" s="37">
        <f>D43</f>
        <v>0</v>
      </c>
    </row>
    <row r="49" spans="1:2">
      <c r="A49" s="20" t="s">
        <v>12</v>
      </c>
      <c r="B49" s="37">
        <f>+E43</f>
        <v>13.333333333333334</v>
      </c>
    </row>
    <row r="50" spans="1:2">
      <c r="A50" s="20" t="s">
        <v>13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22" workbookViewId="0">
      <selection activeCell="H30" sqref="H30"/>
    </sheetView>
  </sheetViews>
  <sheetFormatPr baseColWidth="10" defaultRowHeight="15"/>
  <sheetData>
    <row r="1" spans="1:10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48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17</v>
      </c>
      <c r="B10" s="2" t="s">
        <v>18</v>
      </c>
      <c r="C10" s="2" t="s">
        <v>19</v>
      </c>
    </row>
    <row r="11" spans="1:10" ht="15.75" thickBot="1">
      <c r="A11" s="3" t="s">
        <v>20</v>
      </c>
      <c r="B11" s="5">
        <v>0</v>
      </c>
      <c r="C11" s="6">
        <v>7.0000000000000007E-2</v>
      </c>
    </row>
    <row r="12" spans="1:10" ht="15.75" thickBot="1">
      <c r="A12" s="7" t="s">
        <v>21</v>
      </c>
      <c r="B12" s="8">
        <v>0.08</v>
      </c>
      <c r="C12" s="9">
        <v>0.2</v>
      </c>
    </row>
    <row r="13" spans="1:10" ht="15.75" thickBot="1">
      <c r="A13" s="10" t="s">
        <v>22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49</v>
      </c>
      <c r="B15" s="134"/>
      <c r="C15" s="134"/>
      <c r="D15" s="134"/>
      <c r="E15" s="134"/>
      <c r="F15" s="134"/>
    </row>
    <row r="16" spans="1:10" ht="24.75" thickBot="1">
      <c r="A16" s="38" t="s">
        <v>33</v>
      </c>
      <c r="B16" s="66" t="s">
        <v>1</v>
      </c>
      <c r="C16" s="64" t="s">
        <v>32</v>
      </c>
      <c r="D16" s="41" t="s">
        <v>40</v>
      </c>
      <c r="E16" s="41" t="s">
        <v>51</v>
      </c>
      <c r="F16" s="41" t="s">
        <v>14</v>
      </c>
    </row>
    <row r="17" spans="1:6" ht="30.75" thickBot="1">
      <c r="A17" s="43" t="s">
        <v>66</v>
      </c>
      <c r="B17" s="44" t="s">
        <v>50</v>
      </c>
      <c r="C17" s="35" t="s">
        <v>10</v>
      </c>
      <c r="D17" s="46" t="s">
        <v>11</v>
      </c>
      <c r="E17" s="67">
        <v>21</v>
      </c>
      <c r="F17" s="68">
        <f>+E17</f>
        <v>21</v>
      </c>
    </row>
    <row r="21" spans="1:6" ht="15.75" thickBot="1"/>
    <row r="22" spans="1:6" ht="19.5" thickBot="1">
      <c r="A22" s="133" t="s">
        <v>49</v>
      </c>
      <c r="B22" s="134"/>
      <c r="C22" s="134"/>
      <c r="D22" s="134"/>
      <c r="E22" s="134"/>
      <c r="F22" s="134"/>
    </row>
    <row r="23" spans="1:6" ht="24.75" thickBot="1">
      <c r="A23" s="38" t="s">
        <v>33</v>
      </c>
      <c r="B23" s="66" t="s">
        <v>1</v>
      </c>
      <c r="C23" s="64" t="s">
        <v>32</v>
      </c>
      <c r="D23" s="41" t="s">
        <v>40</v>
      </c>
      <c r="E23" s="41" t="s">
        <v>51</v>
      </c>
      <c r="F23" s="41" t="s">
        <v>14</v>
      </c>
    </row>
    <row r="24" spans="1:6" ht="30.75" thickBot="1">
      <c r="A24" s="43" t="s">
        <v>66</v>
      </c>
      <c r="B24" s="44" t="s">
        <v>50</v>
      </c>
      <c r="C24" s="35" t="s">
        <v>10</v>
      </c>
      <c r="D24" s="46" t="s">
        <v>12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3" t="s">
        <v>49</v>
      </c>
      <c r="B27" s="134"/>
      <c r="C27" s="134"/>
      <c r="D27" s="134"/>
      <c r="E27" s="134"/>
      <c r="F27" s="134"/>
    </row>
    <row r="28" spans="1:6" ht="24.75" thickBot="1">
      <c r="A28" s="38" t="s">
        <v>33</v>
      </c>
      <c r="B28" s="92" t="s">
        <v>1</v>
      </c>
      <c r="C28" s="64" t="s">
        <v>32</v>
      </c>
      <c r="D28" s="41" t="s">
        <v>40</v>
      </c>
      <c r="E28" s="41" t="s">
        <v>51</v>
      </c>
      <c r="F28" s="41" t="s">
        <v>14</v>
      </c>
    </row>
    <row r="29" spans="1:6" ht="30.75" thickBot="1">
      <c r="A29" s="43" t="s">
        <v>66</v>
      </c>
      <c r="B29" s="44" t="s">
        <v>50</v>
      </c>
      <c r="C29" s="35" t="s">
        <v>10</v>
      </c>
      <c r="D29" s="46" t="s">
        <v>13</v>
      </c>
      <c r="E29" s="67">
        <v>0</v>
      </c>
      <c r="F29" s="68">
        <f>+E29</f>
        <v>0</v>
      </c>
    </row>
    <row r="33" spans="1:14" ht="15.75" thickBot="1"/>
    <row r="34" spans="1:14" ht="19.5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33</v>
      </c>
      <c r="B35" s="55" t="s">
        <v>1</v>
      </c>
      <c r="C35" s="55" t="s">
        <v>32</v>
      </c>
      <c r="D35" s="55" t="s">
        <v>11</v>
      </c>
      <c r="E35" s="55" t="s">
        <v>12</v>
      </c>
      <c r="F35" s="56" t="s">
        <v>13</v>
      </c>
      <c r="G35" s="142"/>
      <c r="H35" s="143"/>
      <c r="L35" s="73"/>
      <c r="M35" s="74"/>
      <c r="N35" s="74"/>
    </row>
    <row r="36" spans="1:14" ht="53.25" customHeight="1" thickBot="1">
      <c r="A36" s="58" t="s">
        <v>66</v>
      </c>
      <c r="B36" s="44" t="s">
        <v>50</v>
      </c>
      <c r="C36" s="35" t="s">
        <v>10</v>
      </c>
      <c r="D36" s="13">
        <v>21</v>
      </c>
      <c r="E36" s="13">
        <v>15</v>
      </c>
      <c r="F36" s="13">
        <v>0</v>
      </c>
      <c r="G36" s="144"/>
      <c r="H36" s="145"/>
      <c r="L36" s="73"/>
      <c r="M36" s="74"/>
      <c r="N36" s="74"/>
    </row>
    <row r="37" spans="1:14" ht="24">
      <c r="A37" s="135" t="s">
        <v>52</v>
      </c>
      <c r="B37" s="136"/>
      <c r="C37" s="136"/>
      <c r="D37" s="65">
        <v>21</v>
      </c>
      <c r="E37" s="65">
        <v>15</v>
      </c>
      <c r="F37" s="13">
        <v>0</v>
      </c>
      <c r="G37" s="55" t="s">
        <v>37</v>
      </c>
      <c r="H37" s="57" t="s">
        <v>34</v>
      </c>
    </row>
    <row r="38" spans="1:14" ht="27" thickBot="1">
      <c r="A38" s="147" t="s">
        <v>44</v>
      </c>
      <c r="B38" s="148"/>
      <c r="C38" s="149"/>
      <c r="D38" s="69">
        <v>21</v>
      </c>
      <c r="E38" s="69">
        <v>15</v>
      </c>
      <c r="F38" s="70">
        <v>0</v>
      </c>
      <c r="G38" s="72">
        <f>+H38</f>
        <v>12</v>
      </c>
      <c r="H38" s="71">
        <f>AVERAGE(D38:F38)</f>
        <v>12</v>
      </c>
    </row>
    <row r="43" spans="1:14" ht="15.75" thickBot="1"/>
    <row r="44" spans="1:14" ht="18.75">
      <c r="A44" s="131" t="s">
        <v>26</v>
      </c>
      <c r="B44" s="132"/>
    </row>
    <row r="45" spans="1:14" ht="15.75">
      <c r="A45" s="22" t="s">
        <v>28</v>
      </c>
      <c r="B45" s="22" t="s">
        <v>27</v>
      </c>
    </row>
    <row r="46" spans="1:14">
      <c r="A46" s="65" t="s">
        <v>11</v>
      </c>
      <c r="B46" s="75">
        <v>21</v>
      </c>
    </row>
    <row r="47" spans="1:14">
      <c r="A47" s="65" t="s">
        <v>12</v>
      </c>
      <c r="B47" s="75">
        <v>15</v>
      </c>
    </row>
    <row r="48" spans="1:14">
      <c r="A48" s="65" t="s">
        <v>13</v>
      </c>
      <c r="B48" s="75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abSelected="1" topLeftCell="A28" workbookViewId="0">
      <selection activeCell="L17" sqref="L17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0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.7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4">
        <v>0</v>
      </c>
      <c r="E11" s="4">
        <v>0.5</v>
      </c>
    </row>
    <row r="12" spans="1:19" ht="15.75" thickBot="1">
      <c r="C12" s="7" t="s">
        <v>21</v>
      </c>
      <c r="D12" s="4" t="s">
        <v>68</v>
      </c>
      <c r="E12" s="4">
        <v>1</v>
      </c>
    </row>
    <row r="13" spans="1:19" ht="15.75" thickBot="1">
      <c r="C13" s="10" t="s">
        <v>22</v>
      </c>
      <c r="D13" s="4">
        <v>1</v>
      </c>
      <c r="E13" s="4">
        <v>2</v>
      </c>
    </row>
    <row r="14" spans="1:19" ht="15.7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75" thickBot="1">
      <c r="A16" s="38" t="s">
        <v>33</v>
      </c>
      <c r="B16" s="84" t="s">
        <v>1</v>
      </c>
      <c r="C16" s="40" t="s">
        <v>32</v>
      </c>
      <c r="D16" s="41" t="s">
        <v>40</v>
      </c>
      <c r="E16" s="41" t="s">
        <v>56</v>
      </c>
      <c r="F16" s="41" t="s">
        <v>57</v>
      </c>
      <c r="G16" s="41" t="s">
        <v>58</v>
      </c>
      <c r="H16" s="41" t="s">
        <v>15</v>
      </c>
      <c r="I16" s="85" t="s">
        <v>14</v>
      </c>
    </row>
    <row r="17" spans="1:11" ht="51.75" thickBot="1">
      <c r="A17" s="43" t="s">
        <v>66</v>
      </c>
      <c r="B17" s="44" t="s">
        <v>4</v>
      </c>
      <c r="C17" s="45" t="s">
        <v>54</v>
      </c>
      <c r="D17" s="46" t="s">
        <v>11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33</v>
      </c>
      <c r="B21" s="84" t="s">
        <v>1</v>
      </c>
      <c r="C21" s="40" t="s">
        <v>32</v>
      </c>
      <c r="D21" s="41" t="s">
        <v>40</v>
      </c>
      <c r="E21" s="41" t="s">
        <v>56</v>
      </c>
      <c r="F21" s="41" t="s">
        <v>57</v>
      </c>
      <c r="G21" s="41" t="s">
        <v>58</v>
      </c>
      <c r="H21" s="41" t="s">
        <v>15</v>
      </c>
      <c r="I21" s="85" t="s">
        <v>14</v>
      </c>
    </row>
    <row r="22" spans="1:11" ht="51.75" thickBot="1">
      <c r="A22" s="43" t="s">
        <v>66</v>
      </c>
      <c r="B22" s="44" t="s">
        <v>4</v>
      </c>
      <c r="C22" s="45" t="s">
        <v>54</v>
      </c>
      <c r="D22" s="46" t="s">
        <v>12</v>
      </c>
      <c r="E22" s="46">
        <v>1</v>
      </c>
      <c r="F22" s="46">
        <v>2</v>
      </c>
      <c r="G22" s="46">
        <v>11</v>
      </c>
      <c r="H22" s="47">
        <f>F22/G22</f>
        <v>0.18181818181818182</v>
      </c>
      <c r="I22" s="48">
        <f>+H22</f>
        <v>0.18181818181818182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33</v>
      </c>
      <c r="B25" s="84" t="s">
        <v>1</v>
      </c>
      <c r="C25" s="40" t="s">
        <v>32</v>
      </c>
      <c r="D25" s="41" t="s">
        <v>40</v>
      </c>
      <c r="E25" s="41" t="s">
        <v>56</v>
      </c>
      <c r="F25" s="41" t="s">
        <v>57</v>
      </c>
      <c r="G25" s="41" t="s">
        <v>58</v>
      </c>
      <c r="H25" s="41" t="s">
        <v>15</v>
      </c>
      <c r="I25" s="85" t="s">
        <v>14</v>
      </c>
    </row>
    <row r="26" spans="1:11" ht="51.75" thickBot="1">
      <c r="A26" s="43" t="s">
        <v>66</v>
      </c>
      <c r="B26" s="44" t="s">
        <v>4</v>
      </c>
      <c r="C26" s="45" t="s">
        <v>54</v>
      </c>
      <c r="D26" s="46" t="s">
        <v>13</v>
      </c>
      <c r="E26" s="46">
        <v>0</v>
      </c>
      <c r="F26" s="46">
        <v>0</v>
      </c>
      <c r="G26" s="46">
        <v>11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152" t="s">
        <v>13</v>
      </c>
      <c r="G30" s="152"/>
      <c r="H30" s="142"/>
      <c r="I30" s="143"/>
      <c r="J30" s="51"/>
      <c r="K30" s="51"/>
    </row>
    <row r="31" spans="1:11" ht="39" customHeight="1" thickBot="1">
      <c r="A31" s="58" t="s">
        <v>66</v>
      </c>
      <c r="B31" s="44" t="s">
        <v>4</v>
      </c>
      <c r="C31" s="45" t="s">
        <v>59</v>
      </c>
      <c r="D31" s="13">
        <v>0</v>
      </c>
      <c r="E31" s="13">
        <v>2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60</v>
      </c>
      <c r="B32" s="151"/>
      <c r="C32" s="151"/>
      <c r="D32" s="83">
        <v>11</v>
      </c>
      <c r="E32" s="83">
        <v>11</v>
      </c>
      <c r="F32" s="151">
        <v>11</v>
      </c>
      <c r="G32" s="151"/>
      <c r="H32" s="55" t="s">
        <v>37</v>
      </c>
      <c r="I32" s="57" t="s">
        <v>34</v>
      </c>
    </row>
    <row r="33" spans="1:21" ht="27" thickBot="1">
      <c r="A33" s="139" t="s">
        <v>44</v>
      </c>
      <c r="B33" s="140"/>
      <c r="C33" s="141"/>
      <c r="D33" s="60">
        <f>D31/D32</f>
        <v>0</v>
      </c>
      <c r="E33" s="60">
        <f>E31/E32</f>
        <v>0.18181818181818182</v>
      </c>
      <c r="F33" s="153">
        <f>F31/F32</f>
        <v>0</v>
      </c>
      <c r="G33" s="153"/>
      <c r="H33" s="62">
        <f>+K33</f>
        <v>0</v>
      </c>
      <c r="I33" s="63">
        <f>AVERAGE(D33:F33)</f>
        <v>6.0606060606060608E-2</v>
      </c>
    </row>
    <row r="34" spans="1:21">
      <c r="L34" s="59"/>
    </row>
    <row r="38" spans="1:21" ht="15.75" thickBot="1"/>
    <row r="39" spans="1:21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28</v>
      </c>
      <c r="C40" s="22" t="s">
        <v>27</v>
      </c>
    </row>
    <row r="41" spans="1:21">
      <c r="B41" s="83" t="s">
        <v>11</v>
      </c>
      <c r="C41" s="37">
        <f>D33</f>
        <v>0</v>
      </c>
    </row>
    <row r="42" spans="1:21">
      <c r="B42" s="83" t="s">
        <v>12</v>
      </c>
      <c r="C42" s="37">
        <f>E31/37</f>
        <v>5.4054054054054057E-2</v>
      </c>
    </row>
    <row r="43" spans="1:21">
      <c r="B43" s="83" t="s">
        <v>13</v>
      </c>
      <c r="C43" s="37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LUQUE</cp:lastModifiedBy>
  <dcterms:created xsi:type="dcterms:W3CDTF">2015-10-15T17:29:00Z</dcterms:created>
  <dcterms:modified xsi:type="dcterms:W3CDTF">2018-10-14T19:29:29Z</dcterms:modified>
</cp:coreProperties>
</file>