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808F2DBB-CFAA-3043-9E88-7292694BEF29}" xr6:coauthVersionLast="45" xr6:coauthVersionMax="45" xr10:uidLastSave="{00000000-0000-0000-0000-000000000000}"/>
  <bookViews>
    <workbookView xWindow="0" yWindow="0" windowWidth="28800" windowHeight="18000" firstSheet="9" activeTab="21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11" r:id="rId26"/>
    <pivotCache cacheId="12" r:id="rId27"/>
    <pivotCache cacheId="13" r:id="rId28"/>
    <pivotCache cacheId="1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21" l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G9" i="17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25" i="17"/>
  <c r="H26" i="17"/>
  <c r="G9" i="18"/>
  <c r="K25" i="17"/>
  <c r="B5" i="12"/>
  <c r="J9" i="25"/>
  <c r="E6" i="25"/>
  <c r="B6" i="25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B6" i="12"/>
  <c r="B7" i="12"/>
  <c r="B8" i="12"/>
  <c r="B9" i="12"/>
  <c r="B10" i="12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B6" i="11"/>
  <c r="B7" i="11"/>
  <c r="B8" i="11"/>
  <c r="B9" i="11"/>
  <c r="B10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E11" i="15" l="1"/>
  <c r="E11" i="16"/>
  <c r="F9" i="16"/>
  <c r="F11" i="12"/>
  <c r="F5" i="15"/>
  <c r="C11" i="15"/>
  <c r="F10" i="15"/>
  <c r="F10" i="16"/>
  <c r="C11" i="16"/>
  <c r="J9" i="18"/>
  <c r="F10" i="18"/>
  <c r="I9" i="18"/>
  <c r="L9" i="18"/>
  <c r="H9" i="18"/>
  <c r="K9" i="18"/>
  <c r="F8" i="16"/>
  <c r="F11" i="16"/>
  <c r="F11" i="15"/>
  <c r="F9" i="15"/>
  <c r="B11" i="11"/>
  <c r="F7" i="11"/>
  <c r="F6" i="11"/>
  <c r="F5" i="11"/>
  <c r="F8" i="11" l="1"/>
  <c r="C11" i="11"/>
  <c r="K10" i="18"/>
  <c r="G10" i="18"/>
  <c r="J10" i="18"/>
  <c r="F11" i="18"/>
  <c r="I10" i="18"/>
  <c r="L10" i="18"/>
  <c r="H10" i="18"/>
  <c r="E11" i="11" l="1"/>
  <c r="F9" i="11"/>
  <c r="L11" i="18"/>
  <c r="H11" i="18"/>
  <c r="K11" i="18"/>
  <c r="G11" i="18"/>
  <c r="J11" i="18"/>
  <c r="F12" i="18"/>
  <c r="I11" i="18"/>
  <c r="D11" i="11" l="1"/>
  <c r="F11" i="11" s="1"/>
  <c r="F10" i="11"/>
  <c r="F13" i="18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<sst xmlns="http://schemas.openxmlformats.org/spreadsheetml/2006/main" count="45253" uniqueCount="353">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</sst>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166" fontId="0" fillId="0" borderId="0" xfId="0" applyNumberFormat="1"/>
    <xf numFmtId="164" fontId="2" fillId="0" borderId="1" xfId="3" applyNumberFormat="1" applyFont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40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>
      <selection activeCell="E16" sqref="E16"/>
    </sheetView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>
      <selection activeCell="C4" sqref="C4"/>
    </sheetView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124">
        <v>0.01</v>
      </c>
      <c r="C4" s="124">
        <v>0.05</v>
      </c>
      <c r="D4" s="124">
        <v>0.1</v>
      </c>
      <c r="E4" s="124">
        <v>0.25</v>
      </c>
      <c r="F4" s="124">
        <v>0.5</v>
      </c>
      <c r="G4" s="124">
        <v>1</v>
      </c>
      <c r="H4" s="124">
        <v>5</v>
      </c>
      <c r="I4" s="124">
        <v>10</v>
      </c>
      <c r="J4" s="124">
        <v>20</v>
      </c>
      <c r="K4" s="124">
        <v>50</v>
      </c>
      <c r="L4" s="12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6" spans="1:12" x14ac:dyDescent="0.2">
      <c r="B6" s="123"/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opLeftCell="B1" zoomScale="150" zoomScaleNormal="115" workbookViewId="0">
      <selection activeCell="B5" sqref="B5:E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 $A5,$C$15:$C$119, B$4)</f>
        <v>6</v>
      </c>
      <c r="C5" s="71">
        <f t="shared" ref="C5:E5" si="0">COUNTIFS($D$15:$D$119, $A5,$C$15:$C$119, 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E10" si="2">COUNTIFS($D$15:$D$119, $A6,$C$15:$C$119, B$4)</f>
        <v>7</v>
      </c>
      <c r="C6" s="71">
        <f t="shared" si="2"/>
        <v>9</v>
      </c>
      <c r="D6" s="71">
        <f t="shared" si="2"/>
        <v>3</v>
      </c>
      <c r="E6" s="71">
        <f t="shared" si="2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2"/>
        <v>2</v>
      </c>
      <c r="D7" s="71">
        <f t="shared" si="2"/>
        <v>2</v>
      </c>
      <c r="E7" s="71">
        <f t="shared" si="2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2"/>
        <v>3</v>
      </c>
      <c r="D8" s="71">
        <f t="shared" si="2"/>
        <v>5</v>
      </c>
      <c r="E8" s="71">
        <f t="shared" si="2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2"/>
        <v>6</v>
      </c>
      <c r="D9" s="71">
        <f t="shared" si="2"/>
        <v>5</v>
      </c>
      <c r="E9" s="71">
        <f t="shared" si="2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2"/>
        <v>5</v>
      </c>
      <c r="D10" s="71">
        <f t="shared" si="2"/>
        <v>3</v>
      </c>
      <c r="E10" s="71">
        <f t="shared" si="2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2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 $D$15:$D$119, $A5,$C$15:$C$119, B$4)</f>
        <v>3610</v>
      </c>
      <c r="C5" s="71">
        <f t="shared" ref="C5:E5" si="0">SUMIFS($G$15:$G$119, $D$15:$D$119, $A5,$C$15:$C$119, 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E10" si="2">SUMIFS($G$15:$G$119, $D$15:$D$119, $A6,$C$15:$C$119, B$4)</f>
        <v>4454</v>
      </c>
      <c r="C6" s="71">
        <f t="shared" si="2"/>
        <v>7626</v>
      </c>
      <c r="D6" s="71">
        <f t="shared" si="2"/>
        <v>2479</v>
      </c>
      <c r="E6" s="71">
        <f t="shared" si="2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2"/>
        <v>1260</v>
      </c>
      <c r="D7" s="71">
        <f t="shared" si="2"/>
        <v>903</v>
      </c>
      <c r="E7" s="71">
        <f t="shared" si="2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2"/>
        <v>2161</v>
      </c>
      <c r="D8" s="71">
        <f t="shared" si="2"/>
        <v>5235</v>
      </c>
      <c r="E8" s="71">
        <f t="shared" si="2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2"/>
        <v>6130</v>
      </c>
      <c r="D9" s="71">
        <f t="shared" si="2"/>
        <v>3906</v>
      </c>
      <c r="E9" s="71">
        <f t="shared" si="2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2"/>
        <v>4575</v>
      </c>
      <c r="D10" s="71">
        <f t="shared" si="2"/>
        <v>1697</v>
      </c>
      <c r="E10" s="71">
        <f t="shared" si="2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50" zoomScaleNormal="130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 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117" zoomScaleNormal="85" workbookViewId="0">
      <selection activeCell="G10" sqref="G9:L1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 $B$4:$B$684, G$8, $A$4:$A$684, "&lt;="&amp;EOMONTH($F9,0), $A$4:$A$684, "&gt;="&amp;$F9)</f>
        <v>165</v>
      </c>
      <c r="H9" s="4">
        <f t="shared" ref="H9:L19" si="0">SUMIFS($D$4:$D$684, $B$4:$B$684, H$8, $A$4:$A$684, "&lt;="&amp;EOMONTH($F9,0), $A$4:$A$684, "&gt;="&amp;$F9)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 $B$4:$B$684, G$8, $A$4:$A$684, "&lt;="&amp;EOMONTH($F10,0), $A$4:$A$684, "&gt;="&amp;$F10)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  <c r="G25" s="60">
        <f>EOMONTH(K25, -2)</f>
        <v>40390</v>
      </c>
      <c r="K25" s="60">
        <f>EOMONTH(G5,3)</f>
        <v>40451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  <c r="H26" s="60">
        <f>EOMONTH($F9,0)</f>
        <v>40359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="101"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="173" zoomScaleNormal="108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str">
        <f>IF(AND($B4&gt;=$G$5, $C4 &gt;=$H$5, $D4&gt;=$I$5), "YES", "NO")</f>
        <v>YES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str">
        <f t="shared" ref="E5:E23" si="0">IF(AND($B5&gt;=$G$5, $C5 &gt;=$H$5, $D5&gt;=$I$5), "YES", "NO")</f>
        <v>NO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str">
        <f t="shared" si="0"/>
        <v>NO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str">
        <f t="shared" si="0"/>
        <v>NO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str">
        <f t="shared" si="0"/>
        <v>YES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str">
        <f t="shared" si="0"/>
        <v>NO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str">
        <f t="shared" si="0"/>
        <v>NO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str">
        <f t="shared" si="0"/>
        <v>NO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str">
        <f t="shared" si="0"/>
        <v>NO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str">
        <f t="shared" si="0"/>
        <v>NO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str">
        <f t="shared" si="0"/>
        <v>NO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str">
        <f t="shared" si="0"/>
        <v>YES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str">
        <f t="shared" si="0"/>
        <v>NO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str">
        <f t="shared" si="0"/>
        <v>NO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str">
        <f t="shared" si="0"/>
        <v>NO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str">
        <f t="shared" si="0"/>
        <v>NO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str">
        <f t="shared" si="0"/>
        <v>NO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str">
        <f t="shared" si="0"/>
        <v>YES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str">
        <f t="shared" si="0"/>
        <v>NO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str">
        <f t="shared" si="0"/>
        <v>NO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="176" zoomScaleNormal="100" workbookViewId="0">
      <selection activeCell="K6" sqref="K6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tabSelected="1" zoomScale="158" zoomScaleNormal="100" workbookViewId="0">
      <selection activeCell="I5" sqref="I5:I19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 = "", "", I4-$E5+$H5)</f>
        <v>7003.88</v>
      </c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19" si="0">IF(C6 = "", "", I5-$E6+$H6)</f>
        <v>6557.88</v>
      </c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/>
    </row>
    <row r="21" spans="2:9" x14ac:dyDescent="0.2">
      <c r="B21" s="97"/>
      <c r="C21" s="98"/>
      <c r="D21" s="99"/>
      <c r="E21" s="100"/>
      <c r="F21" s="99"/>
      <c r="G21" s="98"/>
      <c r="H21" s="101"/>
      <c r="I21" s="102"/>
    </row>
    <row r="22" spans="2:9" x14ac:dyDescent="0.2">
      <c r="B22" s="97"/>
      <c r="C22" s="98"/>
      <c r="D22" s="99"/>
      <c r="E22" s="100"/>
      <c r="F22" s="99"/>
      <c r="G22" s="98"/>
      <c r="H22" s="101"/>
      <c r="I22" s="102"/>
    </row>
    <row r="23" spans="2:9" x14ac:dyDescent="0.2">
      <c r="B23" s="97"/>
      <c r="C23" s="98"/>
      <c r="D23" s="99"/>
      <c r="E23" s="100"/>
      <c r="F23" s="99"/>
      <c r="G23" s="98"/>
      <c r="H23" s="101"/>
      <c r="I23" s="102"/>
    </row>
    <row r="24" spans="2:9" x14ac:dyDescent="0.2">
      <c r="B24" s="97"/>
      <c r="C24" s="98"/>
      <c r="D24" s="99"/>
      <c r="E24" s="100"/>
      <c r="F24" s="99"/>
      <c r="G24" s="98"/>
      <c r="H24" s="101"/>
      <c r="I24" s="102"/>
    </row>
    <row r="25" spans="2:9" x14ac:dyDescent="0.2">
      <c r="B25" s="97"/>
      <c r="C25" s="98"/>
      <c r="D25" s="99"/>
      <c r="E25" s="100"/>
      <c r="F25" s="99"/>
      <c r="G25" s="98"/>
      <c r="H25" s="101"/>
      <c r="I25" s="102"/>
    </row>
    <row r="26" spans="2:9" x14ac:dyDescent="0.2">
      <c r="B26" s="97"/>
      <c r="C26" s="98"/>
      <c r="D26" s="99"/>
      <c r="E26" s="100"/>
      <c r="F26" s="99"/>
      <c r="G26" s="98"/>
      <c r="H26" s="101"/>
      <c r="I26" s="102"/>
    </row>
    <row r="27" spans="2:9" x14ac:dyDescent="0.2">
      <c r="B27" s="97"/>
      <c r="C27" s="98"/>
      <c r="D27" s="99"/>
      <c r="E27" s="100"/>
      <c r="F27" s="99"/>
      <c r="G27" s="98"/>
      <c r="H27" s="101"/>
      <c r="I27" s="102"/>
    </row>
    <row r="28" spans="2:9" x14ac:dyDescent="0.2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="143"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2016-05-03T16:41:53Z</dcterms:created>
  <dcterms:modified xsi:type="dcterms:W3CDTF">2019-10-04T15:14:19Z</dcterms:modified>
</cp:coreProperties>
</file>