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galvanize/Documents/excel/excel_work/"/>
    </mc:Choice>
  </mc:AlternateContent>
  <xr:revisionPtr revIDLastSave="0" documentId="13_ncr:1_{F3EB61CF-C31B-704D-891C-0D8DE96C04AE}" xr6:coauthVersionLast="45" xr6:coauthVersionMax="45" xr10:uidLastSave="{00000000-0000-0000-0000-000000000000}"/>
  <bookViews>
    <workbookView xWindow="0" yWindow="0" windowWidth="28800" windowHeight="18000" firstSheet="6" activeTab="19" xr2:uid="{00000000-000D-0000-FFFF-FFFF00000000}"/>
  </bookViews>
  <sheets>
    <sheet name="Topics" sheetId="1" r:id="rId1"/>
    <sheet name="AND" sheetId="2" r:id="rId2"/>
    <sheet name="OR" sheetId="3" r:id="rId3"/>
    <sheet name="Boolean" sheetId="27" r:id="rId4"/>
    <sheet name="AND OR func" sheetId="5" r:id="rId5"/>
    <sheet name="IF IS" sheetId="7" r:id="rId6"/>
    <sheet name="Pivot or Formula" sheetId="8" r:id="rId7"/>
    <sheet name="Sales Team" sheetId="9" r:id="rId8"/>
    <sheet name="Homework ==&gt;&gt;" sheetId="14" r:id="rId9"/>
    <sheet name="HW(1)" sheetId="10" r:id="rId10"/>
    <sheet name="HW(1an)" sheetId="13" r:id="rId11"/>
    <sheet name="HW(2)" sheetId="11" r:id="rId12"/>
    <sheet name="HW(2an)" sheetId="15" r:id="rId13"/>
    <sheet name="HW(3)" sheetId="12" r:id="rId14"/>
    <sheet name="HW(3an)" sheetId="16" r:id="rId15"/>
    <sheet name="HW(4)" sheetId="25" r:id="rId16"/>
    <sheet name="HW(4an)" sheetId="26" r:id="rId17"/>
    <sheet name="HW(5)" sheetId="17" r:id="rId18"/>
    <sheet name="HW(5an)" sheetId="18" r:id="rId19"/>
    <sheet name="HW(6)" sheetId="19" r:id="rId20"/>
    <sheet name="HW(6an)" sheetId="20" r:id="rId21"/>
    <sheet name="HW(7)" sheetId="21" r:id="rId22"/>
    <sheet name="HW(7an)" sheetId="22" r:id="rId23"/>
    <sheet name="HW(9)" sheetId="23" r:id="rId24"/>
    <sheet name="HW(9an)" sheetId="24" r:id="rId25"/>
  </sheets>
  <definedNames>
    <definedName name="_xlnm._FilterDatabase" localSheetId="23" hidden="1">'HW(9)'!$B$4:$B$2003</definedName>
    <definedName name="_xlnm._FilterDatabase" localSheetId="24" hidden="1">'HW(9an)'!$B$6:$B$2005</definedName>
  </definedNames>
  <calcPr calcId="191029"/>
  <pivotCaches>
    <pivotCache cacheId="11" r:id="rId26"/>
    <pivotCache cacheId="12" r:id="rId27"/>
    <pivotCache cacheId="13" r:id="rId28"/>
    <pivotCache cacheId="14" r:id="rId2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19" l="1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4" i="19"/>
  <c r="G9" i="17"/>
  <c r="G10" i="17"/>
  <c r="H10" i="17"/>
  <c r="I10" i="17"/>
  <c r="J10" i="17"/>
  <c r="K10" i="17"/>
  <c r="L10" i="17"/>
  <c r="G11" i="17"/>
  <c r="H11" i="17"/>
  <c r="I11" i="17"/>
  <c r="J11" i="17"/>
  <c r="K11" i="17"/>
  <c r="L11" i="17"/>
  <c r="G12" i="17"/>
  <c r="H12" i="17"/>
  <c r="I12" i="17"/>
  <c r="J12" i="17"/>
  <c r="K12" i="17"/>
  <c r="L12" i="17"/>
  <c r="G13" i="17"/>
  <c r="H13" i="17"/>
  <c r="I13" i="17"/>
  <c r="J13" i="17"/>
  <c r="K13" i="17"/>
  <c r="L13" i="17"/>
  <c r="G14" i="17"/>
  <c r="H14" i="17"/>
  <c r="I14" i="17"/>
  <c r="J14" i="17"/>
  <c r="K14" i="17"/>
  <c r="L14" i="17"/>
  <c r="G15" i="17"/>
  <c r="H15" i="17"/>
  <c r="I15" i="17"/>
  <c r="J15" i="17"/>
  <c r="K15" i="17"/>
  <c r="L15" i="17"/>
  <c r="G16" i="17"/>
  <c r="H16" i="17"/>
  <c r="I16" i="17"/>
  <c r="J16" i="17"/>
  <c r="K16" i="17"/>
  <c r="L16" i="17"/>
  <c r="G17" i="17"/>
  <c r="H17" i="17"/>
  <c r="I17" i="17"/>
  <c r="J17" i="17"/>
  <c r="K17" i="17"/>
  <c r="L17" i="17"/>
  <c r="G18" i="17"/>
  <c r="H18" i="17"/>
  <c r="I18" i="17"/>
  <c r="J18" i="17"/>
  <c r="K18" i="17"/>
  <c r="L18" i="17"/>
  <c r="G19" i="17"/>
  <c r="H19" i="17"/>
  <c r="I19" i="17"/>
  <c r="J19" i="17"/>
  <c r="K19" i="17"/>
  <c r="L19" i="17"/>
  <c r="H9" i="17"/>
  <c r="I9" i="17"/>
  <c r="J9" i="17"/>
  <c r="K9" i="17"/>
  <c r="L9" i="17"/>
  <c r="G25" i="17"/>
  <c r="H26" i="17"/>
  <c r="G9" i="18"/>
  <c r="K25" i="17"/>
  <c r="B5" i="12"/>
  <c r="J9" i="25"/>
  <c r="E6" i="25"/>
  <c r="B6" i="25"/>
  <c r="C5" i="12"/>
  <c r="D5" i="12"/>
  <c r="E5" i="12"/>
  <c r="C6" i="12"/>
  <c r="D6" i="12"/>
  <c r="E6" i="12"/>
  <c r="C7" i="12"/>
  <c r="D7" i="12"/>
  <c r="E7" i="12"/>
  <c r="C8" i="12"/>
  <c r="D8" i="12"/>
  <c r="E8" i="12"/>
  <c r="C9" i="12"/>
  <c r="D9" i="12"/>
  <c r="E9" i="12"/>
  <c r="C10" i="12"/>
  <c r="D10" i="12"/>
  <c r="E10" i="12"/>
  <c r="B6" i="12"/>
  <c r="B7" i="12"/>
  <c r="B8" i="12"/>
  <c r="B9" i="12"/>
  <c r="B10" i="12"/>
  <c r="C5" i="11"/>
  <c r="D5" i="11"/>
  <c r="E5" i="11"/>
  <c r="C6" i="11"/>
  <c r="D6" i="11"/>
  <c r="E6" i="11"/>
  <c r="C7" i="11"/>
  <c r="D7" i="11"/>
  <c r="E7" i="11"/>
  <c r="C8" i="11"/>
  <c r="D8" i="11"/>
  <c r="E8" i="11"/>
  <c r="C9" i="11"/>
  <c r="D9" i="11"/>
  <c r="E9" i="11"/>
  <c r="C10" i="11"/>
  <c r="D10" i="11"/>
  <c r="E10" i="11"/>
  <c r="B6" i="11"/>
  <c r="B7" i="11"/>
  <c r="B8" i="11"/>
  <c r="B9" i="11"/>
  <c r="B10" i="11"/>
  <c r="B5" i="11"/>
  <c r="B7" i="10"/>
  <c r="K19" i="3" l="1"/>
  <c r="A4" i="23"/>
  <c r="A3" i="23"/>
  <c r="A2" i="23"/>
  <c r="A1" i="23"/>
  <c r="K16" i="24"/>
  <c r="J16" i="24"/>
  <c r="K10" i="24" a="1"/>
  <c r="K10" i="24" s="1"/>
  <c r="J10" i="24" a="1"/>
  <c r="J10" i="24" s="1"/>
  <c r="A4" i="24"/>
  <c r="A3" i="24"/>
  <c r="E12" i="8"/>
  <c r="E13" i="8"/>
  <c r="E11" i="8"/>
  <c r="M52" i="3"/>
  <c r="M10" i="27" l="1"/>
  <c r="K92" i="2"/>
  <c r="G7" i="27"/>
  <c r="D18" i="5"/>
  <c r="O44" i="2"/>
  <c r="D20" i="5"/>
  <c r="D19" i="5"/>
  <c r="G37" i="27"/>
  <c r="G19" i="27"/>
  <c r="G23" i="27"/>
  <c r="D21" i="5"/>
  <c r="O45" i="2"/>
  <c r="G31" i="27"/>
  <c r="O10" i="27"/>
  <c r="X17" i="3" l="1" a="1"/>
  <c r="X17" i="3" s="1"/>
  <c r="X29" i="2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U1" i="3"/>
  <c r="J9" i="26"/>
  <c r="J8" i="26"/>
  <c r="A3" i="26" s="1"/>
  <c r="E6" i="26"/>
  <c r="B6" i="26"/>
  <c r="A2" i="26"/>
  <c r="A1" i="26"/>
  <c r="J8" i="25"/>
  <c r="A3" i="25" s="1"/>
  <c r="A2" i="25"/>
  <c r="A1" i="25"/>
  <c r="H16" i="24"/>
  <c r="G16" i="24"/>
  <c r="H10" i="24"/>
  <c r="G10" i="24"/>
  <c r="A2" i="24"/>
  <c r="A1" i="24"/>
  <c r="I28" i="22"/>
  <c r="I27" i="22"/>
  <c r="I26" i="22"/>
  <c r="I25" i="22"/>
  <c r="I24" i="22"/>
  <c r="I23" i="22"/>
  <c r="I22" i="22"/>
  <c r="I21" i="22"/>
  <c r="I20" i="22"/>
  <c r="G19" i="22"/>
  <c r="G18" i="22"/>
  <c r="G12" i="22"/>
  <c r="G9" i="22"/>
  <c r="I5" i="22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G19" i="21"/>
  <c r="G18" i="21"/>
  <c r="G12" i="21"/>
  <c r="G9" i="21"/>
  <c r="K23" i="20"/>
  <c r="E23" i="20"/>
  <c r="K22" i="20"/>
  <c r="E22" i="20"/>
  <c r="K21" i="20"/>
  <c r="E21" i="20"/>
  <c r="K20" i="20"/>
  <c r="E20" i="20"/>
  <c r="K19" i="20"/>
  <c r="E19" i="20"/>
  <c r="K18" i="20"/>
  <c r="E18" i="20"/>
  <c r="K17" i="20"/>
  <c r="E17" i="20"/>
  <c r="K16" i="20"/>
  <c r="E16" i="20"/>
  <c r="K15" i="20"/>
  <c r="E15" i="20"/>
  <c r="K14" i="20"/>
  <c r="E14" i="20"/>
  <c r="K13" i="20"/>
  <c r="E13" i="20"/>
  <c r="K12" i="20"/>
  <c r="E12" i="20"/>
  <c r="K11" i="20"/>
  <c r="E11" i="20"/>
  <c r="K10" i="20"/>
  <c r="E10" i="20"/>
  <c r="K9" i="20"/>
  <c r="E9" i="20"/>
  <c r="K8" i="20"/>
  <c r="E8" i="20"/>
  <c r="K7" i="20"/>
  <c r="E7" i="20"/>
  <c r="K6" i="20"/>
  <c r="E6" i="20"/>
  <c r="K5" i="20"/>
  <c r="E5" i="20"/>
  <c r="K4" i="20"/>
  <c r="E4" i="20"/>
  <c r="G6" i="18"/>
  <c r="F9" i="18" s="1"/>
  <c r="G4" i="18"/>
  <c r="G3" i="18"/>
  <c r="A1" i="18"/>
  <c r="G6" i="17"/>
  <c r="F9" i="17" s="1"/>
  <c r="F10" i="17" s="1"/>
  <c r="F11" i="17" s="1"/>
  <c r="F12" i="17" s="1"/>
  <c r="F13" i="17" s="1"/>
  <c r="F14" i="17" s="1"/>
  <c r="F15" i="17" s="1"/>
  <c r="F16" i="17" s="1"/>
  <c r="F17" i="17" s="1"/>
  <c r="F18" i="17" s="1"/>
  <c r="F19" i="17" s="1"/>
  <c r="G4" i="17"/>
  <c r="G3" i="17"/>
  <c r="A1" i="17"/>
  <c r="B5" i="16"/>
  <c r="B11" i="16" s="1"/>
  <c r="C5" i="16"/>
  <c r="D5" i="16"/>
  <c r="E5" i="16"/>
  <c r="B6" i="16"/>
  <c r="F6" i="16" s="1"/>
  <c r="C6" i="16"/>
  <c r="D6" i="16"/>
  <c r="E6" i="16"/>
  <c r="B7" i="16"/>
  <c r="F7" i="16" s="1"/>
  <c r="C7" i="16"/>
  <c r="D7" i="16"/>
  <c r="E7" i="16"/>
  <c r="B8" i="16"/>
  <c r="C8" i="16"/>
  <c r="D8" i="16"/>
  <c r="E8" i="16"/>
  <c r="B9" i="16"/>
  <c r="C9" i="16"/>
  <c r="D9" i="16"/>
  <c r="E9" i="16"/>
  <c r="B10" i="16"/>
  <c r="C10" i="16"/>
  <c r="D10" i="16"/>
  <c r="E10" i="16"/>
  <c r="D11" i="16"/>
  <c r="F5" i="16"/>
  <c r="B5" i="15"/>
  <c r="C5" i="15"/>
  <c r="D5" i="15"/>
  <c r="D11" i="15" s="1"/>
  <c r="E5" i="15"/>
  <c r="B6" i="15"/>
  <c r="C6" i="15"/>
  <c r="F6" i="15" s="1"/>
  <c r="D6" i="15"/>
  <c r="E6" i="15"/>
  <c r="B7" i="15"/>
  <c r="C7" i="15"/>
  <c r="D7" i="15"/>
  <c r="E7" i="15"/>
  <c r="B8" i="15"/>
  <c r="C8" i="15"/>
  <c r="D8" i="15"/>
  <c r="E8" i="15"/>
  <c r="F8" i="15" s="1"/>
  <c r="B9" i="15"/>
  <c r="C9" i="15"/>
  <c r="D9" i="15"/>
  <c r="E9" i="15"/>
  <c r="B10" i="15"/>
  <c r="C10" i="15"/>
  <c r="D10" i="15"/>
  <c r="E10" i="15"/>
  <c r="B11" i="15"/>
  <c r="F7" i="15"/>
  <c r="B7" i="13"/>
  <c r="A2" i="13"/>
  <c r="A2" i="10"/>
  <c r="E11" i="12"/>
  <c r="D11" i="12"/>
  <c r="C11" i="12"/>
  <c r="B11" i="12"/>
  <c r="F10" i="12"/>
  <c r="F9" i="12"/>
  <c r="F8" i="12"/>
  <c r="F7" i="12"/>
  <c r="F6" i="12"/>
  <c r="F5" i="12"/>
  <c r="L61" i="3"/>
  <c r="AA29" i="2"/>
  <c r="L15" i="3"/>
  <c r="AA28" i="2"/>
  <c r="M50" i="3"/>
  <c r="D7" i="10"/>
  <c r="Z13" i="3"/>
  <c r="Z17" i="3"/>
  <c r="V1" i="3"/>
  <c r="D7" i="13"/>
  <c r="E11" i="15" l="1"/>
  <c r="E11" i="16"/>
  <c r="F9" i="16"/>
  <c r="F11" i="12"/>
  <c r="F5" i="15"/>
  <c r="C11" i="15"/>
  <c r="F10" i="15"/>
  <c r="F10" i="16"/>
  <c r="C11" i="16"/>
  <c r="J9" i="18"/>
  <c r="F10" i="18"/>
  <c r="I9" i="18"/>
  <c r="L9" i="18"/>
  <c r="H9" i="18"/>
  <c r="K9" i="18"/>
  <c r="F8" i="16"/>
  <c r="F11" i="16"/>
  <c r="F11" i="15"/>
  <c r="F9" i="15"/>
  <c r="B11" i="11"/>
  <c r="F7" i="11"/>
  <c r="F6" i="11"/>
  <c r="F5" i="11"/>
  <c r="F8" i="11" l="1"/>
  <c r="C11" i="11"/>
  <c r="K10" i="18"/>
  <c r="G10" i="18"/>
  <c r="J10" i="18"/>
  <c r="F11" i="18"/>
  <c r="I10" i="18"/>
  <c r="L10" i="18"/>
  <c r="H10" i="18"/>
  <c r="E11" i="11" l="1"/>
  <c r="F9" i="11"/>
  <c r="L11" i="18"/>
  <c r="H11" i="18"/>
  <c r="K11" i="18"/>
  <c r="G11" i="18"/>
  <c r="J11" i="18"/>
  <c r="F12" i="18"/>
  <c r="I11" i="18"/>
  <c r="D11" i="11" l="1"/>
  <c r="F11" i="11" s="1"/>
  <c r="F10" i="11"/>
  <c r="F13" i="18"/>
  <c r="I12" i="18"/>
  <c r="L12" i="18"/>
  <c r="H12" i="18"/>
  <c r="K12" i="18"/>
  <c r="G12" i="18"/>
  <c r="J12" i="18"/>
  <c r="J13" i="18" l="1"/>
  <c r="F14" i="18"/>
  <c r="I13" i="18"/>
  <c r="L13" i="18"/>
  <c r="H13" i="18"/>
  <c r="K13" i="18"/>
  <c r="G13" i="18"/>
  <c r="K14" i="18" l="1"/>
  <c r="G14" i="18"/>
  <c r="J14" i="18"/>
  <c r="F15" i="18"/>
  <c r="I14" i="18"/>
  <c r="L14" i="18"/>
  <c r="H14" i="18"/>
  <c r="L15" i="18" l="1"/>
  <c r="H15" i="18"/>
  <c r="K15" i="18"/>
  <c r="G15" i="18"/>
  <c r="J15" i="18"/>
  <c r="F16" i="18"/>
  <c r="I15" i="18"/>
  <c r="F17" i="18" l="1"/>
  <c r="I16" i="18"/>
  <c r="L16" i="18"/>
  <c r="H16" i="18"/>
  <c r="K16" i="18"/>
  <c r="G16" i="18"/>
  <c r="J16" i="18"/>
  <c r="J17" i="18" l="1"/>
  <c r="F18" i="18"/>
  <c r="I17" i="18"/>
  <c r="L17" i="18"/>
  <c r="H17" i="18"/>
  <c r="K17" i="18"/>
  <c r="G17" i="18"/>
  <c r="K18" i="18" l="1"/>
  <c r="G18" i="18"/>
  <c r="J18" i="18"/>
  <c r="F19" i="18"/>
  <c r="I18" i="18"/>
  <c r="L18" i="18"/>
  <c r="H18" i="18"/>
  <c r="L19" i="18" l="1"/>
  <c r="H19" i="18"/>
  <c r="K19" i="18"/>
  <c r="G19" i="18"/>
  <c r="J19" i="18"/>
  <c r="I19" i="18"/>
  <c r="F8" i="9" l="1"/>
  <c r="G8" i="9"/>
  <c r="H8" i="9"/>
  <c r="I8" i="9"/>
  <c r="F9" i="9"/>
  <c r="G9" i="9"/>
  <c r="H9" i="9"/>
  <c r="I9" i="9"/>
  <c r="B14" i="7" l="1"/>
  <c r="A14" i="7"/>
  <c r="B13" i="7"/>
  <c r="B12" i="7"/>
  <c r="B11" i="7"/>
  <c r="B10" i="7"/>
  <c r="A9" i="7"/>
  <c r="B9" i="7" s="1"/>
  <c r="B8" i="7"/>
  <c r="B7" i="7"/>
  <c r="B6" i="7"/>
  <c r="B5" i="7"/>
  <c r="B4" i="7"/>
  <c r="B3" i="7"/>
  <c r="F10" i="5"/>
  <c r="E10" i="5"/>
  <c r="D10" i="5"/>
  <c r="C10" i="5"/>
  <c r="B10" i="5"/>
  <c r="B4" i="5"/>
  <c r="B2" i="5"/>
  <c r="X27" i="3" l="1"/>
  <c r="X13" i="3" l="1"/>
  <c r="Z27" i="3"/>
  <c r="X28" i="3" l="1"/>
  <c r="M27" i="3"/>
  <c r="L13" i="3"/>
  <c r="L14" i="3"/>
  <c r="Z28" i="3"/>
  <c r="M19" i="3"/>
  <c r="L28" i="2" l="1"/>
  <c r="K29" i="2" s="1"/>
  <c r="P28" i="2"/>
  <c r="P29" i="2"/>
  <c r="M79" i="2"/>
  <c r="M14" i="2"/>
  <c r="M76" i="2"/>
  <c r="M13" i="2"/>
  <c r="M78" i="2"/>
  <c r="M77" i="2"/>
  <c r="M15" i="2"/>
  <c r="P20" i="2"/>
  <c r="L29" i="2" l="1"/>
  <c r="K30" i="2" l="1"/>
  <c r="L30" i="2" s="1"/>
  <c r="K31" i="2" s="1"/>
  <c r="L31" i="2" l="1"/>
  <c r="K32" i="2" s="1"/>
  <c r="L32" i="2" l="1"/>
  <c r="K33" i="2" s="1"/>
  <c r="L33" i="2" l="1"/>
  <c r="K34" i="2" s="1"/>
  <c r="L34" i="2" l="1"/>
  <c r="K35" i="2" s="1"/>
  <c r="L35" i="2" l="1"/>
  <c r="K36" i="2" s="1"/>
  <c r="L36" i="2" l="1"/>
  <c r="K37" i="2" s="1"/>
  <c r="L37" i="2" l="1"/>
  <c r="K38" i="2" s="1"/>
  <c r="L38" i="2" l="1"/>
  <c r="K39" i="2" s="1"/>
  <c r="L39" i="2" l="1"/>
</calcChain>
</file>

<file path=xl/sharedStrings.xml><?xml version="1.0" encoding="utf-8"?>
<sst xmlns="http://schemas.openxmlformats.org/spreadsheetml/2006/main" count="45253" uniqueCount="353">
  <si>
    <t>Topics:</t>
  </si>
  <si>
    <t>AND Logical Test (AND Criteria)</t>
  </si>
  <si>
    <t>OR Logical Test (OR Criteria)</t>
  </si>
  <si>
    <t>Conditional Calculations: PivotTable or Formulas?</t>
  </si>
  <si>
    <t>Date</t>
  </si>
  <si>
    <t>Region</t>
  </si>
  <si>
    <t>SalesRep</t>
  </si>
  <si>
    <t>Customer</t>
  </si>
  <si>
    <t>Product</t>
  </si>
  <si>
    <t>COGS</t>
  </si>
  <si>
    <t>Sales</t>
  </si>
  <si>
    <t>AND Function</t>
  </si>
  <si>
    <t>OR Function</t>
  </si>
  <si>
    <t>West</t>
  </si>
  <si>
    <t>Gigi</t>
  </si>
  <si>
    <t>Amazon</t>
  </si>
  <si>
    <t>AIM Item</t>
  </si>
  <si>
    <t>South</t>
  </si>
  <si>
    <t>Fred Myer</t>
  </si>
  <si>
    <t>DAB Item</t>
  </si>
  <si>
    <t>Mo</t>
  </si>
  <si>
    <t>Peet's</t>
  </si>
  <si>
    <t>XOL Item</t>
  </si>
  <si>
    <t>Pham</t>
  </si>
  <si>
    <t>HD</t>
  </si>
  <si>
    <t>RAD Item</t>
  </si>
  <si>
    <t>McLendon's</t>
  </si>
  <si>
    <t>Shelia</t>
  </si>
  <si>
    <t>MidWest</t>
  </si>
  <si>
    <t>Costco</t>
  </si>
  <si>
    <t>OD</t>
  </si>
  <si>
    <t>North</t>
  </si>
  <si>
    <t>Economist</t>
  </si>
  <si>
    <t>QFC</t>
  </si>
  <si>
    <t>WFM</t>
  </si>
  <si>
    <t>Yahoo</t>
  </si>
  <si>
    <t>Google</t>
  </si>
  <si>
    <t>AND Criteria:</t>
  </si>
  <si>
    <t>Count Transactions</t>
  </si>
  <si>
    <t>Region/SalesRep</t>
  </si>
  <si>
    <t>Delivers TRUE only when all logical tests evaluate to TRUE.</t>
  </si>
  <si>
    <t>When you enter multiple criteria_ranges and criteria these functions perform a AND Logical Test.</t>
  </si>
  <si>
    <t>Lower Limit</t>
  </si>
  <si>
    <t>Upper Limit</t>
  </si>
  <si>
    <t>Total Sales</t>
  </si>
  <si>
    <t>Count</t>
  </si>
  <si>
    <t>Count
Transactions</t>
  </si>
  <si>
    <t>Total COGS ($)</t>
  </si>
  <si>
    <t>Average COGS ($)</t>
  </si>
  <si>
    <t>Total Sales ($)</t>
  </si>
  <si>
    <r>
      <rPr>
        <b/>
        <sz val="11"/>
        <color theme="1"/>
        <rFont val="Calibri"/>
        <family val="2"/>
        <scheme val="minor"/>
      </rPr>
      <t>SUMIFS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COUNTIFS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AVERAGEIFS</t>
    </r>
    <r>
      <rPr>
        <sz val="11"/>
        <color theme="1"/>
        <rFont val="Calibri"/>
        <family val="2"/>
        <scheme val="minor"/>
      </rPr>
      <t xml:space="preserve"> functions: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</si>
  <si>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Function:</t>
    </r>
  </si>
  <si>
    <t>&gt;=10/1/2013</t>
  </si>
  <si>
    <t>&lt;=12/31/2013</t>
  </si>
  <si>
    <t>1) Must have Proper Data Set</t>
  </si>
  <si>
    <t>4) Many D Functions: DAVERAGE, DCOUNT, DCOUNTA, DGET, DMAX, DMIN, DPRODUCT, DSTDEV, DSTDEVP, DSUM, DVAR, DVARP</t>
  </si>
  <si>
    <t>=West</t>
  </si>
  <si>
    <t>=Gigi</t>
  </si>
  <si>
    <t>=AIM Item</t>
  </si>
  <si>
    <r>
      <t xml:space="preserve">AND Logical Test </t>
    </r>
    <r>
      <rPr>
        <sz val="11"/>
        <color theme="1"/>
        <rFont val="Calibri"/>
        <family val="2"/>
        <scheme val="minor"/>
      </rPr>
      <t>(AND Criteria) = All Must be TRUE</t>
    </r>
  </si>
  <si>
    <r>
      <rPr>
        <b/>
        <sz val="11"/>
        <color theme="1"/>
        <rFont val="Calibri"/>
        <family val="2"/>
        <scheme val="minor"/>
      </rPr>
      <t>BETWEEN Logical Test</t>
    </r>
    <r>
      <rPr>
        <sz val="11"/>
        <color theme="1"/>
        <rFont val="Calibri"/>
        <family val="2"/>
        <scheme val="minor"/>
      </rPr>
      <t xml:space="preserve"> is a form of AND Logical Test that has an upper and lower limit.</t>
    </r>
  </si>
  <si>
    <t>5) D function argumnets:</t>
  </si>
  <si>
    <t>1) database = Must be a Proper Data Set with Field Names!!!!</t>
  </si>
  <si>
    <t>2) field = name of field you want to make a calculation on (either name of field or relative position amongst other field names, eg: for sales enter "Sales" or 7).</t>
  </si>
  <si>
    <t>Field calculating on:</t>
  </si>
  <si>
    <t>Total</t>
  </si>
  <si>
    <t>Average</t>
  </si>
  <si>
    <t>Standard Deviation</t>
  </si>
  <si>
    <t xml:space="preserve">AND Criteria is listed in same row. </t>
  </si>
  <si>
    <t>3) criteria = Field Names must be Above Criteria. Must include comparative Operator (for equal sign use lead apostrophe, like: '=West).</t>
  </si>
  <si>
    <r>
      <rPr>
        <b/>
        <u/>
        <sz val="11"/>
        <color theme="1"/>
        <rFont val="Calibri"/>
        <family val="2"/>
        <scheme val="minor"/>
      </rPr>
      <t>D functions</t>
    </r>
    <r>
      <rPr>
        <u/>
        <sz val="11"/>
        <color theme="1"/>
        <rFont val="Calibri"/>
        <family val="2"/>
        <scheme val="minor"/>
      </rPr>
      <t xml:space="preserve"> (Database functions):</t>
    </r>
  </si>
  <si>
    <t>2) Can't create cross tabulated formula tables with D Functions.        (Because you can't copy the formula and have the criteria area adjust.)</t>
  </si>
  <si>
    <t xml:space="preserve">OR Criteria is listed on different rows. </t>
  </si>
  <si>
    <r>
      <t xml:space="preserve">OR Logical Test </t>
    </r>
    <r>
      <rPr>
        <sz val="11"/>
        <color theme="1"/>
        <rFont val="Calibri"/>
        <family val="2"/>
        <scheme val="minor"/>
      </rPr>
      <t>(OR Criteria) = At Least One Must Be TRUE</t>
    </r>
  </si>
  <si>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Function:</t>
    </r>
  </si>
  <si>
    <t>Delivers TRUE when at least one logical test evaluates to TRUE.</t>
  </si>
  <si>
    <t>Customer Group 1</t>
  </si>
  <si>
    <t>Any math operation on TRUEs and FALSEs converts them to 1s and 0s.</t>
  </si>
  <si>
    <t>&gt;0 is so that we get a TRUE or a count of 1 or a count of 2</t>
  </si>
  <si>
    <t>Double Negative is usually the most efficinet way to convert TRUEs and FALESs to 1s and 0s.</t>
  </si>
  <si>
    <t>OR Criteria acting one one column:</t>
  </si>
  <si>
    <t>Microsoft</t>
  </si>
  <si>
    <t>OR Criteria acting more than one one column:</t>
  </si>
  <si>
    <r>
      <t xml:space="preserve">If the logical test spans more than one column, you must not </t>
    </r>
    <r>
      <rPr>
        <b/>
        <sz val="11"/>
        <color theme="1"/>
        <rFont val="Calibri"/>
        <family val="2"/>
        <scheme val="minor"/>
      </rPr>
      <t>Double Count</t>
    </r>
    <r>
      <rPr>
        <sz val="11"/>
        <color theme="1"/>
        <rFont val="Calibri"/>
        <family val="2"/>
        <scheme val="minor"/>
      </rPr>
      <t>.</t>
    </r>
  </si>
  <si>
    <t>(Multiple Items)</t>
  </si>
  <si>
    <t>D Functions:</t>
  </si>
  <si>
    <t>Incorrect!!</t>
  </si>
  <si>
    <t>TRUE or Any non-zero number in logical_test argument is interpreted as TRUE. FALSE and zero are interpreted as FALSE.</t>
  </si>
  <si>
    <t xml:space="preserve"> + is the math operator used for OR Criteria. * is the math operator used for AND Criteria.</t>
  </si>
  <si>
    <t>Our job in the AR Department is to access whether we should extend credit to customers.</t>
  </si>
  <si>
    <t>Rule #1:</t>
  </si>
  <si>
    <t>Rule #2:</t>
  </si>
  <si>
    <t>At least 1 of the credit ratings is exceeded.</t>
  </si>
  <si>
    <t>Rule #3:</t>
  </si>
  <si>
    <t>0-5</t>
  </si>
  <si>
    <t>0-10</t>
  </si>
  <si>
    <t>Sales Last Year</t>
  </si>
  <si>
    <t>Asset Value</t>
  </si>
  <si>
    <t>Late Payments Last Year</t>
  </si>
  <si>
    <t>Credit Rating 1</t>
  </si>
  <si>
    <t>Credit Rating 2</t>
  </si>
  <si>
    <t>Customer Information:</t>
  </si>
  <si>
    <t>Name</t>
  </si>
  <si>
    <t>Rule 1</t>
  </si>
  <si>
    <t>Rule 2</t>
  </si>
  <si>
    <t>Rule 3</t>
  </si>
  <si>
    <t>Birch Stores Inc.</t>
  </si>
  <si>
    <t>RAD Web Design</t>
  </si>
  <si>
    <t>Blue Acorn Design</t>
  </si>
  <si>
    <t>Shark Logistics Co.</t>
  </si>
  <si>
    <t>Foggy Camel Vacations</t>
  </si>
  <si>
    <t>Battalion's Moving Inc.</t>
  </si>
  <si>
    <t>Sioux</t>
  </si>
  <si>
    <t>Check #/Trans #</t>
  </si>
  <si>
    <t>Description</t>
  </si>
  <si>
    <t>Add</t>
  </si>
  <si>
    <t>Subtract</t>
  </si>
  <si>
    <t>Balance</t>
  </si>
  <si>
    <t>Bal. Forward</t>
  </si>
  <si>
    <t>Ch. 1034</t>
  </si>
  <si>
    <t>Rent</t>
  </si>
  <si>
    <t>Dept 5458</t>
  </si>
  <si>
    <t>Pay</t>
  </si>
  <si>
    <t>Cell content</t>
  </si>
  <si>
    <t>Function</t>
  </si>
  <si>
    <t>IS Function</t>
  </si>
  <si>
    <t>rad</t>
  </si>
  <si>
    <t>ISTEXT function</t>
  </si>
  <si>
    <t>Text yields TRUE</t>
  </si>
  <si>
    <t>ISNUMBER function</t>
  </si>
  <si>
    <t>A number yields TRUE</t>
  </si>
  <si>
    <t>Rad</t>
  </si>
  <si>
    <t>ISLOGICAL function</t>
  </si>
  <si>
    <t>A Logical yields TRUE</t>
  </si>
  <si>
    <t>ISBLANK function</t>
  </si>
  <si>
    <t>An empty cell yields TRUE</t>
  </si>
  <si>
    <t>ISERROR function</t>
  </si>
  <si>
    <t>#N/A, #VALUE!, #REF!, #DIV/0!, #NUM!, #NAME?, or #NULL! yields TRUE</t>
  </si>
  <si>
    <t>ISERR function</t>
  </si>
  <si>
    <t>Any error value except #N/A yields TRUE</t>
  </si>
  <si>
    <t>ISNA function</t>
  </si>
  <si>
    <t>An #N/A (value not available) yields TRUE</t>
  </si>
  <si>
    <t>Excel</t>
  </si>
  <si>
    <t>ISNONTEXT function</t>
  </si>
  <si>
    <t>Anything NOT text (number, error, empty cell) yields TRUE</t>
  </si>
  <si>
    <t>ISFORMULA</t>
  </si>
  <si>
    <t>A formula yields TRUE</t>
  </si>
  <si>
    <t>Credit Analysis for Accounts Receivable Department</t>
  </si>
  <si>
    <t>PivotTable or Formulas?</t>
  </si>
  <si>
    <t>Units</t>
  </si>
  <si>
    <t>North America</t>
  </si>
  <si>
    <t>Fred</t>
  </si>
  <si>
    <t>South America</t>
  </si>
  <si>
    <t>Sandi</t>
  </si>
  <si>
    <t>Abdi</t>
  </si>
  <si>
    <t>Grand Total</t>
  </si>
  <si>
    <t>Sum of Sales</t>
  </si>
  <si>
    <t>Row Labels</t>
  </si>
  <si>
    <t>Poppi</t>
  </si>
  <si>
    <t>Tyrone</t>
  </si>
  <si>
    <t>Sales Rep</t>
  </si>
  <si>
    <t>Irene</t>
  </si>
  <si>
    <t>Mel</t>
  </si>
  <si>
    <t>June</t>
  </si>
  <si>
    <t>Chin</t>
  </si>
  <si>
    <t>&lt;&lt;==  Takes Longer to create PivotTAbles</t>
  </si>
  <si>
    <t>Check:</t>
  </si>
  <si>
    <t>Al</t>
  </si>
  <si>
    <t>Kip</t>
  </si>
  <si>
    <t>Sales Team 4</t>
  </si>
  <si>
    <t>Sales Team 3</t>
  </si>
  <si>
    <t>Sales Team 2</t>
  </si>
  <si>
    <t>Sales Team 1</t>
  </si>
  <si>
    <t>Create a formula that can add sales based on Sales Team and Region.</t>
  </si>
  <si>
    <t>SalesRep/Region</t>
  </si>
  <si>
    <t>East</t>
  </si>
  <si>
    <t>Franks</t>
  </si>
  <si>
    <t>Gault</t>
  </si>
  <si>
    <t>Smith</t>
  </si>
  <si>
    <t>Sunshine</t>
  </si>
  <si>
    <t>KBTB</t>
  </si>
  <si>
    <t>MNGD</t>
  </si>
  <si>
    <t>JAQ</t>
  </si>
  <si>
    <t>Carlota</t>
  </si>
  <si>
    <t>FRED</t>
  </si>
  <si>
    <t>Sunset</t>
  </si>
  <si>
    <t>WFMI</t>
  </si>
  <si>
    <t>Quad</t>
  </si>
  <si>
    <t>TTT</t>
  </si>
  <si>
    <t>ET</t>
  </si>
  <si>
    <t>FM</t>
  </si>
  <si>
    <t>EPP</t>
  </si>
  <si>
    <t>T</t>
  </si>
  <si>
    <t>LOP</t>
  </si>
  <si>
    <t>PSA</t>
  </si>
  <si>
    <t>AST</t>
  </si>
  <si>
    <t>SFWK</t>
  </si>
  <si>
    <t>WSD</t>
  </si>
  <si>
    <t>Bellen</t>
  </si>
  <si>
    <t>QT</t>
  </si>
  <si>
    <t>DFR</t>
  </si>
  <si>
    <t>HII</t>
  </si>
  <si>
    <t>ITW</t>
  </si>
  <si>
    <t>AA</t>
  </si>
  <si>
    <t>WT</t>
  </si>
  <si>
    <t>PCC</t>
  </si>
  <si>
    <t>ZAT</t>
  </si>
  <si>
    <t>MBG</t>
  </si>
  <si>
    <t>TRU</t>
  </si>
  <si>
    <t>PLOT</t>
  </si>
  <si>
    <t>BBT</t>
  </si>
  <si>
    <t>DFGH</t>
  </si>
  <si>
    <t>GRR</t>
  </si>
  <si>
    <t>KPSA</t>
  </si>
  <si>
    <t>DDH</t>
  </si>
  <si>
    <t>In cell B4 create a formula that can be copied through the range B4:E9 that will add the Sales for each SalesRep in each Region.</t>
  </si>
  <si>
    <t>In cell B4 create a formula that can be copied through the range B4:E9 that will count how many transactions there are for each SalesRep made in each Region.</t>
  </si>
  <si>
    <t>Total Bank Deposit</t>
  </si>
  <si>
    <t>Bill Denomination</t>
  </si>
  <si>
    <t>Number of Each</t>
  </si>
  <si>
    <t>In Cell B7 calculate the total bank deposit.</t>
  </si>
  <si>
    <t>Count of SalesRep</t>
  </si>
  <si>
    <t>Time of Phone Call</t>
  </si>
  <si>
    <t>Max Date</t>
  </si>
  <si>
    <t>Luong</t>
  </si>
  <si>
    <t>Cs3</t>
  </si>
  <si>
    <t>Min Date</t>
  </si>
  <si>
    <t>Cs4</t>
  </si>
  <si>
    <t>Start Date</t>
  </si>
  <si>
    <t xml:space="preserve"> &lt;&lt;= enter start date for template</t>
  </si>
  <si>
    <t>1st of month</t>
  </si>
  <si>
    <t>Sheliadawn</t>
  </si>
  <si>
    <t>Cs2</t>
  </si>
  <si>
    <t>Month/Sales Rep</t>
  </si>
  <si>
    <t>Moe</t>
  </si>
  <si>
    <t>Tina</t>
  </si>
  <si>
    <t>Cs6</t>
  </si>
  <si>
    <t>Cs1</t>
  </si>
  <si>
    <t>Cs5</t>
  </si>
  <si>
    <t>This column (F) has the Custom Number Format mmmm, yyyy</t>
  </si>
  <si>
    <t>Create a formula that will say whether or not the customer gets credit. For our customers ALL criteria must be met in order to extend credit.</t>
  </si>
  <si>
    <t>Credit Score</t>
  </si>
  <si>
    <t>Extend Credit?</t>
  </si>
  <si>
    <t>Assumptions</t>
  </si>
  <si>
    <t>Customer 1</t>
  </si>
  <si>
    <t>Customer 2</t>
  </si>
  <si>
    <t>Customer 3</t>
  </si>
  <si>
    <t>&gt;=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</si>
  <si>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</si>
  <si>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</si>
  <si>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</si>
  <si>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</si>
  <si>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</si>
  <si>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</si>
  <si>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</si>
  <si>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</si>
  <si>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</si>
  <si>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</si>
  <si>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</si>
  <si>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</si>
  <si>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</si>
  <si>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</si>
  <si>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</si>
  <si>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</si>
  <si>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</si>
  <si>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In the I column create a formula that calculate the balance for the checkbook. Copy the formula through the range I5:I28. Use the IF function to show a blank for rows that do not have a date entered.</t>
  </si>
  <si>
    <t>Check No.</t>
  </si>
  <si>
    <t>Check Issued To</t>
  </si>
  <si>
    <t>Amount of Check</t>
  </si>
  <si>
    <t>ü</t>
  </si>
  <si>
    <t>Date of Deposit</t>
  </si>
  <si>
    <t>Amount of Deposit</t>
  </si>
  <si>
    <t>Balance Forward ==&gt;</t>
  </si>
  <si>
    <t>Office Depot</t>
  </si>
  <si>
    <t>Macbeth Hardwoods</t>
  </si>
  <si>
    <t>Suix Trucking</t>
  </si>
  <si>
    <t>Deposit</t>
  </si>
  <si>
    <t>Whole Foods Market</t>
  </si>
  <si>
    <t>Starbuck's</t>
  </si>
  <si>
    <t>There are many possible solutions for this one.</t>
  </si>
  <si>
    <t>Region Group 1</t>
  </si>
  <si>
    <t>Region Group 2</t>
  </si>
  <si>
    <t>HM</t>
  </si>
  <si>
    <t>Add Sales</t>
  </si>
  <si>
    <t>Total Deposit</t>
  </si>
  <si>
    <t>Total Revenue</t>
  </si>
  <si>
    <t>Denomination</t>
  </si>
  <si>
    <t>Units sold</t>
  </si>
  <si>
    <t>Price Each</t>
  </si>
  <si>
    <t>Second Example with EOMONTH function ==&gt;&gt;</t>
  </si>
  <si>
    <t>Average Sales</t>
  </si>
  <si>
    <t>MATCH delivers the relative position of an item in a list.</t>
  </si>
  <si>
    <t>lookup_value is making a function argumnet array operation.</t>
  </si>
  <si>
    <t>ISNUMBER is delivering a TRUE if it finds a number and FALSE if it does not.</t>
  </si>
  <si>
    <t>The Resultant Array from ISNUMBER and MATCH filter the values so that only the values that match the OR Criteria go into the AVERAGE function.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</si>
  <si>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Microsoft OR Yahoo OR Google?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</si>
  <si>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is the SalesRep Gigi?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</si>
  <si>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Region South AND is the SalesRep Gigi AND is the Product DAB Item?</t>
    </r>
  </si>
  <si>
    <t>Between Logical Tests</t>
  </si>
  <si>
    <t>OR Criteria looking at one column</t>
  </si>
  <si>
    <t>Highline Excel 2016 Class 06: Conditional Calculations with Excel Formulas: AND &amp; OR Criteria</t>
  </si>
  <si>
    <t>SUMIFS, COUNTIFS, AVERAGEIFS functions with AND Criteria</t>
  </si>
  <si>
    <t>SUMIFS, COUNTIFS functions with OR Criteria (Function Argument Array Operations &amp; SUMPRODUCT)</t>
  </si>
  <si>
    <t>D Functions (Database functions) with AND Criteria</t>
  </si>
  <si>
    <t>We have to be careful when the Upper and Lower of two categories are the same. Equal sign on only one.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</si>
  <si>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Date for the Record Between the Upper and Lower Limit?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</si>
  <si>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Please Count all the transactions for the month.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</si>
  <si>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Count Sales Amounts that were Between the Upper and Lower Limit.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</si>
  <si>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Date in 4th Quarter AND is the Region West AND is the SalesRep Gigi AND is the Product AIM Item?</t>
    </r>
  </si>
  <si>
    <t>OR Criteria:</t>
  </si>
  <si>
    <t>Subtracting the COUNTIFS with AND Criteria removes the Double Count</t>
  </si>
  <si>
    <t>Example where OR Criteria is looking at one column:</t>
  </si>
  <si>
    <t>Example where OR Criteria is looking at two columns (we have to worry about Double Counting):</t>
  </si>
  <si>
    <t>D Functions (Database functions) with OR Criteria</t>
  </si>
  <si>
    <t>IF For Rule 3</t>
  </si>
  <si>
    <t>IF Function &amp; IS functions</t>
  </si>
  <si>
    <t>There is no STDEVSIF function that we can use to copy through a cross tabulated table.</t>
  </si>
  <si>
    <t>This means we need to create an Array Formula that can filter out values we don't need based on AND Criteria</t>
  </si>
  <si>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Calculate Standard Deviation based on Region and Sales Rep.</t>
    </r>
  </si>
  <si>
    <t>Example of AND Criteria Array Operation</t>
  </si>
  <si>
    <t xml:space="preserve">6) When to use D functions: </t>
  </si>
  <si>
    <t>1) Have Proper Data Set</t>
  </si>
  <si>
    <t>2) Don't need to copy formula</t>
  </si>
  <si>
    <t>3) Complex Criteria</t>
  </si>
  <si>
    <t>4) No other function to make calculation</t>
  </si>
  <si>
    <t xml:space="preserve">***AND Criteria is listed in same row. </t>
  </si>
  <si>
    <t xml:space="preserve">***OR Criteria is listed on different rows. </t>
  </si>
  <si>
    <t>S D</t>
  </si>
  <si>
    <r>
      <t xml:space="preserve"> =STDEV.S(IF({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;TRUE;FALSE},IF({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</si>
  <si>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;FALSE;FALSE;FALSE},{6279;9428;7417;6270;5610}))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</si>
  <si>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</si>
  <si>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2546</t>
    </r>
    <r>
      <rPr>
        <sz val="11"/>
        <color theme="1"/>
        <rFont val="Calibri"/>
        <family val="2"/>
        <scheme val="minor"/>
      </rPr>
      <t>;1987}))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</si>
  <si>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</t>
    </r>
  </si>
  <si>
    <t>Ave. Sales</t>
  </si>
  <si>
    <t>ISBLANK</t>
  </si>
  <si>
    <t>ISNUMBER</t>
  </si>
  <si>
    <t>ISTEXT</t>
  </si>
  <si>
    <t>1) If the solution needs to instantly update when formula inputs or source data changes, then formulas are preferable.</t>
  </si>
  <si>
    <t>2) If you are making aggregate calculations with many criteria and you don’t need the solution to update instantly when source data changes, then PivotTables are preferable.</t>
  </si>
  <si>
    <t>3) There are more functions in an Excel spreadsheet than there are in a PivotTable.</t>
  </si>
  <si>
    <t>4) PivotTable only do Aggregate Calculations.</t>
  </si>
  <si>
    <t>5) For Big Data formulas calculate slowly.</t>
  </si>
  <si>
    <t>6) PivotTables are easy to create.</t>
  </si>
  <si>
    <t>7) Sometimes it is easier to create your solution with formulas, sometimes it is easier with a PivotTable.</t>
  </si>
  <si>
    <t>Ch 100</t>
  </si>
  <si>
    <t>Month</t>
  </si>
  <si>
    <t>Jan</t>
  </si>
  <si>
    <t>Feb</t>
  </si>
  <si>
    <t>Mar</t>
  </si>
  <si>
    <t>Sum of Units</t>
  </si>
  <si>
    <t>Months</t>
  </si>
  <si>
    <t>Array Formulas with AND Criteria. Use Two IF Functions.</t>
  </si>
  <si>
    <t>AVERAGE function and Array Operation for OR Criteria: for 1 or more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</si>
</sst>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0"/>
    <numFmt numFmtId="166" formatCode="&quot;$&quot;0.00"/>
    <numFmt numFmtId="167" formatCode="mmmm\,\ yyyy"/>
    <numFmt numFmtId="168" formatCode="mm/dd/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0"/>
      <name val="Wingdings"/>
      <charset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20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66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2" borderId="1"/>
    <xf numFmtId="44" fontId="1" fillId="0" borderId="0" applyFont="0" applyFill="0" applyBorder="0" applyAlignment="0" applyProtection="0"/>
    <xf numFmtId="0" fontId="3" fillId="2" borderId="1">
      <alignment wrapText="1"/>
    </xf>
  </cellStyleXfs>
  <cellXfs count="125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3" fontId="0" fillId="0" borderId="1" xfId="0" applyNumberFormat="1" applyBorder="1"/>
    <xf numFmtId="0" fontId="4" fillId="4" borderId="1" xfId="0" applyFont="1" applyFill="1" applyBorder="1"/>
    <xf numFmtId="0" fontId="3" fillId="4" borderId="1" xfId="2" applyFill="1"/>
    <xf numFmtId="3" fontId="0" fillId="3" borderId="1" xfId="1" applyNumberFormat="1" applyFont="1" applyFill="1" applyBorder="1"/>
    <xf numFmtId="0" fontId="2" fillId="0" borderId="0" xfId="0" applyFont="1"/>
    <xf numFmtId="0" fontId="4" fillId="2" borderId="1" xfId="0" applyFont="1" applyFill="1" applyBorder="1"/>
    <xf numFmtId="0" fontId="0" fillId="0" borderId="0" xfId="0" applyAlignment="1">
      <alignment horizontal="left" indent="2"/>
    </xf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0" fillId="5" borderId="8" xfId="0" applyFill="1" applyBorder="1" applyAlignment="1">
      <alignment horizontal="left" indent="2"/>
    </xf>
    <xf numFmtId="0" fontId="0" fillId="5" borderId="5" xfId="0" applyFill="1" applyBorder="1" applyAlignment="1">
      <alignment horizontal="left" indent="1"/>
    </xf>
    <xf numFmtId="14" fontId="0" fillId="0" borderId="1" xfId="0" applyNumberFormat="1" applyBorder="1"/>
    <xf numFmtId="0" fontId="3" fillId="2" borderId="10" xfId="0" applyFont="1" applyFill="1" applyBorder="1"/>
    <xf numFmtId="3" fontId="0" fillId="3" borderId="10" xfId="1" applyNumberFormat="1" applyFont="1" applyFill="1" applyBorder="1"/>
    <xf numFmtId="0" fontId="0" fillId="5" borderId="2" xfId="0" applyFill="1" applyBorder="1" applyAlignment="1">
      <alignment horizontal="left"/>
    </xf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2" fillId="5" borderId="11" xfId="0" applyFont="1" applyFill="1" applyBorder="1"/>
    <xf numFmtId="0" fontId="0" fillId="0" borderId="1" xfId="0" quotePrefix="1" applyBorder="1"/>
    <xf numFmtId="0" fontId="3" fillId="2" borderId="10" xfId="0" applyFont="1" applyFill="1" applyBorder="1" applyAlignment="1">
      <alignment wrapText="1"/>
    </xf>
    <xf numFmtId="0" fontId="3" fillId="4" borderId="1" xfId="0" applyFont="1" applyFill="1" applyBorder="1"/>
    <xf numFmtId="0" fontId="3" fillId="2" borderId="1" xfId="2"/>
    <xf numFmtId="0" fontId="3" fillId="2" borderId="0" xfId="2" applyBorder="1"/>
    <xf numFmtId="0" fontId="5" fillId="5" borderId="2" xfId="0" applyFont="1" applyFill="1" applyBorder="1" applyAlignment="1">
      <alignment horizontal="left"/>
    </xf>
    <xf numFmtId="0" fontId="0" fillId="5" borderId="8" xfId="0" applyFill="1" applyBorder="1" applyAlignment="1">
      <alignment horizontal="left" indent="6"/>
    </xf>
    <xf numFmtId="0" fontId="0" fillId="5" borderId="5" xfId="0" applyFill="1" applyBorder="1" applyAlignment="1">
      <alignment horizontal="left" indent="6"/>
    </xf>
    <xf numFmtId="0" fontId="0" fillId="0" borderId="0" xfId="0" pivotButton="1"/>
    <xf numFmtId="0" fontId="0" fillId="0" borderId="0" xfId="0" applyNumberFormat="1"/>
    <xf numFmtId="0" fontId="8" fillId="0" borderId="0" xfId="0" applyFont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5" xfId="0" applyBorder="1" applyAlignment="1">
      <alignment horizontal="centerContinuous" wrapText="1"/>
    </xf>
    <xf numFmtId="0" fontId="0" fillId="0" borderId="16" xfId="0" applyBorder="1" applyAlignment="1">
      <alignment horizontal="centerContinuous" wrapText="1"/>
    </xf>
    <xf numFmtId="0" fontId="3" fillId="4" borderId="1" xfId="0" applyFont="1" applyFill="1" applyBorder="1" applyAlignment="1">
      <alignment wrapText="1"/>
    </xf>
    <xf numFmtId="6" fontId="0" fillId="0" borderId="1" xfId="0" applyNumberFormat="1" applyBorder="1"/>
    <xf numFmtId="0" fontId="3" fillId="2" borderId="1" xfId="4" applyBorder="1" applyAlignment="1">
      <alignment wrapText="1"/>
    </xf>
    <xf numFmtId="8" fontId="0" fillId="0" borderId="1" xfId="0" applyNumberFormat="1" applyBorder="1"/>
    <xf numFmtId="0" fontId="3" fillId="2" borderId="1" xfId="4" applyBorder="1">
      <alignment wrapText="1"/>
    </xf>
    <xf numFmtId="44" fontId="0" fillId="0" borderId="1" xfId="3" applyFont="1" applyBorder="1"/>
    <xf numFmtId="44" fontId="0" fillId="3" borderId="1" xfId="3" applyFont="1" applyFill="1" applyBorder="1"/>
    <xf numFmtId="0" fontId="0" fillId="6" borderId="1" xfId="0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0" fillId="0" borderId="10" xfId="0" applyBorder="1"/>
    <xf numFmtId="0" fontId="0" fillId="3" borderId="10" xfId="0" applyFill="1" applyBorder="1"/>
    <xf numFmtId="0" fontId="3" fillId="2" borderId="1" xfId="4">
      <alignment wrapText="1"/>
    </xf>
    <xf numFmtId="0" fontId="9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2" fillId="0" borderId="1" xfId="0" applyFont="1" applyBorder="1"/>
    <xf numFmtId="0" fontId="0" fillId="7" borderId="1" xfId="0" applyFill="1" applyBorder="1" applyAlignment="1">
      <alignment horizontal="centerContinuous" wrapText="1"/>
    </xf>
    <xf numFmtId="8" fontId="0" fillId="0" borderId="0" xfId="0" applyNumberFormat="1"/>
    <xf numFmtId="0" fontId="7" fillId="2" borderId="1" xfId="0" applyFont="1" applyFill="1" applyBorder="1"/>
    <xf numFmtId="0" fontId="0" fillId="3" borderId="11" xfId="0" applyFill="1" applyBorder="1"/>
    <xf numFmtId="0" fontId="2" fillId="8" borderId="1" xfId="0" applyFont="1" applyFill="1" applyBorder="1"/>
    <xf numFmtId="0" fontId="0" fillId="3" borderId="13" xfId="0" applyFill="1" applyBorder="1"/>
    <xf numFmtId="0" fontId="2" fillId="8" borderId="13" xfId="0" applyFont="1" applyFill="1" applyBorder="1"/>
    <xf numFmtId="0" fontId="3" fillId="2" borderId="2" xfId="0" applyFont="1" applyFill="1" applyBorder="1"/>
    <xf numFmtId="0" fontId="0" fillId="3" borderId="7" xfId="0" applyFill="1" applyBorder="1"/>
    <xf numFmtId="0" fontId="0" fillId="3" borderId="5" xfId="0" applyFill="1" applyBorder="1"/>
    <xf numFmtId="0" fontId="2" fillId="8" borderId="10" xfId="0" applyFont="1" applyFill="1" applyBorder="1"/>
    <xf numFmtId="165" fontId="2" fillId="0" borderId="1" xfId="0" applyNumberFormat="1" applyFont="1" applyBorder="1"/>
    <xf numFmtId="166" fontId="2" fillId="0" borderId="1" xfId="0" applyNumberFormat="1" applyFont="1" applyBorder="1"/>
    <xf numFmtId="0" fontId="0" fillId="0" borderId="1" xfId="0" applyFill="1" applyBorder="1"/>
    <xf numFmtId="0" fontId="0" fillId="5" borderId="2" xfId="0" applyFill="1" applyBorder="1"/>
    <xf numFmtId="0" fontId="0" fillId="5" borderId="5" xfId="0" applyFill="1" applyBorder="1"/>
    <xf numFmtId="164" fontId="0" fillId="3" borderId="1" xfId="0" applyNumberFormat="1" applyFill="1" applyBorder="1"/>
    <xf numFmtId="164" fontId="0" fillId="0" borderId="0" xfId="0" applyNumberFormat="1"/>
    <xf numFmtId="0" fontId="0" fillId="7" borderId="1" xfId="0" applyFill="1" applyBorder="1"/>
    <xf numFmtId="14" fontId="0" fillId="3" borderId="1" xfId="0" applyNumberFormat="1" applyFill="1" applyBorder="1"/>
    <xf numFmtId="14" fontId="3" fillId="4" borderId="1" xfId="0" applyNumberFormat="1" applyFont="1" applyFill="1" applyBorder="1"/>
    <xf numFmtId="0" fontId="3" fillId="4" borderId="0" xfId="0" applyFont="1" applyFill="1"/>
    <xf numFmtId="167" fontId="0" fillId="0" borderId="1" xfId="0" applyNumberForma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3" fillId="4" borderId="13" xfId="0" applyFont="1" applyFill="1" applyBorder="1"/>
    <xf numFmtId="0" fontId="0" fillId="9" borderId="18" xfId="0" applyFill="1" applyBorder="1" applyAlignment="1">
      <alignment wrapText="1"/>
    </xf>
    <xf numFmtId="0" fontId="0" fillId="9" borderId="19" xfId="0" applyFill="1" applyBorder="1" applyAlignment="1">
      <alignment wrapText="1"/>
    </xf>
    <xf numFmtId="0" fontId="10" fillId="9" borderId="19" xfId="0" applyFont="1" applyFill="1" applyBorder="1" applyAlignment="1">
      <alignment wrapText="1"/>
    </xf>
    <xf numFmtId="0" fontId="0" fillId="9" borderId="20" xfId="0" applyFill="1" applyBorder="1" applyAlignment="1">
      <alignment wrapText="1"/>
    </xf>
    <xf numFmtId="0" fontId="0" fillId="0" borderId="11" xfId="0" applyBorder="1"/>
    <xf numFmtId="0" fontId="0" fillId="0" borderId="12" xfId="0" applyBorder="1" applyAlignment="1"/>
    <xf numFmtId="0" fontId="0" fillId="0" borderId="21" xfId="0" applyBorder="1" applyAlignment="1">
      <alignment horizontal="right"/>
    </xf>
    <xf numFmtId="0" fontId="0" fillId="0" borderId="20" xfId="0" applyBorder="1"/>
    <xf numFmtId="0" fontId="0" fillId="0" borderId="18" xfId="0" applyBorder="1"/>
    <xf numFmtId="168" fontId="0" fillId="0" borderId="19" xfId="0" applyNumberFormat="1" applyBorder="1"/>
    <xf numFmtId="0" fontId="0" fillId="0" borderId="19" xfId="0" applyBorder="1"/>
    <xf numFmtId="43" fontId="3" fillId="4" borderId="19" xfId="0" applyNumberFormat="1" applyFont="1" applyFill="1" applyBorder="1"/>
    <xf numFmtId="43" fontId="3" fillId="10" borderId="19" xfId="0" applyNumberFormat="1" applyFont="1" applyFill="1" applyBorder="1"/>
    <xf numFmtId="43" fontId="0" fillId="3" borderId="20" xfId="0" applyNumberFormat="1" applyFill="1" applyBorder="1"/>
    <xf numFmtId="0" fontId="11" fillId="0" borderId="18" xfId="0" applyFont="1" applyBorder="1"/>
    <xf numFmtId="168" fontId="11" fillId="0" borderId="19" xfId="0" applyNumberFormat="1" applyFont="1" applyBorder="1"/>
    <xf numFmtId="0" fontId="11" fillId="0" borderId="19" xfId="0" applyFont="1" applyBorder="1"/>
    <xf numFmtId="43" fontId="12" fillId="10" borderId="19" xfId="0" applyNumberFormat="1" applyFont="1" applyFill="1" applyBorder="1"/>
    <xf numFmtId="0" fontId="0" fillId="0" borderId="1" xfId="0" applyNumberFormat="1" applyBorder="1"/>
    <xf numFmtId="8" fontId="0" fillId="3" borderId="13" xfId="0" applyNumberFormat="1" applyFill="1" applyBorder="1"/>
    <xf numFmtId="0" fontId="0" fillId="3" borderId="1" xfId="0" applyNumberFormat="1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3"/>
    </xf>
    <xf numFmtId="3" fontId="0" fillId="3" borderId="1" xfId="0" applyNumberFormat="1" applyFill="1" applyBorder="1"/>
    <xf numFmtId="0" fontId="3" fillId="2" borderId="17" xfId="2" applyBorder="1"/>
    <xf numFmtId="0" fontId="2" fillId="0" borderId="1" xfId="0" applyFont="1" applyFill="1" applyBorder="1"/>
    <xf numFmtId="0" fontId="0" fillId="0" borderId="1" xfId="0" applyFill="1" applyBorder="1" applyAlignment="1">
      <alignment horizontal="left" indent="2"/>
    </xf>
    <xf numFmtId="0" fontId="0" fillId="0" borderId="1" xfId="0" applyFill="1" applyBorder="1" applyAlignment="1">
      <alignment horizontal="left" indent="1"/>
    </xf>
    <xf numFmtId="0" fontId="2" fillId="5" borderId="2" xfId="0" applyFont="1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5" xfId="0" applyFill="1" applyBorder="1" applyAlignment="1">
      <alignment horizontal="left" indent="2"/>
    </xf>
    <xf numFmtId="0" fontId="0" fillId="3" borderId="1" xfId="0" applyFont="1" applyFill="1" applyBorder="1"/>
    <xf numFmtId="0" fontId="3" fillId="2" borderId="1" xfId="2" applyBorder="1"/>
    <xf numFmtId="166" fontId="0" fillId="0" borderId="0" xfId="0" applyNumberFormat="1"/>
    <xf numFmtId="164" fontId="2" fillId="0" borderId="1" xfId="3" applyNumberFormat="1" applyFont="1" applyBorder="1"/>
  </cellXfs>
  <cellStyles count="5">
    <cellStyle name="BlueHeader" xfId="2" xr:uid="{00000000-0005-0000-0000-000000000000}"/>
    <cellStyle name="Comma" xfId="1" builtinId="3"/>
    <cellStyle name="Currency" xfId="3" builtinId="4"/>
    <cellStyle name="DarkBlue" xfId="4" xr:uid="{00000000-0005-0000-0000-000003000000}"/>
    <cellStyle name="Normal" xfId="0" builtinId="0"/>
  </cellStyles>
  <dxfs count="13"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CCFFCC"/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425124652778" createdVersion="6" refreshedVersion="6" minRefreshableVersion="3" recordCount="105" xr:uid="{00000000-000A-0000-FFFF-FFFF00000000}">
  <cacheSource type="worksheet">
    <worksheetSource ref="A14:H119" sheet="HW(2an)"/>
  </cacheSource>
  <cacheFields count="8">
    <cacheField name="Date" numFmtId="1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8">
      <sharedItems containsSemiMixedTypes="0" containsString="0" containsNumber="1" containsInteger="1" minValue="126" maxValue="1728"/>
    </cacheField>
    <cacheField name="COGS" numFmtId="8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425926041666" createdVersion="6" refreshedVersion="6" minRefreshableVersion="3" recordCount="105" xr:uid="{00000000-000A-0000-FFFF-FFFF01000000}">
  <cacheSource type="worksheet">
    <worksheetSource ref="A14:H119" sheet="HW(3an)"/>
  </cacheSource>
  <cacheFields count="8">
    <cacheField name="Date" numFmtId="1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8">
      <sharedItems containsSemiMixedTypes="0" containsString="0" containsNumber="1" containsInteger="1" minValue="126" maxValue="1728"/>
    </cacheField>
    <cacheField name="COGS" numFmtId="8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694703703703" createdVersion="6" refreshedVersion="6" minRefreshableVersion="3" recordCount="42" xr:uid="{00000000-000A-0000-FFFF-FFFF02000000}">
  <cacheSource type="worksheet">
    <worksheetSource ref="A3:C45" sheet="Sales Team"/>
  </cacheSource>
  <cacheFields count="3">
    <cacheField name="Sales Rep" numFmtId="0">
      <sharedItems count="15">
        <s v="Kip"/>
        <s v="June"/>
        <s v="Gigi"/>
        <s v="Mel"/>
        <s v="Tyrone"/>
        <s v="Chin"/>
        <s v="Abdi"/>
        <s v="Sandi"/>
        <s v="Shelia"/>
        <s v="Pham"/>
        <s v="Mo"/>
        <s v="Poppi"/>
        <s v="Irene"/>
        <s v="Sioux"/>
        <s v="Fred"/>
      </sharedItems>
    </cacheField>
    <cacheField name="Sales" numFmtId="0">
      <sharedItems containsSemiMixedTypes="0" containsString="0" containsNumber="1" containsInteger="1" minValue="132" maxValue="1635"/>
    </cacheField>
    <cacheField name="Region" numFmtId="0">
      <sharedItems count="2">
        <s v="North America"/>
        <s v="South Ameri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6.924659490738" createdVersion="6" refreshedVersion="6" minRefreshableVersion="3" recordCount="10" xr:uid="{00000000-000A-0000-FFFF-FFFF03000000}">
  <cacheSource type="worksheet">
    <worksheetSource ref="A10:B20" sheet="Pivot or Formula"/>
  </cacheSource>
  <cacheFields count="3">
    <cacheField name="Date" numFmtId="14">
      <sharedItems containsSemiMixedTypes="0" containsNonDate="0" containsDate="1" containsString="0" minDate="2016-01-08T00:00:00" maxDate="2016-03-15T00:00:00" count="10">
        <d v="2016-03-10T00:00:00"/>
        <d v="2016-03-14T00:00:00"/>
        <d v="2016-01-28T00:00:00"/>
        <d v="2016-01-16T00:00:00"/>
        <d v="2016-02-29T00:00:00"/>
        <d v="2016-02-04T00:00:00"/>
        <d v="2016-03-09T00:00:00"/>
        <d v="2016-01-08T00:00:00"/>
        <d v="2016-02-05T00:00:00"/>
        <d v="2016-02-21T00:00:00"/>
      </sharedItems>
      <fieldGroup par="2" base="0">
        <rangePr groupBy="days" startDate="2016-01-08T00:00:00" endDate="2016-03-15T00:00:00"/>
        <groupItems count="368">
          <s v="&lt;1/8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15/2016"/>
        </groupItems>
      </fieldGroup>
    </cacheField>
    <cacheField name="Units" numFmtId="0">
      <sharedItems containsSemiMixedTypes="0" containsString="0" containsNumber="1" containsInteger="1" minValue="124" maxValue="556"/>
    </cacheField>
    <cacheField name="Months" numFmtId="0" databaseField="0">
      <fieldGroup base="0">
        <rangePr groupBy="months" startDate="2016-01-08T00:00:00" endDate="2016-03-15T00:00:00"/>
        <groupItems count="14">
          <s v="&lt;1/8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5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2">
  <r>
    <x v="0"/>
    <n v="457"/>
    <x v="0"/>
  </r>
  <r>
    <x v="1"/>
    <n v="368"/>
    <x v="0"/>
  </r>
  <r>
    <x v="2"/>
    <n v="725"/>
    <x v="1"/>
  </r>
  <r>
    <x v="3"/>
    <n v="736"/>
    <x v="1"/>
  </r>
  <r>
    <x v="4"/>
    <n v="606"/>
    <x v="1"/>
  </r>
  <r>
    <x v="5"/>
    <n v="1418"/>
    <x v="1"/>
  </r>
  <r>
    <x v="6"/>
    <n v="1110"/>
    <x v="1"/>
  </r>
  <r>
    <x v="7"/>
    <n v="1489"/>
    <x v="0"/>
  </r>
  <r>
    <x v="1"/>
    <n v="175"/>
    <x v="0"/>
  </r>
  <r>
    <x v="8"/>
    <n v="1354"/>
    <x v="1"/>
  </r>
  <r>
    <x v="9"/>
    <n v="132"/>
    <x v="0"/>
  </r>
  <r>
    <x v="2"/>
    <n v="449"/>
    <x v="1"/>
  </r>
  <r>
    <x v="10"/>
    <n v="1333"/>
    <x v="0"/>
  </r>
  <r>
    <x v="7"/>
    <n v="1571"/>
    <x v="0"/>
  </r>
  <r>
    <x v="5"/>
    <n v="1553"/>
    <x v="0"/>
  </r>
  <r>
    <x v="4"/>
    <n v="1196"/>
    <x v="1"/>
  </r>
  <r>
    <x v="1"/>
    <n v="679"/>
    <x v="0"/>
  </r>
  <r>
    <x v="9"/>
    <n v="221"/>
    <x v="1"/>
  </r>
  <r>
    <x v="9"/>
    <n v="1097"/>
    <x v="0"/>
  </r>
  <r>
    <x v="2"/>
    <n v="473"/>
    <x v="0"/>
  </r>
  <r>
    <x v="4"/>
    <n v="573"/>
    <x v="1"/>
  </r>
  <r>
    <x v="2"/>
    <n v="1160"/>
    <x v="1"/>
  </r>
  <r>
    <x v="1"/>
    <n v="1268"/>
    <x v="0"/>
  </r>
  <r>
    <x v="7"/>
    <n v="1635"/>
    <x v="0"/>
  </r>
  <r>
    <x v="3"/>
    <n v="152"/>
    <x v="0"/>
  </r>
  <r>
    <x v="11"/>
    <n v="603"/>
    <x v="0"/>
  </r>
  <r>
    <x v="12"/>
    <n v="458"/>
    <x v="0"/>
  </r>
  <r>
    <x v="13"/>
    <n v="741"/>
    <x v="1"/>
  </r>
  <r>
    <x v="14"/>
    <n v="486"/>
    <x v="0"/>
  </r>
  <r>
    <x v="4"/>
    <n v="1227"/>
    <x v="0"/>
  </r>
  <r>
    <x v="11"/>
    <n v="981"/>
    <x v="0"/>
  </r>
  <r>
    <x v="14"/>
    <n v="798"/>
    <x v="0"/>
  </r>
  <r>
    <x v="13"/>
    <n v="1191"/>
    <x v="1"/>
  </r>
  <r>
    <x v="2"/>
    <n v="363"/>
    <x v="1"/>
  </r>
  <r>
    <x v="6"/>
    <n v="1332"/>
    <x v="0"/>
  </r>
  <r>
    <x v="10"/>
    <n v="1289"/>
    <x v="1"/>
  </r>
  <r>
    <x v="14"/>
    <n v="1625"/>
    <x v="0"/>
  </r>
  <r>
    <x v="9"/>
    <n v="1261"/>
    <x v="1"/>
  </r>
  <r>
    <x v="10"/>
    <n v="556"/>
    <x v="0"/>
  </r>
  <r>
    <x v="7"/>
    <n v="1441"/>
    <x v="0"/>
  </r>
  <r>
    <x v="14"/>
    <n v="337"/>
    <x v="1"/>
  </r>
  <r>
    <x v="14"/>
    <n v="284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">
  <r>
    <x v="0"/>
    <n v="338"/>
  </r>
  <r>
    <x v="1"/>
    <n v="556"/>
  </r>
  <r>
    <x v="2"/>
    <n v="124"/>
  </r>
  <r>
    <x v="3"/>
    <n v="205"/>
  </r>
  <r>
    <x v="4"/>
    <n v="311"/>
  </r>
  <r>
    <x v="5"/>
    <n v="484"/>
  </r>
  <r>
    <x v="6"/>
    <n v="287"/>
  </r>
  <r>
    <x v="7"/>
    <n v="296"/>
  </r>
  <r>
    <x v="8"/>
    <n v="167"/>
  </r>
  <r>
    <x v="9"/>
    <n v="2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D15:E19" firstHeaderRow="1" firstDataRow="1" firstDataCol="1"/>
  <pivotFields count="3">
    <pivotField compact="0" numFmtId="14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compact="0" outline="0" showAll="0"/>
    <pivotField axis="axisRow"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2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 of Unit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3000000}" name="PivotTable7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4:J37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h="1" x="5"/>
        <item h="1" x="14"/>
        <item h="1" x="2"/>
        <item x="12"/>
        <item h="1" x="0"/>
        <item x="3"/>
        <item x="10"/>
        <item h="1"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4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13:G16" firstHeaderRow="1" firstDataRow="1" firstDataCol="1" rowPageCount="1" colPageCount="1"/>
  <pivotFields count="3">
    <pivotField axis="axisPage" multipleItemSelectionAllowed="1" showAll="0">
      <items count="16">
        <item x="1"/>
        <item h="1" x="6"/>
        <item h="1" x="5"/>
        <item h="1" x="14"/>
        <item h="1" x="2"/>
        <item h="1" x="12"/>
        <item h="1" x="0"/>
        <item h="1" x="3"/>
        <item h="1" x="10"/>
        <item h="1" x="9"/>
        <item x="11"/>
        <item h="1" x="7"/>
        <item h="1" x="8"/>
        <item x="13"/>
        <item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1000000}" name="PivotTable5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20:H23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x="5"/>
        <item h="1" x="14"/>
        <item x="2"/>
        <item h="1" x="12"/>
        <item h="1" x="0"/>
        <item h="1" x="3"/>
        <item h="1" x="10"/>
        <item h="1" x="9"/>
        <item h="1" x="11"/>
        <item x="7"/>
        <item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2000000}" name="PivotTable6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27:I30" firstHeaderRow="1" firstDataRow="1" firstDataCol="1" rowPageCount="1" colPageCount="1"/>
  <pivotFields count="3">
    <pivotField axis="axisPage" multipleItemSelectionAllowed="1" showAll="0">
      <items count="16">
        <item h="1" x="1"/>
        <item x="6"/>
        <item h="1" x="5"/>
        <item x="14"/>
        <item h="1" x="2"/>
        <item h="1" x="12"/>
        <item x="0"/>
        <item h="1" x="3"/>
        <item h="1" x="10"/>
        <item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9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5:P13" firstHeaderRow="1" firstDataRow="2" firstDataCol="1"/>
  <pivotFields count="8">
    <pivotField compact="0" numFmtId="1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dataField="1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compact="0" numFmtId="8" outline="0" showAll="0"/>
    <pivotField compact="0" numFmtId="8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alesRep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PivotTable10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6:P14" firstHeaderRow="1" firstDataRow="2" firstDataCol="1"/>
  <pivotFields count="8">
    <pivotField compact="0" numFmtId="1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dataField="1" compact="0" numFmtId="8" outline="0" showAll="0"/>
    <pivotField compact="0" numFmtId="8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6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pivotTable" Target="../pivotTables/pivot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B18"/>
  <sheetViews>
    <sheetView zoomScale="175" zoomScaleNormal="175" workbookViewId="0">
      <selection activeCell="A2" sqref="A2"/>
    </sheetView>
  </sheetViews>
  <sheetFormatPr baseColWidth="10" defaultColWidth="8.83203125" defaultRowHeight="15" x14ac:dyDescent="0.2"/>
  <cols>
    <col min="2" max="2" width="95.6640625" customWidth="1"/>
  </cols>
  <sheetData>
    <row r="1" spans="1:2" x14ac:dyDescent="0.2">
      <c r="A1" s="1" t="s">
        <v>300</v>
      </c>
      <c r="B1" s="1"/>
    </row>
    <row r="3" spans="1:2" x14ac:dyDescent="0.2">
      <c r="A3" s="65" t="s">
        <v>0</v>
      </c>
      <c r="B3" s="1"/>
    </row>
    <row r="4" spans="1:2" x14ac:dyDescent="0.2">
      <c r="A4" s="2">
        <v>1</v>
      </c>
      <c r="B4" s="114" t="s">
        <v>1</v>
      </c>
    </row>
    <row r="5" spans="1:2" x14ac:dyDescent="0.2">
      <c r="A5" s="2">
        <v>2</v>
      </c>
      <c r="B5" s="115" t="s">
        <v>11</v>
      </c>
    </row>
    <row r="6" spans="1:2" x14ac:dyDescent="0.2">
      <c r="A6" s="2">
        <v>3</v>
      </c>
      <c r="B6" s="115" t="s">
        <v>301</v>
      </c>
    </row>
    <row r="7" spans="1:2" x14ac:dyDescent="0.2">
      <c r="A7" s="2">
        <v>4</v>
      </c>
      <c r="B7" s="115" t="s">
        <v>298</v>
      </c>
    </row>
    <row r="8" spans="1:2" x14ac:dyDescent="0.2">
      <c r="A8" s="2">
        <v>5</v>
      </c>
      <c r="B8" s="115" t="s">
        <v>303</v>
      </c>
    </row>
    <row r="9" spans="1:2" x14ac:dyDescent="0.2">
      <c r="A9" s="2">
        <v>6</v>
      </c>
      <c r="B9" s="115" t="s">
        <v>351</v>
      </c>
    </row>
    <row r="10" spans="1:2" x14ac:dyDescent="0.2">
      <c r="A10" s="2">
        <v>7</v>
      </c>
      <c r="B10" s="114" t="s">
        <v>2</v>
      </c>
    </row>
    <row r="11" spans="1:2" x14ac:dyDescent="0.2">
      <c r="A11" s="2">
        <v>8</v>
      </c>
      <c r="B11" s="116" t="s">
        <v>12</v>
      </c>
    </row>
    <row r="12" spans="1:2" x14ac:dyDescent="0.2">
      <c r="A12" s="2">
        <v>9</v>
      </c>
      <c r="B12" s="110" t="s">
        <v>299</v>
      </c>
    </row>
    <row r="13" spans="1:2" x14ac:dyDescent="0.2">
      <c r="A13" s="2">
        <v>10</v>
      </c>
      <c r="B13" s="111" t="s">
        <v>302</v>
      </c>
    </row>
    <row r="14" spans="1:2" x14ac:dyDescent="0.2">
      <c r="A14" s="2">
        <v>11</v>
      </c>
      <c r="B14" s="110" t="s">
        <v>352</v>
      </c>
    </row>
    <row r="15" spans="1:2" x14ac:dyDescent="0.2">
      <c r="A15" s="2">
        <v>12</v>
      </c>
      <c r="B15" s="110" t="s">
        <v>313</v>
      </c>
    </row>
    <row r="16" spans="1:2" x14ac:dyDescent="0.2">
      <c r="A16" s="2">
        <v>13</v>
      </c>
      <c r="B16" s="62" t="s">
        <v>147</v>
      </c>
    </row>
    <row r="17" spans="1:2" x14ac:dyDescent="0.2">
      <c r="A17" s="2">
        <v>14</v>
      </c>
      <c r="B17" s="62" t="s">
        <v>315</v>
      </c>
    </row>
    <row r="18" spans="1:2" x14ac:dyDescent="0.2">
      <c r="A18" s="2">
        <v>15</v>
      </c>
      <c r="B18" s="6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00FF"/>
  </sheetPr>
  <dimension ref="A1:AA2000"/>
  <sheetViews>
    <sheetView zoomScale="140" zoomScaleNormal="115" workbookViewId="0">
      <selection activeCell="H2" sqref="H2"/>
    </sheetView>
  </sheetViews>
  <sheetFormatPr baseColWidth="10" defaultColWidth="8.83203125" defaultRowHeight="15" x14ac:dyDescent="0.2"/>
  <cols>
    <col min="1" max="1" width="9.5" bestFit="1" customWidth="1"/>
    <col min="2" max="3" width="9" bestFit="1" customWidth="1"/>
    <col min="4" max="4" width="11.5" bestFit="1" customWidth="1"/>
    <col min="5" max="5" width="9.33203125" bestFit="1" customWidth="1"/>
    <col min="6" max="7" width="7.1640625" customWidth="1"/>
    <col min="8" max="8" width="13.33203125" bestFit="1" customWidth="1"/>
    <col min="9" max="9" width="5" customWidth="1"/>
    <col min="10" max="10" width="17.33203125" customWidth="1"/>
    <col min="11" max="11" width="16.33203125" customWidth="1"/>
    <col min="12" max="15" width="13.1640625" customWidth="1"/>
    <col min="16" max="16" width="9.83203125" customWidth="1"/>
    <col min="21" max="21" width="9.1640625" customWidth="1"/>
    <col min="22" max="22" width="12.33203125" customWidth="1"/>
    <col min="24" max="25" width="13.5" customWidth="1"/>
    <col min="28" max="28" width="14.1640625" customWidth="1"/>
  </cols>
  <sheetData>
    <row r="1" spans="1:1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J1" s="28" t="s">
        <v>59</v>
      </c>
      <c r="K1" s="26"/>
      <c r="L1" s="26"/>
      <c r="M1" s="27"/>
    </row>
    <row r="2" spans="1:16" x14ac:dyDescent="0.2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/>
    </row>
    <row r="3" spans="1:16" x14ac:dyDescent="0.2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/>
      <c r="J3" s="24" t="s">
        <v>51</v>
      </c>
      <c r="K3" s="12"/>
      <c r="L3" s="12"/>
      <c r="M3" s="13"/>
    </row>
    <row r="4" spans="1:16" x14ac:dyDescent="0.2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/>
      <c r="J4" s="20" t="s">
        <v>40</v>
      </c>
      <c r="K4" s="14"/>
      <c r="L4" s="14"/>
      <c r="M4" s="15"/>
    </row>
    <row r="5" spans="1:16" x14ac:dyDescent="0.2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/>
    </row>
    <row r="6" spans="1:16" x14ac:dyDescent="0.2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/>
      <c r="J6" s="9" t="s">
        <v>37</v>
      </c>
    </row>
    <row r="7" spans="1:16" x14ac:dyDescent="0.2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/>
      <c r="J7" t="s">
        <v>297</v>
      </c>
    </row>
    <row r="8" spans="1:16" x14ac:dyDescent="0.2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/>
      <c r="J8" s="6" t="s">
        <v>5</v>
      </c>
      <c r="K8" s="7" t="s">
        <v>6</v>
      </c>
      <c r="L8" s="6" t="s">
        <v>8</v>
      </c>
    </row>
    <row r="9" spans="1:16" x14ac:dyDescent="0.2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/>
      <c r="J9" s="2" t="s">
        <v>17</v>
      </c>
      <c r="K9" s="2" t="s">
        <v>14</v>
      </c>
      <c r="L9" s="2" t="s">
        <v>19</v>
      </c>
    </row>
    <row r="10" spans="1:16" x14ac:dyDescent="0.2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/>
    </row>
    <row r="11" spans="1:16" x14ac:dyDescent="0.2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/>
      <c r="J11" s="24" t="s">
        <v>50</v>
      </c>
      <c r="K11" s="12"/>
      <c r="L11" s="12"/>
      <c r="M11" s="12"/>
      <c r="N11" s="12"/>
      <c r="O11" s="12"/>
      <c r="P11" s="13"/>
    </row>
    <row r="12" spans="1:16" x14ac:dyDescent="0.2">
      <c r="A12" s="3">
        <v>41624</v>
      </c>
      <c r="B12" s="2" t="s">
        <v>31</v>
      </c>
      <c r="C12" s="2" t="s">
        <v>23</v>
      </c>
      <c r="D12" s="2" t="s">
        <v>32</v>
      </c>
      <c r="E12" s="2" t="s">
        <v>19</v>
      </c>
      <c r="F12" s="5">
        <v>7222</v>
      </c>
      <c r="G12" s="5">
        <v>8206</v>
      </c>
      <c r="H12" s="4"/>
      <c r="J12" s="20" t="s">
        <v>41</v>
      </c>
      <c r="K12" s="14"/>
      <c r="L12" s="14"/>
      <c r="M12" s="14"/>
      <c r="N12" s="14"/>
      <c r="O12" s="14"/>
      <c r="P12" s="15"/>
    </row>
    <row r="13" spans="1:16" x14ac:dyDescent="0.2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/>
      <c r="J13" s="22" t="s">
        <v>47</v>
      </c>
      <c r="K13" s="23"/>
      <c r="M13" t="str">
        <f ca="1">IF(_xlfn.ISFORMULA(K13),ADDRESS(ROW(K13),COLUMN(K13),4)&amp;": "&amp;_xlfn.FORMULATEXT(K13),"")</f>
        <v/>
      </c>
    </row>
    <row r="14" spans="1:16" x14ac:dyDescent="0.2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/>
      <c r="J14" s="1" t="s">
        <v>38</v>
      </c>
      <c r="K14" s="8"/>
      <c r="M14" t="str">
        <f t="shared" ref="M14:M15" ca="1" si="0">IF(_xlfn.ISFORMULA(K14),ADDRESS(ROW(K14),COLUMN(K14),4)&amp;": "&amp;_xlfn.FORMULATEXT(K14),"")</f>
        <v/>
      </c>
    </row>
    <row r="15" spans="1:16" x14ac:dyDescent="0.2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/>
      <c r="J15" s="1" t="s">
        <v>48</v>
      </c>
      <c r="K15" s="8"/>
      <c r="M15" t="str">
        <f t="shared" ca="1" si="0"/>
        <v/>
      </c>
    </row>
    <row r="16" spans="1:16" x14ac:dyDescent="0.2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/>
    </row>
    <row r="17" spans="1:27" x14ac:dyDescent="0.2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/>
      <c r="J17" s="9" t="s">
        <v>47</v>
      </c>
    </row>
    <row r="18" spans="1:27" x14ac:dyDescent="0.2">
      <c r="A18" s="3">
        <v>41185</v>
      </c>
      <c r="B18" s="2" t="s">
        <v>17</v>
      </c>
      <c r="C18" s="2" t="s">
        <v>27</v>
      </c>
      <c r="D18" s="2" t="s">
        <v>32</v>
      </c>
      <c r="E18" s="2" t="s">
        <v>16</v>
      </c>
      <c r="F18" s="5">
        <v>9190</v>
      </c>
      <c r="G18" s="5">
        <v>9830</v>
      </c>
      <c r="H18" s="4"/>
      <c r="J18" s="10" t="s">
        <v>8</v>
      </c>
      <c r="K18" s="2" t="s">
        <v>19</v>
      </c>
    </row>
    <row r="19" spans="1:27" x14ac:dyDescent="0.2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/>
      <c r="J19" s="10" t="s">
        <v>39</v>
      </c>
      <c r="K19" s="2" t="s">
        <v>14</v>
      </c>
      <c r="L19" s="2" t="s">
        <v>27</v>
      </c>
      <c r="M19" s="2" t="s">
        <v>20</v>
      </c>
      <c r="N19" s="2" t="s">
        <v>23</v>
      </c>
    </row>
    <row r="20" spans="1:27" x14ac:dyDescent="0.2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/>
      <c r="J20" s="2" t="s">
        <v>17</v>
      </c>
      <c r="K20" s="8"/>
      <c r="L20" s="8"/>
      <c r="M20" s="8"/>
      <c r="N20" s="8"/>
      <c r="P20" t="str">
        <f ca="1">IF(_xlfn.ISFORMULA(K20),ADDRESS(ROW(K20),COLUMN(K20),4)&amp;": "&amp;_xlfn.FORMULATEXT(K20),"")</f>
        <v/>
      </c>
    </row>
    <row r="21" spans="1:27" x14ac:dyDescent="0.2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/>
      <c r="J21" s="2" t="s">
        <v>13</v>
      </c>
      <c r="K21" s="8"/>
      <c r="L21" s="8"/>
      <c r="M21" s="8"/>
      <c r="N21" s="8"/>
    </row>
    <row r="22" spans="1:27" x14ac:dyDescent="0.2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/>
      <c r="J22" s="2" t="s">
        <v>31</v>
      </c>
      <c r="K22" s="8"/>
      <c r="L22" s="8"/>
      <c r="M22" s="8"/>
      <c r="N22" s="8"/>
    </row>
    <row r="23" spans="1:27" x14ac:dyDescent="0.2">
      <c r="A23" s="3">
        <v>41590</v>
      </c>
      <c r="B23" s="2" t="s">
        <v>17</v>
      </c>
      <c r="C23" s="2" t="s">
        <v>14</v>
      </c>
      <c r="D23" s="2" t="s">
        <v>32</v>
      </c>
      <c r="E23" s="2" t="s">
        <v>16</v>
      </c>
      <c r="F23" s="5">
        <v>3506</v>
      </c>
      <c r="G23" s="5">
        <v>8151</v>
      </c>
      <c r="H23" s="4"/>
      <c r="J23" s="2" t="s">
        <v>28</v>
      </c>
      <c r="K23" s="8"/>
      <c r="L23" s="8"/>
      <c r="M23" s="8"/>
      <c r="N23" s="8"/>
    </row>
    <row r="24" spans="1:27" x14ac:dyDescent="0.2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/>
    </row>
    <row r="25" spans="1:27" x14ac:dyDescent="0.2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/>
      <c r="J25" s="25" t="s">
        <v>60</v>
      </c>
      <c r="K25" s="26"/>
      <c r="L25" s="26"/>
      <c r="M25" s="26"/>
      <c r="N25" s="26"/>
      <c r="O25" s="27"/>
    </row>
    <row r="26" spans="1:27" x14ac:dyDescent="0.2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/>
      <c r="K26" t="s">
        <v>305</v>
      </c>
      <c r="X26" t="s">
        <v>306</v>
      </c>
    </row>
    <row r="27" spans="1:27" ht="32" x14ac:dyDescent="0.2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/>
      <c r="K27" s="22" t="s">
        <v>42</v>
      </c>
      <c r="L27" s="22" t="s">
        <v>43</v>
      </c>
      <c r="M27" s="30" t="s">
        <v>46</v>
      </c>
      <c r="N27" s="22" t="s">
        <v>49</v>
      </c>
      <c r="X27" s="22" t="s">
        <v>42</v>
      </c>
      <c r="Y27" s="30" t="s">
        <v>46</v>
      </c>
    </row>
    <row r="28" spans="1:27" x14ac:dyDescent="0.2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/>
      <c r="K28" s="21">
        <v>41275</v>
      </c>
      <c r="L28" s="21">
        <f>EOMONTH(K28,0)</f>
        <v>41305</v>
      </c>
      <c r="M28" s="4"/>
      <c r="N28" s="8"/>
      <c r="P28" t="str">
        <f ca="1">IF(_xlfn.ISFORMULA(M28),ADDRESS(ROW(M28),COLUMN(M28),4)&amp;": "&amp;_xlfn.FORMULATEXT(M28),"")</f>
        <v/>
      </c>
      <c r="X28" s="21">
        <v>41275</v>
      </c>
      <c r="Y28" s="4"/>
      <c r="AA28" t="str">
        <f ca="1">IF(_xlfn.ISFORMULA(Y28),ADDRESS(ROW(Y28),COLUMN(Y28),4)&amp;": "&amp;_xlfn.FORMULATEXT(Y28),"")</f>
        <v/>
      </c>
    </row>
    <row r="29" spans="1:27" x14ac:dyDescent="0.2">
      <c r="A29" s="3">
        <v>40958</v>
      </c>
      <c r="B29" s="2" t="s">
        <v>31</v>
      </c>
      <c r="C29" s="2" t="s">
        <v>27</v>
      </c>
      <c r="D29" s="2" t="s">
        <v>32</v>
      </c>
      <c r="E29" s="2" t="s">
        <v>25</v>
      </c>
      <c r="F29" s="5">
        <v>7658</v>
      </c>
      <c r="G29" s="5">
        <v>8702</v>
      </c>
      <c r="H29" s="4"/>
      <c r="K29" s="21">
        <f>L28+1</f>
        <v>41306</v>
      </c>
      <c r="L29" s="21">
        <f>EOMONTH(K29,0)</f>
        <v>41333</v>
      </c>
      <c r="M29" s="4"/>
      <c r="N29" s="8"/>
      <c r="P29" t="str">
        <f ca="1">IF(_xlfn.ISFORMULA(N28),ADDRESS(ROW(N28),COLUMN(N28),4)&amp;": "&amp;_xlfn.FORMULATEXT(N28),"")</f>
        <v/>
      </c>
      <c r="X29" s="21">
        <f t="shared" ref="X29:X39" si="1">EOMONTH(X28,0)+1</f>
        <v>41306</v>
      </c>
      <c r="Y29" s="4"/>
      <c r="AA29" t="str">
        <f ca="1">IF(_xlfn.ISFORMULA(Y29),ADDRESS(ROW(Y29),COLUMN(Y29),4)&amp;": "&amp;_xlfn.FORMULATEXT(Y29),"")</f>
        <v/>
      </c>
    </row>
    <row r="30" spans="1:27" x14ac:dyDescent="0.2">
      <c r="A30" s="3">
        <v>41619</v>
      </c>
      <c r="B30" s="2" t="s">
        <v>28</v>
      </c>
      <c r="C30" s="2" t="s">
        <v>27</v>
      </c>
      <c r="D30" s="2" t="s">
        <v>32</v>
      </c>
      <c r="E30" s="2" t="s">
        <v>16</v>
      </c>
      <c r="F30" s="5">
        <v>3141</v>
      </c>
      <c r="G30" s="5">
        <v>5416</v>
      </c>
      <c r="H30" s="4"/>
      <c r="K30" s="21">
        <f t="shared" ref="K30:K39" si="2">L29+1</f>
        <v>41334</v>
      </c>
      <c r="L30" s="21">
        <f t="shared" ref="L30:L39" si="3">EOMONTH(K30,0)</f>
        <v>41364</v>
      </c>
      <c r="M30" s="4"/>
      <c r="N30" s="8"/>
      <c r="X30" s="21">
        <f t="shared" si="1"/>
        <v>41334</v>
      </c>
      <c r="Y30" s="4"/>
    </row>
    <row r="31" spans="1:27" x14ac:dyDescent="0.2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/>
      <c r="K31" s="21">
        <f t="shared" si="2"/>
        <v>41365</v>
      </c>
      <c r="L31" s="21">
        <f t="shared" si="3"/>
        <v>41394</v>
      </c>
      <c r="M31" s="4"/>
      <c r="N31" s="8"/>
      <c r="X31" s="21">
        <f t="shared" si="1"/>
        <v>41365</v>
      </c>
      <c r="Y31" s="4"/>
    </row>
    <row r="32" spans="1:27" x14ac:dyDescent="0.2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/>
      <c r="K32" s="21">
        <f t="shared" si="2"/>
        <v>41395</v>
      </c>
      <c r="L32" s="21">
        <f t="shared" si="3"/>
        <v>41425</v>
      </c>
      <c r="M32" s="4"/>
      <c r="N32" s="8"/>
      <c r="X32" s="21">
        <f t="shared" si="1"/>
        <v>41395</v>
      </c>
      <c r="Y32" s="4"/>
    </row>
    <row r="33" spans="1:25" x14ac:dyDescent="0.2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/>
      <c r="K33" s="21">
        <f t="shared" si="2"/>
        <v>41426</v>
      </c>
      <c r="L33" s="21">
        <f t="shared" si="3"/>
        <v>41455</v>
      </c>
      <c r="M33" s="4"/>
      <c r="N33" s="8"/>
      <c r="X33" s="21">
        <f t="shared" si="1"/>
        <v>41426</v>
      </c>
      <c r="Y33" s="4"/>
    </row>
    <row r="34" spans="1:25" x14ac:dyDescent="0.2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/>
      <c r="K34" s="21">
        <f t="shared" si="2"/>
        <v>41456</v>
      </c>
      <c r="L34" s="21">
        <f t="shared" si="3"/>
        <v>41486</v>
      </c>
      <c r="M34" s="4"/>
      <c r="N34" s="8"/>
      <c r="X34" s="21">
        <f t="shared" si="1"/>
        <v>41456</v>
      </c>
      <c r="Y34" s="4"/>
    </row>
    <row r="35" spans="1:25" x14ac:dyDescent="0.2">
      <c r="A35" s="3">
        <v>41024</v>
      </c>
      <c r="B35" s="2" t="s">
        <v>28</v>
      </c>
      <c r="C35" s="2" t="s">
        <v>23</v>
      </c>
      <c r="D35" s="2" t="s">
        <v>32</v>
      </c>
      <c r="E35" s="2" t="s">
        <v>19</v>
      </c>
      <c r="F35" s="5">
        <v>4662</v>
      </c>
      <c r="G35" s="5">
        <v>6857</v>
      </c>
      <c r="H35" s="4"/>
      <c r="K35" s="21">
        <f t="shared" si="2"/>
        <v>41487</v>
      </c>
      <c r="L35" s="21">
        <f t="shared" si="3"/>
        <v>41517</v>
      </c>
      <c r="M35" s="4"/>
      <c r="N35" s="8"/>
      <c r="X35" s="21">
        <f t="shared" si="1"/>
        <v>41487</v>
      </c>
      <c r="Y35" s="4"/>
    </row>
    <row r="36" spans="1:25" x14ac:dyDescent="0.2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/>
      <c r="K36" s="21">
        <f t="shared" si="2"/>
        <v>41518</v>
      </c>
      <c r="L36" s="21">
        <f t="shared" si="3"/>
        <v>41547</v>
      </c>
      <c r="M36" s="4"/>
      <c r="N36" s="8"/>
      <c r="X36" s="21">
        <f t="shared" si="1"/>
        <v>41518</v>
      </c>
      <c r="Y36" s="4"/>
    </row>
    <row r="37" spans="1:25" x14ac:dyDescent="0.2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/>
      <c r="K37" s="21">
        <f t="shared" si="2"/>
        <v>41548</v>
      </c>
      <c r="L37" s="21">
        <f t="shared" si="3"/>
        <v>41578</v>
      </c>
      <c r="M37" s="4"/>
      <c r="N37" s="8"/>
      <c r="P37" t="s">
        <v>289</v>
      </c>
      <c r="X37" s="21">
        <f t="shared" si="1"/>
        <v>41548</v>
      </c>
      <c r="Y37" s="4"/>
    </row>
    <row r="38" spans="1:25" x14ac:dyDescent="0.2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/>
      <c r="K38" s="21">
        <f t="shared" si="2"/>
        <v>41579</v>
      </c>
      <c r="L38" s="21">
        <f t="shared" si="3"/>
        <v>41608</v>
      </c>
      <c r="M38" s="4"/>
      <c r="N38" s="8"/>
      <c r="X38" s="21">
        <f t="shared" si="1"/>
        <v>41579</v>
      </c>
      <c r="Y38" s="4"/>
    </row>
    <row r="39" spans="1:25" x14ac:dyDescent="0.2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/>
      <c r="K39" s="21">
        <f t="shared" si="2"/>
        <v>41609</v>
      </c>
      <c r="L39" s="21">
        <f t="shared" si="3"/>
        <v>41639</v>
      </c>
      <c r="M39" s="4"/>
      <c r="N39" s="8"/>
      <c r="X39" s="21">
        <f t="shared" si="1"/>
        <v>41609</v>
      </c>
      <c r="Y39" s="4"/>
    </row>
    <row r="40" spans="1:25" x14ac:dyDescent="0.2">
      <c r="A40" s="3">
        <v>41283</v>
      </c>
      <c r="B40" s="2" t="s">
        <v>31</v>
      </c>
      <c r="C40" s="2" t="s">
        <v>23</v>
      </c>
      <c r="D40" s="2" t="s">
        <v>32</v>
      </c>
      <c r="E40" s="2" t="s">
        <v>16</v>
      </c>
      <c r="F40" s="5">
        <v>3331</v>
      </c>
      <c r="G40" s="5">
        <v>7401</v>
      </c>
      <c r="H40" s="4"/>
    </row>
    <row r="41" spans="1:25" x14ac:dyDescent="0.2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/>
      <c r="K41" t="s">
        <v>307</v>
      </c>
    </row>
    <row r="42" spans="1:25" x14ac:dyDescent="0.2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/>
      <c r="K42" t="s">
        <v>304</v>
      </c>
    </row>
    <row r="43" spans="1:25" ht="32" x14ac:dyDescent="0.2">
      <c r="A43" s="3">
        <v>41041</v>
      </c>
      <c r="B43" s="2" t="s">
        <v>31</v>
      </c>
      <c r="C43" s="2" t="s">
        <v>23</v>
      </c>
      <c r="D43" s="2" t="s">
        <v>32</v>
      </c>
      <c r="E43" s="2" t="s">
        <v>25</v>
      </c>
      <c r="F43" s="5">
        <v>4765</v>
      </c>
      <c r="G43" s="5">
        <v>8215</v>
      </c>
      <c r="H43" s="4"/>
      <c r="K43" s="22" t="s">
        <v>42</v>
      </c>
      <c r="L43" s="22" t="s">
        <v>43</v>
      </c>
      <c r="M43" s="30" t="s">
        <v>46</v>
      </c>
    </row>
    <row r="44" spans="1:25" x14ac:dyDescent="0.2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/>
      <c r="K44" s="107">
        <v>0</v>
      </c>
      <c r="L44" s="107">
        <v>1000</v>
      </c>
      <c r="M44" s="4"/>
      <c r="O44" t="str">
        <f ca="1">IF(_xlfn.ISFORMULA(M44),ADDRESS(ROW(M44),COLUMN(M44),4)&amp;": "&amp;_xlfn.FORMULATEXT(M44),"")</f>
        <v/>
      </c>
    </row>
    <row r="45" spans="1:25" x14ac:dyDescent="0.2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/>
      <c r="K45" s="107">
        <v>1000</v>
      </c>
      <c r="L45" s="107">
        <v>2000</v>
      </c>
      <c r="M45" s="4"/>
      <c r="O45" t="str">
        <f ca="1">IF(_xlfn.ISFORMULA(M45),ADDRESS(ROW(M45),COLUMN(M45),4)&amp;": "&amp;_xlfn.FORMULATEXT(M45),"")</f>
        <v/>
      </c>
    </row>
    <row r="46" spans="1:25" x14ac:dyDescent="0.2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/>
      <c r="K46" s="107">
        <v>2000</v>
      </c>
      <c r="L46" s="107">
        <v>3000</v>
      </c>
      <c r="M46" s="4"/>
    </row>
    <row r="47" spans="1:25" x14ac:dyDescent="0.2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/>
      <c r="K47" s="107">
        <v>3000</v>
      </c>
      <c r="L47" s="107">
        <v>4000</v>
      </c>
      <c r="M47" s="4"/>
    </row>
    <row r="48" spans="1:25" x14ac:dyDescent="0.2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/>
      <c r="K48" s="107">
        <v>4000</v>
      </c>
      <c r="L48" s="107">
        <v>5000</v>
      </c>
      <c r="M48" s="4"/>
    </row>
    <row r="49" spans="1:21" x14ac:dyDescent="0.2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/>
      <c r="K49" s="107">
        <v>5000</v>
      </c>
      <c r="L49" s="107">
        <v>6000</v>
      </c>
      <c r="M49" s="4"/>
    </row>
    <row r="50" spans="1:21" x14ac:dyDescent="0.2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/>
      <c r="K50" s="107">
        <v>6000</v>
      </c>
      <c r="L50" s="107">
        <v>7000</v>
      </c>
      <c r="M50" s="4"/>
    </row>
    <row r="51" spans="1:21" x14ac:dyDescent="0.2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/>
      <c r="K51" s="107">
        <v>7000</v>
      </c>
      <c r="L51" s="107">
        <v>8000</v>
      </c>
      <c r="M51" s="4"/>
    </row>
    <row r="52" spans="1:21" x14ac:dyDescent="0.2">
      <c r="A52" s="3">
        <v>41543</v>
      </c>
      <c r="B52" s="2" t="s">
        <v>28</v>
      </c>
      <c r="C52" s="2" t="s">
        <v>27</v>
      </c>
      <c r="D52" s="2" t="s">
        <v>32</v>
      </c>
      <c r="E52" s="2" t="s">
        <v>16</v>
      </c>
      <c r="F52" s="5">
        <v>5590</v>
      </c>
      <c r="G52" s="5">
        <v>7454</v>
      </c>
      <c r="H52" s="4"/>
      <c r="K52" s="107">
        <v>8000</v>
      </c>
      <c r="L52" s="107">
        <v>9000</v>
      </c>
      <c r="M52" s="4"/>
    </row>
    <row r="53" spans="1:21" x14ac:dyDescent="0.2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/>
      <c r="K53" s="107">
        <v>9000</v>
      </c>
      <c r="L53" s="107">
        <v>10000</v>
      </c>
      <c r="M53" s="4"/>
    </row>
    <row r="54" spans="1:21" x14ac:dyDescent="0.2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/>
    </row>
    <row r="55" spans="1:21" x14ac:dyDescent="0.2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/>
      <c r="J55" s="34" t="s">
        <v>70</v>
      </c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3"/>
    </row>
    <row r="56" spans="1:21" x14ac:dyDescent="0.2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/>
      <c r="J56" s="16" t="s">
        <v>54</v>
      </c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8"/>
    </row>
    <row r="57" spans="1:21" x14ac:dyDescent="0.2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/>
      <c r="J57" s="16" t="s">
        <v>71</v>
      </c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8"/>
    </row>
    <row r="58" spans="1:21" x14ac:dyDescent="0.2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/>
      <c r="J58" s="16" t="s">
        <v>55</v>
      </c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8"/>
    </row>
    <row r="59" spans="1:21" x14ac:dyDescent="0.2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/>
      <c r="J59" s="16" t="s">
        <v>61</v>
      </c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8"/>
    </row>
    <row r="60" spans="1:21" x14ac:dyDescent="0.2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/>
      <c r="J60" s="19" t="s">
        <v>62</v>
      </c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8"/>
    </row>
    <row r="61" spans="1:21" x14ac:dyDescent="0.2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/>
      <c r="J61" s="19" t="s">
        <v>63</v>
      </c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8"/>
    </row>
    <row r="62" spans="1:21" x14ac:dyDescent="0.2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/>
      <c r="J62" s="19" t="s">
        <v>69</v>
      </c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8"/>
    </row>
    <row r="63" spans="1:21" x14ac:dyDescent="0.2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/>
      <c r="J63" s="35" t="s">
        <v>325</v>
      </c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8"/>
    </row>
    <row r="64" spans="1:21" x14ac:dyDescent="0.2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/>
      <c r="J64" s="16" t="s">
        <v>326</v>
      </c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8"/>
    </row>
    <row r="65" spans="1:21" x14ac:dyDescent="0.2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/>
      <c r="J65" s="119" t="s">
        <v>320</v>
      </c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8"/>
    </row>
    <row r="66" spans="1:21" x14ac:dyDescent="0.2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/>
      <c r="J66" s="19" t="s">
        <v>321</v>
      </c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8"/>
    </row>
    <row r="67" spans="1:21" x14ac:dyDescent="0.2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/>
      <c r="J67" s="19" t="s">
        <v>322</v>
      </c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8"/>
    </row>
    <row r="68" spans="1:21" x14ac:dyDescent="0.2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/>
      <c r="J68" s="19" t="s">
        <v>323</v>
      </c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8"/>
    </row>
    <row r="69" spans="1:21" x14ac:dyDescent="0.2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/>
      <c r="J69" s="120" t="s">
        <v>324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5"/>
    </row>
    <row r="70" spans="1:21" x14ac:dyDescent="0.2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/>
    </row>
    <row r="71" spans="1:21" x14ac:dyDescent="0.2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/>
      <c r="J71" t="s">
        <v>308</v>
      </c>
    </row>
    <row r="72" spans="1:21" x14ac:dyDescent="0.2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/>
      <c r="J72" s="1" t="s">
        <v>4</v>
      </c>
      <c r="K72" s="1" t="s">
        <v>4</v>
      </c>
      <c r="L72" s="1" t="s">
        <v>5</v>
      </c>
      <c r="M72" s="1" t="s">
        <v>6</v>
      </c>
      <c r="N72" s="1" t="s">
        <v>8</v>
      </c>
    </row>
    <row r="73" spans="1:21" x14ac:dyDescent="0.2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/>
      <c r="J73" s="3" t="s">
        <v>52</v>
      </c>
      <c r="K73" s="3" t="s">
        <v>53</v>
      </c>
      <c r="L73" s="29" t="s">
        <v>56</v>
      </c>
      <c r="M73" s="29" t="s">
        <v>57</v>
      </c>
      <c r="N73" s="29" t="s">
        <v>58</v>
      </c>
    </row>
    <row r="74" spans="1:21" x14ac:dyDescent="0.2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/>
    </row>
    <row r="75" spans="1:21" x14ac:dyDescent="0.2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/>
      <c r="J75" t="s">
        <v>64</v>
      </c>
      <c r="K75" s="31" t="s">
        <v>10</v>
      </c>
    </row>
    <row r="76" spans="1:21" x14ac:dyDescent="0.2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/>
      <c r="J76" s="32" t="s">
        <v>45</v>
      </c>
      <c r="K76" s="8"/>
      <c r="M76" t="str">
        <f ca="1">IF(_xlfn.ISFORMULA(K76),ADDRESS(ROW(K76),COLUMN(K76),4)&amp;": "&amp;_xlfn.FORMULATEXT(K76),"")</f>
        <v/>
      </c>
    </row>
    <row r="77" spans="1:21" x14ac:dyDescent="0.2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/>
      <c r="J77" s="32" t="s">
        <v>65</v>
      </c>
      <c r="K77" s="8"/>
      <c r="M77" t="str">
        <f t="shared" ref="M77:M79" ca="1" si="4">IF(_xlfn.ISFORMULA(K77),ADDRESS(ROW(K77),COLUMN(K77),4)&amp;": "&amp;_xlfn.FORMULATEXT(K77),"")</f>
        <v/>
      </c>
    </row>
    <row r="78" spans="1:21" x14ac:dyDescent="0.2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/>
      <c r="J78" s="32" t="s">
        <v>66</v>
      </c>
      <c r="K78" s="8"/>
      <c r="M78" t="str">
        <f t="shared" ca="1" si="4"/>
        <v/>
      </c>
    </row>
    <row r="79" spans="1:21" x14ac:dyDescent="0.2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/>
      <c r="J79" s="33" t="s">
        <v>67</v>
      </c>
      <c r="K79" s="8"/>
      <c r="M79" t="str">
        <f t="shared" ca="1" si="4"/>
        <v/>
      </c>
    </row>
    <row r="80" spans="1:21" x14ac:dyDescent="0.2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/>
    </row>
    <row r="81" spans="1:16" x14ac:dyDescent="0.2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/>
    </row>
    <row r="82" spans="1:16" x14ac:dyDescent="0.2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/>
      <c r="J82" s="117" t="s">
        <v>316</v>
      </c>
      <c r="K82" s="12"/>
      <c r="L82" s="12"/>
      <c r="M82" s="12"/>
      <c r="N82" s="12"/>
      <c r="O82" s="12"/>
      <c r="P82" s="13"/>
    </row>
    <row r="83" spans="1:16" x14ac:dyDescent="0.2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/>
      <c r="J83" s="118" t="s">
        <v>317</v>
      </c>
      <c r="K83" s="14"/>
      <c r="L83" s="14"/>
      <c r="M83" s="14"/>
      <c r="N83" s="14"/>
      <c r="O83" s="14"/>
      <c r="P83" s="15"/>
    </row>
    <row r="84" spans="1:16" x14ac:dyDescent="0.2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/>
    </row>
    <row r="85" spans="1:16" x14ac:dyDescent="0.2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/>
      <c r="J85" t="s">
        <v>318</v>
      </c>
    </row>
    <row r="86" spans="1:16" x14ac:dyDescent="0.2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/>
      <c r="J86" s="10" t="s">
        <v>39</v>
      </c>
      <c r="K86" s="2" t="s">
        <v>14</v>
      </c>
      <c r="L86" s="2" t="s">
        <v>20</v>
      </c>
      <c r="M86" s="2" t="s">
        <v>23</v>
      </c>
      <c r="N86" s="2" t="s">
        <v>27</v>
      </c>
    </row>
    <row r="87" spans="1:16" x14ac:dyDescent="0.2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/>
      <c r="J87" s="2" t="s">
        <v>28</v>
      </c>
      <c r="K87" s="8"/>
      <c r="L87" s="8"/>
      <c r="M87" s="8"/>
      <c r="N87" s="8"/>
    </row>
    <row r="88" spans="1:16" x14ac:dyDescent="0.2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/>
      <c r="J88" s="2" t="s">
        <v>31</v>
      </c>
      <c r="K88" s="8"/>
      <c r="L88" s="8"/>
      <c r="M88" s="8"/>
      <c r="N88" s="8"/>
    </row>
    <row r="89" spans="1:16" x14ac:dyDescent="0.2">
      <c r="A89" s="3">
        <v>41554</v>
      </c>
      <c r="B89" s="2" t="s">
        <v>31</v>
      </c>
      <c r="C89" s="2" t="s">
        <v>14</v>
      </c>
      <c r="D89" s="2" t="s">
        <v>32</v>
      </c>
      <c r="E89" s="2" t="s">
        <v>22</v>
      </c>
      <c r="F89" s="5">
        <v>3465</v>
      </c>
      <c r="G89" s="5">
        <v>6299</v>
      </c>
      <c r="H89" s="4"/>
      <c r="J89" s="2" t="s">
        <v>17</v>
      </c>
      <c r="K89" s="8"/>
      <c r="L89" s="8"/>
      <c r="M89" s="8"/>
      <c r="N89" s="8"/>
    </row>
    <row r="90" spans="1:16" x14ac:dyDescent="0.2">
      <c r="A90" s="3">
        <v>41411</v>
      </c>
      <c r="B90" s="2" t="s">
        <v>28</v>
      </c>
      <c r="C90" s="2" t="s">
        <v>14</v>
      </c>
      <c r="D90" s="2" t="s">
        <v>32</v>
      </c>
      <c r="E90" s="2" t="s">
        <v>19</v>
      </c>
      <c r="F90" s="5">
        <v>2764</v>
      </c>
      <c r="G90" s="5">
        <v>4766</v>
      </c>
      <c r="H90" s="4"/>
      <c r="J90" s="2" t="s">
        <v>13</v>
      </c>
      <c r="K90" s="8"/>
      <c r="L90" s="8"/>
      <c r="M90" s="8"/>
      <c r="N90" s="8"/>
    </row>
    <row r="91" spans="1:16" x14ac:dyDescent="0.2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/>
    </row>
    <row r="92" spans="1:16" x14ac:dyDescent="0.2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/>
      <c r="K92" t="str">
        <f ca="1">IF(_xlfn.ISFORMULA(K87),ADDRESS(ROW(K87),COLUMN(K87),4)&amp;": "&amp;_xlfn.FORMULATEXT(K87),"")</f>
        <v/>
      </c>
    </row>
    <row r="93" spans="1:16" x14ac:dyDescent="0.2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/>
    </row>
    <row r="94" spans="1:16" x14ac:dyDescent="0.2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/>
    </row>
    <row r="95" spans="1:16" x14ac:dyDescent="0.2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/>
    </row>
    <row r="96" spans="1:16" x14ac:dyDescent="0.2">
      <c r="A96" s="3">
        <v>41019</v>
      </c>
      <c r="B96" s="2" t="s">
        <v>28</v>
      </c>
      <c r="C96" s="2" t="s">
        <v>27</v>
      </c>
      <c r="D96" s="2" t="s">
        <v>32</v>
      </c>
      <c r="E96" s="2" t="s">
        <v>19</v>
      </c>
      <c r="F96" s="5">
        <v>3971</v>
      </c>
      <c r="G96" s="5">
        <v>9233</v>
      </c>
      <c r="H96" s="4"/>
    </row>
    <row r="97" spans="1:8" x14ac:dyDescent="0.2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/>
    </row>
    <row r="98" spans="1:8" x14ac:dyDescent="0.2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/>
    </row>
    <row r="99" spans="1:8" x14ac:dyDescent="0.2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/>
    </row>
    <row r="100" spans="1:8" x14ac:dyDescent="0.2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/>
    </row>
    <row r="101" spans="1:8" x14ac:dyDescent="0.2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/>
    </row>
    <row r="102" spans="1:8" x14ac:dyDescent="0.2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/>
    </row>
    <row r="103" spans="1:8" x14ac:dyDescent="0.2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/>
    </row>
    <row r="104" spans="1:8" x14ac:dyDescent="0.2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/>
    </row>
    <row r="105" spans="1:8" x14ac:dyDescent="0.2">
      <c r="A105" s="3">
        <v>41195</v>
      </c>
      <c r="B105" s="2" t="s">
        <v>17</v>
      </c>
      <c r="C105" s="2" t="s">
        <v>27</v>
      </c>
      <c r="D105" s="2" t="s">
        <v>32</v>
      </c>
      <c r="E105" s="2" t="s">
        <v>16</v>
      </c>
      <c r="F105" s="5">
        <v>2395</v>
      </c>
      <c r="G105" s="5">
        <v>6474</v>
      </c>
      <c r="H105" s="4"/>
    </row>
    <row r="106" spans="1:8" x14ac:dyDescent="0.2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/>
    </row>
    <row r="107" spans="1:8" x14ac:dyDescent="0.2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/>
    </row>
    <row r="108" spans="1:8" x14ac:dyDescent="0.2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/>
    </row>
    <row r="109" spans="1:8" x14ac:dyDescent="0.2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/>
    </row>
    <row r="110" spans="1:8" x14ac:dyDescent="0.2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/>
    </row>
    <row r="111" spans="1:8" x14ac:dyDescent="0.2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/>
    </row>
    <row r="112" spans="1:8" x14ac:dyDescent="0.2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/>
    </row>
    <row r="113" spans="1:8" x14ac:dyDescent="0.2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/>
    </row>
    <row r="114" spans="1:8" x14ac:dyDescent="0.2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/>
    </row>
    <row r="115" spans="1:8" x14ac:dyDescent="0.2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/>
    </row>
    <row r="116" spans="1:8" x14ac:dyDescent="0.2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/>
    </row>
    <row r="117" spans="1:8" x14ac:dyDescent="0.2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/>
    </row>
    <row r="118" spans="1:8" x14ac:dyDescent="0.2">
      <c r="A118" s="3">
        <v>41504</v>
      </c>
      <c r="B118" s="2" t="s">
        <v>13</v>
      </c>
      <c r="C118" s="2" t="s">
        <v>27</v>
      </c>
      <c r="D118" s="2" t="s">
        <v>32</v>
      </c>
      <c r="E118" s="2" t="s">
        <v>16</v>
      </c>
      <c r="F118" s="5">
        <v>2422</v>
      </c>
      <c r="G118" s="5">
        <v>6543</v>
      </c>
      <c r="H118" s="4"/>
    </row>
    <row r="119" spans="1:8" x14ac:dyDescent="0.2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/>
    </row>
    <row r="120" spans="1:8" x14ac:dyDescent="0.2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/>
    </row>
    <row r="121" spans="1:8" x14ac:dyDescent="0.2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/>
    </row>
    <row r="122" spans="1:8" x14ac:dyDescent="0.2">
      <c r="A122" s="3">
        <v>41092</v>
      </c>
      <c r="B122" s="2" t="s">
        <v>28</v>
      </c>
      <c r="C122" s="2" t="s">
        <v>20</v>
      </c>
      <c r="D122" s="2" t="s">
        <v>32</v>
      </c>
      <c r="E122" s="2" t="s">
        <v>25</v>
      </c>
      <c r="F122" s="5">
        <v>836</v>
      </c>
      <c r="G122" s="5">
        <v>1520</v>
      </c>
      <c r="H122" s="4"/>
    </row>
    <row r="123" spans="1:8" x14ac:dyDescent="0.2">
      <c r="A123" s="3">
        <v>41336</v>
      </c>
      <c r="B123" s="2" t="s">
        <v>17</v>
      </c>
      <c r="C123" s="2" t="s">
        <v>23</v>
      </c>
      <c r="D123" s="2" t="s">
        <v>32</v>
      </c>
      <c r="E123" s="2" t="s">
        <v>19</v>
      </c>
      <c r="F123" s="5">
        <v>426</v>
      </c>
      <c r="G123" s="5">
        <v>992</v>
      </c>
      <c r="H123" s="4"/>
    </row>
    <row r="124" spans="1:8" x14ac:dyDescent="0.2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/>
    </row>
    <row r="125" spans="1:8" x14ac:dyDescent="0.2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/>
    </row>
    <row r="126" spans="1:8" x14ac:dyDescent="0.2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/>
    </row>
    <row r="127" spans="1:8" x14ac:dyDescent="0.2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/>
    </row>
    <row r="128" spans="1:8" x14ac:dyDescent="0.2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/>
    </row>
    <row r="129" spans="1:8" x14ac:dyDescent="0.2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/>
    </row>
    <row r="130" spans="1:8" x14ac:dyDescent="0.2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/>
    </row>
    <row r="131" spans="1:8" x14ac:dyDescent="0.2">
      <c r="A131" s="3">
        <v>40969</v>
      </c>
      <c r="B131" s="2" t="s">
        <v>31</v>
      </c>
      <c r="C131" s="2" t="s">
        <v>20</v>
      </c>
      <c r="D131" s="2" t="s">
        <v>32</v>
      </c>
      <c r="E131" s="2" t="s">
        <v>16</v>
      </c>
      <c r="F131" s="5">
        <v>2743</v>
      </c>
      <c r="G131" s="5">
        <v>6094</v>
      </c>
      <c r="H131" s="4"/>
    </row>
    <row r="132" spans="1:8" x14ac:dyDescent="0.2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/>
    </row>
    <row r="133" spans="1:8" x14ac:dyDescent="0.2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/>
    </row>
    <row r="134" spans="1:8" x14ac:dyDescent="0.2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/>
    </row>
    <row r="135" spans="1:8" x14ac:dyDescent="0.2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/>
    </row>
    <row r="136" spans="1:8" x14ac:dyDescent="0.2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/>
    </row>
    <row r="137" spans="1:8" x14ac:dyDescent="0.2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/>
    </row>
    <row r="138" spans="1:8" x14ac:dyDescent="0.2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/>
    </row>
    <row r="139" spans="1:8" x14ac:dyDescent="0.2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/>
    </row>
    <row r="140" spans="1:8" x14ac:dyDescent="0.2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/>
    </row>
    <row r="141" spans="1:8" x14ac:dyDescent="0.2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/>
    </row>
    <row r="142" spans="1:8" x14ac:dyDescent="0.2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/>
    </row>
    <row r="143" spans="1:8" x14ac:dyDescent="0.2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/>
    </row>
    <row r="144" spans="1:8" x14ac:dyDescent="0.2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/>
    </row>
    <row r="145" spans="1:8" x14ac:dyDescent="0.2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/>
    </row>
    <row r="146" spans="1:8" x14ac:dyDescent="0.2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/>
    </row>
    <row r="147" spans="1:8" x14ac:dyDescent="0.2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/>
    </row>
    <row r="148" spans="1:8" x14ac:dyDescent="0.2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/>
    </row>
    <row r="149" spans="1:8" x14ac:dyDescent="0.2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/>
    </row>
    <row r="150" spans="1:8" x14ac:dyDescent="0.2">
      <c r="A150" s="3">
        <v>40989</v>
      </c>
      <c r="B150" s="2" t="s">
        <v>31</v>
      </c>
      <c r="C150" s="2" t="s">
        <v>27</v>
      </c>
      <c r="D150" s="2" t="s">
        <v>32</v>
      </c>
      <c r="E150" s="2" t="s">
        <v>16</v>
      </c>
      <c r="F150" s="5">
        <v>2466</v>
      </c>
      <c r="G150" s="5">
        <v>4483</v>
      </c>
      <c r="H150" s="4"/>
    </row>
    <row r="151" spans="1:8" x14ac:dyDescent="0.2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/>
    </row>
    <row r="152" spans="1:8" x14ac:dyDescent="0.2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/>
    </row>
    <row r="153" spans="1:8" x14ac:dyDescent="0.2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/>
    </row>
    <row r="154" spans="1:8" x14ac:dyDescent="0.2">
      <c r="A154" s="3">
        <v>41364</v>
      </c>
      <c r="B154" s="2" t="s">
        <v>28</v>
      </c>
      <c r="C154" s="2" t="s">
        <v>14</v>
      </c>
      <c r="D154" s="2" t="s">
        <v>32</v>
      </c>
      <c r="E154" s="2" t="s">
        <v>25</v>
      </c>
      <c r="F154" s="5">
        <v>893</v>
      </c>
      <c r="G154" s="5">
        <v>1313</v>
      </c>
      <c r="H154" s="4"/>
    </row>
    <row r="155" spans="1:8" x14ac:dyDescent="0.2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/>
    </row>
    <row r="156" spans="1:8" x14ac:dyDescent="0.2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/>
    </row>
    <row r="157" spans="1:8" x14ac:dyDescent="0.2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/>
    </row>
    <row r="158" spans="1:8" x14ac:dyDescent="0.2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/>
    </row>
    <row r="159" spans="1:8" x14ac:dyDescent="0.2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/>
    </row>
    <row r="160" spans="1:8" x14ac:dyDescent="0.2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/>
    </row>
    <row r="161" spans="1:8" x14ac:dyDescent="0.2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/>
    </row>
    <row r="162" spans="1:8" x14ac:dyDescent="0.2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/>
    </row>
    <row r="163" spans="1:8" x14ac:dyDescent="0.2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/>
    </row>
    <row r="164" spans="1:8" x14ac:dyDescent="0.2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/>
    </row>
    <row r="165" spans="1:8" x14ac:dyDescent="0.2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/>
    </row>
    <row r="166" spans="1:8" x14ac:dyDescent="0.2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/>
    </row>
    <row r="167" spans="1:8" x14ac:dyDescent="0.2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/>
    </row>
    <row r="168" spans="1:8" x14ac:dyDescent="0.2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/>
    </row>
    <row r="169" spans="1:8" x14ac:dyDescent="0.2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/>
    </row>
    <row r="170" spans="1:8" x14ac:dyDescent="0.2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/>
    </row>
    <row r="171" spans="1:8" x14ac:dyDescent="0.2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/>
    </row>
    <row r="172" spans="1:8" x14ac:dyDescent="0.2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/>
    </row>
    <row r="173" spans="1:8" x14ac:dyDescent="0.2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/>
    </row>
    <row r="174" spans="1:8" x14ac:dyDescent="0.2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/>
    </row>
    <row r="175" spans="1:8" x14ac:dyDescent="0.2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/>
    </row>
    <row r="176" spans="1:8" x14ac:dyDescent="0.2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/>
    </row>
    <row r="177" spans="1:8" x14ac:dyDescent="0.2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/>
    </row>
    <row r="178" spans="1:8" x14ac:dyDescent="0.2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/>
    </row>
    <row r="179" spans="1:8" x14ac:dyDescent="0.2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/>
    </row>
    <row r="180" spans="1:8" x14ac:dyDescent="0.2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/>
    </row>
    <row r="181" spans="1:8" x14ac:dyDescent="0.2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/>
    </row>
    <row r="182" spans="1:8" x14ac:dyDescent="0.2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/>
    </row>
    <row r="183" spans="1:8" x14ac:dyDescent="0.2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/>
    </row>
    <row r="184" spans="1:8" x14ac:dyDescent="0.2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/>
    </row>
    <row r="185" spans="1:8" x14ac:dyDescent="0.2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/>
    </row>
    <row r="186" spans="1:8" x14ac:dyDescent="0.2">
      <c r="A186" s="3">
        <v>40958</v>
      </c>
      <c r="B186" s="2" t="s">
        <v>13</v>
      </c>
      <c r="C186" s="2" t="s">
        <v>27</v>
      </c>
      <c r="D186" s="2" t="s">
        <v>32</v>
      </c>
      <c r="E186" s="2" t="s">
        <v>25</v>
      </c>
      <c r="F186" s="5">
        <v>118</v>
      </c>
      <c r="G186" s="5">
        <v>173</v>
      </c>
      <c r="H186" s="4"/>
    </row>
    <row r="187" spans="1:8" x14ac:dyDescent="0.2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/>
    </row>
    <row r="188" spans="1:8" x14ac:dyDescent="0.2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/>
    </row>
    <row r="189" spans="1:8" x14ac:dyDescent="0.2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/>
    </row>
    <row r="190" spans="1:8" x14ac:dyDescent="0.2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/>
    </row>
    <row r="191" spans="1:8" x14ac:dyDescent="0.2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/>
    </row>
    <row r="192" spans="1:8" x14ac:dyDescent="0.2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/>
    </row>
    <row r="193" spans="1:8" x14ac:dyDescent="0.2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/>
    </row>
    <row r="194" spans="1:8" x14ac:dyDescent="0.2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/>
    </row>
    <row r="195" spans="1:8" x14ac:dyDescent="0.2">
      <c r="A195" s="3">
        <v>41625</v>
      </c>
      <c r="B195" s="2" t="s">
        <v>31</v>
      </c>
      <c r="C195" s="2" t="s">
        <v>27</v>
      </c>
      <c r="D195" s="2" t="s">
        <v>32</v>
      </c>
      <c r="E195" s="2" t="s">
        <v>19</v>
      </c>
      <c r="F195" s="5">
        <v>3077</v>
      </c>
      <c r="G195" s="5">
        <v>5593</v>
      </c>
      <c r="H195" s="4"/>
    </row>
    <row r="196" spans="1:8" x14ac:dyDescent="0.2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/>
    </row>
    <row r="197" spans="1:8" x14ac:dyDescent="0.2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/>
    </row>
    <row r="198" spans="1:8" x14ac:dyDescent="0.2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/>
    </row>
    <row r="199" spans="1:8" x14ac:dyDescent="0.2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/>
    </row>
    <row r="200" spans="1:8" x14ac:dyDescent="0.2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/>
    </row>
    <row r="201" spans="1:8" x14ac:dyDescent="0.2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/>
    </row>
    <row r="202" spans="1:8" x14ac:dyDescent="0.2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/>
    </row>
    <row r="203" spans="1:8" x14ac:dyDescent="0.2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/>
    </row>
    <row r="204" spans="1:8" x14ac:dyDescent="0.2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/>
    </row>
    <row r="205" spans="1:8" x14ac:dyDescent="0.2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/>
    </row>
    <row r="206" spans="1:8" x14ac:dyDescent="0.2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/>
    </row>
    <row r="207" spans="1:8" x14ac:dyDescent="0.2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/>
    </row>
    <row r="208" spans="1:8" x14ac:dyDescent="0.2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/>
    </row>
    <row r="209" spans="1:8" x14ac:dyDescent="0.2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/>
    </row>
    <row r="210" spans="1:8" x14ac:dyDescent="0.2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/>
    </row>
    <row r="211" spans="1:8" x14ac:dyDescent="0.2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/>
    </row>
    <row r="212" spans="1:8" x14ac:dyDescent="0.2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/>
    </row>
    <row r="213" spans="1:8" x14ac:dyDescent="0.2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/>
    </row>
    <row r="214" spans="1:8" x14ac:dyDescent="0.2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/>
    </row>
    <row r="215" spans="1:8" x14ac:dyDescent="0.2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/>
    </row>
    <row r="216" spans="1:8" x14ac:dyDescent="0.2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/>
    </row>
    <row r="217" spans="1:8" x14ac:dyDescent="0.2">
      <c r="A217" s="3">
        <v>41260</v>
      </c>
      <c r="B217" s="2" t="s">
        <v>28</v>
      </c>
      <c r="C217" s="2" t="s">
        <v>14</v>
      </c>
      <c r="D217" s="2" t="s">
        <v>32</v>
      </c>
      <c r="E217" s="2" t="s">
        <v>16</v>
      </c>
      <c r="F217" s="5">
        <v>1529</v>
      </c>
      <c r="G217" s="5">
        <v>2780</v>
      </c>
      <c r="H217" s="4"/>
    </row>
    <row r="218" spans="1:8" x14ac:dyDescent="0.2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/>
    </row>
    <row r="219" spans="1:8" x14ac:dyDescent="0.2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/>
    </row>
    <row r="220" spans="1:8" x14ac:dyDescent="0.2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/>
    </row>
    <row r="221" spans="1:8" x14ac:dyDescent="0.2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/>
    </row>
    <row r="222" spans="1:8" x14ac:dyDescent="0.2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/>
    </row>
    <row r="223" spans="1:8" x14ac:dyDescent="0.2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/>
    </row>
    <row r="224" spans="1:8" x14ac:dyDescent="0.2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/>
    </row>
    <row r="225" spans="1:8" x14ac:dyDescent="0.2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/>
    </row>
    <row r="226" spans="1:8" x14ac:dyDescent="0.2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/>
    </row>
    <row r="227" spans="1:8" x14ac:dyDescent="0.2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/>
    </row>
    <row r="228" spans="1:8" x14ac:dyDescent="0.2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/>
    </row>
    <row r="229" spans="1:8" x14ac:dyDescent="0.2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/>
    </row>
    <row r="230" spans="1:8" x14ac:dyDescent="0.2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/>
    </row>
    <row r="231" spans="1:8" x14ac:dyDescent="0.2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/>
    </row>
    <row r="232" spans="1:8" x14ac:dyDescent="0.2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/>
    </row>
    <row r="233" spans="1:8" x14ac:dyDescent="0.2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/>
    </row>
    <row r="234" spans="1:8" x14ac:dyDescent="0.2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/>
    </row>
    <row r="235" spans="1:8" x14ac:dyDescent="0.2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/>
    </row>
    <row r="236" spans="1:8" x14ac:dyDescent="0.2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/>
    </row>
    <row r="237" spans="1:8" x14ac:dyDescent="0.2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/>
    </row>
    <row r="238" spans="1:8" x14ac:dyDescent="0.2">
      <c r="A238" s="3">
        <v>41111</v>
      </c>
      <c r="B238" s="2" t="s">
        <v>13</v>
      </c>
      <c r="C238" s="2" t="s">
        <v>23</v>
      </c>
      <c r="D238" s="2" t="s">
        <v>32</v>
      </c>
      <c r="E238" s="2" t="s">
        <v>25</v>
      </c>
      <c r="F238" s="5">
        <v>1642</v>
      </c>
      <c r="G238" s="5">
        <v>1866</v>
      </c>
      <c r="H238" s="4"/>
    </row>
    <row r="239" spans="1:8" x14ac:dyDescent="0.2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/>
    </row>
    <row r="240" spans="1:8" x14ac:dyDescent="0.2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/>
    </row>
    <row r="241" spans="1:8" x14ac:dyDescent="0.2">
      <c r="A241" s="3">
        <v>41600</v>
      </c>
      <c r="B241" s="2" t="s">
        <v>17</v>
      </c>
      <c r="C241" s="2" t="s">
        <v>14</v>
      </c>
      <c r="D241" s="2" t="s">
        <v>32</v>
      </c>
      <c r="E241" s="2" t="s">
        <v>19</v>
      </c>
      <c r="F241" s="5">
        <v>7013</v>
      </c>
      <c r="G241" s="5">
        <v>7501</v>
      </c>
      <c r="H241" s="4"/>
    </row>
    <row r="242" spans="1:8" x14ac:dyDescent="0.2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/>
    </row>
    <row r="243" spans="1:8" x14ac:dyDescent="0.2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/>
    </row>
    <row r="244" spans="1:8" x14ac:dyDescent="0.2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/>
    </row>
    <row r="245" spans="1:8" x14ac:dyDescent="0.2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/>
    </row>
    <row r="246" spans="1:8" x14ac:dyDescent="0.2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/>
    </row>
    <row r="247" spans="1:8" x14ac:dyDescent="0.2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/>
    </row>
    <row r="248" spans="1:8" x14ac:dyDescent="0.2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/>
    </row>
    <row r="249" spans="1:8" x14ac:dyDescent="0.2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/>
    </row>
    <row r="250" spans="1:8" x14ac:dyDescent="0.2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/>
    </row>
    <row r="251" spans="1:8" x14ac:dyDescent="0.2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/>
    </row>
    <row r="252" spans="1:8" x14ac:dyDescent="0.2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/>
    </row>
    <row r="253" spans="1:8" x14ac:dyDescent="0.2">
      <c r="A253" s="3">
        <v>40917</v>
      </c>
      <c r="B253" s="2" t="s">
        <v>31</v>
      </c>
      <c r="C253" s="2" t="s">
        <v>27</v>
      </c>
      <c r="D253" s="2" t="s">
        <v>32</v>
      </c>
      <c r="E253" s="2" t="s">
        <v>19</v>
      </c>
      <c r="F253" s="5">
        <v>2071</v>
      </c>
      <c r="G253" s="5">
        <v>5597</v>
      </c>
      <c r="H253" s="4"/>
    </row>
    <row r="254" spans="1:8" x14ac:dyDescent="0.2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/>
    </row>
    <row r="255" spans="1:8" x14ac:dyDescent="0.2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/>
    </row>
    <row r="256" spans="1:8" x14ac:dyDescent="0.2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/>
    </row>
    <row r="257" spans="1:8" x14ac:dyDescent="0.2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/>
    </row>
    <row r="258" spans="1:8" x14ac:dyDescent="0.2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/>
    </row>
    <row r="259" spans="1:8" x14ac:dyDescent="0.2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/>
    </row>
    <row r="260" spans="1:8" x14ac:dyDescent="0.2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/>
    </row>
    <row r="261" spans="1:8" x14ac:dyDescent="0.2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/>
    </row>
    <row r="262" spans="1:8" x14ac:dyDescent="0.2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/>
    </row>
    <row r="263" spans="1:8" x14ac:dyDescent="0.2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/>
    </row>
    <row r="264" spans="1:8" x14ac:dyDescent="0.2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/>
    </row>
    <row r="265" spans="1:8" x14ac:dyDescent="0.2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/>
    </row>
    <row r="266" spans="1:8" x14ac:dyDescent="0.2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/>
    </row>
    <row r="267" spans="1:8" x14ac:dyDescent="0.2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/>
    </row>
    <row r="268" spans="1:8" x14ac:dyDescent="0.2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/>
    </row>
    <row r="269" spans="1:8" x14ac:dyDescent="0.2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/>
    </row>
    <row r="270" spans="1:8" x14ac:dyDescent="0.2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/>
    </row>
    <row r="271" spans="1:8" x14ac:dyDescent="0.2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/>
    </row>
    <row r="272" spans="1:8" x14ac:dyDescent="0.2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/>
    </row>
    <row r="273" spans="1:8" x14ac:dyDescent="0.2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/>
    </row>
    <row r="274" spans="1:8" x14ac:dyDescent="0.2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/>
    </row>
    <row r="275" spans="1:8" x14ac:dyDescent="0.2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/>
    </row>
    <row r="276" spans="1:8" x14ac:dyDescent="0.2">
      <c r="A276" s="3">
        <v>41517</v>
      </c>
      <c r="B276" s="2" t="s">
        <v>17</v>
      </c>
      <c r="C276" s="2" t="s">
        <v>14</v>
      </c>
      <c r="D276" s="2" t="s">
        <v>32</v>
      </c>
      <c r="E276" s="2" t="s">
        <v>16</v>
      </c>
      <c r="F276" s="5">
        <v>677</v>
      </c>
      <c r="G276" s="5">
        <v>1168</v>
      </c>
      <c r="H276" s="4"/>
    </row>
    <row r="277" spans="1:8" x14ac:dyDescent="0.2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/>
    </row>
    <row r="278" spans="1:8" x14ac:dyDescent="0.2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/>
    </row>
    <row r="279" spans="1:8" x14ac:dyDescent="0.2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/>
    </row>
    <row r="280" spans="1:8" x14ac:dyDescent="0.2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/>
    </row>
    <row r="281" spans="1:8" x14ac:dyDescent="0.2">
      <c r="A281" s="3">
        <v>41274</v>
      </c>
      <c r="B281" s="2" t="s">
        <v>13</v>
      </c>
      <c r="C281" s="2" t="s">
        <v>27</v>
      </c>
      <c r="D281" s="2" t="s">
        <v>32</v>
      </c>
      <c r="E281" s="2" t="s">
        <v>19</v>
      </c>
      <c r="F281" s="5">
        <v>2965</v>
      </c>
      <c r="G281" s="5">
        <v>5024</v>
      </c>
      <c r="H281" s="4"/>
    </row>
    <row r="282" spans="1:8" x14ac:dyDescent="0.2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/>
    </row>
    <row r="283" spans="1:8" x14ac:dyDescent="0.2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/>
    </row>
    <row r="284" spans="1:8" x14ac:dyDescent="0.2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/>
    </row>
    <row r="285" spans="1:8" x14ac:dyDescent="0.2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/>
    </row>
    <row r="286" spans="1:8" x14ac:dyDescent="0.2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/>
    </row>
    <row r="287" spans="1:8" x14ac:dyDescent="0.2">
      <c r="A287" s="3">
        <v>41291</v>
      </c>
      <c r="B287" s="2" t="s">
        <v>13</v>
      </c>
      <c r="C287" s="2" t="s">
        <v>14</v>
      </c>
      <c r="D287" s="2" t="s">
        <v>32</v>
      </c>
      <c r="E287" s="2" t="s">
        <v>25</v>
      </c>
      <c r="F287" s="5">
        <v>3120</v>
      </c>
      <c r="G287" s="5">
        <v>3337</v>
      </c>
      <c r="H287" s="4"/>
    </row>
    <row r="288" spans="1:8" x14ac:dyDescent="0.2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/>
    </row>
    <row r="289" spans="1:8" x14ac:dyDescent="0.2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/>
    </row>
    <row r="290" spans="1:8" x14ac:dyDescent="0.2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/>
    </row>
    <row r="291" spans="1:8" x14ac:dyDescent="0.2">
      <c r="A291" s="3">
        <v>41508</v>
      </c>
      <c r="B291" s="2" t="s">
        <v>31</v>
      </c>
      <c r="C291" s="2" t="s">
        <v>27</v>
      </c>
      <c r="D291" s="2" t="s">
        <v>32</v>
      </c>
      <c r="E291" s="2" t="s">
        <v>19</v>
      </c>
      <c r="F291" s="5">
        <v>4443</v>
      </c>
      <c r="G291" s="5">
        <v>5923</v>
      </c>
      <c r="H291" s="4"/>
    </row>
    <row r="292" spans="1:8" x14ac:dyDescent="0.2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/>
    </row>
    <row r="293" spans="1:8" x14ac:dyDescent="0.2">
      <c r="A293" s="3">
        <v>41580</v>
      </c>
      <c r="B293" s="2" t="s">
        <v>17</v>
      </c>
      <c r="C293" s="2" t="s">
        <v>14</v>
      </c>
      <c r="D293" s="2" t="s">
        <v>32</v>
      </c>
      <c r="E293" s="2" t="s">
        <v>22</v>
      </c>
      <c r="F293" s="5">
        <v>5180</v>
      </c>
      <c r="G293" s="5">
        <v>7619</v>
      </c>
      <c r="H293" s="4"/>
    </row>
    <row r="294" spans="1:8" x14ac:dyDescent="0.2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/>
    </row>
    <row r="295" spans="1:8" x14ac:dyDescent="0.2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/>
    </row>
    <row r="296" spans="1:8" x14ac:dyDescent="0.2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/>
    </row>
    <row r="297" spans="1:8" x14ac:dyDescent="0.2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/>
    </row>
    <row r="298" spans="1:8" x14ac:dyDescent="0.2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/>
    </row>
    <row r="299" spans="1:8" x14ac:dyDescent="0.2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/>
    </row>
    <row r="300" spans="1:8" x14ac:dyDescent="0.2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/>
    </row>
    <row r="301" spans="1:8" x14ac:dyDescent="0.2">
      <c r="A301" s="3">
        <v>41154</v>
      </c>
      <c r="B301" s="2" t="s">
        <v>31</v>
      </c>
      <c r="C301" s="2" t="s">
        <v>14</v>
      </c>
      <c r="D301" s="2" t="s">
        <v>32</v>
      </c>
      <c r="E301" s="2" t="s">
        <v>19</v>
      </c>
      <c r="F301" s="5">
        <v>3980</v>
      </c>
      <c r="G301" s="5">
        <v>5852</v>
      </c>
      <c r="H301" s="4"/>
    </row>
    <row r="302" spans="1:8" x14ac:dyDescent="0.2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/>
    </row>
    <row r="303" spans="1:8" x14ac:dyDescent="0.2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/>
    </row>
    <row r="304" spans="1:8" x14ac:dyDescent="0.2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/>
    </row>
    <row r="305" spans="1:8" x14ac:dyDescent="0.2">
      <c r="A305" s="3">
        <v>41430</v>
      </c>
      <c r="B305" s="2" t="s">
        <v>28</v>
      </c>
      <c r="C305" s="2" t="s">
        <v>23</v>
      </c>
      <c r="D305" s="2" t="s">
        <v>32</v>
      </c>
      <c r="E305" s="2" t="s">
        <v>22</v>
      </c>
      <c r="F305" s="5">
        <v>246</v>
      </c>
      <c r="G305" s="5">
        <v>573</v>
      </c>
      <c r="H305" s="4"/>
    </row>
    <row r="306" spans="1:8" x14ac:dyDescent="0.2">
      <c r="A306" s="3">
        <v>41496</v>
      </c>
      <c r="B306" s="2" t="s">
        <v>28</v>
      </c>
      <c r="C306" s="2" t="s">
        <v>20</v>
      </c>
      <c r="D306" s="2" t="s">
        <v>32</v>
      </c>
      <c r="E306" s="2" t="s">
        <v>16</v>
      </c>
      <c r="F306" s="5">
        <v>527</v>
      </c>
      <c r="G306" s="5">
        <v>892</v>
      </c>
      <c r="H306" s="4"/>
    </row>
    <row r="307" spans="1:8" x14ac:dyDescent="0.2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/>
    </row>
    <row r="308" spans="1:8" x14ac:dyDescent="0.2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/>
    </row>
    <row r="309" spans="1:8" x14ac:dyDescent="0.2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/>
    </row>
    <row r="310" spans="1:8" x14ac:dyDescent="0.2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/>
    </row>
    <row r="311" spans="1:8" x14ac:dyDescent="0.2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/>
    </row>
    <row r="312" spans="1:8" x14ac:dyDescent="0.2">
      <c r="A312" s="3">
        <v>41578</v>
      </c>
      <c r="B312" s="2" t="s">
        <v>13</v>
      </c>
      <c r="C312" s="2" t="s">
        <v>14</v>
      </c>
      <c r="D312" s="2" t="s">
        <v>32</v>
      </c>
      <c r="E312" s="2" t="s">
        <v>19</v>
      </c>
      <c r="F312" s="5">
        <v>4549</v>
      </c>
      <c r="G312" s="5">
        <v>7711</v>
      </c>
      <c r="H312" s="4"/>
    </row>
    <row r="313" spans="1:8" x14ac:dyDescent="0.2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/>
    </row>
    <row r="314" spans="1:8" x14ac:dyDescent="0.2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/>
    </row>
    <row r="315" spans="1:8" x14ac:dyDescent="0.2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/>
    </row>
    <row r="316" spans="1:8" x14ac:dyDescent="0.2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/>
    </row>
    <row r="317" spans="1:8" x14ac:dyDescent="0.2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/>
    </row>
    <row r="318" spans="1:8" x14ac:dyDescent="0.2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/>
    </row>
    <row r="319" spans="1:8" x14ac:dyDescent="0.2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/>
    </row>
    <row r="320" spans="1:8" x14ac:dyDescent="0.2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/>
    </row>
    <row r="321" spans="1:8" x14ac:dyDescent="0.2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/>
    </row>
    <row r="322" spans="1:8" x14ac:dyDescent="0.2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/>
    </row>
    <row r="323" spans="1:8" x14ac:dyDescent="0.2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/>
    </row>
    <row r="324" spans="1:8" x14ac:dyDescent="0.2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/>
    </row>
    <row r="325" spans="1:8" x14ac:dyDescent="0.2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/>
    </row>
    <row r="326" spans="1:8" x14ac:dyDescent="0.2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/>
    </row>
    <row r="327" spans="1:8" x14ac:dyDescent="0.2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/>
    </row>
    <row r="328" spans="1:8" x14ac:dyDescent="0.2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/>
    </row>
    <row r="329" spans="1:8" x14ac:dyDescent="0.2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/>
    </row>
    <row r="330" spans="1:8" x14ac:dyDescent="0.2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/>
    </row>
    <row r="331" spans="1:8" x14ac:dyDescent="0.2">
      <c r="A331" s="3">
        <v>41614</v>
      </c>
      <c r="B331" s="2" t="s">
        <v>13</v>
      </c>
      <c r="C331" s="2" t="s">
        <v>14</v>
      </c>
      <c r="D331" s="2" t="s">
        <v>32</v>
      </c>
      <c r="E331" s="2" t="s">
        <v>16</v>
      </c>
      <c r="F331" s="5">
        <v>55</v>
      </c>
      <c r="G331" s="5">
        <v>126</v>
      </c>
      <c r="H331" s="4"/>
    </row>
    <row r="332" spans="1:8" x14ac:dyDescent="0.2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/>
    </row>
    <row r="333" spans="1:8" x14ac:dyDescent="0.2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/>
    </row>
    <row r="334" spans="1:8" x14ac:dyDescent="0.2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/>
    </row>
    <row r="335" spans="1:8" x14ac:dyDescent="0.2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/>
    </row>
    <row r="336" spans="1:8" x14ac:dyDescent="0.2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/>
    </row>
    <row r="337" spans="1:8" x14ac:dyDescent="0.2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/>
    </row>
    <row r="338" spans="1:8" x14ac:dyDescent="0.2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/>
    </row>
    <row r="339" spans="1:8" x14ac:dyDescent="0.2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/>
    </row>
    <row r="340" spans="1:8" x14ac:dyDescent="0.2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/>
    </row>
    <row r="341" spans="1:8" x14ac:dyDescent="0.2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/>
    </row>
    <row r="342" spans="1:8" x14ac:dyDescent="0.2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/>
    </row>
    <row r="343" spans="1:8" x14ac:dyDescent="0.2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/>
    </row>
    <row r="344" spans="1:8" x14ac:dyDescent="0.2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/>
    </row>
    <row r="345" spans="1:8" x14ac:dyDescent="0.2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/>
    </row>
    <row r="346" spans="1:8" x14ac:dyDescent="0.2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/>
    </row>
    <row r="347" spans="1:8" x14ac:dyDescent="0.2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/>
    </row>
    <row r="348" spans="1:8" x14ac:dyDescent="0.2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/>
    </row>
    <row r="349" spans="1:8" x14ac:dyDescent="0.2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/>
    </row>
    <row r="350" spans="1:8" x14ac:dyDescent="0.2">
      <c r="A350" s="3">
        <v>41561</v>
      </c>
      <c r="B350" s="2" t="s">
        <v>17</v>
      </c>
      <c r="C350" s="2" t="s">
        <v>14</v>
      </c>
      <c r="D350" s="2" t="s">
        <v>32</v>
      </c>
      <c r="E350" s="2" t="s">
        <v>25</v>
      </c>
      <c r="F350" s="5">
        <v>2318</v>
      </c>
      <c r="G350" s="5">
        <v>3408</v>
      </c>
      <c r="H350" s="4"/>
    </row>
    <row r="351" spans="1:8" x14ac:dyDescent="0.2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/>
    </row>
    <row r="352" spans="1:8" x14ac:dyDescent="0.2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/>
    </row>
    <row r="353" spans="1:8" x14ac:dyDescent="0.2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/>
    </row>
    <row r="354" spans="1:8" x14ac:dyDescent="0.2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/>
    </row>
    <row r="355" spans="1:8" x14ac:dyDescent="0.2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/>
    </row>
    <row r="356" spans="1:8" x14ac:dyDescent="0.2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/>
    </row>
    <row r="357" spans="1:8" x14ac:dyDescent="0.2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/>
    </row>
    <row r="358" spans="1:8" x14ac:dyDescent="0.2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/>
    </row>
    <row r="359" spans="1:8" x14ac:dyDescent="0.2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/>
    </row>
    <row r="360" spans="1:8" x14ac:dyDescent="0.2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/>
    </row>
    <row r="361" spans="1:8" x14ac:dyDescent="0.2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/>
    </row>
    <row r="362" spans="1:8" x14ac:dyDescent="0.2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/>
    </row>
    <row r="363" spans="1:8" x14ac:dyDescent="0.2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/>
    </row>
    <row r="364" spans="1:8" x14ac:dyDescent="0.2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/>
    </row>
    <row r="365" spans="1:8" x14ac:dyDescent="0.2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/>
    </row>
    <row r="366" spans="1:8" x14ac:dyDescent="0.2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/>
    </row>
    <row r="367" spans="1:8" x14ac:dyDescent="0.2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/>
    </row>
    <row r="368" spans="1:8" x14ac:dyDescent="0.2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/>
    </row>
    <row r="369" spans="1:8" x14ac:dyDescent="0.2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/>
    </row>
    <row r="370" spans="1:8" x14ac:dyDescent="0.2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/>
    </row>
    <row r="371" spans="1:8" x14ac:dyDescent="0.2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/>
    </row>
    <row r="372" spans="1:8" x14ac:dyDescent="0.2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/>
    </row>
    <row r="373" spans="1:8" x14ac:dyDescent="0.2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/>
    </row>
    <row r="374" spans="1:8" x14ac:dyDescent="0.2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/>
    </row>
    <row r="375" spans="1:8" x14ac:dyDescent="0.2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/>
    </row>
    <row r="376" spans="1:8" x14ac:dyDescent="0.2">
      <c r="A376" s="3">
        <v>41503</v>
      </c>
      <c r="B376" s="2" t="s">
        <v>28</v>
      </c>
      <c r="C376" s="2" t="s">
        <v>20</v>
      </c>
      <c r="D376" s="2" t="s">
        <v>32</v>
      </c>
      <c r="E376" s="2" t="s">
        <v>25</v>
      </c>
      <c r="F376" s="5">
        <v>3739</v>
      </c>
      <c r="G376" s="5">
        <v>8309</v>
      </c>
      <c r="H376" s="4"/>
    </row>
    <row r="377" spans="1:8" x14ac:dyDescent="0.2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/>
    </row>
    <row r="378" spans="1:8" x14ac:dyDescent="0.2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/>
    </row>
    <row r="379" spans="1:8" x14ac:dyDescent="0.2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/>
    </row>
    <row r="380" spans="1:8" x14ac:dyDescent="0.2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/>
    </row>
    <row r="381" spans="1:8" x14ac:dyDescent="0.2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/>
    </row>
    <row r="382" spans="1:8" x14ac:dyDescent="0.2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/>
    </row>
    <row r="383" spans="1:8" x14ac:dyDescent="0.2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/>
    </row>
    <row r="384" spans="1:8" x14ac:dyDescent="0.2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/>
    </row>
    <row r="385" spans="1:8" x14ac:dyDescent="0.2">
      <c r="A385" s="3">
        <v>41263</v>
      </c>
      <c r="B385" s="2" t="s">
        <v>28</v>
      </c>
      <c r="C385" s="2" t="s">
        <v>20</v>
      </c>
      <c r="D385" s="2" t="s">
        <v>32</v>
      </c>
      <c r="E385" s="2" t="s">
        <v>25</v>
      </c>
      <c r="F385" s="5">
        <v>5491</v>
      </c>
      <c r="G385" s="5">
        <v>6239</v>
      </c>
      <c r="H385" s="4"/>
    </row>
    <row r="386" spans="1:8" x14ac:dyDescent="0.2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/>
    </row>
    <row r="387" spans="1:8" x14ac:dyDescent="0.2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/>
    </row>
    <row r="388" spans="1:8" x14ac:dyDescent="0.2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/>
    </row>
    <row r="389" spans="1:8" x14ac:dyDescent="0.2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/>
    </row>
    <row r="390" spans="1:8" x14ac:dyDescent="0.2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/>
    </row>
    <row r="391" spans="1:8" x14ac:dyDescent="0.2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/>
    </row>
    <row r="392" spans="1:8" x14ac:dyDescent="0.2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/>
    </row>
    <row r="393" spans="1:8" x14ac:dyDescent="0.2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/>
    </row>
    <row r="394" spans="1:8" x14ac:dyDescent="0.2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/>
    </row>
    <row r="395" spans="1:8" x14ac:dyDescent="0.2">
      <c r="A395" s="3">
        <v>41054</v>
      </c>
      <c r="B395" s="2" t="s">
        <v>28</v>
      </c>
      <c r="C395" s="2" t="s">
        <v>14</v>
      </c>
      <c r="D395" s="2" t="s">
        <v>32</v>
      </c>
      <c r="E395" s="2" t="s">
        <v>16</v>
      </c>
      <c r="F395" s="5">
        <v>1310</v>
      </c>
      <c r="G395" s="5">
        <v>2259</v>
      </c>
      <c r="H395" s="4"/>
    </row>
    <row r="396" spans="1:8" x14ac:dyDescent="0.2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/>
    </row>
    <row r="397" spans="1:8" x14ac:dyDescent="0.2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/>
    </row>
    <row r="398" spans="1:8" x14ac:dyDescent="0.2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/>
    </row>
    <row r="399" spans="1:8" x14ac:dyDescent="0.2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/>
    </row>
    <row r="400" spans="1:8" x14ac:dyDescent="0.2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/>
    </row>
    <row r="401" spans="1:8" x14ac:dyDescent="0.2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/>
    </row>
    <row r="402" spans="1:8" x14ac:dyDescent="0.2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/>
    </row>
    <row r="403" spans="1:8" x14ac:dyDescent="0.2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/>
    </row>
    <row r="404" spans="1:8" x14ac:dyDescent="0.2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/>
    </row>
    <row r="405" spans="1:8" x14ac:dyDescent="0.2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/>
    </row>
    <row r="406" spans="1:8" x14ac:dyDescent="0.2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/>
    </row>
    <row r="407" spans="1:8" x14ac:dyDescent="0.2">
      <c r="A407" s="3">
        <v>41331</v>
      </c>
      <c r="B407" s="2" t="s">
        <v>13</v>
      </c>
      <c r="C407" s="2" t="s">
        <v>27</v>
      </c>
      <c r="D407" s="2" t="s">
        <v>32</v>
      </c>
      <c r="E407" s="2" t="s">
        <v>22</v>
      </c>
      <c r="F407" s="5">
        <v>3177</v>
      </c>
      <c r="G407" s="5">
        <v>4236</v>
      </c>
      <c r="H407" s="4"/>
    </row>
    <row r="408" spans="1:8" x14ac:dyDescent="0.2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/>
    </row>
    <row r="409" spans="1:8" x14ac:dyDescent="0.2">
      <c r="A409" s="3">
        <v>41199</v>
      </c>
      <c r="B409" s="2" t="s">
        <v>28</v>
      </c>
      <c r="C409" s="2" t="s">
        <v>23</v>
      </c>
      <c r="D409" s="2" t="s">
        <v>32</v>
      </c>
      <c r="E409" s="2" t="s">
        <v>19</v>
      </c>
      <c r="F409" s="5">
        <v>1852</v>
      </c>
      <c r="G409" s="5">
        <v>5003</v>
      </c>
      <c r="H409" s="4"/>
    </row>
    <row r="410" spans="1:8" x14ac:dyDescent="0.2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/>
    </row>
    <row r="411" spans="1:8" x14ac:dyDescent="0.2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/>
    </row>
    <row r="412" spans="1:8" x14ac:dyDescent="0.2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/>
    </row>
    <row r="413" spans="1:8" x14ac:dyDescent="0.2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/>
    </row>
    <row r="414" spans="1:8" x14ac:dyDescent="0.2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/>
    </row>
    <row r="415" spans="1:8" x14ac:dyDescent="0.2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/>
    </row>
    <row r="416" spans="1:8" x14ac:dyDescent="0.2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/>
    </row>
    <row r="417" spans="1:8" x14ac:dyDescent="0.2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/>
    </row>
    <row r="418" spans="1:8" x14ac:dyDescent="0.2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/>
    </row>
    <row r="419" spans="1:8" x14ac:dyDescent="0.2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/>
    </row>
    <row r="420" spans="1:8" x14ac:dyDescent="0.2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/>
    </row>
    <row r="421" spans="1:8" x14ac:dyDescent="0.2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/>
    </row>
    <row r="422" spans="1:8" x14ac:dyDescent="0.2">
      <c r="A422" s="3">
        <v>41039</v>
      </c>
      <c r="B422" s="2" t="s">
        <v>28</v>
      </c>
      <c r="C422" s="2" t="s">
        <v>20</v>
      </c>
      <c r="D422" s="2" t="s">
        <v>32</v>
      </c>
      <c r="E422" s="2" t="s">
        <v>19</v>
      </c>
      <c r="F422" s="5">
        <v>2236</v>
      </c>
      <c r="G422" s="5">
        <v>3791</v>
      </c>
      <c r="H422" s="4"/>
    </row>
    <row r="423" spans="1:8" x14ac:dyDescent="0.2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/>
    </row>
    <row r="424" spans="1:8" x14ac:dyDescent="0.2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/>
    </row>
    <row r="425" spans="1:8" x14ac:dyDescent="0.2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/>
    </row>
    <row r="426" spans="1:8" x14ac:dyDescent="0.2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/>
    </row>
    <row r="427" spans="1:8" x14ac:dyDescent="0.2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/>
    </row>
    <row r="428" spans="1:8" x14ac:dyDescent="0.2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/>
    </row>
    <row r="429" spans="1:8" x14ac:dyDescent="0.2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/>
    </row>
    <row r="430" spans="1:8" x14ac:dyDescent="0.2">
      <c r="A430" s="3">
        <v>41385</v>
      </c>
      <c r="B430" s="2" t="s">
        <v>28</v>
      </c>
      <c r="C430" s="2" t="s">
        <v>20</v>
      </c>
      <c r="D430" s="2" t="s">
        <v>32</v>
      </c>
      <c r="E430" s="2" t="s">
        <v>22</v>
      </c>
      <c r="F430" s="5">
        <v>3628</v>
      </c>
      <c r="G430" s="5">
        <v>8063</v>
      </c>
      <c r="H430" s="4"/>
    </row>
    <row r="431" spans="1:8" x14ac:dyDescent="0.2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/>
    </row>
    <row r="432" spans="1:8" x14ac:dyDescent="0.2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/>
    </row>
    <row r="433" spans="1:8" x14ac:dyDescent="0.2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/>
    </row>
    <row r="434" spans="1:8" x14ac:dyDescent="0.2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/>
    </row>
    <row r="435" spans="1:8" x14ac:dyDescent="0.2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/>
    </row>
    <row r="436" spans="1:8" x14ac:dyDescent="0.2">
      <c r="A436" s="3">
        <v>40969</v>
      </c>
      <c r="B436" s="2" t="s">
        <v>31</v>
      </c>
      <c r="C436" s="2" t="s">
        <v>20</v>
      </c>
      <c r="D436" s="2" t="s">
        <v>32</v>
      </c>
      <c r="E436" s="2" t="s">
        <v>25</v>
      </c>
      <c r="F436" s="5">
        <v>1278</v>
      </c>
      <c r="G436" s="5">
        <v>2972</v>
      </c>
      <c r="H436" s="4"/>
    </row>
    <row r="437" spans="1:8" x14ac:dyDescent="0.2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/>
    </row>
    <row r="438" spans="1:8" x14ac:dyDescent="0.2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/>
    </row>
    <row r="439" spans="1:8" x14ac:dyDescent="0.2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/>
    </row>
    <row r="440" spans="1:8" x14ac:dyDescent="0.2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/>
    </row>
    <row r="441" spans="1:8" x14ac:dyDescent="0.2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/>
    </row>
    <row r="442" spans="1:8" x14ac:dyDescent="0.2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/>
    </row>
    <row r="443" spans="1:8" x14ac:dyDescent="0.2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/>
    </row>
    <row r="444" spans="1:8" x14ac:dyDescent="0.2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/>
    </row>
    <row r="445" spans="1:8" x14ac:dyDescent="0.2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/>
    </row>
    <row r="446" spans="1:8" x14ac:dyDescent="0.2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/>
    </row>
    <row r="447" spans="1:8" x14ac:dyDescent="0.2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/>
    </row>
    <row r="448" spans="1:8" x14ac:dyDescent="0.2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/>
    </row>
    <row r="449" spans="1:8" x14ac:dyDescent="0.2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/>
    </row>
    <row r="450" spans="1:8" x14ac:dyDescent="0.2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/>
    </row>
    <row r="451" spans="1:8" x14ac:dyDescent="0.2">
      <c r="A451" s="3">
        <v>41474</v>
      </c>
      <c r="B451" s="2" t="s">
        <v>28</v>
      </c>
      <c r="C451" s="2" t="s">
        <v>14</v>
      </c>
      <c r="D451" s="2" t="s">
        <v>32</v>
      </c>
      <c r="E451" s="2" t="s">
        <v>25</v>
      </c>
      <c r="F451" s="5">
        <v>5544</v>
      </c>
      <c r="G451" s="5">
        <v>9556</v>
      </c>
      <c r="H451" s="4"/>
    </row>
    <row r="452" spans="1:8" x14ac:dyDescent="0.2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/>
    </row>
    <row r="453" spans="1:8" x14ac:dyDescent="0.2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/>
    </row>
    <row r="454" spans="1:8" x14ac:dyDescent="0.2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/>
    </row>
    <row r="455" spans="1:8" x14ac:dyDescent="0.2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/>
    </row>
    <row r="456" spans="1:8" x14ac:dyDescent="0.2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/>
    </row>
    <row r="457" spans="1:8" x14ac:dyDescent="0.2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/>
    </row>
    <row r="458" spans="1:8" x14ac:dyDescent="0.2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/>
    </row>
    <row r="459" spans="1:8" x14ac:dyDescent="0.2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/>
    </row>
    <row r="460" spans="1:8" x14ac:dyDescent="0.2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/>
    </row>
    <row r="461" spans="1:8" x14ac:dyDescent="0.2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/>
    </row>
    <row r="462" spans="1:8" x14ac:dyDescent="0.2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/>
    </row>
    <row r="463" spans="1:8" x14ac:dyDescent="0.2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/>
    </row>
    <row r="464" spans="1:8" x14ac:dyDescent="0.2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/>
    </row>
    <row r="465" spans="1:8" x14ac:dyDescent="0.2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/>
    </row>
    <row r="466" spans="1:8" x14ac:dyDescent="0.2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/>
    </row>
    <row r="467" spans="1:8" x14ac:dyDescent="0.2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/>
    </row>
    <row r="468" spans="1:8" x14ac:dyDescent="0.2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/>
    </row>
    <row r="469" spans="1:8" x14ac:dyDescent="0.2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/>
    </row>
    <row r="470" spans="1:8" x14ac:dyDescent="0.2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/>
    </row>
    <row r="471" spans="1:8" x14ac:dyDescent="0.2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/>
    </row>
    <row r="472" spans="1:8" x14ac:dyDescent="0.2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/>
    </row>
    <row r="473" spans="1:8" x14ac:dyDescent="0.2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/>
    </row>
    <row r="474" spans="1:8" x14ac:dyDescent="0.2">
      <c r="A474" s="3">
        <v>41315</v>
      </c>
      <c r="B474" s="2" t="s">
        <v>31</v>
      </c>
      <c r="C474" s="2" t="s">
        <v>27</v>
      </c>
      <c r="D474" s="2" t="s">
        <v>32</v>
      </c>
      <c r="E474" s="2" t="s">
        <v>16</v>
      </c>
      <c r="F474" s="5">
        <v>5972</v>
      </c>
      <c r="G474" s="5">
        <v>6786</v>
      </c>
      <c r="H474" s="4"/>
    </row>
    <row r="475" spans="1:8" x14ac:dyDescent="0.2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/>
    </row>
    <row r="476" spans="1:8" x14ac:dyDescent="0.2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/>
    </row>
    <row r="477" spans="1:8" x14ac:dyDescent="0.2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/>
    </row>
    <row r="478" spans="1:8" x14ac:dyDescent="0.2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/>
    </row>
    <row r="479" spans="1:8" x14ac:dyDescent="0.2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/>
    </row>
    <row r="480" spans="1:8" x14ac:dyDescent="0.2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/>
    </row>
    <row r="481" spans="1:8" x14ac:dyDescent="0.2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/>
    </row>
    <row r="482" spans="1:8" x14ac:dyDescent="0.2">
      <c r="A482" s="3">
        <v>41391</v>
      </c>
      <c r="B482" s="2" t="s">
        <v>13</v>
      </c>
      <c r="C482" s="2" t="s">
        <v>14</v>
      </c>
      <c r="D482" s="2" t="s">
        <v>32</v>
      </c>
      <c r="E482" s="2" t="s">
        <v>25</v>
      </c>
      <c r="F482" s="5">
        <v>2388</v>
      </c>
      <c r="G482" s="5">
        <v>2553</v>
      </c>
      <c r="H482" s="4"/>
    </row>
    <row r="483" spans="1:8" x14ac:dyDescent="0.2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/>
    </row>
    <row r="484" spans="1:8" x14ac:dyDescent="0.2">
      <c r="A484" s="3">
        <v>41170</v>
      </c>
      <c r="B484" s="2" t="s">
        <v>28</v>
      </c>
      <c r="C484" s="2" t="s">
        <v>23</v>
      </c>
      <c r="D484" s="2" t="s">
        <v>32</v>
      </c>
      <c r="E484" s="2" t="s">
        <v>22</v>
      </c>
      <c r="F484" s="5">
        <v>3599</v>
      </c>
      <c r="G484" s="5">
        <v>6205</v>
      </c>
      <c r="H484" s="4"/>
    </row>
    <row r="485" spans="1:8" x14ac:dyDescent="0.2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/>
    </row>
    <row r="486" spans="1:8" x14ac:dyDescent="0.2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/>
    </row>
    <row r="487" spans="1:8" x14ac:dyDescent="0.2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/>
    </row>
    <row r="488" spans="1:8" x14ac:dyDescent="0.2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/>
    </row>
    <row r="489" spans="1:8" x14ac:dyDescent="0.2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/>
    </row>
    <row r="490" spans="1:8" x14ac:dyDescent="0.2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/>
    </row>
    <row r="491" spans="1:8" x14ac:dyDescent="0.2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/>
    </row>
    <row r="492" spans="1:8" x14ac:dyDescent="0.2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/>
    </row>
    <row r="493" spans="1:8" x14ac:dyDescent="0.2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/>
    </row>
    <row r="494" spans="1:8" x14ac:dyDescent="0.2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/>
    </row>
    <row r="495" spans="1:8" x14ac:dyDescent="0.2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/>
    </row>
    <row r="496" spans="1:8" x14ac:dyDescent="0.2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/>
    </row>
    <row r="497" spans="1:8" x14ac:dyDescent="0.2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/>
    </row>
    <row r="498" spans="1:8" x14ac:dyDescent="0.2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/>
    </row>
    <row r="499" spans="1:8" x14ac:dyDescent="0.2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/>
    </row>
    <row r="500" spans="1:8" x14ac:dyDescent="0.2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/>
    </row>
    <row r="501" spans="1:8" x14ac:dyDescent="0.2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/>
    </row>
    <row r="502" spans="1:8" x14ac:dyDescent="0.2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/>
    </row>
    <row r="503" spans="1:8" x14ac:dyDescent="0.2">
      <c r="A503" s="3">
        <v>41522</v>
      </c>
      <c r="B503" s="2" t="s">
        <v>28</v>
      </c>
      <c r="C503" s="2" t="s">
        <v>14</v>
      </c>
      <c r="D503" s="2" t="s">
        <v>32</v>
      </c>
      <c r="E503" s="2" t="s">
        <v>19</v>
      </c>
      <c r="F503" s="5">
        <v>6650</v>
      </c>
      <c r="G503" s="5">
        <v>8865</v>
      </c>
      <c r="H503" s="4"/>
    </row>
    <row r="504" spans="1:8" x14ac:dyDescent="0.2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/>
    </row>
    <row r="505" spans="1:8" x14ac:dyDescent="0.2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/>
    </row>
    <row r="506" spans="1:8" x14ac:dyDescent="0.2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/>
    </row>
    <row r="507" spans="1:8" x14ac:dyDescent="0.2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/>
    </row>
    <row r="508" spans="1:8" x14ac:dyDescent="0.2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/>
    </row>
    <row r="509" spans="1:8" x14ac:dyDescent="0.2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/>
    </row>
    <row r="510" spans="1:8" x14ac:dyDescent="0.2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/>
    </row>
    <row r="511" spans="1:8" x14ac:dyDescent="0.2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/>
    </row>
    <row r="512" spans="1:8" x14ac:dyDescent="0.2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/>
    </row>
    <row r="513" spans="1:8" x14ac:dyDescent="0.2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/>
    </row>
    <row r="514" spans="1:8" x14ac:dyDescent="0.2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/>
    </row>
    <row r="515" spans="1:8" x14ac:dyDescent="0.2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/>
    </row>
    <row r="516" spans="1:8" x14ac:dyDescent="0.2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/>
    </row>
    <row r="517" spans="1:8" x14ac:dyDescent="0.2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/>
    </row>
    <row r="518" spans="1:8" x14ac:dyDescent="0.2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/>
    </row>
    <row r="519" spans="1:8" x14ac:dyDescent="0.2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/>
    </row>
    <row r="520" spans="1:8" x14ac:dyDescent="0.2">
      <c r="A520" s="3">
        <v>41591</v>
      </c>
      <c r="B520" s="2" t="s">
        <v>17</v>
      </c>
      <c r="C520" s="2" t="s">
        <v>20</v>
      </c>
      <c r="D520" s="2" t="s">
        <v>32</v>
      </c>
      <c r="E520" s="2" t="s">
        <v>19</v>
      </c>
      <c r="F520" s="5">
        <v>833</v>
      </c>
      <c r="G520" s="5">
        <v>1937</v>
      </c>
      <c r="H520" s="4"/>
    </row>
    <row r="521" spans="1:8" x14ac:dyDescent="0.2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/>
    </row>
    <row r="522" spans="1:8" x14ac:dyDescent="0.2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/>
    </row>
    <row r="523" spans="1:8" x14ac:dyDescent="0.2">
      <c r="A523" s="3">
        <v>40927</v>
      </c>
      <c r="B523" s="2" t="s">
        <v>13</v>
      </c>
      <c r="C523" s="2" t="s">
        <v>20</v>
      </c>
      <c r="D523" s="2" t="s">
        <v>32</v>
      </c>
      <c r="E523" s="2" t="s">
        <v>22</v>
      </c>
      <c r="F523" s="5">
        <v>1249</v>
      </c>
      <c r="G523" s="5">
        <v>3373</v>
      </c>
      <c r="H523" s="4"/>
    </row>
    <row r="524" spans="1:8" x14ac:dyDescent="0.2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/>
    </row>
    <row r="525" spans="1:8" x14ac:dyDescent="0.2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/>
    </row>
    <row r="526" spans="1:8" x14ac:dyDescent="0.2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/>
    </row>
    <row r="527" spans="1:8" x14ac:dyDescent="0.2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/>
    </row>
    <row r="528" spans="1:8" x14ac:dyDescent="0.2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/>
    </row>
    <row r="529" spans="1:8" x14ac:dyDescent="0.2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/>
    </row>
    <row r="530" spans="1:8" x14ac:dyDescent="0.2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/>
    </row>
    <row r="531" spans="1:8" x14ac:dyDescent="0.2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/>
    </row>
    <row r="532" spans="1:8" x14ac:dyDescent="0.2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/>
    </row>
    <row r="533" spans="1:8" x14ac:dyDescent="0.2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/>
    </row>
    <row r="534" spans="1:8" x14ac:dyDescent="0.2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/>
    </row>
    <row r="535" spans="1:8" x14ac:dyDescent="0.2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/>
    </row>
    <row r="536" spans="1:8" x14ac:dyDescent="0.2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/>
    </row>
    <row r="537" spans="1:8" x14ac:dyDescent="0.2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/>
    </row>
    <row r="538" spans="1:8" x14ac:dyDescent="0.2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/>
    </row>
    <row r="539" spans="1:8" x14ac:dyDescent="0.2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/>
    </row>
    <row r="540" spans="1:8" x14ac:dyDescent="0.2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/>
    </row>
    <row r="541" spans="1:8" x14ac:dyDescent="0.2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/>
    </row>
    <row r="542" spans="1:8" x14ac:dyDescent="0.2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/>
    </row>
    <row r="543" spans="1:8" x14ac:dyDescent="0.2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/>
    </row>
    <row r="544" spans="1:8" x14ac:dyDescent="0.2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/>
    </row>
    <row r="545" spans="1:8" x14ac:dyDescent="0.2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/>
    </row>
    <row r="546" spans="1:8" x14ac:dyDescent="0.2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/>
    </row>
    <row r="547" spans="1:8" x14ac:dyDescent="0.2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/>
    </row>
    <row r="548" spans="1:8" x14ac:dyDescent="0.2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/>
    </row>
    <row r="549" spans="1:8" x14ac:dyDescent="0.2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/>
    </row>
    <row r="550" spans="1:8" x14ac:dyDescent="0.2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/>
    </row>
    <row r="551" spans="1:8" x14ac:dyDescent="0.2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/>
    </row>
    <row r="552" spans="1:8" x14ac:dyDescent="0.2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/>
    </row>
    <row r="553" spans="1:8" x14ac:dyDescent="0.2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/>
    </row>
    <row r="554" spans="1:8" x14ac:dyDescent="0.2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/>
    </row>
    <row r="555" spans="1:8" x14ac:dyDescent="0.2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/>
    </row>
    <row r="556" spans="1:8" x14ac:dyDescent="0.2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/>
    </row>
    <row r="557" spans="1:8" x14ac:dyDescent="0.2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/>
    </row>
    <row r="558" spans="1:8" x14ac:dyDescent="0.2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/>
    </row>
    <row r="559" spans="1:8" x14ac:dyDescent="0.2">
      <c r="A559" s="3">
        <v>41077</v>
      </c>
      <c r="B559" s="2" t="s">
        <v>13</v>
      </c>
      <c r="C559" s="2" t="s">
        <v>23</v>
      </c>
      <c r="D559" s="2" t="s">
        <v>32</v>
      </c>
      <c r="E559" s="2" t="s">
        <v>19</v>
      </c>
      <c r="F559" s="5">
        <v>8272</v>
      </c>
      <c r="G559" s="5">
        <v>9400</v>
      </c>
      <c r="H559" s="4"/>
    </row>
    <row r="560" spans="1:8" x14ac:dyDescent="0.2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/>
    </row>
    <row r="561" spans="1:8" x14ac:dyDescent="0.2">
      <c r="A561" s="3">
        <v>41549</v>
      </c>
      <c r="B561" s="2" t="s">
        <v>28</v>
      </c>
      <c r="C561" s="2" t="s">
        <v>20</v>
      </c>
      <c r="D561" s="2" t="s">
        <v>32</v>
      </c>
      <c r="E561" s="2" t="s">
        <v>22</v>
      </c>
      <c r="F561" s="5">
        <v>7268</v>
      </c>
      <c r="G561" s="5">
        <v>7772</v>
      </c>
      <c r="H561" s="4"/>
    </row>
    <row r="562" spans="1:8" x14ac:dyDescent="0.2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/>
    </row>
    <row r="563" spans="1:8" x14ac:dyDescent="0.2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/>
    </row>
    <row r="564" spans="1:8" x14ac:dyDescent="0.2">
      <c r="A564" s="3">
        <v>41435</v>
      </c>
      <c r="B564" s="2" t="s">
        <v>31</v>
      </c>
      <c r="C564" s="2" t="s">
        <v>20</v>
      </c>
      <c r="D564" s="2" t="s">
        <v>32</v>
      </c>
      <c r="E564" s="2" t="s">
        <v>25</v>
      </c>
      <c r="F564" s="5">
        <v>1412</v>
      </c>
      <c r="G564" s="5">
        <v>3283</v>
      </c>
      <c r="H564" s="4"/>
    </row>
    <row r="565" spans="1:8" x14ac:dyDescent="0.2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/>
    </row>
    <row r="566" spans="1:8" x14ac:dyDescent="0.2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/>
    </row>
    <row r="567" spans="1:8" x14ac:dyDescent="0.2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/>
    </row>
    <row r="568" spans="1:8" x14ac:dyDescent="0.2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/>
    </row>
    <row r="569" spans="1:8" x14ac:dyDescent="0.2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/>
    </row>
    <row r="570" spans="1:8" x14ac:dyDescent="0.2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/>
    </row>
    <row r="571" spans="1:8" x14ac:dyDescent="0.2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/>
    </row>
    <row r="572" spans="1:8" x14ac:dyDescent="0.2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/>
    </row>
    <row r="573" spans="1:8" x14ac:dyDescent="0.2">
      <c r="A573" s="3">
        <v>41634</v>
      </c>
      <c r="B573" s="2" t="s">
        <v>17</v>
      </c>
      <c r="C573" s="2" t="s">
        <v>27</v>
      </c>
      <c r="D573" s="2" t="s">
        <v>32</v>
      </c>
      <c r="E573" s="2" t="s">
        <v>16</v>
      </c>
      <c r="F573" s="5">
        <v>5924</v>
      </c>
      <c r="G573" s="5">
        <v>6336</v>
      </c>
      <c r="H573" s="4"/>
    </row>
    <row r="574" spans="1:8" x14ac:dyDescent="0.2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/>
    </row>
    <row r="575" spans="1:8" x14ac:dyDescent="0.2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/>
    </row>
    <row r="576" spans="1:8" x14ac:dyDescent="0.2">
      <c r="A576" s="3">
        <v>41335</v>
      </c>
      <c r="B576" s="2" t="s">
        <v>17</v>
      </c>
      <c r="C576" s="2" t="s">
        <v>20</v>
      </c>
      <c r="D576" s="2" t="s">
        <v>32</v>
      </c>
      <c r="E576" s="2" t="s">
        <v>25</v>
      </c>
      <c r="F576" s="5">
        <v>2452</v>
      </c>
      <c r="G576" s="5">
        <v>3604</v>
      </c>
      <c r="H576" s="4"/>
    </row>
    <row r="577" spans="1:8" x14ac:dyDescent="0.2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/>
    </row>
    <row r="578" spans="1:8" x14ac:dyDescent="0.2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/>
    </row>
    <row r="579" spans="1:8" x14ac:dyDescent="0.2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/>
    </row>
    <row r="580" spans="1:8" x14ac:dyDescent="0.2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/>
    </row>
    <row r="581" spans="1:8" x14ac:dyDescent="0.2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/>
    </row>
    <row r="582" spans="1:8" x14ac:dyDescent="0.2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/>
    </row>
    <row r="583" spans="1:8" x14ac:dyDescent="0.2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/>
    </row>
    <row r="584" spans="1:8" x14ac:dyDescent="0.2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/>
    </row>
    <row r="585" spans="1:8" x14ac:dyDescent="0.2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/>
    </row>
    <row r="586" spans="1:8" x14ac:dyDescent="0.2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/>
    </row>
    <row r="587" spans="1:8" x14ac:dyDescent="0.2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/>
    </row>
    <row r="588" spans="1:8" x14ac:dyDescent="0.2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/>
    </row>
    <row r="589" spans="1:8" x14ac:dyDescent="0.2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/>
    </row>
    <row r="590" spans="1:8" x14ac:dyDescent="0.2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/>
    </row>
    <row r="591" spans="1:8" x14ac:dyDescent="0.2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/>
    </row>
    <row r="592" spans="1:8" x14ac:dyDescent="0.2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/>
    </row>
    <row r="593" spans="1:8" x14ac:dyDescent="0.2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/>
    </row>
    <row r="594" spans="1:8" x14ac:dyDescent="0.2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/>
    </row>
    <row r="595" spans="1:8" x14ac:dyDescent="0.2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/>
    </row>
    <row r="596" spans="1:8" x14ac:dyDescent="0.2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/>
    </row>
    <row r="597" spans="1:8" x14ac:dyDescent="0.2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/>
    </row>
    <row r="598" spans="1:8" x14ac:dyDescent="0.2">
      <c r="A598" s="3">
        <v>41074</v>
      </c>
      <c r="B598" s="2" t="s">
        <v>28</v>
      </c>
      <c r="C598" s="2" t="s">
        <v>14</v>
      </c>
      <c r="D598" s="2" t="s">
        <v>32</v>
      </c>
      <c r="E598" s="2" t="s">
        <v>25</v>
      </c>
      <c r="F598" s="5">
        <v>2065</v>
      </c>
      <c r="G598" s="5">
        <v>4590</v>
      </c>
      <c r="H598" s="4"/>
    </row>
    <row r="599" spans="1:8" x14ac:dyDescent="0.2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/>
    </row>
    <row r="600" spans="1:8" x14ac:dyDescent="0.2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/>
    </row>
    <row r="601" spans="1:8" x14ac:dyDescent="0.2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/>
    </row>
    <row r="602" spans="1:8" x14ac:dyDescent="0.2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/>
    </row>
    <row r="603" spans="1:8" x14ac:dyDescent="0.2">
      <c r="A603" s="3">
        <v>41213</v>
      </c>
      <c r="B603" s="2" t="s">
        <v>28</v>
      </c>
      <c r="C603" s="2" t="s">
        <v>14</v>
      </c>
      <c r="D603" s="2" t="s">
        <v>32</v>
      </c>
      <c r="E603" s="2" t="s">
        <v>19</v>
      </c>
      <c r="F603" s="5">
        <v>3871</v>
      </c>
      <c r="G603" s="5">
        <v>5162</v>
      </c>
      <c r="H603" s="4"/>
    </row>
    <row r="604" spans="1:8" x14ac:dyDescent="0.2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/>
    </row>
    <row r="605" spans="1:8" x14ac:dyDescent="0.2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/>
    </row>
    <row r="606" spans="1:8" x14ac:dyDescent="0.2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/>
    </row>
    <row r="607" spans="1:8" x14ac:dyDescent="0.2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/>
    </row>
    <row r="608" spans="1:8" x14ac:dyDescent="0.2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/>
    </row>
    <row r="609" spans="1:8" x14ac:dyDescent="0.2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/>
    </row>
    <row r="610" spans="1:8" x14ac:dyDescent="0.2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/>
    </row>
    <row r="611" spans="1:8" x14ac:dyDescent="0.2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/>
    </row>
    <row r="612" spans="1:8" x14ac:dyDescent="0.2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/>
    </row>
    <row r="613" spans="1:8" x14ac:dyDescent="0.2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/>
    </row>
    <row r="614" spans="1:8" x14ac:dyDescent="0.2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/>
    </row>
    <row r="615" spans="1:8" x14ac:dyDescent="0.2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/>
    </row>
    <row r="616" spans="1:8" x14ac:dyDescent="0.2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/>
    </row>
    <row r="617" spans="1:8" x14ac:dyDescent="0.2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/>
    </row>
    <row r="618" spans="1:8" x14ac:dyDescent="0.2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/>
    </row>
    <row r="619" spans="1:8" x14ac:dyDescent="0.2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/>
    </row>
    <row r="620" spans="1:8" x14ac:dyDescent="0.2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/>
    </row>
    <row r="621" spans="1:8" x14ac:dyDescent="0.2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/>
    </row>
    <row r="622" spans="1:8" x14ac:dyDescent="0.2">
      <c r="A622" s="3">
        <v>41446</v>
      </c>
      <c r="B622" s="2" t="s">
        <v>31</v>
      </c>
      <c r="C622" s="2" t="s">
        <v>23</v>
      </c>
      <c r="D622" s="2" t="s">
        <v>32</v>
      </c>
      <c r="E622" s="2" t="s">
        <v>19</v>
      </c>
      <c r="F622" s="5">
        <v>3238</v>
      </c>
      <c r="G622" s="5">
        <v>7530</v>
      </c>
      <c r="H622" s="4"/>
    </row>
    <row r="623" spans="1:8" x14ac:dyDescent="0.2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/>
    </row>
    <row r="624" spans="1:8" x14ac:dyDescent="0.2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/>
    </row>
    <row r="625" spans="1:8" x14ac:dyDescent="0.2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/>
    </row>
    <row r="626" spans="1:8" x14ac:dyDescent="0.2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/>
    </row>
    <row r="627" spans="1:8" x14ac:dyDescent="0.2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/>
    </row>
    <row r="628" spans="1:8" x14ac:dyDescent="0.2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/>
    </row>
    <row r="629" spans="1:8" x14ac:dyDescent="0.2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/>
    </row>
    <row r="630" spans="1:8" x14ac:dyDescent="0.2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/>
    </row>
    <row r="631" spans="1:8" x14ac:dyDescent="0.2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/>
    </row>
    <row r="632" spans="1:8" x14ac:dyDescent="0.2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/>
    </row>
    <row r="633" spans="1:8" x14ac:dyDescent="0.2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/>
    </row>
    <row r="634" spans="1:8" x14ac:dyDescent="0.2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/>
    </row>
    <row r="635" spans="1:8" x14ac:dyDescent="0.2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/>
    </row>
    <row r="636" spans="1:8" x14ac:dyDescent="0.2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/>
    </row>
    <row r="637" spans="1:8" x14ac:dyDescent="0.2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/>
    </row>
    <row r="638" spans="1:8" x14ac:dyDescent="0.2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/>
    </row>
    <row r="639" spans="1:8" x14ac:dyDescent="0.2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/>
    </row>
    <row r="640" spans="1:8" x14ac:dyDescent="0.2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/>
    </row>
    <row r="641" spans="1:8" x14ac:dyDescent="0.2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/>
    </row>
    <row r="642" spans="1:8" x14ac:dyDescent="0.2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/>
    </row>
    <row r="643" spans="1:8" x14ac:dyDescent="0.2">
      <c r="A643" s="3">
        <v>41380</v>
      </c>
      <c r="B643" s="2" t="s">
        <v>28</v>
      </c>
      <c r="C643" s="2" t="s">
        <v>20</v>
      </c>
      <c r="D643" s="2" t="s">
        <v>32</v>
      </c>
      <c r="E643" s="2" t="s">
        <v>22</v>
      </c>
      <c r="F643" s="5">
        <v>3496</v>
      </c>
      <c r="G643" s="5">
        <v>7767</v>
      </c>
      <c r="H643" s="4"/>
    </row>
    <row r="644" spans="1:8" x14ac:dyDescent="0.2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/>
    </row>
    <row r="645" spans="1:8" x14ac:dyDescent="0.2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/>
    </row>
    <row r="646" spans="1:8" x14ac:dyDescent="0.2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/>
    </row>
    <row r="647" spans="1:8" x14ac:dyDescent="0.2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/>
    </row>
    <row r="648" spans="1:8" x14ac:dyDescent="0.2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/>
    </row>
    <row r="649" spans="1:8" x14ac:dyDescent="0.2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/>
    </row>
    <row r="650" spans="1:8" x14ac:dyDescent="0.2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/>
    </row>
    <row r="651" spans="1:8" x14ac:dyDescent="0.2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/>
    </row>
    <row r="652" spans="1:8" x14ac:dyDescent="0.2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/>
    </row>
    <row r="653" spans="1:8" x14ac:dyDescent="0.2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/>
    </row>
    <row r="654" spans="1:8" x14ac:dyDescent="0.2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/>
    </row>
    <row r="655" spans="1:8" x14ac:dyDescent="0.2">
      <c r="A655" s="3">
        <v>41428</v>
      </c>
      <c r="B655" s="2" t="s">
        <v>17</v>
      </c>
      <c r="C655" s="2" t="s">
        <v>23</v>
      </c>
      <c r="D655" s="2" t="s">
        <v>32</v>
      </c>
      <c r="E655" s="2" t="s">
        <v>16</v>
      </c>
      <c r="F655" s="5">
        <v>4050</v>
      </c>
      <c r="G655" s="5">
        <v>9421</v>
      </c>
      <c r="H655" s="4"/>
    </row>
    <row r="656" spans="1:8" x14ac:dyDescent="0.2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/>
    </row>
    <row r="657" spans="1:8" x14ac:dyDescent="0.2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/>
    </row>
    <row r="658" spans="1:8" x14ac:dyDescent="0.2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/>
    </row>
    <row r="659" spans="1:8" x14ac:dyDescent="0.2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/>
    </row>
    <row r="660" spans="1:8" x14ac:dyDescent="0.2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/>
    </row>
    <row r="661" spans="1:8" x14ac:dyDescent="0.2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/>
    </row>
    <row r="662" spans="1:8" x14ac:dyDescent="0.2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/>
    </row>
    <row r="663" spans="1:8" x14ac:dyDescent="0.2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/>
    </row>
    <row r="664" spans="1:8" x14ac:dyDescent="0.2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/>
    </row>
    <row r="665" spans="1:8" x14ac:dyDescent="0.2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/>
    </row>
    <row r="666" spans="1:8" x14ac:dyDescent="0.2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/>
    </row>
    <row r="667" spans="1:8" x14ac:dyDescent="0.2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/>
    </row>
    <row r="668" spans="1:8" x14ac:dyDescent="0.2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/>
    </row>
    <row r="669" spans="1:8" x14ac:dyDescent="0.2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/>
    </row>
    <row r="670" spans="1:8" x14ac:dyDescent="0.2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/>
    </row>
    <row r="671" spans="1:8" x14ac:dyDescent="0.2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/>
    </row>
    <row r="672" spans="1:8" x14ac:dyDescent="0.2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/>
    </row>
    <row r="673" spans="1:8" x14ac:dyDescent="0.2">
      <c r="A673" s="3">
        <v>41470</v>
      </c>
      <c r="B673" s="2" t="s">
        <v>13</v>
      </c>
      <c r="C673" s="2" t="s">
        <v>20</v>
      </c>
      <c r="D673" s="2" t="s">
        <v>32</v>
      </c>
      <c r="E673" s="2" t="s">
        <v>16</v>
      </c>
      <c r="F673" s="5">
        <v>1050</v>
      </c>
      <c r="G673" s="5">
        <v>1780</v>
      </c>
      <c r="H673" s="4"/>
    </row>
    <row r="674" spans="1:8" x14ac:dyDescent="0.2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/>
    </row>
    <row r="675" spans="1:8" x14ac:dyDescent="0.2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/>
    </row>
    <row r="676" spans="1:8" x14ac:dyDescent="0.2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/>
    </row>
    <row r="677" spans="1:8" x14ac:dyDescent="0.2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/>
    </row>
    <row r="678" spans="1:8" x14ac:dyDescent="0.2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/>
    </row>
    <row r="679" spans="1:8" x14ac:dyDescent="0.2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/>
    </row>
    <row r="680" spans="1:8" x14ac:dyDescent="0.2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/>
    </row>
    <row r="681" spans="1:8" x14ac:dyDescent="0.2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/>
    </row>
    <row r="682" spans="1:8" x14ac:dyDescent="0.2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/>
    </row>
    <row r="683" spans="1:8" x14ac:dyDescent="0.2">
      <c r="A683" s="3">
        <v>40960</v>
      </c>
      <c r="B683" s="2" t="s">
        <v>17</v>
      </c>
      <c r="C683" s="2" t="s">
        <v>27</v>
      </c>
      <c r="D683" s="2" t="s">
        <v>32</v>
      </c>
      <c r="E683" s="2" t="s">
        <v>16</v>
      </c>
      <c r="F683" s="5">
        <v>1861</v>
      </c>
      <c r="G683" s="5">
        <v>5029</v>
      </c>
      <c r="H683" s="4"/>
    </row>
    <row r="684" spans="1:8" x14ac:dyDescent="0.2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/>
    </row>
    <row r="685" spans="1:8" x14ac:dyDescent="0.2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/>
    </row>
    <row r="686" spans="1:8" x14ac:dyDescent="0.2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/>
    </row>
    <row r="687" spans="1:8" x14ac:dyDescent="0.2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/>
    </row>
    <row r="688" spans="1:8" x14ac:dyDescent="0.2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/>
    </row>
    <row r="689" spans="1:8" x14ac:dyDescent="0.2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/>
    </row>
    <row r="690" spans="1:8" x14ac:dyDescent="0.2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/>
    </row>
    <row r="691" spans="1:8" x14ac:dyDescent="0.2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/>
    </row>
    <row r="692" spans="1:8" x14ac:dyDescent="0.2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/>
    </row>
    <row r="693" spans="1:8" x14ac:dyDescent="0.2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/>
    </row>
    <row r="694" spans="1:8" x14ac:dyDescent="0.2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/>
    </row>
    <row r="695" spans="1:8" x14ac:dyDescent="0.2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/>
    </row>
    <row r="696" spans="1:8" x14ac:dyDescent="0.2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/>
    </row>
    <row r="697" spans="1:8" x14ac:dyDescent="0.2">
      <c r="A697" s="3">
        <v>41170</v>
      </c>
      <c r="B697" s="2" t="s">
        <v>17</v>
      </c>
      <c r="C697" s="2" t="s">
        <v>23</v>
      </c>
      <c r="D697" s="2" t="s">
        <v>32</v>
      </c>
      <c r="E697" s="2" t="s">
        <v>19</v>
      </c>
      <c r="F697" s="5">
        <v>5348</v>
      </c>
      <c r="G697" s="5">
        <v>9723</v>
      </c>
      <c r="H697" s="4"/>
    </row>
    <row r="698" spans="1:8" x14ac:dyDescent="0.2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/>
    </row>
    <row r="699" spans="1:8" x14ac:dyDescent="0.2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/>
    </row>
    <row r="700" spans="1:8" x14ac:dyDescent="0.2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/>
    </row>
    <row r="701" spans="1:8" x14ac:dyDescent="0.2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/>
    </row>
    <row r="702" spans="1:8" x14ac:dyDescent="0.2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/>
    </row>
    <row r="703" spans="1:8" x14ac:dyDescent="0.2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/>
    </row>
    <row r="704" spans="1:8" x14ac:dyDescent="0.2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/>
    </row>
    <row r="705" spans="1:8" x14ac:dyDescent="0.2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/>
    </row>
    <row r="706" spans="1:8" x14ac:dyDescent="0.2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/>
    </row>
    <row r="707" spans="1:8" x14ac:dyDescent="0.2">
      <c r="A707" s="3">
        <v>41438</v>
      </c>
      <c r="B707" s="2" t="s">
        <v>28</v>
      </c>
      <c r="C707" s="2" t="s">
        <v>14</v>
      </c>
      <c r="D707" s="2" t="s">
        <v>32</v>
      </c>
      <c r="E707" s="2" t="s">
        <v>16</v>
      </c>
      <c r="F707" s="5">
        <v>2189</v>
      </c>
      <c r="G707" s="5">
        <v>3772</v>
      </c>
      <c r="H707" s="4"/>
    </row>
    <row r="708" spans="1:8" x14ac:dyDescent="0.2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/>
    </row>
    <row r="709" spans="1:8" x14ac:dyDescent="0.2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/>
    </row>
    <row r="710" spans="1:8" x14ac:dyDescent="0.2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/>
    </row>
    <row r="711" spans="1:8" x14ac:dyDescent="0.2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/>
    </row>
    <row r="712" spans="1:8" x14ac:dyDescent="0.2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/>
    </row>
    <row r="713" spans="1:8" x14ac:dyDescent="0.2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/>
    </row>
    <row r="714" spans="1:8" x14ac:dyDescent="0.2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/>
    </row>
    <row r="715" spans="1:8" x14ac:dyDescent="0.2">
      <c r="A715" s="3">
        <v>41557</v>
      </c>
      <c r="B715" s="2" t="s">
        <v>17</v>
      </c>
      <c r="C715" s="2" t="s">
        <v>23</v>
      </c>
      <c r="D715" s="2" t="s">
        <v>32</v>
      </c>
      <c r="E715" s="2" t="s">
        <v>16</v>
      </c>
      <c r="F715" s="5">
        <v>436</v>
      </c>
      <c r="G715" s="5">
        <v>494</v>
      </c>
      <c r="H715" s="4"/>
    </row>
    <row r="716" spans="1:8" x14ac:dyDescent="0.2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/>
    </row>
    <row r="717" spans="1:8" x14ac:dyDescent="0.2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/>
    </row>
    <row r="718" spans="1:8" x14ac:dyDescent="0.2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/>
    </row>
    <row r="719" spans="1:8" x14ac:dyDescent="0.2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/>
    </row>
    <row r="720" spans="1:8" x14ac:dyDescent="0.2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/>
    </row>
    <row r="721" spans="1:8" x14ac:dyDescent="0.2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/>
    </row>
    <row r="722" spans="1:8" x14ac:dyDescent="0.2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/>
    </row>
    <row r="723" spans="1:8" x14ac:dyDescent="0.2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/>
    </row>
    <row r="724" spans="1:8" x14ac:dyDescent="0.2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/>
    </row>
    <row r="725" spans="1:8" x14ac:dyDescent="0.2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/>
    </row>
    <row r="726" spans="1:8" x14ac:dyDescent="0.2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/>
    </row>
    <row r="727" spans="1:8" x14ac:dyDescent="0.2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/>
    </row>
    <row r="728" spans="1:8" x14ac:dyDescent="0.2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/>
    </row>
    <row r="729" spans="1:8" x14ac:dyDescent="0.2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/>
    </row>
    <row r="730" spans="1:8" x14ac:dyDescent="0.2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/>
    </row>
    <row r="731" spans="1:8" x14ac:dyDescent="0.2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/>
    </row>
    <row r="732" spans="1:8" x14ac:dyDescent="0.2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/>
    </row>
    <row r="733" spans="1:8" x14ac:dyDescent="0.2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/>
    </row>
    <row r="734" spans="1:8" x14ac:dyDescent="0.2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/>
    </row>
    <row r="735" spans="1:8" x14ac:dyDescent="0.2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/>
    </row>
    <row r="736" spans="1:8" x14ac:dyDescent="0.2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/>
    </row>
    <row r="737" spans="1:8" x14ac:dyDescent="0.2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/>
    </row>
    <row r="738" spans="1:8" x14ac:dyDescent="0.2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/>
    </row>
    <row r="739" spans="1:8" x14ac:dyDescent="0.2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/>
    </row>
    <row r="740" spans="1:8" x14ac:dyDescent="0.2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/>
    </row>
    <row r="741" spans="1:8" x14ac:dyDescent="0.2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/>
    </row>
    <row r="742" spans="1:8" x14ac:dyDescent="0.2">
      <c r="A742" s="3">
        <v>41010</v>
      </c>
      <c r="B742" s="2" t="s">
        <v>13</v>
      </c>
      <c r="C742" s="2" t="s">
        <v>20</v>
      </c>
      <c r="D742" s="2" t="s">
        <v>32</v>
      </c>
      <c r="E742" s="2" t="s">
        <v>19</v>
      </c>
      <c r="F742" s="5">
        <v>140</v>
      </c>
      <c r="G742" s="5">
        <v>378</v>
      </c>
      <c r="H742" s="4"/>
    </row>
    <row r="743" spans="1:8" x14ac:dyDescent="0.2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/>
    </row>
    <row r="744" spans="1:8" x14ac:dyDescent="0.2">
      <c r="A744" s="3">
        <v>41487</v>
      </c>
      <c r="B744" s="2" t="s">
        <v>17</v>
      </c>
      <c r="C744" s="2" t="s">
        <v>14</v>
      </c>
      <c r="D744" s="2" t="s">
        <v>32</v>
      </c>
      <c r="E744" s="2" t="s">
        <v>25</v>
      </c>
      <c r="F744" s="5">
        <v>7010</v>
      </c>
      <c r="G744" s="5">
        <v>9348</v>
      </c>
      <c r="H744" s="4"/>
    </row>
    <row r="745" spans="1:8" x14ac:dyDescent="0.2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/>
    </row>
    <row r="746" spans="1:8" x14ac:dyDescent="0.2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/>
    </row>
    <row r="747" spans="1:8" x14ac:dyDescent="0.2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/>
    </row>
    <row r="748" spans="1:8" x14ac:dyDescent="0.2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/>
    </row>
    <row r="749" spans="1:8" x14ac:dyDescent="0.2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/>
    </row>
    <row r="750" spans="1:8" x14ac:dyDescent="0.2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/>
    </row>
    <row r="751" spans="1:8" x14ac:dyDescent="0.2">
      <c r="A751" s="3">
        <v>41121</v>
      </c>
      <c r="B751" s="2" t="s">
        <v>28</v>
      </c>
      <c r="C751" s="2" t="s">
        <v>20</v>
      </c>
      <c r="D751" s="2" t="s">
        <v>32</v>
      </c>
      <c r="E751" s="2" t="s">
        <v>16</v>
      </c>
      <c r="F751" s="5">
        <v>2831</v>
      </c>
      <c r="G751" s="5">
        <v>4798</v>
      </c>
      <c r="H751" s="4"/>
    </row>
    <row r="752" spans="1:8" x14ac:dyDescent="0.2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/>
    </row>
    <row r="753" spans="1:8" x14ac:dyDescent="0.2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/>
    </row>
    <row r="754" spans="1:8" x14ac:dyDescent="0.2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/>
    </row>
    <row r="755" spans="1:8" x14ac:dyDescent="0.2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/>
    </row>
    <row r="756" spans="1:8" x14ac:dyDescent="0.2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/>
    </row>
    <row r="757" spans="1:8" x14ac:dyDescent="0.2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/>
    </row>
    <row r="758" spans="1:8" x14ac:dyDescent="0.2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/>
    </row>
    <row r="759" spans="1:8" x14ac:dyDescent="0.2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/>
    </row>
    <row r="760" spans="1:8" x14ac:dyDescent="0.2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/>
    </row>
    <row r="761" spans="1:8" x14ac:dyDescent="0.2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/>
    </row>
    <row r="762" spans="1:8" x14ac:dyDescent="0.2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/>
    </row>
    <row r="763" spans="1:8" x14ac:dyDescent="0.2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/>
    </row>
    <row r="764" spans="1:8" x14ac:dyDescent="0.2">
      <c r="A764" s="3">
        <v>41434</v>
      </c>
      <c r="B764" s="2" t="s">
        <v>13</v>
      </c>
      <c r="C764" s="2" t="s">
        <v>23</v>
      </c>
      <c r="D764" s="2" t="s">
        <v>32</v>
      </c>
      <c r="E764" s="2" t="s">
        <v>25</v>
      </c>
      <c r="F764" s="5">
        <v>2480</v>
      </c>
      <c r="G764" s="5">
        <v>4201</v>
      </c>
      <c r="H764" s="4"/>
    </row>
    <row r="765" spans="1:8" x14ac:dyDescent="0.2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/>
    </row>
    <row r="766" spans="1:8" x14ac:dyDescent="0.2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/>
    </row>
    <row r="767" spans="1:8" x14ac:dyDescent="0.2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/>
    </row>
    <row r="768" spans="1:8" x14ac:dyDescent="0.2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/>
    </row>
    <row r="769" spans="1:8" x14ac:dyDescent="0.2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/>
    </row>
    <row r="770" spans="1:8" x14ac:dyDescent="0.2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/>
    </row>
    <row r="771" spans="1:8" x14ac:dyDescent="0.2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/>
    </row>
    <row r="772" spans="1:8" x14ac:dyDescent="0.2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/>
    </row>
    <row r="773" spans="1:8" x14ac:dyDescent="0.2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/>
    </row>
    <row r="774" spans="1:8" x14ac:dyDescent="0.2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/>
    </row>
    <row r="775" spans="1:8" x14ac:dyDescent="0.2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/>
    </row>
    <row r="776" spans="1:8" x14ac:dyDescent="0.2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/>
    </row>
    <row r="777" spans="1:8" x14ac:dyDescent="0.2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/>
    </row>
    <row r="778" spans="1:8" x14ac:dyDescent="0.2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/>
    </row>
    <row r="779" spans="1:8" x14ac:dyDescent="0.2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/>
    </row>
    <row r="780" spans="1:8" x14ac:dyDescent="0.2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/>
    </row>
    <row r="781" spans="1:8" x14ac:dyDescent="0.2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/>
    </row>
    <row r="782" spans="1:8" x14ac:dyDescent="0.2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/>
    </row>
    <row r="783" spans="1:8" x14ac:dyDescent="0.2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/>
    </row>
    <row r="784" spans="1:8" x14ac:dyDescent="0.2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/>
    </row>
    <row r="785" spans="1:8" x14ac:dyDescent="0.2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/>
    </row>
    <row r="786" spans="1:8" x14ac:dyDescent="0.2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/>
    </row>
    <row r="787" spans="1:8" x14ac:dyDescent="0.2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/>
    </row>
    <row r="788" spans="1:8" x14ac:dyDescent="0.2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/>
    </row>
    <row r="789" spans="1:8" x14ac:dyDescent="0.2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/>
    </row>
    <row r="790" spans="1:8" x14ac:dyDescent="0.2">
      <c r="A790" s="3">
        <v>41525</v>
      </c>
      <c r="B790" s="2" t="s">
        <v>17</v>
      </c>
      <c r="C790" s="2" t="s">
        <v>14</v>
      </c>
      <c r="D790" s="2" t="s">
        <v>32</v>
      </c>
      <c r="E790" s="2" t="s">
        <v>25</v>
      </c>
      <c r="F790" s="5">
        <v>1908</v>
      </c>
      <c r="G790" s="5">
        <v>4436</v>
      </c>
      <c r="H790" s="4"/>
    </row>
    <row r="791" spans="1:8" x14ac:dyDescent="0.2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/>
    </row>
    <row r="792" spans="1:8" x14ac:dyDescent="0.2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/>
    </row>
    <row r="793" spans="1:8" x14ac:dyDescent="0.2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/>
    </row>
    <row r="794" spans="1:8" x14ac:dyDescent="0.2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/>
    </row>
    <row r="795" spans="1:8" x14ac:dyDescent="0.2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/>
    </row>
    <row r="796" spans="1:8" x14ac:dyDescent="0.2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/>
    </row>
    <row r="797" spans="1:8" x14ac:dyDescent="0.2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/>
    </row>
    <row r="798" spans="1:8" x14ac:dyDescent="0.2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/>
    </row>
    <row r="799" spans="1:8" x14ac:dyDescent="0.2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/>
    </row>
    <row r="800" spans="1:8" x14ac:dyDescent="0.2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/>
    </row>
    <row r="801" spans="1:8" x14ac:dyDescent="0.2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/>
    </row>
    <row r="802" spans="1:8" x14ac:dyDescent="0.2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/>
    </row>
    <row r="803" spans="1:8" x14ac:dyDescent="0.2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/>
    </row>
    <row r="804" spans="1:8" x14ac:dyDescent="0.2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/>
    </row>
    <row r="805" spans="1:8" x14ac:dyDescent="0.2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/>
    </row>
    <row r="806" spans="1:8" x14ac:dyDescent="0.2">
      <c r="A806" s="3">
        <v>41563</v>
      </c>
      <c r="B806" s="2" t="s">
        <v>31</v>
      </c>
      <c r="C806" s="2" t="s">
        <v>20</v>
      </c>
      <c r="D806" s="2" t="s">
        <v>32</v>
      </c>
      <c r="E806" s="2" t="s">
        <v>22</v>
      </c>
      <c r="F806" s="5">
        <v>3396</v>
      </c>
      <c r="G806" s="5">
        <v>7545</v>
      </c>
      <c r="H806" s="4"/>
    </row>
    <row r="807" spans="1:8" x14ac:dyDescent="0.2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/>
    </row>
    <row r="808" spans="1:8" x14ac:dyDescent="0.2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/>
    </row>
    <row r="809" spans="1:8" x14ac:dyDescent="0.2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/>
    </row>
    <row r="810" spans="1:8" x14ac:dyDescent="0.2">
      <c r="A810" s="3">
        <v>41632</v>
      </c>
      <c r="B810" s="2" t="s">
        <v>13</v>
      </c>
      <c r="C810" s="2" t="s">
        <v>20</v>
      </c>
      <c r="D810" s="2" t="s">
        <v>32</v>
      </c>
      <c r="E810" s="2" t="s">
        <v>19</v>
      </c>
      <c r="F810" s="5">
        <v>322</v>
      </c>
      <c r="G810" s="5">
        <v>556</v>
      </c>
      <c r="H810" s="4"/>
    </row>
    <row r="811" spans="1:8" x14ac:dyDescent="0.2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/>
    </row>
    <row r="812" spans="1:8" x14ac:dyDescent="0.2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/>
    </row>
    <row r="813" spans="1:8" x14ac:dyDescent="0.2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/>
    </row>
    <row r="814" spans="1:8" x14ac:dyDescent="0.2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/>
    </row>
    <row r="815" spans="1:8" x14ac:dyDescent="0.2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/>
    </row>
    <row r="816" spans="1:8" x14ac:dyDescent="0.2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/>
    </row>
    <row r="817" spans="1:8" x14ac:dyDescent="0.2">
      <c r="A817" s="3">
        <v>41634</v>
      </c>
      <c r="B817" s="2" t="s">
        <v>31</v>
      </c>
      <c r="C817" s="2" t="s">
        <v>14</v>
      </c>
      <c r="D817" s="2" t="s">
        <v>32</v>
      </c>
      <c r="E817" s="2" t="s">
        <v>25</v>
      </c>
      <c r="F817" s="5">
        <v>5533</v>
      </c>
      <c r="G817" s="5">
        <v>5919</v>
      </c>
      <c r="H817" s="4"/>
    </row>
    <row r="818" spans="1:8" x14ac:dyDescent="0.2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/>
    </row>
    <row r="819" spans="1:8" x14ac:dyDescent="0.2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/>
    </row>
    <row r="820" spans="1:8" x14ac:dyDescent="0.2">
      <c r="A820" s="3">
        <v>41242</v>
      </c>
      <c r="B820" s="2" t="s">
        <v>17</v>
      </c>
      <c r="C820" s="2" t="s">
        <v>14</v>
      </c>
      <c r="D820" s="2" t="s">
        <v>32</v>
      </c>
      <c r="E820" s="2" t="s">
        <v>22</v>
      </c>
      <c r="F820" s="5">
        <v>2670</v>
      </c>
      <c r="G820" s="5">
        <v>5933</v>
      </c>
      <c r="H820" s="4"/>
    </row>
    <row r="821" spans="1:8" x14ac:dyDescent="0.2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/>
    </row>
    <row r="822" spans="1:8" x14ac:dyDescent="0.2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/>
    </row>
    <row r="823" spans="1:8" x14ac:dyDescent="0.2">
      <c r="A823" s="3">
        <v>41422</v>
      </c>
      <c r="B823" s="2" t="s">
        <v>28</v>
      </c>
      <c r="C823" s="2" t="s">
        <v>27</v>
      </c>
      <c r="D823" s="2" t="s">
        <v>32</v>
      </c>
      <c r="E823" s="2" t="s">
        <v>16</v>
      </c>
      <c r="F823" s="5">
        <v>2445</v>
      </c>
      <c r="G823" s="5">
        <v>6610</v>
      </c>
      <c r="H823" s="4"/>
    </row>
    <row r="824" spans="1:8" x14ac:dyDescent="0.2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/>
    </row>
    <row r="825" spans="1:8" x14ac:dyDescent="0.2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/>
    </row>
    <row r="826" spans="1:8" x14ac:dyDescent="0.2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/>
    </row>
    <row r="827" spans="1:8" x14ac:dyDescent="0.2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/>
    </row>
    <row r="828" spans="1:8" x14ac:dyDescent="0.2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/>
    </row>
    <row r="829" spans="1:8" x14ac:dyDescent="0.2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/>
    </row>
    <row r="830" spans="1:8" x14ac:dyDescent="0.2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/>
    </row>
    <row r="831" spans="1:8" x14ac:dyDescent="0.2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/>
    </row>
    <row r="832" spans="1:8" x14ac:dyDescent="0.2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/>
    </row>
    <row r="833" spans="1:8" x14ac:dyDescent="0.2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/>
    </row>
    <row r="834" spans="1:8" x14ac:dyDescent="0.2">
      <c r="A834" s="3">
        <v>41186</v>
      </c>
      <c r="B834" s="2" t="s">
        <v>28</v>
      </c>
      <c r="C834" s="2" t="s">
        <v>23</v>
      </c>
      <c r="D834" s="2" t="s">
        <v>32</v>
      </c>
      <c r="E834" s="2" t="s">
        <v>22</v>
      </c>
      <c r="F834" s="5">
        <v>3641</v>
      </c>
      <c r="G834" s="5">
        <v>9839</v>
      </c>
      <c r="H834" s="4"/>
    </row>
    <row r="835" spans="1:8" x14ac:dyDescent="0.2">
      <c r="A835" s="3">
        <v>41604</v>
      </c>
      <c r="B835" s="2" t="s">
        <v>31</v>
      </c>
      <c r="C835" s="2" t="s">
        <v>14</v>
      </c>
      <c r="D835" s="2" t="s">
        <v>32</v>
      </c>
      <c r="E835" s="2" t="s">
        <v>25</v>
      </c>
      <c r="F835" s="5">
        <v>3240</v>
      </c>
      <c r="G835" s="5">
        <v>3465</v>
      </c>
      <c r="H835" s="4"/>
    </row>
    <row r="836" spans="1:8" x14ac:dyDescent="0.2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/>
    </row>
    <row r="837" spans="1:8" x14ac:dyDescent="0.2">
      <c r="A837" s="3">
        <v>41489</v>
      </c>
      <c r="B837" s="2" t="s">
        <v>28</v>
      </c>
      <c r="C837" s="2" t="s">
        <v>23</v>
      </c>
      <c r="D837" s="2" t="s">
        <v>32</v>
      </c>
      <c r="E837" s="2" t="s">
        <v>16</v>
      </c>
      <c r="F837" s="5">
        <v>1272</v>
      </c>
      <c r="G837" s="5">
        <v>2826</v>
      </c>
      <c r="H837" s="4"/>
    </row>
    <row r="838" spans="1:8" x14ac:dyDescent="0.2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/>
    </row>
    <row r="839" spans="1:8" x14ac:dyDescent="0.2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/>
    </row>
    <row r="840" spans="1:8" x14ac:dyDescent="0.2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/>
    </row>
    <row r="841" spans="1:8" x14ac:dyDescent="0.2">
      <c r="A841" s="3">
        <v>41472</v>
      </c>
      <c r="B841" s="2" t="s">
        <v>17</v>
      </c>
      <c r="C841" s="2" t="s">
        <v>23</v>
      </c>
      <c r="D841" s="2" t="s">
        <v>32</v>
      </c>
      <c r="E841" s="2" t="s">
        <v>19</v>
      </c>
      <c r="F841" s="5">
        <v>783</v>
      </c>
      <c r="G841" s="5">
        <v>1423</v>
      </c>
      <c r="H841" s="4"/>
    </row>
    <row r="842" spans="1:8" x14ac:dyDescent="0.2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/>
    </row>
    <row r="843" spans="1:8" x14ac:dyDescent="0.2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/>
    </row>
    <row r="844" spans="1:8" x14ac:dyDescent="0.2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/>
    </row>
    <row r="845" spans="1:8" x14ac:dyDescent="0.2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/>
    </row>
    <row r="846" spans="1:8" x14ac:dyDescent="0.2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/>
    </row>
    <row r="847" spans="1:8" x14ac:dyDescent="0.2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/>
    </row>
    <row r="848" spans="1:8" x14ac:dyDescent="0.2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/>
    </row>
    <row r="849" spans="1:8" x14ac:dyDescent="0.2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/>
    </row>
    <row r="850" spans="1:8" x14ac:dyDescent="0.2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/>
    </row>
    <row r="851" spans="1:8" x14ac:dyDescent="0.2">
      <c r="A851" s="3">
        <v>40978</v>
      </c>
      <c r="B851" s="2" t="s">
        <v>28</v>
      </c>
      <c r="C851" s="2" t="s">
        <v>14</v>
      </c>
      <c r="D851" s="2" t="s">
        <v>32</v>
      </c>
      <c r="E851" s="2" t="s">
        <v>25</v>
      </c>
      <c r="F851" s="5">
        <v>6588</v>
      </c>
      <c r="G851" s="5">
        <v>8783</v>
      </c>
      <c r="H851" s="4"/>
    </row>
    <row r="852" spans="1:8" x14ac:dyDescent="0.2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/>
    </row>
    <row r="853" spans="1:8" x14ac:dyDescent="0.2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/>
    </row>
    <row r="854" spans="1:8" x14ac:dyDescent="0.2">
      <c r="A854" s="3">
        <v>41602</v>
      </c>
      <c r="B854" s="2" t="s">
        <v>13</v>
      </c>
      <c r="C854" s="2" t="s">
        <v>14</v>
      </c>
      <c r="D854" s="2" t="s">
        <v>32</v>
      </c>
      <c r="E854" s="2" t="s">
        <v>16</v>
      </c>
      <c r="F854" s="5">
        <v>3277</v>
      </c>
      <c r="G854" s="5">
        <v>3505</v>
      </c>
      <c r="H854" s="4"/>
    </row>
    <row r="855" spans="1:8" x14ac:dyDescent="0.2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/>
    </row>
    <row r="856" spans="1:8" x14ac:dyDescent="0.2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/>
    </row>
    <row r="857" spans="1:8" x14ac:dyDescent="0.2">
      <c r="A857" s="3">
        <v>41058</v>
      </c>
      <c r="B857" s="2" t="s">
        <v>28</v>
      </c>
      <c r="C857" s="2" t="s">
        <v>23</v>
      </c>
      <c r="D857" s="2" t="s">
        <v>32</v>
      </c>
      <c r="E857" s="2" t="s">
        <v>19</v>
      </c>
      <c r="F857" s="5">
        <v>2054</v>
      </c>
      <c r="G857" s="5">
        <v>3019</v>
      </c>
      <c r="H857" s="4"/>
    </row>
    <row r="858" spans="1:8" x14ac:dyDescent="0.2">
      <c r="A858" s="3">
        <v>41604</v>
      </c>
      <c r="B858" s="2" t="s">
        <v>28</v>
      </c>
      <c r="C858" s="2" t="s">
        <v>20</v>
      </c>
      <c r="D858" s="2" t="s">
        <v>32</v>
      </c>
      <c r="E858" s="2" t="s">
        <v>16</v>
      </c>
      <c r="F858" s="5">
        <v>3951</v>
      </c>
      <c r="G858" s="5">
        <v>4489</v>
      </c>
      <c r="H858" s="4"/>
    </row>
    <row r="859" spans="1:8" x14ac:dyDescent="0.2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/>
    </row>
    <row r="860" spans="1:8" x14ac:dyDescent="0.2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/>
    </row>
    <row r="861" spans="1:8" x14ac:dyDescent="0.2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/>
    </row>
    <row r="862" spans="1:8" x14ac:dyDescent="0.2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/>
    </row>
    <row r="863" spans="1:8" x14ac:dyDescent="0.2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/>
    </row>
    <row r="864" spans="1:8" x14ac:dyDescent="0.2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/>
    </row>
    <row r="865" spans="1:8" x14ac:dyDescent="0.2">
      <c r="A865" s="3">
        <v>40969</v>
      </c>
      <c r="B865" s="2" t="s">
        <v>13</v>
      </c>
      <c r="C865" s="2" t="s">
        <v>23</v>
      </c>
      <c r="D865" s="2" t="s">
        <v>32</v>
      </c>
      <c r="E865" s="2" t="s">
        <v>25</v>
      </c>
      <c r="F865" s="5">
        <v>1680</v>
      </c>
      <c r="G865" s="5">
        <v>4541</v>
      </c>
      <c r="H865" s="4"/>
    </row>
    <row r="866" spans="1:8" x14ac:dyDescent="0.2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/>
    </row>
    <row r="867" spans="1:8" x14ac:dyDescent="0.2">
      <c r="A867" s="3">
        <v>41347</v>
      </c>
      <c r="B867" s="2" t="s">
        <v>31</v>
      </c>
      <c r="C867" s="2" t="s">
        <v>20</v>
      </c>
      <c r="D867" s="2" t="s">
        <v>32</v>
      </c>
      <c r="E867" s="2" t="s">
        <v>19</v>
      </c>
      <c r="F867" s="5">
        <v>2282</v>
      </c>
      <c r="G867" s="5">
        <v>3357</v>
      </c>
      <c r="H867" s="4"/>
    </row>
    <row r="868" spans="1:8" x14ac:dyDescent="0.2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/>
    </row>
    <row r="869" spans="1:8" x14ac:dyDescent="0.2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/>
    </row>
    <row r="870" spans="1:8" x14ac:dyDescent="0.2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/>
    </row>
    <row r="871" spans="1:8" x14ac:dyDescent="0.2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/>
    </row>
    <row r="872" spans="1:8" x14ac:dyDescent="0.2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/>
    </row>
    <row r="873" spans="1:8" x14ac:dyDescent="0.2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/>
    </row>
    <row r="874" spans="1:8" x14ac:dyDescent="0.2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/>
    </row>
    <row r="875" spans="1:8" x14ac:dyDescent="0.2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/>
    </row>
    <row r="876" spans="1:8" x14ac:dyDescent="0.2">
      <c r="A876" s="3">
        <v>41172</v>
      </c>
      <c r="B876" s="2" t="s">
        <v>17</v>
      </c>
      <c r="C876" s="2" t="s">
        <v>27</v>
      </c>
      <c r="D876" s="2" t="s">
        <v>32</v>
      </c>
      <c r="E876" s="2" t="s">
        <v>19</v>
      </c>
      <c r="F876" s="5">
        <v>6055</v>
      </c>
      <c r="G876" s="5">
        <v>6882</v>
      </c>
      <c r="H876" s="4"/>
    </row>
    <row r="877" spans="1:8" x14ac:dyDescent="0.2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/>
    </row>
    <row r="878" spans="1:8" x14ac:dyDescent="0.2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/>
    </row>
    <row r="879" spans="1:8" x14ac:dyDescent="0.2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/>
    </row>
    <row r="880" spans="1:8" x14ac:dyDescent="0.2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/>
    </row>
    <row r="881" spans="1:8" x14ac:dyDescent="0.2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/>
    </row>
    <row r="882" spans="1:8" x14ac:dyDescent="0.2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/>
    </row>
    <row r="883" spans="1:8" x14ac:dyDescent="0.2">
      <c r="A883" s="3">
        <v>41607</v>
      </c>
      <c r="B883" s="2" t="s">
        <v>31</v>
      </c>
      <c r="C883" s="2" t="s">
        <v>14</v>
      </c>
      <c r="D883" s="2" t="s">
        <v>32</v>
      </c>
      <c r="E883" s="2" t="s">
        <v>16</v>
      </c>
      <c r="F883" s="5">
        <v>2683</v>
      </c>
      <c r="G883" s="5">
        <v>6237</v>
      </c>
      <c r="H883" s="4"/>
    </row>
    <row r="884" spans="1:8" x14ac:dyDescent="0.2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/>
    </row>
    <row r="885" spans="1:8" x14ac:dyDescent="0.2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/>
    </row>
    <row r="886" spans="1:8" x14ac:dyDescent="0.2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/>
    </row>
    <row r="887" spans="1:8" x14ac:dyDescent="0.2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/>
    </row>
    <row r="888" spans="1:8" x14ac:dyDescent="0.2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/>
    </row>
    <row r="889" spans="1:8" x14ac:dyDescent="0.2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/>
    </row>
    <row r="890" spans="1:8" x14ac:dyDescent="0.2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/>
    </row>
    <row r="891" spans="1:8" x14ac:dyDescent="0.2">
      <c r="A891" s="3">
        <v>41368</v>
      </c>
      <c r="B891" s="2" t="s">
        <v>17</v>
      </c>
      <c r="C891" s="2" t="s">
        <v>27</v>
      </c>
      <c r="D891" s="2" t="s">
        <v>32</v>
      </c>
      <c r="E891" s="2" t="s">
        <v>19</v>
      </c>
      <c r="F891" s="5">
        <v>1962</v>
      </c>
      <c r="G891" s="5">
        <v>2615</v>
      </c>
      <c r="H891" s="4"/>
    </row>
    <row r="892" spans="1:8" x14ac:dyDescent="0.2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/>
    </row>
    <row r="893" spans="1:8" x14ac:dyDescent="0.2">
      <c r="A893" s="3">
        <v>41473</v>
      </c>
      <c r="B893" s="2" t="s">
        <v>17</v>
      </c>
      <c r="C893" s="2" t="s">
        <v>27</v>
      </c>
      <c r="D893" s="2" t="s">
        <v>32</v>
      </c>
      <c r="E893" s="2" t="s">
        <v>22</v>
      </c>
      <c r="F893" s="5">
        <v>3414</v>
      </c>
      <c r="G893" s="5">
        <v>4553</v>
      </c>
      <c r="H893" s="4"/>
    </row>
    <row r="894" spans="1:8" x14ac:dyDescent="0.2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/>
    </row>
    <row r="895" spans="1:8" x14ac:dyDescent="0.2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/>
    </row>
    <row r="896" spans="1:8" x14ac:dyDescent="0.2">
      <c r="A896" s="3">
        <v>41525</v>
      </c>
      <c r="B896" s="2" t="s">
        <v>17</v>
      </c>
      <c r="C896" s="2" t="s">
        <v>23</v>
      </c>
      <c r="D896" s="2" t="s">
        <v>32</v>
      </c>
      <c r="E896" s="2" t="s">
        <v>16</v>
      </c>
      <c r="F896" s="5">
        <v>3287</v>
      </c>
      <c r="G896" s="5">
        <v>3515</v>
      </c>
      <c r="H896" s="4"/>
    </row>
    <row r="897" spans="1:8" x14ac:dyDescent="0.2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/>
    </row>
    <row r="898" spans="1:8" x14ac:dyDescent="0.2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/>
    </row>
    <row r="899" spans="1:8" x14ac:dyDescent="0.2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/>
    </row>
    <row r="900" spans="1:8" x14ac:dyDescent="0.2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/>
    </row>
    <row r="901" spans="1:8" x14ac:dyDescent="0.2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/>
    </row>
    <row r="902" spans="1:8" x14ac:dyDescent="0.2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/>
    </row>
    <row r="903" spans="1:8" x14ac:dyDescent="0.2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/>
    </row>
    <row r="904" spans="1:8" x14ac:dyDescent="0.2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/>
    </row>
    <row r="905" spans="1:8" x14ac:dyDescent="0.2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/>
    </row>
    <row r="906" spans="1:8" x14ac:dyDescent="0.2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/>
    </row>
    <row r="907" spans="1:8" x14ac:dyDescent="0.2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/>
    </row>
    <row r="908" spans="1:8" x14ac:dyDescent="0.2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/>
    </row>
    <row r="909" spans="1:8" x14ac:dyDescent="0.2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/>
    </row>
    <row r="910" spans="1:8" x14ac:dyDescent="0.2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/>
    </row>
    <row r="911" spans="1:8" x14ac:dyDescent="0.2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/>
    </row>
    <row r="912" spans="1:8" x14ac:dyDescent="0.2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/>
    </row>
    <row r="913" spans="1:8" x14ac:dyDescent="0.2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/>
    </row>
    <row r="914" spans="1:8" x14ac:dyDescent="0.2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/>
    </row>
    <row r="915" spans="1:8" x14ac:dyDescent="0.2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/>
    </row>
    <row r="916" spans="1:8" x14ac:dyDescent="0.2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/>
    </row>
    <row r="917" spans="1:8" x14ac:dyDescent="0.2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/>
    </row>
    <row r="918" spans="1:8" x14ac:dyDescent="0.2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/>
    </row>
    <row r="919" spans="1:8" x14ac:dyDescent="0.2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/>
    </row>
    <row r="920" spans="1:8" x14ac:dyDescent="0.2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/>
    </row>
    <row r="921" spans="1:8" x14ac:dyDescent="0.2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/>
    </row>
    <row r="922" spans="1:8" x14ac:dyDescent="0.2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/>
    </row>
    <row r="923" spans="1:8" x14ac:dyDescent="0.2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/>
    </row>
    <row r="924" spans="1:8" x14ac:dyDescent="0.2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/>
    </row>
    <row r="925" spans="1:8" x14ac:dyDescent="0.2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/>
    </row>
    <row r="926" spans="1:8" x14ac:dyDescent="0.2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/>
    </row>
    <row r="927" spans="1:8" x14ac:dyDescent="0.2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/>
    </row>
    <row r="928" spans="1:8" x14ac:dyDescent="0.2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/>
    </row>
    <row r="929" spans="1:8" x14ac:dyDescent="0.2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/>
    </row>
    <row r="930" spans="1:8" x14ac:dyDescent="0.2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/>
    </row>
    <row r="931" spans="1:8" x14ac:dyDescent="0.2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/>
    </row>
    <row r="932" spans="1:8" x14ac:dyDescent="0.2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/>
    </row>
    <row r="933" spans="1:8" x14ac:dyDescent="0.2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/>
    </row>
    <row r="934" spans="1:8" x14ac:dyDescent="0.2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/>
    </row>
    <row r="935" spans="1:8" x14ac:dyDescent="0.2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/>
    </row>
    <row r="936" spans="1:8" x14ac:dyDescent="0.2">
      <c r="A936" s="3">
        <v>41334</v>
      </c>
      <c r="B936" s="2" t="s">
        <v>13</v>
      </c>
      <c r="C936" s="2" t="s">
        <v>23</v>
      </c>
      <c r="D936" s="2" t="s">
        <v>32</v>
      </c>
      <c r="E936" s="2" t="s">
        <v>22</v>
      </c>
      <c r="F936" s="5">
        <v>1051</v>
      </c>
      <c r="G936" s="5">
        <v>2837</v>
      </c>
      <c r="H936" s="4"/>
    </row>
    <row r="937" spans="1:8" x14ac:dyDescent="0.2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/>
    </row>
    <row r="938" spans="1:8" x14ac:dyDescent="0.2">
      <c r="A938" s="3">
        <v>41180</v>
      </c>
      <c r="B938" s="2" t="s">
        <v>28</v>
      </c>
      <c r="C938" s="2" t="s">
        <v>27</v>
      </c>
      <c r="D938" s="2" t="s">
        <v>32</v>
      </c>
      <c r="E938" s="2" t="s">
        <v>22</v>
      </c>
      <c r="F938" s="5">
        <v>5666</v>
      </c>
      <c r="G938" s="5">
        <v>9770</v>
      </c>
      <c r="H938" s="4"/>
    </row>
    <row r="939" spans="1:8" x14ac:dyDescent="0.2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/>
    </row>
    <row r="940" spans="1:8" x14ac:dyDescent="0.2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/>
    </row>
    <row r="941" spans="1:8" x14ac:dyDescent="0.2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/>
    </row>
    <row r="942" spans="1:8" x14ac:dyDescent="0.2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/>
    </row>
    <row r="943" spans="1:8" x14ac:dyDescent="0.2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/>
    </row>
    <row r="944" spans="1:8" x14ac:dyDescent="0.2">
      <c r="A944" s="3">
        <v>41299</v>
      </c>
      <c r="B944" s="2" t="s">
        <v>31</v>
      </c>
      <c r="C944" s="2" t="s">
        <v>20</v>
      </c>
      <c r="D944" s="2" t="s">
        <v>32</v>
      </c>
      <c r="E944" s="2" t="s">
        <v>19</v>
      </c>
      <c r="F944" s="5">
        <v>4000</v>
      </c>
      <c r="G944" s="5">
        <v>8886</v>
      </c>
      <c r="H944" s="4"/>
    </row>
    <row r="945" spans="1:8" x14ac:dyDescent="0.2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/>
    </row>
    <row r="946" spans="1:8" x14ac:dyDescent="0.2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/>
    </row>
    <row r="947" spans="1:8" x14ac:dyDescent="0.2">
      <c r="A947" s="3">
        <v>41588</v>
      </c>
      <c r="B947" s="2" t="s">
        <v>13</v>
      </c>
      <c r="C947" s="2" t="s">
        <v>20</v>
      </c>
      <c r="D947" s="2" t="s">
        <v>32</v>
      </c>
      <c r="E947" s="2" t="s">
        <v>22</v>
      </c>
      <c r="F947" s="5">
        <v>336</v>
      </c>
      <c r="G947" s="5">
        <v>782</v>
      </c>
      <c r="H947" s="4"/>
    </row>
    <row r="948" spans="1:8" x14ac:dyDescent="0.2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/>
    </row>
    <row r="949" spans="1:8" x14ac:dyDescent="0.2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/>
    </row>
    <row r="950" spans="1:8" x14ac:dyDescent="0.2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/>
    </row>
    <row r="951" spans="1:8" x14ac:dyDescent="0.2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/>
    </row>
    <row r="952" spans="1:8" x14ac:dyDescent="0.2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/>
    </row>
    <row r="953" spans="1:8" x14ac:dyDescent="0.2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/>
    </row>
    <row r="954" spans="1:8" x14ac:dyDescent="0.2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/>
    </row>
    <row r="955" spans="1:8" x14ac:dyDescent="0.2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/>
    </row>
    <row r="956" spans="1:8" x14ac:dyDescent="0.2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/>
    </row>
    <row r="957" spans="1:8" x14ac:dyDescent="0.2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/>
    </row>
    <row r="958" spans="1:8" x14ac:dyDescent="0.2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/>
    </row>
    <row r="959" spans="1:8" x14ac:dyDescent="0.2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/>
    </row>
    <row r="960" spans="1:8" x14ac:dyDescent="0.2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/>
    </row>
    <row r="961" spans="1:8" x14ac:dyDescent="0.2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/>
    </row>
    <row r="962" spans="1:8" x14ac:dyDescent="0.2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/>
    </row>
    <row r="963" spans="1:8" x14ac:dyDescent="0.2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/>
    </row>
    <row r="964" spans="1:8" x14ac:dyDescent="0.2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/>
    </row>
    <row r="965" spans="1:8" x14ac:dyDescent="0.2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/>
    </row>
    <row r="966" spans="1:8" x14ac:dyDescent="0.2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/>
    </row>
    <row r="967" spans="1:8" x14ac:dyDescent="0.2">
      <c r="A967" s="3">
        <v>41098</v>
      </c>
      <c r="B967" s="2" t="s">
        <v>28</v>
      </c>
      <c r="C967" s="2" t="s">
        <v>14</v>
      </c>
      <c r="D967" s="2" t="s">
        <v>32</v>
      </c>
      <c r="E967" s="2" t="s">
        <v>22</v>
      </c>
      <c r="F967" s="5">
        <v>1830</v>
      </c>
      <c r="G967" s="5">
        <v>2079</v>
      </c>
      <c r="H967" s="4"/>
    </row>
    <row r="968" spans="1:8" x14ac:dyDescent="0.2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/>
    </row>
    <row r="969" spans="1:8" x14ac:dyDescent="0.2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/>
    </row>
    <row r="970" spans="1:8" x14ac:dyDescent="0.2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/>
    </row>
    <row r="971" spans="1:8" x14ac:dyDescent="0.2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/>
    </row>
    <row r="972" spans="1:8" x14ac:dyDescent="0.2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/>
    </row>
    <row r="973" spans="1:8" x14ac:dyDescent="0.2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/>
    </row>
    <row r="974" spans="1:8" x14ac:dyDescent="0.2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/>
    </row>
    <row r="975" spans="1:8" x14ac:dyDescent="0.2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/>
    </row>
    <row r="976" spans="1:8" x14ac:dyDescent="0.2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/>
    </row>
    <row r="977" spans="1:8" x14ac:dyDescent="0.2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/>
    </row>
    <row r="978" spans="1:8" x14ac:dyDescent="0.2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/>
    </row>
    <row r="979" spans="1:8" x14ac:dyDescent="0.2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/>
    </row>
    <row r="980" spans="1:8" x14ac:dyDescent="0.2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/>
    </row>
    <row r="981" spans="1:8" x14ac:dyDescent="0.2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/>
    </row>
    <row r="982" spans="1:8" x14ac:dyDescent="0.2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/>
    </row>
    <row r="983" spans="1:8" x14ac:dyDescent="0.2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/>
    </row>
    <row r="984" spans="1:8" x14ac:dyDescent="0.2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/>
    </row>
    <row r="985" spans="1:8" x14ac:dyDescent="0.2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/>
    </row>
    <row r="986" spans="1:8" x14ac:dyDescent="0.2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/>
    </row>
    <row r="987" spans="1:8" x14ac:dyDescent="0.2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/>
    </row>
    <row r="988" spans="1:8" x14ac:dyDescent="0.2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/>
    </row>
    <row r="989" spans="1:8" x14ac:dyDescent="0.2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/>
    </row>
    <row r="990" spans="1:8" x14ac:dyDescent="0.2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/>
    </row>
    <row r="991" spans="1:8" x14ac:dyDescent="0.2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/>
    </row>
    <row r="992" spans="1:8" x14ac:dyDescent="0.2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/>
    </row>
    <row r="993" spans="1:8" x14ac:dyDescent="0.2">
      <c r="A993" s="3">
        <v>41602</v>
      </c>
      <c r="B993" s="2" t="s">
        <v>13</v>
      </c>
      <c r="C993" s="2" t="s">
        <v>14</v>
      </c>
      <c r="D993" s="2" t="s">
        <v>32</v>
      </c>
      <c r="E993" s="2" t="s">
        <v>16</v>
      </c>
      <c r="F993" s="5">
        <v>2309</v>
      </c>
      <c r="G993" s="5">
        <v>3980</v>
      </c>
      <c r="H993" s="4"/>
    </row>
    <row r="994" spans="1:8" x14ac:dyDescent="0.2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/>
    </row>
    <row r="995" spans="1:8" x14ac:dyDescent="0.2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/>
    </row>
    <row r="996" spans="1:8" x14ac:dyDescent="0.2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/>
    </row>
    <row r="997" spans="1:8" x14ac:dyDescent="0.2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/>
    </row>
    <row r="998" spans="1:8" x14ac:dyDescent="0.2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/>
    </row>
    <row r="999" spans="1:8" x14ac:dyDescent="0.2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/>
    </row>
    <row r="1000" spans="1:8" x14ac:dyDescent="0.2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/>
    </row>
    <row r="1001" spans="1:8" x14ac:dyDescent="0.2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/>
    </row>
    <row r="1002" spans="1:8" x14ac:dyDescent="0.2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/>
    </row>
    <row r="1003" spans="1:8" x14ac:dyDescent="0.2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/>
    </row>
    <row r="1004" spans="1:8" x14ac:dyDescent="0.2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/>
    </row>
    <row r="1005" spans="1:8" x14ac:dyDescent="0.2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/>
    </row>
    <row r="1006" spans="1:8" x14ac:dyDescent="0.2">
      <c r="A1006" s="3">
        <v>41558</v>
      </c>
      <c r="B1006" s="2" t="s">
        <v>17</v>
      </c>
      <c r="C1006" s="2" t="s">
        <v>27</v>
      </c>
      <c r="D1006" s="2" t="s">
        <v>32</v>
      </c>
      <c r="E1006" s="2" t="s">
        <v>25</v>
      </c>
      <c r="F1006" s="5">
        <v>7307</v>
      </c>
      <c r="G1006" s="5">
        <v>7816</v>
      </c>
      <c r="H1006" s="4"/>
    </row>
    <row r="1007" spans="1:8" x14ac:dyDescent="0.2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/>
    </row>
    <row r="1008" spans="1:8" x14ac:dyDescent="0.2">
      <c r="A1008" s="3">
        <v>41402</v>
      </c>
      <c r="B1008" s="2" t="s">
        <v>17</v>
      </c>
      <c r="C1008" s="2" t="s">
        <v>20</v>
      </c>
      <c r="D1008" s="2" t="s">
        <v>32</v>
      </c>
      <c r="E1008" s="2" t="s">
        <v>16</v>
      </c>
      <c r="F1008" s="5">
        <v>815</v>
      </c>
      <c r="G1008" s="5">
        <v>1811</v>
      </c>
      <c r="H1008" s="4"/>
    </row>
    <row r="1009" spans="1:8" x14ac:dyDescent="0.2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/>
    </row>
    <row r="1010" spans="1:8" x14ac:dyDescent="0.2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/>
    </row>
    <row r="1011" spans="1:8" x14ac:dyDescent="0.2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/>
    </row>
    <row r="1012" spans="1:8" x14ac:dyDescent="0.2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/>
    </row>
    <row r="1013" spans="1:8" x14ac:dyDescent="0.2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/>
    </row>
    <row r="1014" spans="1:8" x14ac:dyDescent="0.2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/>
    </row>
    <row r="1015" spans="1:8" x14ac:dyDescent="0.2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/>
    </row>
    <row r="1016" spans="1:8" x14ac:dyDescent="0.2">
      <c r="A1016" s="3">
        <v>41413</v>
      </c>
      <c r="B1016" s="2" t="s">
        <v>31</v>
      </c>
      <c r="C1016" s="2" t="s">
        <v>14</v>
      </c>
      <c r="D1016" s="2" t="s">
        <v>32</v>
      </c>
      <c r="E1016" s="2" t="s">
        <v>16</v>
      </c>
      <c r="F1016" s="5">
        <v>1798</v>
      </c>
      <c r="G1016" s="5">
        <v>3102</v>
      </c>
      <c r="H1016" s="4"/>
    </row>
    <row r="1017" spans="1:8" x14ac:dyDescent="0.2">
      <c r="A1017" s="3">
        <v>41205</v>
      </c>
      <c r="B1017" s="2" t="s">
        <v>31</v>
      </c>
      <c r="C1017" s="2" t="s">
        <v>27</v>
      </c>
      <c r="D1017" s="2" t="s">
        <v>32</v>
      </c>
      <c r="E1017" s="2" t="s">
        <v>25</v>
      </c>
      <c r="F1017" s="5">
        <v>4923</v>
      </c>
      <c r="G1017" s="5">
        <v>8345</v>
      </c>
      <c r="H1017" s="4"/>
    </row>
    <row r="1018" spans="1:8" x14ac:dyDescent="0.2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/>
    </row>
    <row r="1019" spans="1:8" x14ac:dyDescent="0.2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/>
    </row>
    <row r="1020" spans="1:8" x14ac:dyDescent="0.2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/>
    </row>
    <row r="1021" spans="1:8" x14ac:dyDescent="0.2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/>
    </row>
    <row r="1022" spans="1:8" x14ac:dyDescent="0.2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/>
    </row>
    <row r="1023" spans="1:8" x14ac:dyDescent="0.2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/>
    </row>
    <row r="1024" spans="1:8" x14ac:dyDescent="0.2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/>
    </row>
    <row r="1025" spans="1:8" x14ac:dyDescent="0.2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/>
    </row>
    <row r="1026" spans="1:8" x14ac:dyDescent="0.2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/>
    </row>
    <row r="1027" spans="1:8" x14ac:dyDescent="0.2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/>
    </row>
    <row r="1028" spans="1:8" x14ac:dyDescent="0.2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/>
    </row>
    <row r="1029" spans="1:8" x14ac:dyDescent="0.2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/>
    </row>
    <row r="1030" spans="1:8" x14ac:dyDescent="0.2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/>
    </row>
    <row r="1031" spans="1:8" x14ac:dyDescent="0.2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/>
    </row>
    <row r="1032" spans="1:8" x14ac:dyDescent="0.2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/>
    </row>
    <row r="1033" spans="1:8" x14ac:dyDescent="0.2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/>
    </row>
    <row r="1034" spans="1:8" x14ac:dyDescent="0.2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/>
    </row>
    <row r="1035" spans="1:8" x14ac:dyDescent="0.2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/>
    </row>
    <row r="1036" spans="1:8" x14ac:dyDescent="0.2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/>
    </row>
    <row r="1037" spans="1:8" x14ac:dyDescent="0.2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/>
    </row>
    <row r="1038" spans="1:8" x14ac:dyDescent="0.2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/>
    </row>
    <row r="1039" spans="1:8" x14ac:dyDescent="0.2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/>
    </row>
    <row r="1040" spans="1:8" x14ac:dyDescent="0.2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/>
    </row>
    <row r="1041" spans="1:8" x14ac:dyDescent="0.2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/>
    </row>
    <row r="1042" spans="1:8" x14ac:dyDescent="0.2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/>
    </row>
    <row r="1043" spans="1:8" x14ac:dyDescent="0.2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/>
    </row>
    <row r="1044" spans="1:8" x14ac:dyDescent="0.2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/>
    </row>
    <row r="1045" spans="1:8" x14ac:dyDescent="0.2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/>
    </row>
    <row r="1046" spans="1:8" x14ac:dyDescent="0.2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/>
    </row>
    <row r="1047" spans="1:8" x14ac:dyDescent="0.2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/>
    </row>
    <row r="1048" spans="1:8" x14ac:dyDescent="0.2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/>
    </row>
    <row r="1049" spans="1:8" x14ac:dyDescent="0.2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/>
    </row>
    <row r="1050" spans="1:8" x14ac:dyDescent="0.2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/>
    </row>
    <row r="1051" spans="1:8" x14ac:dyDescent="0.2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/>
    </row>
    <row r="1052" spans="1:8" x14ac:dyDescent="0.2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/>
    </row>
    <row r="1053" spans="1:8" x14ac:dyDescent="0.2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/>
    </row>
    <row r="1054" spans="1:8" x14ac:dyDescent="0.2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/>
    </row>
    <row r="1055" spans="1:8" x14ac:dyDescent="0.2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/>
    </row>
    <row r="1056" spans="1:8" x14ac:dyDescent="0.2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/>
    </row>
    <row r="1057" spans="1:8" x14ac:dyDescent="0.2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/>
    </row>
    <row r="1058" spans="1:8" x14ac:dyDescent="0.2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/>
    </row>
    <row r="1059" spans="1:8" x14ac:dyDescent="0.2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/>
    </row>
    <row r="1060" spans="1:8" x14ac:dyDescent="0.2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/>
    </row>
    <row r="1061" spans="1:8" x14ac:dyDescent="0.2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/>
    </row>
    <row r="1062" spans="1:8" x14ac:dyDescent="0.2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/>
    </row>
    <row r="1063" spans="1:8" x14ac:dyDescent="0.2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/>
    </row>
    <row r="1064" spans="1:8" x14ac:dyDescent="0.2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/>
    </row>
    <row r="1065" spans="1:8" x14ac:dyDescent="0.2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/>
    </row>
    <row r="1066" spans="1:8" x14ac:dyDescent="0.2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/>
    </row>
    <row r="1067" spans="1:8" x14ac:dyDescent="0.2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/>
    </row>
    <row r="1068" spans="1:8" x14ac:dyDescent="0.2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/>
    </row>
    <row r="1069" spans="1:8" x14ac:dyDescent="0.2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/>
    </row>
    <row r="1070" spans="1:8" x14ac:dyDescent="0.2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/>
    </row>
    <row r="1071" spans="1:8" x14ac:dyDescent="0.2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/>
    </row>
    <row r="1072" spans="1:8" x14ac:dyDescent="0.2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/>
    </row>
    <row r="1073" spans="1:8" x14ac:dyDescent="0.2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/>
    </row>
    <row r="1074" spans="1:8" x14ac:dyDescent="0.2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/>
    </row>
    <row r="1075" spans="1:8" x14ac:dyDescent="0.2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/>
    </row>
    <row r="1076" spans="1:8" x14ac:dyDescent="0.2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/>
    </row>
    <row r="1077" spans="1:8" x14ac:dyDescent="0.2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/>
    </row>
    <row r="1078" spans="1:8" x14ac:dyDescent="0.2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/>
    </row>
    <row r="1079" spans="1:8" x14ac:dyDescent="0.2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/>
    </row>
    <row r="1080" spans="1:8" x14ac:dyDescent="0.2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/>
    </row>
    <row r="1081" spans="1:8" x14ac:dyDescent="0.2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/>
    </row>
    <row r="1082" spans="1:8" x14ac:dyDescent="0.2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/>
    </row>
    <row r="1083" spans="1:8" x14ac:dyDescent="0.2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/>
    </row>
    <row r="1084" spans="1:8" x14ac:dyDescent="0.2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/>
    </row>
    <row r="1085" spans="1:8" x14ac:dyDescent="0.2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/>
    </row>
    <row r="1086" spans="1:8" x14ac:dyDescent="0.2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/>
    </row>
    <row r="1087" spans="1:8" x14ac:dyDescent="0.2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/>
    </row>
    <row r="1088" spans="1:8" x14ac:dyDescent="0.2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/>
    </row>
    <row r="1089" spans="1:8" x14ac:dyDescent="0.2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/>
    </row>
    <row r="1090" spans="1:8" x14ac:dyDescent="0.2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/>
    </row>
    <row r="1091" spans="1:8" x14ac:dyDescent="0.2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/>
    </row>
    <row r="1092" spans="1:8" x14ac:dyDescent="0.2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/>
    </row>
    <row r="1093" spans="1:8" x14ac:dyDescent="0.2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/>
    </row>
    <row r="1094" spans="1:8" x14ac:dyDescent="0.2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/>
    </row>
    <row r="1095" spans="1:8" x14ac:dyDescent="0.2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/>
    </row>
    <row r="1096" spans="1:8" x14ac:dyDescent="0.2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/>
    </row>
    <row r="1097" spans="1:8" x14ac:dyDescent="0.2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/>
    </row>
    <row r="1098" spans="1:8" x14ac:dyDescent="0.2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/>
    </row>
    <row r="1099" spans="1:8" x14ac:dyDescent="0.2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/>
    </row>
    <row r="1100" spans="1:8" x14ac:dyDescent="0.2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/>
    </row>
    <row r="1101" spans="1:8" x14ac:dyDescent="0.2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/>
    </row>
    <row r="1102" spans="1:8" x14ac:dyDescent="0.2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/>
    </row>
    <row r="1103" spans="1:8" x14ac:dyDescent="0.2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/>
    </row>
    <row r="1104" spans="1:8" x14ac:dyDescent="0.2">
      <c r="A1104" s="3">
        <v>41599</v>
      </c>
      <c r="B1104" s="2" t="s">
        <v>17</v>
      </c>
      <c r="C1104" s="2" t="s">
        <v>27</v>
      </c>
      <c r="D1104" s="2" t="s">
        <v>32</v>
      </c>
      <c r="E1104" s="2" t="s">
        <v>25</v>
      </c>
      <c r="F1104" s="5">
        <v>7481</v>
      </c>
      <c r="G1104" s="5">
        <v>8500</v>
      </c>
      <c r="H1104" s="4"/>
    </row>
    <row r="1105" spans="1:8" x14ac:dyDescent="0.2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/>
    </row>
    <row r="1106" spans="1:8" x14ac:dyDescent="0.2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/>
    </row>
    <row r="1107" spans="1:8" x14ac:dyDescent="0.2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/>
    </row>
    <row r="1108" spans="1:8" x14ac:dyDescent="0.2">
      <c r="A1108" s="3">
        <v>41410</v>
      </c>
      <c r="B1108" s="2" t="s">
        <v>28</v>
      </c>
      <c r="C1108" s="2" t="s">
        <v>27</v>
      </c>
      <c r="D1108" s="2" t="s">
        <v>32</v>
      </c>
      <c r="E1108" s="2" t="s">
        <v>25</v>
      </c>
      <c r="F1108" s="5">
        <v>4534</v>
      </c>
      <c r="G1108" s="5">
        <v>6046</v>
      </c>
      <c r="H1108" s="4"/>
    </row>
    <row r="1109" spans="1:8" x14ac:dyDescent="0.2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/>
    </row>
    <row r="1110" spans="1:8" x14ac:dyDescent="0.2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/>
    </row>
    <row r="1111" spans="1:8" x14ac:dyDescent="0.2">
      <c r="A1111" s="3">
        <v>40959</v>
      </c>
      <c r="B1111" s="2" t="s">
        <v>28</v>
      </c>
      <c r="C1111" s="2" t="s">
        <v>14</v>
      </c>
      <c r="D1111" s="2" t="s">
        <v>32</v>
      </c>
      <c r="E1111" s="2" t="s">
        <v>16</v>
      </c>
      <c r="F1111" s="5">
        <v>5016</v>
      </c>
      <c r="G1111" s="5">
        <v>6686</v>
      </c>
      <c r="H1111" s="4"/>
    </row>
    <row r="1112" spans="1:8" x14ac:dyDescent="0.2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/>
    </row>
    <row r="1113" spans="1:8" x14ac:dyDescent="0.2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/>
    </row>
    <row r="1114" spans="1:8" x14ac:dyDescent="0.2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/>
    </row>
    <row r="1115" spans="1:8" x14ac:dyDescent="0.2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/>
    </row>
    <row r="1116" spans="1:8" x14ac:dyDescent="0.2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/>
    </row>
    <row r="1117" spans="1:8" x14ac:dyDescent="0.2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/>
    </row>
    <row r="1118" spans="1:8" x14ac:dyDescent="0.2">
      <c r="A1118" s="3">
        <v>41434</v>
      </c>
      <c r="B1118" s="2" t="s">
        <v>13</v>
      </c>
      <c r="C1118" s="2" t="s">
        <v>23</v>
      </c>
      <c r="D1118" s="2" t="s">
        <v>32</v>
      </c>
      <c r="E1118" s="2" t="s">
        <v>25</v>
      </c>
      <c r="F1118" s="5">
        <v>3481</v>
      </c>
      <c r="G1118" s="5">
        <v>6002</v>
      </c>
      <c r="H1118" s="4"/>
    </row>
    <row r="1119" spans="1:8" x14ac:dyDescent="0.2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/>
    </row>
    <row r="1120" spans="1:8" x14ac:dyDescent="0.2">
      <c r="A1120" s="3">
        <v>41581</v>
      </c>
      <c r="B1120" s="2" t="s">
        <v>13</v>
      </c>
      <c r="C1120" s="2" t="s">
        <v>23</v>
      </c>
      <c r="D1120" s="2" t="s">
        <v>32</v>
      </c>
      <c r="E1120" s="2" t="s">
        <v>22</v>
      </c>
      <c r="F1120" s="5">
        <v>1973</v>
      </c>
      <c r="G1120" s="5">
        <v>2630</v>
      </c>
      <c r="H1120" s="4"/>
    </row>
    <row r="1121" spans="1:8" x14ac:dyDescent="0.2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/>
    </row>
    <row r="1122" spans="1:8" x14ac:dyDescent="0.2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/>
    </row>
    <row r="1123" spans="1:8" x14ac:dyDescent="0.2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/>
    </row>
    <row r="1124" spans="1:8" x14ac:dyDescent="0.2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/>
    </row>
    <row r="1125" spans="1:8" x14ac:dyDescent="0.2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/>
    </row>
    <row r="1126" spans="1:8" x14ac:dyDescent="0.2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/>
    </row>
    <row r="1127" spans="1:8" x14ac:dyDescent="0.2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/>
    </row>
    <row r="1128" spans="1:8" x14ac:dyDescent="0.2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/>
    </row>
    <row r="1129" spans="1:8" x14ac:dyDescent="0.2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/>
    </row>
    <row r="1130" spans="1:8" x14ac:dyDescent="0.2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/>
    </row>
    <row r="1131" spans="1:8" x14ac:dyDescent="0.2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/>
    </row>
    <row r="1132" spans="1:8" x14ac:dyDescent="0.2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/>
    </row>
    <row r="1133" spans="1:8" x14ac:dyDescent="0.2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/>
    </row>
    <row r="1134" spans="1:8" x14ac:dyDescent="0.2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/>
    </row>
    <row r="1135" spans="1:8" x14ac:dyDescent="0.2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/>
    </row>
    <row r="1136" spans="1:8" x14ac:dyDescent="0.2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/>
    </row>
    <row r="1137" spans="1:8" x14ac:dyDescent="0.2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/>
    </row>
    <row r="1138" spans="1:8" x14ac:dyDescent="0.2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/>
    </row>
    <row r="1139" spans="1:8" x14ac:dyDescent="0.2">
      <c r="A1139" s="3">
        <v>41074</v>
      </c>
      <c r="B1139" s="2" t="s">
        <v>13</v>
      </c>
      <c r="C1139" s="2" t="s">
        <v>23</v>
      </c>
      <c r="D1139" s="2" t="s">
        <v>32</v>
      </c>
      <c r="E1139" s="2" t="s">
        <v>22</v>
      </c>
      <c r="F1139" s="5">
        <v>1234</v>
      </c>
      <c r="G1139" s="5">
        <v>2868</v>
      </c>
      <c r="H1139" s="4"/>
    </row>
    <row r="1140" spans="1:8" x14ac:dyDescent="0.2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/>
    </row>
    <row r="1141" spans="1:8" x14ac:dyDescent="0.2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/>
    </row>
    <row r="1142" spans="1:8" x14ac:dyDescent="0.2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/>
    </row>
    <row r="1143" spans="1:8" x14ac:dyDescent="0.2">
      <c r="A1143" s="3">
        <v>41397</v>
      </c>
      <c r="B1143" s="2" t="s">
        <v>17</v>
      </c>
      <c r="C1143" s="2" t="s">
        <v>27</v>
      </c>
      <c r="D1143" s="2" t="s">
        <v>32</v>
      </c>
      <c r="E1143" s="2" t="s">
        <v>16</v>
      </c>
      <c r="F1143" s="5">
        <v>1979</v>
      </c>
      <c r="G1143" s="5">
        <v>2117</v>
      </c>
      <c r="H1143" s="4"/>
    </row>
    <row r="1144" spans="1:8" x14ac:dyDescent="0.2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/>
    </row>
    <row r="1145" spans="1:8" x14ac:dyDescent="0.2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/>
    </row>
    <row r="1146" spans="1:8" x14ac:dyDescent="0.2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/>
    </row>
    <row r="1147" spans="1:8" x14ac:dyDescent="0.2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/>
    </row>
    <row r="1148" spans="1:8" x14ac:dyDescent="0.2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/>
    </row>
    <row r="1149" spans="1:8" x14ac:dyDescent="0.2">
      <c r="A1149" s="3">
        <v>41588</v>
      </c>
      <c r="B1149" s="2" t="s">
        <v>13</v>
      </c>
      <c r="C1149" s="2" t="s">
        <v>27</v>
      </c>
      <c r="D1149" s="2" t="s">
        <v>32</v>
      </c>
      <c r="E1149" s="2" t="s">
        <v>25</v>
      </c>
      <c r="F1149" s="5">
        <v>5468</v>
      </c>
      <c r="G1149" s="5">
        <v>9267</v>
      </c>
      <c r="H1149" s="4"/>
    </row>
    <row r="1150" spans="1:8" x14ac:dyDescent="0.2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/>
    </row>
    <row r="1151" spans="1:8" x14ac:dyDescent="0.2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/>
    </row>
    <row r="1152" spans="1:8" x14ac:dyDescent="0.2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/>
    </row>
    <row r="1153" spans="1:8" x14ac:dyDescent="0.2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/>
    </row>
    <row r="1154" spans="1:8" x14ac:dyDescent="0.2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/>
    </row>
    <row r="1155" spans="1:8" x14ac:dyDescent="0.2">
      <c r="A1155" s="3">
        <v>41337</v>
      </c>
      <c r="B1155" s="2" t="s">
        <v>13</v>
      </c>
      <c r="C1155" s="2" t="s">
        <v>14</v>
      </c>
      <c r="D1155" s="2" t="s">
        <v>32</v>
      </c>
      <c r="E1155" s="2" t="s">
        <v>19</v>
      </c>
      <c r="F1155" s="5">
        <v>5661</v>
      </c>
      <c r="G1155" s="5">
        <v>7548</v>
      </c>
      <c r="H1155" s="4"/>
    </row>
    <row r="1156" spans="1:8" x14ac:dyDescent="0.2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/>
    </row>
    <row r="1157" spans="1:8" x14ac:dyDescent="0.2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/>
    </row>
    <row r="1158" spans="1:8" x14ac:dyDescent="0.2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/>
    </row>
    <row r="1159" spans="1:8" x14ac:dyDescent="0.2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/>
    </row>
    <row r="1160" spans="1:8" x14ac:dyDescent="0.2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/>
    </row>
    <row r="1161" spans="1:8" x14ac:dyDescent="0.2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/>
    </row>
    <row r="1162" spans="1:8" x14ac:dyDescent="0.2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/>
    </row>
    <row r="1163" spans="1:8" x14ac:dyDescent="0.2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/>
    </row>
    <row r="1164" spans="1:8" x14ac:dyDescent="0.2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/>
    </row>
    <row r="1165" spans="1:8" x14ac:dyDescent="0.2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/>
    </row>
    <row r="1166" spans="1:8" x14ac:dyDescent="0.2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/>
    </row>
    <row r="1167" spans="1:8" x14ac:dyDescent="0.2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/>
    </row>
    <row r="1168" spans="1:8" x14ac:dyDescent="0.2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/>
    </row>
    <row r="1169" spans="1:8" x14ac:dyDescent="0.2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/>
    </row>
    <row r="1170" spans="1:8" x14ac:dyDescent="0.2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/>
    </row>
    <row r="1171" spans="1:8" x14ac:dyDescent="0.2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/>
    </row>
    <row r="1172" spans="1:8" x14ac:dyDescent="0.2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/>
    </row>
    <row r="1173" spans="1:8" x14ac:dyDescent="0.2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/>
    </row>
    <row r="1174" spans="1:8" x14ac:dyDescent="0.2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/>
    </row>
    <row r="1175" spans="1:8" x14ac:dyDescent="0.2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/>
    </row>
    <row r="1176" spans="1:8" x14ac:dyDescent="0.2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/>
    </row>
    <row r="1177" spans="1:8" x14ac:dyDescent="0.2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/>
    </row>
    <row r="1178" spans="1:8" x14ac:dyDescent="0.2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/>
    </row>
    <row r="1179" spans="1:8" x14ac:dyDescent="0.2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/>
    </row>
    <row r="1180" spans="1:8" x14ac:dyDescent="0.2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/>
    </row>
    <row r="1181" spans="1:8" x14ac:dyDescent="0.2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/>
    </row>
    <row r="1182" spans="1:8" x14ac:dyDescent="0.2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/>
    </row>
    <row r="1183" spans="1:8" x14ac:dyDescent="0.2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/>
    </row>
    <row r="1184" spans="1:8" x14ac:dyDescent="0.2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/>
    </row>
    <row r="1185" spans="1:8" x14ac:dyDescent="0.2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/>
    </row>
    <row r="1186" spans="1:8" x14ac:dyDescent="0.2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/>
    </row>
    <row r="1187" spans="1:8" x14ac:dyDescent="0.2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/>
    </row>
    <row r="1188" spans="1:8" x14ac:dyDescent="0.2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/>
    </row>
    <row r="1189" spans="1:8" x14ac:dyDescent="0.2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/>
    </row>
    <row r="1190" spans="1:8" x14ac:dyDescent="0.2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/>
    </row>
    <row r="1191" spans="1:8" x14ac:dyDescent="0.2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/>
    </row>
    <row r="1192" spans="1:8" x14ac:dyDescent="0.2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/>
    </row>
    <row r="1193" spans="1:8" x14ac:dyDescent="0.2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/>
    </row>
    <row r="1194" spans="1:8" x14ac:dyDescent="0.2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/>
    </row>
    <row r="1195" spans="1:8" x14ac:dyDescent="0.2">
      <c r="A1195" s="3">
        <v>41597</v>
      </c>
      <c r="B1195" s="2" t="s">
        <v>28</v>
      </c>
      <c r="C1195" s="2" t="s">
        <v>23</v>
      </c>
      <c r="D1195" s="2" t="s">
        <v>32</v>
      </c>
      <c r="E1195" s="2" t="s">
        <v>25</v>
      </c>
      <c r="F1195" s="5">
        <v>5562</v>
      </c>
      <c r="G1195" s="5">
        <v>5949</v>
      </c>
      <c r="H1195" s="4"/>
    </row>
    <row r="1196" spans="1:8" x14ac:dyDescent="0.2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/>
    </row>
    <row r="1197" spans="1:8" x14ac:dyDescent="0.2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/>
    </row>
    <row r="1198" spans="1:8" x14ac:dyDescent="0.2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/>
    </row>
    <row r="1199" spans="1:8" x14ac:dyDescent="0.2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/>
    </row>
    <row r="1200" spans="1:8" x14ac:dyDescent="0.2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/>
    </row>
    <row r="1201" spans="1:8" x14ac:dyDescent="0.2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/>
    </row>
    <row r="1202" spans="1:8" x14ac:dyDescent="0.2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/>
    </row>
    <row r="1203" spans="1:8" x14ac:dyDescent="0.2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/>
    </row>
    <row r="1204" spans="1:8" x14ac:dyDescent="0.2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/>
    </row>
    <row r="1205" spans="1:8" x14ac:dyDescent="0.2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/>
    </row>
    <row r="1206" spans="1:8" x14ac:dyDescent="0.2">
      <c r="A1206" s="3">
        <v>41334</v>
      </c>
      <c r="B1206" s="2" t="s">
        <v>13</v>
      </c>
      <c r="C1206" s="2" t="s">
        <v>20</v>
      </c>
      <c r="D1206" s="2" t="s">
        <v>32</v>
      </c>
      <c r="E1206" s="2" t="s">
        <v>25</v>
      </c>
      <c r="F1206" s="5">
        <v>5673</v>
      </c>
      <c r="G1206" s="5">
        <v>7564</v>
      </c>
      <c r="H1206" s="4"/>
    </row>
    <row r="1207" spans="1:8" x14ac:dyDescent="0.2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/>
    </row>
    <row r="1208" spans="1:8" x14ac:dyDescent="0.2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/>
    </row>
    <row r="1209" spans="1:8" x14ac:dyDescent="0.2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/>
    </row>
    <row r="1210" spans="1:8" x14ac:dyDescent="0.2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/>
    </row>
    <row r="1211" spans="1:8" x14ac:dyDescent="0.2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/>
    </row>
    <row r="1212" spans="1:8" x14ac:dyDescent="0.2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/>
    </row>
    <row r="1213" spans="1:8" x14ac:dyDescent="0.2">
      <c r="A1213" s="3">
        <v>41405</v>
      </c>
      <c r="B1213" s="2" t="s">
        <v>17</v>
      </c>
      <c r="C1213" s="2" t="s">
        <v>20</v>
      </c>
      <c r="D1213" s="2" t="s">
        <v>32</v>
      </c>
      <c r="E1213" s="2" t="s">
        <v>22</v>
      </c>
      <c r="F1213" s="5">
        <v>2294</v>
      </c>
      <c r="G1213" s="5">
        <v>3059</v>
      </c>
      <c r="H1213" s="4"/>
    </row>
    <row r="1214" spans="1:8" x14ac:dyDescent="0.2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/>
    </row>
    <row r="1215" spans="1:8" x14ac:dyDescent="0.2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/>
    </row>
    <row r="1216" spans="1:8" x14ac:dyDescent="0.2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/>
    </row>
    <row r="1217" spans="1:8" x14ac:dyDescent="0.2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/>
    </row>
    <row r="1218" spans="1:8" x14ac:dyDescent="0.2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/>
    </row>
    <row r="1219" spans="1:8" x14ac:dyDescent="0.2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/>
    </row>
    <row r="1220" spans="1:8" x14ac:dyDescent="0.2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/>
    </row>
    <row r="1221" spans="1:8" x14ac:dyDescent="0.2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/>
    </row>
    <row r="1222" spans="1:8" x14ac:dyDescent="0.2">
      <c r="A1222" s="3">
        <v>40954</v>
      </c>
      <c r="B1222" s="2" t="s">
        <v>28</v>
      </c>
      <c r="C1222" s="2" t="s">
        <v>20</v>
      </c>
      <c r="D1222" s="2" t="s">
        <v>32</v>
      </c>
      <c r="E1222" s="2" t="s">
        <v>19</v>
      </c>
      <c r="F1222" s="5">
        <v>5539</v>
      </c>
      <c r="G1222" s="5">
        <v>9386</v>
      </c>
      <c r="H1222" s="4"/>
    </row>
    <row r="1223" spans="1:8" x14ac:dyDescent="0.2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/>
    </row>
    <row r="1224" spans="1:8" x14ac:dyDescent="0.2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/>
    </row>
    <row r="1225" spans="1:8" x14ac:dyDescent="0.2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/>
    </row>
    <row r="1226" spans="1:8" x14ac:dyDescent="0.2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/>
    </row>
    <row r="1227" spans="1:8" x14ac:dyDescent="0.2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/>
    </row>
    <row r="1228" spans="1:8" x14ac:dyDescent="0.2">
      <c r="A1228" s="3">
        <v>41579</v>
      </c>
      <c r="B1228" s="2" t="s">
        <v>17</v>
      </c>
      <c r="C1228" s="2" t="s">
        <v>23</v>
      </c>
      <c r="D1228" s="2" t="s">
        <v>32</v>
      </c>
      <c r="E1228" s="2" t="s">
        <v>25</v>
      </c>
      <c r="F1228" s="5">
        <v>4807</v>
      </c>
      <c r="G1228" s="5">
        <v>7067</v>
      </c>
      <c r="H1228" s="4"/>
    </row>
    <row r="1229" spans="1:8" x14ac:dyDescent="0.2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/>
    </row>
    <row r="1230" spans="1:8" x14ac:dyDescent="0.2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/>
    </row>
    <row r="1231" spans="1:8" x14ac:dyDescent="0.2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/>
    </row>
    <row r="1232" spans="1:8" x14ac:dyDescent="0.2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/>
    </row>
    <row r="1233" spans="1:8" x14ac:dyDescent="0.2">
      <c r="A1233" s="3">
        <v>41260</v>
      </c>
      <c r="B1233" s="2" t="s">
        <v>31</v>
      </c>
      <c r="C1233" s="2" t="s">
        <v>20</v>
      </c>
      <c r="D1233" s="2" t="s">
        <v>32</v>
      </c>
      <c r="E1233" s="2" t="s">
        <v>25</v>
      </c>
      <c r="F1233" s="5">
        <v>3551</v>
      </c>
      <c r="G1233" s="5">
        <v>7890</v>
      </c>
      <c r="H1233" s="4"/>
    </row>
    <row r="1234" spans="1:8" x14ac:dyDescent="0.2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/>
    </row>
    <row r="1235" spans="1:8" x14ac:dyDescent="0.2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/>
    </row>
    <row r="1236" spans="1:8" x14ac:dyDescent="0.2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/>
    </row>
    <row r="1237" spans="1:8" x14ac:dyDescent="0.2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/>
    </row>
    <row r="1238" spans="1:8" x14ac:dyDescent="0.2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/>
    </row>
    <row r="1239" spans="1:8" x14ac:dyDescent="0.2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/>
    </row>
    <row r="1240" spans="1:8" x14ac:dyDescent="0.2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/>
    </row>
    <row r="1241" spans="1:8" x14ac:dyDescent="0.2">
      <c r="A1241" s="3">
        <v>41268</v>
      </c>
      <c r="B1241" s="2" t="s">
        <v>17</v>
      </c>
      <c r="C1241" s="2" t="s">
        <v>14</v>
      </c>
      <c r="D1241" s="2" t="s">
        <v>32</v>
      </c>
      <c r="E1241" s="2" t="s">
        <v>22</v>
      </c>
      <c r="F1241" s="5">
        <v>5914</v>
      </c>
      <c r="G1241" s="5">
        <v>6326</v>
      </c>
      <c r="H1241" s="4"/>
    </row>
    <row r="1242" spans="1:8" x14ac:dyDescent="0.2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/>
    </row>
    <row r="1243" spans="1:8" x14ac:dyDescent="0.2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/>
    </row>
    <row r="1244" spans="1:8" x14ac:dyDescent="0.2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/>
    </row>
    <row r="1245" spans="1:8" x14ac:dyDescent="0.2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/>
    </row>
    <row r="1246" spans="1:8" x14ac:dyDescent="0.2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/>
    </row>
    <row r="1247" spans="1:8" x14ac:dyDescent="0.2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/>
    </row>
    <row r="1248" spans="1:8" x14ac:dyDescent="0.2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/>
    </row>
    <row r="1249" spans="1:8" x14ac:dyDescent="0.2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/>
    </row>
    <row r="1250" spans="1:8" x14ac:dyDescent="0.2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/>
    </row>
    <row r="1251" spans="1:8" x14ac:dyDescent="0.2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/>
    </row>
    <row r="1252" spans="1:8" x14ac:dyDescent="0.2">
      <c r="A1252" s="3">
        <v>41580</v>
      </c>
      <c r="B1252" s="2" t="s">
        <v>31</v>
      </c>
      <c r="C1252" s="2" t="s">
        <v>20</v>
      </c>
      <c r="D1252" s="2" t="s">
        <v>32</v>
      </c>
      <c r="E1252" s="2" t="s">
        <v>19</v>
      </c>
      <c r="F1252" s="5">
        <v>3551</v>
      </c>
      <c r="G1252" s="5">
        <v>4733</v>
      </c>
      <c r="H1252" s="4"/>
    </row>
    <row r="1253" spans="1:8" x14ac:dyDescent="0.2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/>
    </row>
    <row r="1254" spans="1:8" x14ac:dyDescent="0.2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/>
    </row>
    <row r="1255" spans="1:8" x14ac:dyDescent="0.2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/>
    </row>
    <row r="1256" spans="1:8" x14ac:dyDescent="0.2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/>
    </row>
    <row r="1257" spans="1:8" x14ac:dyDescent="0.2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/>
    </row>
    <row r="1258" spans="1:8" x14ac:dyDescent="0.2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/>
    </row>
    <row r="1259" spans="1:8" x14ac:dyDescent="0.2">
      <c r="A1259" s="3">
        <v>40990</v>
      </c>
      <c r="B1259" s="2" t="s">
        <v>13</v>
      </c>
      <c r="C1259" s="2" t="s">
        <v>23</v>
      </c>
      <c r="D1259" s="2" t="s">
        <v>32</v>
      </c>
      <c r="E1259" s="2" t="s">
        <v>25</v>
      </c>
      <c r="F1259" s="5">
        <v>4232</v>
      </c>
      <c r="G1259" s="5">
        <v>7295</v>
      </c>
      <c r="H1259" s="4"/>
    </row>
    <row r="1260" spans="1:8" x14ac:dyDescent="0.2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/>
    </row>
    <row r="1261" spans="1:8" x14ac:dyDescent="0.2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/>
    </row>
    <row r="1262" spans="1:8" x14ac:dyDescent="0.2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/>
    </row>
    <row r="1263" spans="1:8" x14ac:dyDescent="0.2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/>
    </row>
    <row r="1264" spans="1:8" x14ac:dyDescent="0.2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/>
    </row>
    <row r="1265" spans="1:8" x14ac:dyDescent="0.2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/>
    </row>
    <row r="1266" spans="1:8" x14ac:dyDescent="0.2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/>
    </row>
    <row r="1267" spans="1:8" x14ac:dyDescent="0.2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/>
    </row>
    <row r="1268" spans="1:8" x14ac:dyDescent="0.2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/>
    </row>
    <row r="1269" spans="1:8" x14ac:dyDescent="0.2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/>
    </row>
    <row r="1270" spans="1:8" x14ac:dyDescent="0.2">
      <c r="A1270" s="3">
        <v>41089</v>
      </c>
      <c r="B1270" s="2" t="s">
        <v>31</v>
      </c>
      <c r="C1270" s="2" t="s">
        <v>27</v>
      </c>
      <c r="D1270" s="2" t="s">
        <v>32</v>
      </c>
      <c r="E1270" s="2" t="s">
        <v>19</v>
      </c>
      <c r="F1270" s="5">
        <v>1566</v>
      </c>
      <c r="G1270" s="5">
        <v>2847</v>
      </c>
      <c r="H1270" s="4"/>
    </row>
    <row r="1271" spans="1:8" x14ac:dyDescent="0.2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/>
    </row>
    <row r="1272" spans="1:8" x14ac:dyDescent="0.2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/>
    </row>
    <row r="1273" spans="1:8" x14ac:dyDescent="0.2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/>
    </row>
    <row r="1274" spans="1:8" x14ac:dyDescent="0.2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/>
    </row>
    <row r="1275" spans="1:8" x14ac:dyDescent="0.2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/>
    </row>
    <row r="1276" spans="1:8" x14ac:dyDescent="0.2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/>
    </row>
    <row r="1277" spans="1:8" x14ac:dyDescent="0.2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/>
    </row>
    <row r="1278" spans="1:8" x14ac:dyDescent="0.2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/>
    </row>
    <row r="1279" spans="1:8" x14ac:dyDescent="0.2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/>
    </row>
    <row r="1280" spans="1:8" x14ac:dyDescent="0.2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/>
    </row>
    <row r="1281" spans="1:8" x14ac:dyDescent="0.2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/>
    </row>
    <row r="1282" spans="1:8" x14ac:dyDescent="0.2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/>
    </row>
    <row r="1283" spans="1:8" x14ac:dyDescent="0.2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/>
    </row>
    <row r="1284" spans="1:8" x14ac:dyDescent="0.2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/>
    </row>
    <row r="1285" spans="1:8" x14ac:dyDescent="0.2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/>
    </row>
    <row r="1286" spans="1:8" x14ac:dyDescent="0.2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/>
    </row>
    <row r="1287" spans="1:8" x14ac:dyDescent="0.2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/>
    </row>
    <row r="1288" spans="1:8" x14ac:dyDescent="0.2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/>
    </row>
    <row r="1289" spans="1:8" x14ac:dyDescent="0.2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/>
    </row>
    <row r="1290" spans="1:8" x14ac:dyDescent="0.2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/>
    </row>
    <row r="1291" spans="1:8" x14ac:dyDescent="0.2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/>
    </row>
    <row r="1292" spans="1:8" x14ac:dyDescent="0.2">
      <c r="A1292" s="3">
        <v>40979</v>
      </c>
      <c r="B1292" s="2" t="s">
        <v>17</v>
      </c>
      <c r="C1292" s="2" t="s">
        <v>20</v>
      </c>
      <c r="D1292" s="2" t="s">
        <v>32</v>
      </c>
      <c r="E1292" s="2" t="s">
        <v>16</v>
      </c>
      <c r="F1292" s="5">
        <v>3256</v>
      </c>
      <c r="G1292" s="5">
        <v>4787</v>
      </c>
      <c r="H1292" s="4"/>
    </row>
    <row r="1293" spans="1:8" x14ac:dyDescent="0.2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/>
    </row>
    <row r="1294" spans="1:8" x14ac:dyDescent="0.2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/>
    </row>
    <row r="1295" spans="1:8" x14ac:dyDescent="0.2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/>
    </row>
    <row r="1296" spans="1:8" x14ac:dyDescent="0.2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/>
    </row>
    <row r="1297" spans="1:8" x14ac:dyDescent="0.2">
      <c r="A1297" s="3">
        <v>41617</v>
      </c>
      <c r="B1297" s="2" t="s">
        <v>31</v>
      </c>
      <c r="C1297" s="2" t="s">
        <v>23</v>
      </c>
      <c r="D1297" s="2" t="s">
        <v>32</v>
      </c>
      <c r="E1297" s="2" t="s">
        <v>22</v>
      </c>
      <c r="F1297" s="5">
        <v>6620</v>
      </c>
      <c r="G1297" s="5">
        <v>9735</v>
      </c>
      <c r="H1297" s="4"/>
    </row>
    <row r="1298" spans="1:8" x14ac:dyDescent="0.2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/>
    </row>
    <row r="1299" spans="1:8" x14ac:dyDescent="0.2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/>
    </row>
    <row r="1300" spans="1:8" x14ac:dyDescent="0.2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/>
    </row>
    <row r="1301" spans="1:8" x14ac:dyDescent="0.2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/>
    </row>
    <row r="1302" spans="1:8" x14ac:dyDescent="0.2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/>
    </row>
    <row r="1303" spans="1:8" x14ac:dyDescent="0.2">
      <c r="A1303" s="3">
        <v>41220</v>
      </c>
      <c r="B1303" s="2" t="s">
        <v>13</v>
      </c>
      <c r="C1303" s="2" t="s">
        <v>20</v>
      </c>
      <c r="D1303" s="2" t="s">
        <v>32</v>
      </c>
      <c r="E1303" s="2" t="s">
        <v>19</v>
      </c>
      <c r="F1303" s="5">
        <v>2972</v>
      </c>
      <c r="G1303" s="5">
        <v>4372</v>
      </c>
      <c r="H1303" s="4"/>
    </row>
    <row r="1304" spans="1:8" x14ac:dyDescent="0.2">
      <c r="A1304" s="3">
        <v>41409</v>
      </c>
      <c r="B1304" s="2" t="s">
        <v>28</v>
      </c>
      <c r="C1304" s="2" t="s">
        <v>27</v>
      </c>
      <c r="D1304" s="2" t="s">
        <v>32</v>
      </c>
      <c r="E1304" s="2" t="s">
        <v>19</v>
      </c>
      <c r="F1304" s="5">
        <v>5429</v>
      </c>
      <c r="G1304" s="5">
        <v>9201</v>
      </c>
      <c r="H1304" s="4"/>
    </row>
    <row r="1305" spans="1:8" x14ac:dyDescent="0.2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/>
    </row>
    <row r="1306" spans="1:8" x14ac:dyDescent="0.2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/>
    </row>
    <row r="1307" spans="1:8" x14ac:dyDescent="0.2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/>
    </row>
    <row r="1308" spans="1:8" x14ac:dyDescent="0.2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/>
    </row>
    <row r="1309" spans="1:8" x14ac:dyDescent="0.2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/>
    </row>
    <row r="1310" spans="1:8" x14ac:dyDescent="0.2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/>
    </row>
    <row r="1311" spans="1:8" x14ac:dyDescent="0.2">
      <c r="A1311" s="3">
        <v>40917</v>
      </c>
      <c r="B1311" s="2" t="s">
        <v>17</v>
      </c>
      <c r="C1311" s="2" t="s">
        <v>14</v>
      </c>
      <c r="D1311" s="2" t="s">
        <v>32</v>
      </c>
      <c r="E1311" s="2" t="s">
        <v>19</v>
      </c>
      <c r="F1311" s="5">
        <v>5833</v>
      </c>
      <c r="G1311" s="5">
        <v>6628</v>
      </c>
      <c r="H1311" s="4"/>
    </row>
    <row r="1312" spans="1:8" x14ac:dyDescent="0.2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/>
    </row>
    <row r="1313" spans="1:8" x14ac:dyDescent="0.2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/>
    </row>
    <row r="1314" spans="1:8" x14ac:dyDescent="0.2">
      <c r="A1314" s="3">
        <v>41348</v>
      </c>
      <c r="B1314" s="2" t="s">
        <v>28</v>
      </c>
      <c r="C1314" s="2" t="s">
        <v>27</v>
      </c>
      <c r="D1314" s="2" t="s">
        <v>32</v>
      </c>
      <c r="E1314" s="2" t="s">
        <v>25</v>
      </c>
      <c r="F1314" s="5">
        <v>6240</v>
      </c>
      <c r="G1314" s="5">
        <v>9177</v>
      </c>
      <c r="H1314" s="4"/>
    </row>
    <row r="1315" spans="1:8" x14ac:dyDescent="0.2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/>
    </row>
    <row r="1316" spans="1:8" x14ac:dyDescent="0.2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/>
    </row>
    <row r="1317" spans="1:8" x14ac:dyDescent="0.2">
      <c r="A1317" s="3">
        <v>41211</v>
      </c>
      <c r="B1317" s="2" t="s">
        <v>13</v>
      </c>
      <c r="C1317" s="2" t="s">
        <v>23</v>
      </c>
      <c r="D1317" s="2" t="s">
        <v>32</v>
      </c>
      <c r="E1317" s="2" t="s">
        <v>19</v>
      </c>
      <c r="F1317" s="5">
        <v>89</v>
      </c>
      <c r="G1317" s="5">
        <v>152</v>
      </c>
      <c r="H1317" s="4"/>
    </row>
    <row r="1318" spans="1:8" x14ac:dyDescent="0.2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/>
    </row>
    <row r="1319" spans="1:8" x14ac:dyDescent="0.2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/>
    </row>
    <row r="1320" spans="1:8" x14ac:dyDescent="0.2">
      <c r="A1320" s="3">
        <v>41432</v>
      </c>
      <c r="B1320" s="2" t="s">
        <v>31</v>
      </c>
      <c r="C1320" s="2" t="s">
        <v>20</v>
      </c>
      <c r="D1320" s="2" t="s">
        <v>32</v>
      </c>
      <c r="E1320" s="2" t="s">
        <v>16</v>
      </c>
      <c r="F1320" s="5">
        <v>4688</v>
      </c>
      <c r="G1320" s="5">
        <v>8083</v>
      </c>
      <c r="H1320" s="4"/>
    </row>
    <row r="1321" spans="1:8" x14ac:dyDescent="0.2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/>
    </row>
    <row r="1322" spans="1:8" x14ac:dyDescent="0.2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/>
    </row>
    <row r="1323" spans="1:8" x14ac:dyDescent="0.2">
      <c r="A1323" s="3">
        <v>41066</v>
      </c>
      <c r="B1323" s="2" t="s">
        <v>13</v>
      </c>
      <c r="C1323" s="2" t="s">
        <v>14</v>
      </c>
      <c r="D1323" s="2" t="s">
        <v>32</v>
      </c>
      <c r="E1323" s="2" t="s">
        <v>25</v>
      </c>
      <c r="F1323" s="5">
        <v>1803</v>
      </c>
      <c r="G1323" s="5">
        <v>2050</v>
      </c>
      <c r="H1323" s="4"/>
    </row>
    <row r="1324" spans="1:8" x14ac:dyDescent="0.2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/>
    </row>
    <row r="1325" spans="1:8" x14ac:dyDescent="0.2">
      <c r="A1325" s="3">
        <v>41404</v>
      </c>
      <c r="B1325" s="2" t="s">
        <v>28</v>
      </c>
      <c r="C1325" s="2" t="s">
        <v>23</v>
      </c>
      <c r="D1325" s="2" t="s">
        <v>32</v>
      </c>
      <c r="E1325" s="2" t="s">
        <v>22</v>
      </c>
      <c r="F1325" s="5">
        <v>3476</v>
      </c>
      <c r="G1325" s="5">
        <v>6321</v>
      </c>
      <c r="H1325" s="4"/>
    </row>
    <row r="1326" spans="1:8" x14ac:dyDescent="0.2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/>
    </row>
    <row r="1327" spans="1:8" x14ac:dyDescent="0.2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/>
    </row>
    <row r="1328" spans="1:8" x14ac:dyDescent="0.2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/>
    </row>
    <row r="1329" spans="1:8" x14ac:dyDescent="0.2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/>
    </row>
    <row r="1330" spans="1:8" x14ac:dyDescent="0.2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/>
    </row>
    <row r="1331" spans="1:8" x14ac:dyDescent="0.2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/>
    </row>
    <row r="1332" spans="1:8" x14ac:dyDescent="0.2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/>
    </row>
    <row r="1333" spans="1:8" x14ac:dyDescent="0.2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/>
    </row>
    <row r="1334" spans="1:8" x14ac:dyDescent="0.2">
      <c r="A1334" s="3">
        <v>41309</v>
      </c>
      <c r="B1334" s="2" t="s">
        <v>13</v>
      </c>
      <c r="C1334" s="2" t="s">
        <v>14</v>
      </c>
      <c r="D1334" s="2" t="s">
        <v>32</v>
      </c>
      <c r="E1334" s="2" t="s">
        <v>22</v>
      </c>
      <c r="F1334" s="5">
        <v>4458</v>
      </c>
      <c r="G1334" s="5">
        <v>4769</v>
      </c>
      <c r="H1334" s="4"/>
    </row>
    <row r="1335" spans="1:8" x14ac:dyDescent="0.2">
      <c r="A1335" s="3">
        <v>41031</v>
      </c>
      <c r="B1335" s="2" t="s">
        <v>13</v>
      </c>
      <c r="C1335" s="2" t="s">
        <v>27</v>
      </c>
      <c r="D1335" s="2" t="s">
        <v>32</v>
      </c>
      <c r="E1335" s="2" t="s">
        <v>22</v>
      </c>
      <c r="F1335" s="5">
        <v>1266</v>
      </c>
      <c r="G1335" s="5">
        <v>1439</v>
      </c>
      <c r="H1335" s="4"/>
    </row>
    <row r="1336" spans="1:8" x14ac:dyDescent="0.2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/>
    </row>
    <row r="1337" spans="1:8" x14ac:dyDescent="0.2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/>
    </row>
    <row r="1338" spans="1:8" x14ac:dyDescent="0.2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/>
    </row>
    <row r="1339" spans="1:8" x14ac:dyDescent="0.2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/>
    </row>
    <row r="1340" spans="1:8" x14ac:dyDescent="0.2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/>
    </row>
    <row r="1341" spans="1:8" x14ac:dyDescent="0.2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/>
    </row>
    <row r="1342" spans="1:8" x14ac:dyDescent="0.2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/>
    </row>
    <row r="1343" spans="1:8" x14ac:dyDescent="0.2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/>
    </row>
    <row r="1344" spans="1:8" x14ac:dyDescent="0.2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/>
    </row>
    <row r="1345" spans="1:8" x14ac:dyDescent="0.2">
      <c r="A1345" s="3">
        <v>41508</v>
      </c>
      <c r="B1345" s="2" t="s">
        <v>31</v>
      </c>
      <c r="C1345" s="2" t="s">
        <v>14</v>
      </c>
      <c r="D1345" s="2" t="s">
        <v>32</v>
      </c>
      <c r="E1345" s="2" t="s">
        <v>19</v>
      </c>
      <c r="F1345" s="5">
        <v>3449</v>
      </c>
      <c r="G1345" s="5">
        <v>9323</v>
      </c>
      <c r="H1345" s="4"/>
    </row>
    <row r="1346" spans="1:8" x14ac:dyDescent="0.2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/>
    </row>
    <row r="1347" spans="1:8" x14ac:dyDescent="0.2">
      <c r="A1347" s="3">
        <v>40983</v>
      </c>
      <c r="B1347" s="2" t="s">
        <v>13</v>
      </c>
      <c r="C1347" s="2" t="s">
        <v>23</v>
      </c>
      <c r="D1347" s="2" t="s">
        <v>32</v>
      </c>
      <c r="E1347" s="2" t="s">
        <v>19</v>
      </c>
      <c r="F1347" s="5">
        <v>1378</v>
      </c>
      <c r="G1347" s="5">
        <v>3722</v>
      </c>
      <c r="H1347" s="4"/>
    </row>
    <row r="1348" spans="1:8" x14ac:dyDescent="0.2">
      <c r="A1348" s="3">
        <v>41056</v>
      </c>
      <c r="B1348" s="2" t="s">
        <v>28</v>
      </c>
      <c r="C1348" s="2" t="s">
        <v>23</v>
      </c>
      <c r="D1348" s="2" t="s">
        <v>32</v>
      </c>
      <c r="E1348" s="2" t="s">
        <v>19</v>
      </c>
      <c r="F1348" s="5">
        <v>2289</v>
      </c>
      <c r="G1348" s="5">
        <v>4162</v>
      </c>
      <c r="H1348" s="4"/>
    </row>
    <row r="1349" spans="1:8" x14ac:dyDescent="0.2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/>
    </row>
    <row r="1350" spans="1:8" x14ac:dyDescent="0.2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/>
    </row>
    <row r="1351" spans="1:8" x14ac:dyDescent="0.2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/>
    </row>
    <row r="1352" spans="1:8" x14ac:dyDescent="0.2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/>
    </row>
    <row r="1353" spans="1:8" x14ac:dyDescent="0.2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/>
    </row>
    <row r="1354" spans="1:8" x14ac:dyDescent="0.2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/>
    </row>
    <row r="1355" spans="1:8" x14ac:dyDescent="0.2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/>
    </row>
    <row r="1356" spans="1:8" x14ac:dyDescent="0.2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/>
    </row>
    <row r="1357" spans="1:8" x14ac:dyDescent="0.2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/>
    </row>
    <row r="1358" spans="1:8" x14ac:dyDescent="0.2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/>
    </row>
    <row r="1359" spans="1:8" x14ac:dyDescent="0.2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/>
    </row>
    <row r="1360" spans="1:8" x14ac:dyDescent="0.2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/>
    </row>
    <row r="1361" spans="1:8" x14ac:dyDescent="0.2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/>
    </row>
    <row r="1362" spans="1:8" x14ac:dyDescent="0.2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/>
    </row>
    <row r="1363" spans="1:8" x14ac:dyDescent="0.2">
      <c r="A1363" s="3">
        <v>41009</v>
      </c>
      <c r="B1363" s="2" t="s">
        <v>13</v>
      </c>
      <c r="C1363" s="2" t="s">
        <v>23</v>
      </c>
      <c r="D1363" s="2" t="s">
        <v>32</v>
      </c>
      <c r="E1363" s="2" t="s">
        <v>22</v>
      </c>
      <c r="F1363" s="5">
        <v>2373</v>
      </c>
      <c r="G1363" s="5">
        <v>4093</v>
      </c>
      <c r="H1363" s="4"/>
    </row>
    <row r="1364" spans="1:8" x14ac:dyDescent="0.2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/>
    </row>
    <row r="1365" spans="1:8" x14ac:dyDescent="0.2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/>
    </row>
    <row r="1366" spans="1:8" x14ac:dyDescent="0.2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/>
    </row>
    <row r="1367" spans="1:8" x14ac:dyDescent="0.2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/>
    </row>
    <row r="1368" spans="1:8" x14ac:dyDescent="0.2">
      <c r="A1368" s="3">
        <v>41359</v>
      </c>
      <c r="B1368" s="2" t="s">
        <v>17</v>
      </c>
      <c r="C1368" s="2" t="s">
        <v>14</v>
      </c>
      <c r="D1368" s="2" t="s">
        <v>32</v>
      </c>
      <c r="E1368" s="2" t="s">
        <v>16</v>
      </c>
      <c r="F1368" s="5">
        <v>1406</v>
      </c>
      <c r="G1368" s="5">
        <v>2423</v>
      </c>
      <c r="H1368" s="4"/>
    </row>
    <row r="1369" spans="1:8" x14ac:dyDescent="0.2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/>
    </row>
    <row r="1370" spans="1:8" x14ac:dyDescent="0.2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/>
    </row>
    <row r="1371" spans="1:8" x14ac:dyDescent="0.2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/>
    </row>
    <row r="1372" spans="1:8" x14ac:dyDescent="0.2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/>
    </row>
    <row r="1373" spans="1:8" x14ac:dyDescent="0.2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/>
    </row>
    <row r="1374" spans="1:8" x14ac:dyDescent="0.2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/>
    </row>
    <row r="1375" spans="1:8" x14ac:dyDescent="0.2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/>
    </row>
    <row r="1376" spans="1:8" x14ac:dyDescent="0.2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/>
    </row>
    <row r="1377" spans="1:8" x14ac:dyDescent="0.2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/>
    </row>
    <row r="1378" spans="1:8" x14ac:dyDescent="0.2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/>
    </row>
    <row r="1379" spans="1:8" x14ac:dyDescent="0.2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/>
    </row>
    <row r="1380" spans="1:8" x14ac:dyDescent="0.2">
      <c r="A1380" s="3">
        <v>41575</v>
      </c>
      <c r="B1380" s="2" t="s">
        <v>28</v>
      </c>
      <c r="C1380" s="2" t="s">
        <v>20</v>
      </c>
      <c r="D1380" s="2" t="s">
        <v>32</v>
      </c>
      <c r="E1380" s="2" t="s">
        <v>19</v>
      </c>
      <c r="F1380" s="5">
        <v>2044</v>
      </c>
      <c r="G1380" s="5">
        <v>2187</v>
      </c>
      <c r="H1380" s="4"/>
    </row>
    <row r="1381" spans="1:8" x14ac:dyDescent="0.2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/>
    </row>
    <row r="1382" spans="1:8" x14ac:dyDescent="0.2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/>
    </row>
    <row r="1383" spans="1:8" x14ac:dyDescent="0.2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/>
    </row>
    <row r="1384" spans="1:8" x14ac:dyDescent="0.2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/>
    </row>
    <row r="1385" spans="1:8" x14ac:dyDescent="0.2">
      <c r="A1385" s="3">
        <v>41373</v>
      </c>
      <c r="B1385" s="2" t="s">
        <v>17</v>
      </c>
      <c r="C1385" s="2" t="s">
        <v>27</v>
      </c>
      <c r="D1385" s="2" t="s">
        <v>32</v>
      </c>
      <c r="E1385" s="2" t="s">
        <v>25</v>
      </c>
      <c r="F1385" s="5">
        <v>3119</v>
      </c>
      <c r="G1385" s="5">
        <v>5673</v>
      </c>
      <c r="H1385" s="4"/>
    </row>
    <row r="1386" spans="1:8" x14ac:dyDescent="0.2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/>
    </row>
    <row r="1387" spans="1:8" x14ac:dyDescent="0.2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/>
    </row>
    <row r="1388" spans="1:8" x14ac:dyDescent="0.2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/>
    </row>
    <row r="1389" spans="1:8" x14ac:dyDescent="0.2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/>
    </row>
    <row r="1390" spans="1:8" x14ac:dyDescent="0.2">
      <c r="A1390" s="3">
        <v>41348</v>
      </c>
      <c r="B1390" s="2" t="s">
        <v>17</v>
      </c>
      <c r="C1390" s="2" t="s">
        <v>14</v>
      </c>
      <c r="D1390" s="2" t="s">
        <v>32</v>
      </c>
      <c r="E1390" s="2" t="s">
        <v>25</v>
      </c>
      <c r="F1390" s="5">
        <v>5949</v>
      </c>
      <c r="G1390" s="5">
        <v>6760</v>
      </c>
      <c r="H1390" s="4"/>
    </row>
    <row r="1391" spans="1:8" x14ac:dyDescent="0.2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/>
    </row>
    <row r="1392" spans="1:8" x14ac:dyDescent="0.2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/>
    </row>
    <row r="1393" spans="1:8" x14ac:dyDescent="0.2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/>
    </row>
    <row r="1394" spans="1:8" x14ac:dyDescent="0.2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/>
    </row>
    <row r="1395" spans="1:8" x14ac:dyDescent="0.2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/>
    </row>
    <row r="1396" spans="1:8" x14ac:dyDescent="0.2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/>
    </row>
    <row r="1397" spans="1:8" x14ac:dyDescent="0.2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/>
    </row>
    <row r="1398" spans="1:8" x14ac:dyDescent="0.2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/>
    </row>
    <row r="1399" spans="1:8" x14ac:dyDescent="0.2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/>
    </row>
    <row r="1400" spans="1:8" x14ac:dyDescent="0.2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/>
    </row>
    <row r="1401" spans="1:8" x14ac:dyDescent="0.2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/>
    </row>
    <row r="1402" spans="1:8" x14ac:dyDescent="0.2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/>
    </row>
    <row r="1403" spans="1:8" x14ac:dyDescent="0.2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/>
    </row>
    <row r="1404" spans="1:8" x14ac:dyDescent="0.2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/>
    </row>
    <row r="1405" spans="1:8" x14ac:dyDescent="0.2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/>
    </row>
    <row r="1406" spans="1:8" x14ac:dyDescent="0.2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/>
    </row>
    <row r="1407" spans="1:8" x14ac:dyDescent="0.2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/>
    </row>
    <row r="1408" spans="1:8" x14ac:dyDescent="0.2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/>
    </row>
    <row r="1409" spans="1:8" x14ac:dyDescent="0.2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/>
    </row>
    <row r="1410" spans="1:8" x14ac:dyDescent="0.2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/>
    </row>
    <row r="1411" spans="1:8" x14ac:dyDescent="0.2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/>
    </row>
    <row r="1412" spans="1:8" x14ac:dyDescent="0.2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/>
    </row>
    <row r="1413" spans="1:8" x14ac:dyDescent="0.2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/>
    </row>
    <row r="1414" spans="1:8" x14ac:dyDescent="0.2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/>
    </row>
    <row r="1415" spans="1:8" x14ac:dyDescent="0.2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/>
    </row>
    <row r="1416" spans="1:8" x14ac:dyDescent="0.2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/>
    </row>
    <row r="1417" spans="1:8" x14ac:dyDescent="0.2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/>
    </row>
    <row r="1418" spans="1:8" x14ac:dyDescent="0.2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/>
    </row>
    <row r="1419" spans="1:8" x14ac:dyDescent="0.2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/>
    </row>
    <row r="1420" spans="1:8" x14ac:dyDescent="0.2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/>
    </row>
    <row r="1421" spans="1:8" x14ac:dyDescent="0.2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/>
    </row>
    <row r="1422" spans="1:8" x14ac:dyDescent="0.2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/>
    </row>
    <row r="1423" spans="1:8" x14ac:dyDescent="0.2">
      <c r="A1423" s="3">
        <v>40962</v>
      </c>
      <c r="B1423" s="2" t="s">
        <v>31</v>
      </c>
      <c r="C1423" s="2" t="s">
        <v>20</v>
      </c>
      <c r="D1423" s="2" t="s">
        <v>32</v>
      </c>
      <c r="E1423" s="2" t="s">
        <v>16</v>
      </c>
      <c r="F1423" s="5">
        <v>924</v>
      </c>
      <c r="G1423" s="5">
        <v>2499</v>
      </c>
      <c r="H1423" s="4"/>
    </row>
    <row r="1424" spans="1:8" x14ac:dyDescent="0.2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/>
    </row>
    <row r="1425" spans="1:8" x14ac:dyDescent="0.2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/>
    </row>
    <row r="1426" spans="1:8" x14ac:dyDescent="0.2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/>
    </row>
    <row r="1427" spans="1:8" x14ac:dyDescent="0.2">
      <c r="A1427" s="3">
        <v>41084</v>
      </c>
      <c r="B1427" s="2" t="s">
        <v>17</v>
      </c>
      <c r="C1427" s="2" t="s">
        <v>27</v>
      </c>
      <c r="D1427" s="2" t="s">
        <v>32</v>
      </c>
      <c r="E1427" s="2" t="s">
        <v>16</v>
      </c>
      <c r="F1427" s="5">
        <v>1403</v>
      </c>
      <c r="G1427" s="5">
        <v>1595</v>
      </c>
      <c r="H1427" s="4"/>
    </row>
    <row r="1428" spans="1:8" x14ac:dyDescent="0.2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/>
    </row>
    <row r="1429" spans="1:8" x14ac:dyDescent="0.2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/>
    </row>
    <row r="1430" spans="1:8" x14ac:dyDescent="0.2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/>
    </row>
    <row r="1431" spans="1:8" x14ac:dyDescent="0.2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/>
    </row>
    <row r="1432" spans="1:8" x14ac:dyDescent="0.2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/>
    </row>
    <row r="1433" spans="1:8" x14ac:dyDescent="0.2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/>
    </row>
    <row r="1434" spans="1:8" x14ac:dyDescent="0.2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/>
    </row>
    <row r="1435" spans="1:8" x14ac:dyDescent="0.2">
      <c r="A1435" s="3">
        <v>41285</v>
      </c>
      <c r="B1435" s="2" t="s">
        <v>31</v>
      </c>
      <c r="C1435" s="2" t="s">
        <v>23</v>
      </c>
      <c r="D1435" s="2" t="s">
        <v>32</v>
      </c>
      <c r="E1435" s="2" t="s">
        <v>19</v>
      </c>
      <c r="F1435" s="5">
        <v>6172</v>
      </c>
      <c r="G1435" s="5">
        <v>8230</v>
      </c>
      <c r="H1435" s="4"/>
    </row>
    <row r="1436" spans="1:8" x14ac:dyDescent="0.2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/>
    </row>
    <row r="1437" spans="1:8" x14ac:dyDescent="0.2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/>
    </row>
    <row r="1438" spans="1:8" x14ac:dyDescent="0.2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/>
    </row>
    <row r="1439" spans="1:8" x14ac:dyDescent="0.2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/>
    </row>
    <row r="1440" spans="1:8" x14ac:dyDescent="0.2">
      <c r="A1440" s="3">
        <v>41028</v>
      </c>
      <c r="B1440" s="2" t="s">
        <v>31</v>
      </c>
      <c r="C1440" s="2" t="s">
        <v>20</v>
      </c>
      <c r="D1440" s="2" t="s">
        <v>32</v>
      </c>
      <c r="E1440" s="2" t="s">
        <v>19</v>
      </c>
      <c r="F1440" s="5">
        <v>196</v>
      </c>
      <c r="G1440" s="5">
        <v>435</v>
      </c>
      <c r="H1440" s="4"/>
    </row>
    <row r="1441" spans="1:8" x14ac:dyDescent="0.2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/>
    </row>
    <row r="1442" spans="1:8" x14ac:dyDescent="0.2">
      <c r="A1442" s="3">
        <v>41075</v>
      </c>
      <c r="B1442" s="2" t="s">
        <v>17</v>
      </c>
      <c r="C1442" s="2" t="s">
        <v>23</v>
      </c>
      <c r="D1442" s="2" t="s">
        <v>32</v>
      </c>
      <c r="E1442" s="2" t="s">
        <v>25</v>
      </c>
      <c r="F1442" s="5">
        <v>736</v>
      </c>
      <c r="G1442" s="5">
        <v>838</v>
      </c>
      <c r="H1442" s="4"/>
    </row>
    <row r="1443" spans="1:8" x14ac:dyDescent="0.2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/>
    </row>
    <row r="1444" spans="1:8" x14ac:dyDescent="0.2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/>
    </row>
    <row r="1445" spans="1:8" x14ac:dyDescent="0.2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/>
    </row>
    <row r="1446" spans="1:8" x14ac:dyDescent="0.2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/>
    </row>
    <row r="1447" spans="1:8" x14ac:dyDescent="0.2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/>
    </row>
    <row r="1448" spans="1:8" x14ac:dyDescent="0.2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/>
    </row>
    <row r="1449" spans="1:8" x14ac:dyDescent="0.2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/>
    </row>
    <row r="1450" spans="1:8" x14ac:dyDescent="0.2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/>
    </row>
    <row r="1451" spans="1:8" x14ac:dyDescent="0.2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/>
    </row>
    <row r="1452" spans="1:8" x14ac:dyDescent="0.2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/>
    </row>
    <row r="1453" spans="1:8" x14ac:dyDescent="0.2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/>
    </row>
    <row r="1454" spans="1:8" x14ac:dyDescent="0.2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/>
    </row>
    <row r="1455" spans="1:8" x14ac:dyDescent="0.2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/>
    </row>
    <row r="1456" spans="1:8" x14ac:dyDescent="0.2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/>
    </row>
    <row r="1457" spans="1:8" x14ac:dyDescent="0.2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/>
    </row>
    <row r="1458" spans="1:8" x14ac:dyDescent="0.2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/>
    </row>
    <row r="1459" spans="1:8" x14ac:dyDescent="0.2">
      <c r="A1459" s="3">
        <v>41109</v>
      </c>
      <c r="B1459" s="2" t="s">
        <v>28</v>
      </c>
      <c r="C1459" s="2" t="s">
        <v>23</v>
      </c>
      <c r="D1459" s="2" t="s">
        <v>32</v>
      </c>
      <c r="E1459" s="2" t="s">
        <v>16</v>
      </c>
      <c r="F1459" s="5">
        <v>827</v>
      </c>
      <c r="G1459" s="5">
        <v>1503</v>
      </c>
      <c r="H1459" s="4"/>
    </row>
    <row r="1460" spans="1:8" x14ac:dyDescent="0.2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/>
    </row>
    <row r="1461" spans="1:8" x14ac:dyDescent="0.2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/>
    </row>
    <row r="1462" spans="1:8" x14ac:dyDescent="0.2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/>
    </row>
    <row r="1463" spans="1:8" x14ac:dyDescent="0.2">
      <c r="A1463" s="3">
        <v>41306</v>
      </c>
      <c r="B1463" s="2" t="s">
        <v>17</v>
      </c>
      <c r="C1463" s="2" t="s">
        <v>27</v>
      </c>
      <c r="D1463" s="2" t="s">
        <v>32</v>
      </c>
      <c r="E1463" s="2" t="s">
        <v>22</v>
      </c>
      <c r="F1463" s="5">
        <v>143</v>
      </c>
      <c r="G1463" s="5">
        <v>208</v>
      </c>
      <c r="H1463" s="4"/>
    </row>
    <row r="1464" spans="1:8" x14ac:dyDescent="0.2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/>
    </row>
    <row r="1465" spans="1:8" x14ac:dyDescent="0.2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/>
    </row>
    <row r="1466" spans="1:8" x14ac:dyDescent="0.2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/>
    </row>
    <row r="1467" spans="1:8" x14ac:dyDescent="0.2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/>
    </row>
    <row r="1468" spans="1:8" x14ac:dyDescent="0.2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/>
    </row>
    <row r="1469" spans="1:8" x14ac:dyDescent="0.2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/>
    </row>
    <row r="1470" spans="1:8" x14ac:dyDescent="0.2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/>
    </row>
    <row r="1471" spans="1:8" x14ac:dyDescent="0.2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/>
    </row>
    <row r="1472" spans="1:8" x14ac:dyDescent="0.2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/>
    </row>
    <row r="1473" spans="1:8" x14ac:dyDescent="0.2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/>
    </row>
    <row r="1474" spans="1:8" x14ac:dyDescent="0.2">
      <c r="A1474" s="3">
        <v>40914</v>
      </c>
      <c r="B1474" s="2" t="s">
        <v>17</v>
      </c>
      <c r="C1474" s="2" t="s">
        <v>23</v>
      </c>
      <c r="D1474" s="2" t="s">
        <v>32</v>
      </c>
      <c r="E1474" s="2" t="s">
        <v>19</v>
      </c>
      <c r="F1474" s="5">
        <v>2795</v>
      </c>
      <c r="G1474" s="5">
        <v>4738</v>
      </c>
      <c r="H1474" s="4"/>
    </row>
    <row r="1475" spans="1:8" x14ac:dyDescent="0.2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/>
    </row>
    <row r="1476" spans="1:8" x14ac:dyDescent="0.2">
      <c r="A1476" s="3">
        <v>40980</v>
      </c>
      <c r="B1476" s="2" t="s">
        <v>31</v>
      </c>
      <c r="C1476" s="2" t="s">
        <v>14</v>
      </c>
      <c r="D1476" s="2" t="s">
        <v>32</v>
      </c>
      <c r="E1476" s="2" t="s">
        <v>16</v>
      </c>
      <c r="F1476" s="5">
        <v>3445</v>
      </c>
      <c r="G1476" s="5">
        <v>9311</v>
      </c>
      <c r="H1476" s="4"/>
    </row>
    <row r="1477" spans="1:8" x14ac:dyDescent="0.2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/>
    </row>
    <row r="1478" spans="1:8" x14ac:dyDescent="0.2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/>
    </row>
    <row r="1479" spans="1:8" x14ac:dyDescent="0.2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/>
    </row>
    <row r="1480" spans="1:8" x14ac:dyDescent="0.2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/>
    </row>
    <row r="1481" spans="1:8" x14ac:dyDescent="0.2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/>
    </row>
    <row r="1482" spans="1:8" x14ac:dyDescent="0.2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/>
    </row>
    <row r="1483" spans="1:8" x14ac:dyDescent="0.2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/>
    </row>
    <row r="1484" spans="1:8" x14ac:dyDescent="0.2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/>
    </row>
    <row r="1485" spans="1:8" x14ac:dyDescent="0.2">
      <c r="A1485" s="3">
        <v>41042</v>
      </c>
      <c r="B1485" s="2" t="s">
        <v>31</v>
      </c>
      <c r="C1485" s="2" t="s">
        <v>27</v>
      </c>
      <c r="D1485" s="2" t="s">
        <v>32</v>
      </c>
      <c r="E1485" s="2" t="s">
        <v>22</v>
      </c>
      <c r="F1485" s="5">
        <v>5090</v>
      </c>
      <c r="G1485" s="5">
        <v>8627</v>
      </c>
      <c r="H1485" s="4"/>
    </row>
    <row r="1486" spans="1:8" x14ac:dyDescent="0.2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/>
    </row>
    <row r="1487" spans="1:8" x14ac:dyDescent="0.2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/>
    </row>
    <row r="1488" spans="1:8" x14ac:dyDescent="0.2">
      <c r="A1488" s="3">
        <v>41127</v>
      </c>
      <c r="B1488" s="2" t="s">
        <v>17</v>
      </c>
      <c r="C1488" s="2" t="s">
        <v>23</v>
      </c>
      <c r="D1488" s="2" t="s">
        <v>32</v>
      </c>
      <c r="E1488" s="2" t="s">
        <v>25</v>
      </c>
      <c r="F1488" s="5">
        <v>771</v>
      </c>
      <c r="G1488" s="5">
        <v>2081</v>
      </c>
      <c r="H1488" s="4"/>
    </row>
    <row r="1489" spans="1:8" x14ac:dyDescent="0.2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/>
    </row>
    <row r="1490" spans="1:8" x14ac:dyDescent="0.2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/>
    </row>
    <row r="1491" spans="1:8" x14ac:dyDescent="0.2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/>
    </row>
    <row r="1492" spans="1:8" x14ac:dyDescent="0.2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/>
    </row>
    <row r="1493" spans="1:8" x14ac:dyDescent="0.2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/>
    </row>
    <row r="1494" spans="1:8" x14ac:dyDescent="0.2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/>
    </row>
    <row r="1495" spans="1:8" x14ac:dyDescent="0.2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/>
    </row>
    <row r="1496" spans="1:8" x14ac:dyDescent="0.2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/>
    </row>
    <row r="1497" spans="1:8" x14ac:dyDescent="0.2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/>
    </row>
    <row r="1498" spans="1:8" x14ac:dyDescent="0.2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/>
    </row>
    <row r="1499" spans="1:8" x14ac:dyDescent="0.2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/>
    </row>
    <row r="1500" spans="1:8" x14ac:dyDescent="0.2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/>
    </row>
    <row r="1501" spans="1:8" x14ac:dyDescent="0.2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/>
    </row>
    <row r="1502" spans="1:8" x14ac:dyDescent="0.2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/>
    </row>
    <row r="1503" spans="1:8" x14ac:dyDescent="0.2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/>
    </row>
    <row r="1504" spans="1:8" x14ac:dyDescent="0.2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/>
    </row>
    <row r="1505" spans="1:8" x14ac:dyDescent="0.2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/>
    </row>
    <row r="1506" spans="1:8" x14ac:dyDescent="0.2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/>
    </row>
    <row r="1507" spans="1:8" x14ac:dyDescent="0.2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/>
    </row>
    <row r="1508" spans="1:8" x14ac:dyDescent="0.2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/>
    </row>
    <row r="1509" spans="1:8" x14ac:dyDescent="0.2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/>
    </row>
    <row r="1510" spans="1:8" x14ac:dyDescent="0.2">
      <c r="A1510" s="3">
        <v>41211</v>
      </c>
      <c r="B1510" s="2" t="s">
        <v>13</v>
      </c>
      <c r="C1510" s="2" t="s">
        <v>23</v>
      </c>
      <c r="D1510" s="2" t="s">
        <v>32</v>
      </c>
      <c r="E1510" s="2" t="s">
        <v>22</v>
      </c>
      <c r="F1510" s="5">
        <v>1714</v>
      </c>
      <c r="G1510" s="5">
        <v>3984</v>
      </c>
      <c r="H1510" s="4"/>
    </row>
    <row r="1511" spans="1:8" x14ac:dyDescent="0.2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/>
    </row>
    <row r="1512" spans="1:8" x14ac:dyDescent="0.2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/>
    </row>
    <row r="1513" spans="1:8" x14ac:dyDescent="0.2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/>
    </row>
    <row r="1514" spans="1:8" x14ac:dyDescent="0.2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/>
    </row>
    <row r="1515" spans="1:8" x14ac:dyDescent="0.2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/>
    </row>
    <row r="1516" spans="1:8" x14ac:dyDescent="0.2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/>
    </row>
    <row r="1517" spans="1:8" x14ac:dyDescent="0.2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/>
    </row>
    <row r="1518" spans="1:8" x14ac:dyDescent="0.2">
      <c r="A1518" s="3">
        <v>41201</v>
      </c>
      <c r="B1518" s="2" t="s">
        <v>13</v>
      </c>
      <c r="C1518" s="2" t="s">
        <v>20</v>
      </c>
      <c r="D1518" s="2" t="s">
        <v>32</v>
      </c>
      <c r="E1518" s="2" t="s">
        <v>25</v>
      </c>
      <c r="F1518" s="5">
        <v>1099</v>
      </c>
      <c r="G1518" s="5">
        <v>2553</v>
      </c>
      <c r="H1518" s="4"/>
    </row>
    <row r="1519" spans="1:8" x14ac:dyDescent="0.2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/>
    </row>
    <row r="1520" spans="1:8" x14ac:dyDescent="0.2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/>
    </row>
    <row r="1521" spans="1:8" x14ac:dyDescent="0.2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/>
    </row>
    <row r="1522" spans="1:8" x14ac:dyDescent="0.2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/>
    </row>
    <row r="1523" spans="1:8" x14ac:dyDescent="0.2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/>
    </row>
    <row r="1524" spans="1:8" x14ac:dyDescent="0.2">
      <c r="A1524" s="3">
        <v>41359</v>
      </c>
      <c r="B1524" s="2" t="s">
        <v>17</v>
      </c>
      <c r="C1524" s="2" t="s">
        <v>14</v>
      </c>
      <c r="D1524" s="2" t="s">
        <v>32</v>
      </c>
      <c r="E1524" s="2" t="s">
        <v>19</v>
      </c>
      <c r="F1524" s="5">
        <v>6045</v>
      </c>
      <c r="G1524" s="5">
        <v>8059</v>
      </c>
      <c r="H1524" s="4"/>
    </row>
    <row r="1525" spans="1:8" x14ac:dyDescent="0.2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/>
    </row>
    <row r="1526" spans="1:8" x14ac:dyDescent="0.2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/>
    </row>
    <row r="1527" spans="1:8" x14ac:dyDescent="0.2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/>
    </row>
    <row r="1528" spans="1:8" x14ac:dyDescent="0.2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/>
    </row>
    <row r="1529" spans="1:8" x14ac:dyDescent="0.2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/>
    </row>
    <row r="1530" spans="1:8" x14ac:dyDescent="0.2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/>
    </row>
    <row r="1531" spans="1:8" x14ac:dyDescent="0.2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/>
    </row>
    <row r="1532" spans="1:8" x14ac:dyDescent="0.2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/>
    </row>
    <row r="1533" spans="1:8" x14ac:dyDescent="0.2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/>
    </row>
    <row r="1534" spans="1:8" x14ac:dyDescent="0.2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/>
    </row>
    <row r="1535" spans="1:8" x14ac:dyDescent="0.2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/>
    </row>
    <row r="1536" spans="1:8" x14ac:dyDescent="0.2">
      <c r="A1536" s="3">
        <v>41364</v>
      </c>
      <c r="B1536" s="2" t="s">
        <v>31</v>
      </c>
      <c r="C1536" s="2" t="s">
        <v>14</v>
      </c>
      <c r="D1536" s="2" t="s">
        <v>32</v>
      </c>
      <c r="E1536" s="2" t="s">
        <v>22</v>
      </c>
      <c r="F1536" s="5">
        <v>4454</v>
      </c>
      <c r="G1536" s="5">
        <v>5940</v>
      </c>
      <c r="H1536" s="4"/>
    </row>
    <row r="1537" spans="1:8" x14ac:dyDescent="0.2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/>
    </row>
    <row r="1538" spans="1:8" x14ac:dyDescent="0.2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/>
    </row>
    <row r="1539" spans="1:8" x14ac:dyDescent="0.2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/>
    </row>
    <row r="1540" spans="1:8" x14ac:dyDescent="0.2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/>
    </row>
    <row r="1541" spans="1:8" x14ac:dyDescent="0.2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/>
    </row>
    <row r="1542" spans="1:8" x14ac:dyDescent="0.2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/>
    </row>
    <row r="1543" spans="1:8" x14ac:dyDescent="0.2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/>
    </row>
    <row r="1544" spans="1:8" x14ac:dyDescent="0.2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/>
    </row>
    <row r="1545" spans="1:8" x14ac:dyDescent="0.2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/>
    </row>
    <row r="1546" spans="1:8" x14ac:dyDescent="0.2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/>
    </row>
    <row r="1547" spans="1:8" x14ac:dyDescent="0.2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/>
    </row>
    <row r="1548" spans="1:8" x14ac:dyDescent="0.2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/>
    </row>
    <row r="1549" spans="1:8" x14ac:dyDescent="0.2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/>
    </row>
    <row r="1550" spans="1:8" x14ac:dyDescent="0.2">
      <c r="A1550" s="3">
        <v>41127</v>
      </c>
      <c r="B1550" s="2" t="s">
        <v>17</v>
      </c>
      <c r="C1550" s="2" t="s">
        <v>20</v>
      </c>
      <c r="D1550" s="2" t="s">
        <v>32</v>
      </c>
      <c r="E1550" s="2" t="s">
        <v>22</v>
      </c>
      <c r="F1550" s="5">
        <v>1600</v>
      </c>
      <c r="G1550" s="5">
        <v>1819</v>
      </c>
      <c r="H1550" s="4"/>
    </row>
    <row r="1551" spans="1:8" x14ac:dyDescent="0.2">
      <c r="A1551" s="3">
        <v>41338</v>
      </c>
      <c r="B1551" s="2" t="s">
        <v>13</v>
      </c>
      <c r="C1551" s="2" t="s">
        <v>20</v>
      </c>
      <c r="D1551" s="2" t="s">
        <v>32</v>
      </c>
      <c r="E1551" s="2" t="s">
        <v>25</v>
      </c>
      <c r="F1551" s="5">
        <v>1033</v>
      </c>
      <c r="G1551" s="5">
        <v>2790</v>
      </c>
      <c r="H1551" s="4"/>
    </row>
    <row r="1552" spans="1:8" x14ac:dyDescent="0.2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/>
    </row>
    <row r="1553" spans="1:8" x14ac:dyDescent="0.2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/>
    </row>
    <row r="1554" spans="1:8" x14ac:dyDescent="0.2">
      <c r="A1554" s="3">
        <v>40927</v>
      </c>
      <c r="B1554" s="2" t="s">
        <v>13</v>
      </c>
      <c r="C1554" s="2" t="s">
        <v>27</v>
      </c>
      <c r="D1554" s="2" t="s">
        <v>32</v>
      </c>
      <c r="E1554" s="2" t="s">
        <v>16</v>
      </c>
      <c r="F1554" s="5">
        <v>5360</v>
      </c>
      <c r="G1554" s="5">
        <v>7882</v>
      </c>
      <c r="H1554" s="4"/>
    </row>
    <row r="1555" spans="1:8" x14ac:dyDescent="0.2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/>
    </row>
    <row r="1556" spans="1:8" x14ac:dyDescent="0.2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/>
    </row>
    <row r="1557" spans="1:8" x14ac:dyDescent="0.2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/>
    </row>
    <row r="1558" spans="1:8" x14ac:dyDescent="0.2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/>
    </row>
    <row r="1559" spans="1:8" x14ac:dyDescent="0.2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/>
    </row>
    <row r="1560" spans="1:8" x14ac:dyDescent="0.2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/>
    </row>
    <row r="1561" spans="1:8" x14ac:dyDescent="0.2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/>
    </row>
    <row r="1562" spans="1:8" x14ac:dyDescent="0.2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/>
    </row>
    <row r="1563" spans="1:8" x14ac:dyDescent="0.2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/>
    </row>
    <row r="1564" spans="1:8" x14ac:dyDescent="0.2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/>
    </row>
    <row r="1565" spans="1:8" x14ac:dyDescent="0.2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/>
    </row>
    <row r="1566" spans="1:8" x14ac:dyDescent="0.2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/>
    </row>
    <row r="1567" spans="1:8" x14ac:dyDescent="0.2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/>
    </row>
    <row r="1568" spans="1:8" x14ac:dyDescent="0.2">
      <c r="A1568" s="3">
        <v>41456</v>
      </c>
      <c r="B1568" s="2" t="s">
        <v>17</v>
      </c>
      <c r="C1568" s="2" t="s">
        <v>14</v>
      </c>
      <c r="D1568" s="2" t="s">
        <v>32</v>
      </c>
      <c r="E1568" s="2" t="s">
        <v>25</v>
      </c>
      <c r="F1568" s="5">
        <v>7430</v>
      </c>
      <c r="G1568" s="5">
        <v>8443</v>
      </c>
      <c r="H1568" s="4"/>
    </row>
    <row r="1569" spans="1:8" x14ac:dyDescent="0.2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/>
    </row>
    <row r="1570" spans="1:8" x14ac:dyDescent="0.2">
      <c r="A1570" s="3">
        <v>41052</v>
      </c>
      <c r="B1570" s="2" t="s">
        <v>17</v>
      </c>
      <c r="C1570" s="2" t="s">
        <v>23</v>
      </c>
      <c r="D1570" s="2" t="s">
        <v>32</v>
      </c>
      <c r="E1570" s="2" t="s">
        <v>19</v>
      </c>
      <c r="F1570" s="5">
        <v>6768</v>
      </c>
      <c r="G1570" s="5">
        <v>7690</v>
      </c>
      <c r="H1570" s="4"/>
    </row>
    <row r="1571" spans="1:8" x14ac:dyDescent="0.2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/>
    </row>
    <row r="1572" spans="1:8" x14ac:dyDescent="0.2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/>
    </row>
    <row r="1573" spans="1:8" x14ac:dyDescent="0.2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/>
    </row>
    <row r="1574" spans="1:8" x14ac:dyDescent="0.2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/>
    </row>
    <row r="1575" spans="1:8" x14ac:dyDescent="0.2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/>
    </row>
    <row r="1576" spans="1:8" x14ac:dyDescent="0.2">
      <c r="A1576" s="3">
        <v>41092</v>
      </c>
      <c r="B1576" s="2" t="s">
        <v>13</v>
      </c>
      <c r="C1576" s="2" t="s">
        <v>27</v>
      </c>
      <c r="D1576" s="2" t="s">
        <v>32</v>
      </c>
      <c r="E1576" s="2" t="s">
        <v>19</v>
      </c>
      <c r="F1576" s="5">
        <v>4467</v>
      </c>
      <c r="G1576" s="5">
        <v>8124</v>
      </c>
      <c r="H1576" s="4"/>
    </row>
    <row r="1577" spans="1:8" x14ac:dyDescent="0.2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/>
    </row>
    <row r="1578" spans="1:8" x14ac:dyDescent="0.2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/>
    </row>
    <row r="1579" spans="1:8" x14ac:dyDescent="0.2">
      <c r="A1579" s="3">
        <v>41358</v>
      </c>
      <c r="B1579" s="2" t="s">
        <v>31</v>
      </c>
      <c r="C1579" s="2" t="s">
        <v>23</v>
      </c>
      <c r="D1579" s="2" t="s">
        <v>32</v>
      </c>
      <c r="E1579" s="2" t="s">
        <v>22</v>
      </c>
      <c r="F1579" s="5">
        <v>1045</v>
      </c>
      <c r="G1579" s="5">
        <v>1900</v>
      </c>
      <c r="H1579" s="4"/>
    </row>
    <row r="1580" spans="1:8" x14ac:dyDescent="0.2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/>
    </row>
    <row r="1581" spans="1:8" x14ac:dyDescent="0.2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/>
    </row>
    <row r="1582" spans="1:8" x14ac:dyDescent="0.2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/>
    </row>
    <row r="1583" spans="1:8" x14ac:dyDescent="0.2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/>
    </row>
    <row r="1584" spans="1:8" x14ac:dyDescent="0.2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/>
    </row>
    <row r="1585" spans="1:8" x14ac:dyDescent="0.2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/>
    </row>
    <row r="1586" spans="1:8" x14ac:dyDescent="0.2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/>
    </row>
    <row r="1587" spans="1:8" x14ac:dyDescent="0.2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/>
    </row>
    <row r="1588" spans="1:8" x14ac:dyDescent="0.2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/>
    </row>
    <row r="1589" spans="1:8" x14ac:dyDescent="0.2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/>
    </row>
    <row r="1590" spans="1:8" x14ac:dyDescent="0.2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/>
    </row>
    <row r="1591" spans="1:8" x14ac:dyDescent="0.2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/>
    </row>
    <row r="1592" spans="1:8" x14ac:dyDescent="0.2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/>
    </row>
    <row r="1593" spans="1:8" x14ac:dyDescent="0.2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/>
    </row>
    <row r="1594" spans="1:8" x14ac:dyDescent="0.2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/>
    </row>
    <row r="1595" spans="1:8" x14ac:dyDescent="0.2">
      <c r="A1595" s="3">
        <v>41549</v>
      </c>
      <c r="B1595" s="2" t="s">
        <v>28</v>
      </c>
      <c r="C1595" s="2" t="s">
        <v>23</v>
      </c>
      <c r="D1595" s="2" t="s">
        <v>32</v>
      </c>
      <c r="E1595" s="2" t="s">
        <v>19</v>
      </c>
      <c r="F1595" s="5">
        <v>2580</v>
      </c>
      <c r="G1595" s="5">
        <v>2931</v>
      </c>
      <c r="H1595" s="4"/>
    </row>
    <row r="1596" spans="1:8" x14ac:dyDescent="0.2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/>
    </row>
    <row r="1597" spans="1:8" x14ac:dyDescent="0.2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/>
    </row>
    <row r="1598" spans="1:8" x14ac:dyDescent="0.2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/>
    </row>
    <row r="1599" spans="1:8" x14ac:dyDescent="0.2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/>
    </row>
    <row r="1600" spans="1:8" x14ac:dyDescent="0.2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/>
    </row>
    <row r="1601" spans="1:8" x14ac:dyDescent="0.2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/>
    </row>
    <row r="1602" spans="1:8" x14ac:dyDescent="0.2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/>
    </row>
    <row r="1603" spans="1:8" x14ac:dyDescent="0.2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/>
    </row>
    <row r="1604" spans="1:8" x14ac:dyDescent="0.2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/>
    </row>
    <row r="1605" spans="1:8" x14ac:dyDescent="0.2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/>
    </row>
    <row r="1606" spans="1:8" x14ac:dyDescent="0.2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/>
    </row>
    <row r="1607" spans="1:8" x14ac:dyDescent="0.2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/>
    </row>
    <row r="1608" spans="1:8" x14ac:dyDescent="0.2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/>
    </row>
    <row r="1609" spans="1:8" x14ac:dyDescent="0.2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/>
    </row>
    <row r="1610" spans="1:8" x14ac:dyDescent="0.2">
      <c r="A1610" s="3">
        <v>40996</v>
      </c>
      <c r="B1610" s="2" t="s">
        <v>31</v>
      </c>
      <c r="C1610" s="2" t="s">
        <v>14</v>
      </c>
      <c r="D1610" s="2" t="s">
        <v>32</v>
      </c>
      <c r="E1610" s="2" t="s">
        <v>19</v>
      </c>
      <c r="F1610" s="5">
        <v>288</v>
      </c>
      <c r="G1610" s="5">
        <v>524</v>
      </c>
      <c r="H1610" s="4"/>
    </row>
    <row r="1611" spans="1:8" x14ac:dyDescent="0.2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/>
    </row>
    <row r="1612" spans="1:8" x14ac:dyDescent="0.2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/>
    </row>
    <row r="1613" spans="1:8" x14ac:dyDescent="0.2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/>
    </row>
    <row r="1614" spans="1:8" x14ac:dyDescent="0.2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/>
    </row>
    <row r="1615" spans="1:8" x14ac:dyDescent="0.2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/>
    </row>
    <row r="1616" spans="1:8" x14ac:dyDescent="0.2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/>
    </row>
    <row r="1617" spans="1:8" x14ac:dyDescent="0.2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/>
    </row>
    <row r="1618" spans="1:8" x14ac:dyDescent="0.2">
      <c r="A1618" s="3">
        <v>40994</v>
      </c>
      <c r="B1618" s="2" t="s">
        <v>31</v>
      </c>
      <c r="C1618" s="2" t="s">
        <v>14</v>
      </c>
      <c r="D1618" s="2" t="s">
        <v>32</v>
      </c>
      <c r="E1618" s="2" t="s">
        <v>22</v>
      </c>
      <c r="F1618" s="5">
        <v>3489</v>
      </c>
      <c r="G1618" s="5">
        <v>3965</v>
      </c>
      <c r="H1618" s="4"/>
    </row>
    <row r="1619" spans="1:8" x14ac:dyDescent="0.2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/>
    </row>
    <row r="1620" spans="1:8" x14ac:dyDescent="0.2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/>
    </row>
    <row r="1621" spans="1:8" x14ac:dyDescent="0.2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/>
    </row>
    <row r="1622" spans="1:8" x14ac:dyDescent="0.2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/>
    </row>
    <row r="1623" spans="1:8" x14ac:dyDescent="0.2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/>
    </row>
    <row r="1624" spans="1:8" x14ac:dyDescent="0.2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/>
    </row>
    <row r="1625" spans="1:8" x14ac:dyDescent="0.2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/>
    </row>
    <row r="1626" spans="1:8" x14ac:dyDescent="0.2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/>
    </row>
    <row r="1627" spans="1:8" x14ac:dyDescent="0.2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/>
    </row>
    <row r="1628" spans="1:8" x14ac:dyDescent="0.2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/>
    </row>
    <row r="1629" spans="1:8" x14ac:dyDescent="0.2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/>
    </row>
    <row r="1630" spans="1:8" x14ac:dyDescent="0.2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/>
    </row>
    <row r="1631" spans="1:8" x14ac:dyDescent="0.2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/>
    </row>
    <row r="1632" spans="1:8" x14ac:dyDescent="0.2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/>
    </row>
    <row r="1633" spans="1:8" x14ac:dyDescent="0.2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/>
    </row>
    <row r="1634" spans="1:8" x14ac:dyDescent="0.2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/>
    </row>
    <row r="1635" spans="1:8" x14ac:dyDescent="0.2">
      <c r="A1635" s="3">
        <v>41016</v>
      </c>
      <c r="B1635" s="2" t="s">
        <v>28</v>
      </c>
      <c r="C1635" s="2" t="s">
        <v>14</v>
      </c>
      <c r="D1635" s="2" t="s">
        <v>32</v>
      </c>
      <c r="E1635" s="2" t="s">
        <v>19</v>
      </c>
      <c r="F1635" s="5">
        <v>3781</v>
      </c>
      <c r="G1635" s="5">
        <v>8404</v>
      </c>
      <c r="H1635" s="4"/>
    </row>
    <row r="1636" spans="1:8" x14ac:dyDescent="0.2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/>
    </row>
    <row r="1637" spans="1:8" x14ac:dyDescent="0.2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/>
    </row>
    <row r="1638" spans="1:8" x14ac:dyDescent="0.2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/>
    </row>
    <row r="1639" spans="1:8" x14ac:dyDescent="0.2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/>
    </row>
    <row r="1640" spans="1:8" x14ac:dyDescent="0.2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/>
    </row>
    <row r="1641" spans="1:8" x14ac:dyDescent="0.2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/>
    </row>
    <row r="1642" spans="1:8" x14ac:dyDescent="0.2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/>
    </row>
    <row r="1643" spans="1:8" x14ac:dyDescent="0.2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/>
    </row>
    <row r="1644" spans="1:8" x14ac:dyDescent="0.2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/>
    </row>
    <row r="1645" spans="1:8" x14ac:dyDescent="0.2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/>
    </row>
    <row r="1646" spans="1:8" x14ac:dyDescent="0.2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/>
    </row>
    <row r="1647" spans="1:8" x14ac:dyDescent="0.2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/>
    </row>
    <row r="1648" spans="1:8" x14ac:dyDescent="0.2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/>
    </row>
    <row r="1649" spans="1:8" x14ac:dyDescent="0.2">
      <c r="A1649" s="3">
        <v>40989</v>
      </c>
      <c r="B1649" s="2" t="s">
        <v>28</v>
      </c>
      <c r="C1649" s="2" t="s">
        <v>20</v>
      </c>
      <c r="D1649" s="2" t="s">
        <v>32</v>
      </c>
      <c r="E1649" s="2" t="s">
        <v>22</v>
      </c>
      <c r="F1649" s="5">
        <v>5081</v>
      </c>
      <c r="G1649" s="5">
        <v>9237</v>
      </c>
      <c r="H1649" s="4"/>
    </row>
    <row r="1650" spans="1:8" x14ac:dyDescent="0.2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/>
    </row>
    <row r="1651" spans="1:8" x14ac:dyDescent="0.2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/>
    </row>
    <row r="1652" spans="1:8" x14ac:dyDescent="0.2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/>
    </row>
    <row r="1653" spans="1:8" x14ac:dyDescent="0.2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/>
    </row>
    <row r="1654" spans="1:8" x14ac:dyDescent="0.2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/>
    </row>
    <row r="1655" spans="1:8" x14ac:dyDescent="0.2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/>
    </row>
    <row r="1656" spans="1:8" x14ac:dyDescent="0.2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/>
    </row>
    <row r="1657" spans="1:8" x14ac:dyDescent="0.2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/>
    </row>
    <row r="1658" spans="1:8" x14ac:dyDescent="0.2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/>
    </row>
    <row r="1659" spans="1:8" x14ac:dyDescent="0.2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/>
    </row>
    <row r="1660" spans="1:8" x14ac:dyDescent="0.2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/>
    </row>
    <row r="1661" spans="1:8" x14ac:dyDescent="0.2">
      <c r="A1661" s="3">
        <v>41006</v>
      </c>
      <c r="B1661" s="2" t="s">
        <v>28</v>
      </c>
      <c r="C1661" s="2" t="s">
        <v>27</v>
      </c>
      <c r="D1661" s="2" t="s">
        <v>32</v>
      </c>
      <c r="E1661" s="2" t="s">
        <v>22</v>
      </c>
      <c r="F1661" s="5">
        <v>2179</v>
      </c>
      <c r="G1661" s="5">
        <v>3692</v>
      </c>
      <c r="H1661" s="4"/>
    </row>
    <row r="1662" spans="1:8" x14ac:dyDescent="0.2">
      <c r="A1662" s="3">
        <v>41559</v>
      </c>
      <c r="B1662" s="2" t="s">
        <v>17</v>
      </c>
      <c r="C1662" s="2" t="s">
        <v>14</v>
      </c>
      <c r="D1662" s="2" t="s">
        <v>32</v>
      </c>
      <c r="E1662" s="2" t="s">
        <v>19</v>
      </c>
      <c r="F1662" s="5">
        <v>1078</v>
      </c>
      <c r="G1662" s="5">
        <v>2395</v>
      </c>
      <c r="H1662" s="4"/>
    </row>
    <row r="1663" spans="1:8" x14ac:dyDescent="0.2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/>
    </row>
    <row r="1664" spans="1:8" x14ac:dyDescent="0.2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/>
    </row>
    <row r="1665" spans="1:8" x14ac:dyDescent="0.2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/>
    </row>
    <row r="1666" spans="1:8" x14ac:dyDescent="0.2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/>
    </row>
    <row r="1667" spans="1:8" x14ac:dyDescent="0.2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/>
    </row>
    <row r="1668" spans="1:8" x14ac:dyDescent="0.2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/>
    </row>
    <row r="1669" spans="1:8" x14ac:dyDescent="0.2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/>
    </row>
    <row r="1670" spans="1:8" x14ac:dyDescent="0.2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/>
    </row>
    <row r="1671" spans="1:8" x14ac:dyDescent="0.2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/>
    </row>
    <row r="1672" spans="1:8" x14ac:dyDescent="0.2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/>
    </row>
    <row r="1673" spans="1:8" x14ac:dyDescent="0.2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/>
    </row>
    <row r="1674" spans="1:8" x14ac:dyDescent="0.2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/>
    </row>
    <row r="1675" spans="1:8" x14ac:dyDescent="0.2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/>
    </row>
    <row r="1676" spans="1:8" x14ac:dyDescent="0.2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/>
    </row>
    <row r="1677" spans="1:8" x14ac:dyDescent="0.2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/>
    </row>
    <row r="1678" spans="1:8" x14ac:dyDescent="0.2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/>
    </row>
    <row r="1679" spans="1:8" x14ac:dyDescent="0.2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/>
    </row>
    <row r="1680" spans="1:8" x14ac:dyDescent="0.2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/>
    </row>
    <row r="1681" spans="1:8" x14ac:dyDescent="0.2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/>
    </row>
    <row r="1682" spans="1:8" x14ac:dyDescent="0.2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/>
    </row>
    <row r="1683" spans="1:8" x14ac:dyDescent="0.2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/>
    </row>
    <row r="1684" spans="1:8" x14ac:dyDescent="0.2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/>
    </row>
    <row r="1685" spans="1:8" x14ac:dyDescent="0.2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/>
    </row>
    <row r="1686" spans="1:8" x14ac:dyDescent="0.2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/>
    </row>
    <row r="1687" spans="1:8" x14ac:dyDescent="0.2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/>
    </row>
    <row r="1688" spans="1:8" x14ac:dyDescent="0.2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/>
    </row>
    <row r="1689" spans="1:8" x14ac:dyDescent="0.2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/>
    </row>
    <row r="1690" spans="1:8" x14ac:dyDescent="0.2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/>
    </row>
    <row r="1691" spans="1:8" x14ac:dyDescent="0.2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/>
    </row>
    <row r="1692" spans="1:8" x14ac:dyDescent="0.2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/>
    </row>
    <row r="1693" spans="1:8" x14ac:dyDescent="0.2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/>
    </row>
    <row r="1694" spans="1:8" x14ac:dyDescent="0.2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/>
    </row>
    <row r="1695" spans="1:8" x14ac:dyDescent="0.2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/>
    </row>
    <row r="1696" spans="1:8" x14ac:dyDescent="0.2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/>
    </row>
    <row r="1697" spans="1:8" x14ac:dyDescent="0.2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/>
    </row>
    <row r="1698" spans="1:8" x14ac:dyDescent="0.2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/>
    </row>
    <row r="1699" spans="1:8" x14ac:dyDescent="0.2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/>
    </row>
    <row r="1700" spans="1:8" x14ac:dyDescent="0.2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/>
    </row>
    <row r="1701" spans="1:8" x14ac:dyDescent="0.2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/>
    </row>
    <row r="1702" spans="1:8" x14ac:dyDescent="0.2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/>
    </row>
    <row r="1703" spans="1:8" x14ac:dyDescent="0.2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/>
    </row>
    <row r="1704" spans="1:8" x14ac:dyDescent="0.2">
      <c r="A1704" s="3">
        <v>40951</v>
      </c>
      <c r="B1704" s="2" t="s">
        <v>31</v>
      </c>
      <c r="C1704" s="2" t="s">
        <v>14</v>
      </c>
      <c r="D1704" s="2" t="s">
        <v>32</v>
      </c>
      <c r="E1704" s="2" t="s">
        <v>25</v>
      </c>
      <c r="F1704" s="5">
        <v>5927</v>
      </c>
      <c r="G1704" s="5">
        <v>7902</v>
      </c>
      <c r="H1704" s="4"/>
    </row>
    <row r="1705" spans="1:8" x14ac:dyDescent="0.2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/>
    </row>
    <row r="1706" spans="1:8" x14ac:dyDescent="0.2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/>
    </row>
    <row r="1707" spans="1:8" x14ac:dyDescent="0.2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/>
    </row>
    <row r="1708" spans="1:8" x14ac:dyDescent="0.2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/>
    </row>
    <row r="1709" spans="1:8" x14ac:dyDescent="0.2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/>
    </row>
    <row r="1710" spans="1:8" x14ac:dyDescent="0.2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/>
    </row>
    <row r="1711" spans="1:8" x14ac:dyDescent="0.2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/>
    </row>
    <row r="1712" spans="1:8" x14ac:dyDescent="0.2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/>
    </row>
    <row r="1713" spans="1:8" x14ac:dyDescent="0.2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/>
    </row>
    <row r="1714" spans="1:8" x14ac:dyDescent="0.2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/>
    </row>
    <row r="1715" spans="1:8" x14ac:dyDescent="0.2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/>
    </row>
    <row r="1716" spans="1:8" x14ac:dyDescent="0.2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/>
    </row>
    <row r="1717" spans="1:8" x14ac:dyDescent="0.2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/>
    </row>
    <row r="1718" spans="1:8" x14ac:dyDescent="0.2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/>
    </row>
    <row r="1719" spans="1:8" x14ac:dyDescent="0.2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/>
    </row>
    <row r="1720" spans="1:8" x14ac:dyDescent="0.2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/>
    </row>
    <row r="1721" spans="1:8" x14ac:dyDescent="0.2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/>
    </row>
    <row r="1722" spans="1:8" x14ac:dyDescent="0.2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/>
    </row>
    <row r="1723" spans="1:8" x14ac:dyDescent="0.2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/>
    </row>
    <row r="1724" spans="1:8" x14ac:dyDescent="0.2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/>
    </row>
    <row r="1725" spans="1:8" x14ac:dyDescent="0.2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/>
    </row>
    <row r="1726" spans="1:8" x14ac:dyDescent="0.2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/>
    </row>
    <row r="1727" spans="1:8" x14ac:dyDescent="0.2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/>
    </row>
    <row r="1728" spans="1:8" x14ac:dyDescent="0.2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/>
    </row>
    <row r="1729" spans="1:8" x14ac:dyDescent="0.2">
      <c r="A1729" s="3">
        <v>41113</v>
      </c>
      <c r="B1729" s="2" t="s">
        <v>31</v>
      </c>
      <c r="C1729" s="2" t="s">
        <v>27</v>
      </c>
      <c r="D1729" s="2" t="s">
        <v>32</v>
      </c>
      <c r="E1729" s="2" t="s">
        <v>22</v>
      </c>
      <c r="F1729" s="5">
        <v>4591</v>
      </c>
      <c r="G1729" s="5">
        <v>7916</v>
      </c>
      <c r="H1729" s="4"/>
    </row>
    <row r="1730" spans="1:8" x14ac:dyDescent="0.2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/>
    </row>
    <row r="1731" spans="1:8" x14ac:dyDescent="0.2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/>
    </row>
    <row r="1732" spans="1:8" x14ac:dyDescent="0.2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/>
    </row>
    <row r="1733" spans="1:8" x14ac:dyDescent="0.2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/>
    </row>
    <row r="1734" spans="1:8" x14ac:dyDescent="0.2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/>
    </row>
    <row r="1735" spans="1:8" x14ac:dyDescent="0.2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/>
    </row>
    <row r="1736" spans="1:8" x14ac:dyDescent="0.2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/>
    </row>
    <row r="1737" spans="1:8" x14ac:dyDescent="0.2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/>
    </row>
    <row r="1738" spans="1:8" x14ac:dyDescent="0.2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/>
    </row>
    <row r="1739" spans="1:8" x14ac:dyDescent="0.2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/>
    </row>
    <row r="1740" spans="1:8" x14ac:dyDescent="0.2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/>
    </row>
    <row r="1741" spans="1:8" x14ac:dyDescent="0.2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/>
    </row>
    <row r="1742" spans="1:8" x14ac:dyDescent="0.2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/>
    </row>
    <row r="1743" spans="1:8" x14ac:dyDescent="0.2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/>
    </row>
    <row r="1744" spans="1:8" x14ac:dyDescent="0.2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/>
    </row>
    <row r="1745" spans="1:8" x14ac:dyDescent="0.2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/>
    </row>
    <row r="1746" spans="1:8" x14ac:dyDescent="0.2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/>
    </row>
    <row r="1747" spans="1:8" x14ac:dyDescent="0.2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/>
    </row>
    <row r="1748" spans="1:8" x14ac:dyDescent="0.2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/>
    </row>
    <row r="1749" spans="1:8" x14ac:dyDescent="0.2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/>
    </row>
    <row r="1750" spans="1:8" x14ac:dyDescent="0.2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/>
    </row>
    <row r="1751" spans="1:8" x14ac:dyDescent="0.2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/>
    </row>
    <row r="1752" spans="1:8" x14ac:dyDescent="0.2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/>
    </row>
    <row r="1753" spans="1:8" x14ac:dyDescent="0.2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/>
    </row>
    <row r="1754" spans="1:8" x14ac:dyDescent="0.2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/>
    </row>
    <row r="1755" spans="1:8" x14ac:dyDescent="0.2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/>
    </row>
    <row r="1756" spans="1:8" x14ac:dyDescent="0.2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/>
    </row>
    <row r="1757" spans="1:8" x14ac:dyDescent="0.2">
      <c r="A1757" s="3">
        <v>41492</v>
      </c>
      <c r="B1757" s="2" t="s">
        <v>31</v>
      </c>
      <c r="C1757" s="2" t="s">
        <v>20</v>
      </c>
      <c r="D1757" s="2" t="s">
        <v>32</v>
      </c>
      <c r="E1757" s="2" t="s">
        <v>22</v>
      </c>
      <c r="F1757" s="5">
        <v>1255</v>
      </c>
      <c r="G1757" s="5">
        <v>3391</v>
      </c>
      <c r="H1757" s="4"/>
    </row>
    <row r="1758" spans="1:8" x14ac:dyDescent="0.2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/>
    </row>
    <row r="1759" spans="1:8" x14ac:dyDescent="0.2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/>
    </row>
    <row r="1760" spans="1:8" x14ac:dyDescent="0.2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/>
    </row>
    <row r="1761" spans="1:8" x14ac:dyDescent="0.2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/>
    </row>
    <row r="1762" spans="1:8" x14ac:dyDescent="0.2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/>
    </row>
    <row r="1763" spans="1:8" x14ac:dyDescent="0.2">
      <c r="A1763" s="3">
        <v>41415</v>
      </c>
      <c r="B1763" s="2" t="s">
        <v>17</v>
      </c>
      <c r="C1763" s="2" t="s">
        <v>20</v>
      </c>
      <c r="D1763" s="2" t="s">
        <v>32</v>
      </c>
      <c r="E1763" s="2" t="s">
        <v>16</v>
      </c>
      <c r="F1763" s="5">
        <v>270</v>
      </c>
      <c r="G1763" s="5">
        <v>359</v>
      </c>
      <c r="H1763" s="4"/>
    </row>
    <row r="1764" spans="1:8" x14ac:dyDescent="0.2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/>
    </row>
    <row r="1765" spans="1:8" x14ac:dyDescent="0.2">
      <c r="A1765" s="3">
        <v>41240</v>
      </c>
      <c r="B1765" s="2" t="s">
        <v>31</v>
      </c>
      <c r="C1765" s="2" t="s">
        <v>23</v>
      </c>
      <c r="D1765" s="2" t="s">
        <v>32</v>
      </c>
      <c r="E1765" s="2" t="s">
        <v>19</v>
      </c>
      <c r="F1765" s="5">
        <v>4085</v>
      </c>
      <c r="G1765" s="5">
        <v>4369</v>
      </c>
      <c r="H1765" s="4"/>
    </row>
    <row r="1766" spans="1:8" x14ac:dyDescent="0.2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/>
    </row>
    <row r="1767" spans="1:8" x14ac:dyDescent="0.2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/>
    </row>
    <row r="1768" spans="1:8" x14ac:dyDescent="0.2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/>
    </row>
    <row r="1769" spans="1:8" x14ac:dyDescent="0.2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/>
    </row>
    <row r="1770" spans="1:8" x14ac:dyDescent="0.2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/>
    </row>
    <row r="1771" spans="1:8" x14ac:dyDescent="0.2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/>
    </row>
    <row r="1772" spans="1:8" x14ac:dyDescent="0.2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/>
    </row>
    <row r="1773" spans="1:8" x14ac:dyDescent="0.2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/>
    </row>
    <row r="1774" spans="1:8" x14ac:dyDescent="0.2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/>
    </row>
    <row r="1775" spans="1:8" x14ac:dyDescent="0.2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/>
    </row>
    <row r="1776" spans="1:8" x14ac:dyDescent="0.2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/>
    </row>
    <row r="1777" spans="1:8" x14ac:dyDescent="0.2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/>
    </row>
    <row r="1778" spans="1:8" x14ac:dyDescent="0.2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/>
    </row>
    <row r="1779" spans="1:8" x14ac:dyDescent="0.2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/>
    </row>
    <row r="1780" spans="1:8" x14ac:dyDescent="0.2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/>
    </row>
    <row r="1781" spans="1:8" x14ac:dyDescent="0.2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/>
    </row>
    <row r="1782" spans="1:8" x14ac:dyDescent="0.2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/>
    </row>
    <row r="1783" spans="1:8" x14ac:dyDescent="0.2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/>
    </row>
    <row r="1784" spans="1:8" x14ac:dyDescent="0.2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/>
    </row>
    <row r="1785" spans="1:8" x14ac:dyDescent="0.2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/>
    </row>
    <row r="1786" spans="1:8" x14ac:dyDescent="0.2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/>
    </row>
    <row r="1787" spans="1:8" x14ac:dyDescent="0.2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/>
    </row>
    <row r="1788" spans="1:8" x14ac:dyDescent="0.2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/>
    </row>
    <row r="1789" spans="1:8" x14ac:dyDescent="0.2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/>
    </row>
    <row r="1790" spans="1:8" x14ac:dyDescent="0.2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/>
    </row>
    <row r="1791" spans="1:8" x14ac:dyDescent="0.2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/>
    </row>
    <row r="1792" spans="1:8" x14ac:dyDescent="0.2">
      <c r="A1792" s="3">
        <v>41213</v>
      </c>
      <c r="B1792" s="2" t="s">
        <v>31</v>
      </c>
      <c r="C1792" s="2" t="s">
        <v>20</v>
      </c>
      <c r="D1792" s="2" t="s">
        <v>32</v>
      </c>
      <c r="E1792" s="2" t="s">
        <v>25</v>
      </c>
      <c r="F1792" s="5">
        <v>3592</v>
      </c>
      <c r="G1792" s="5">
        <v>6532</v>
      </c>
      <c r="H1792" s="4"/>
    </row>
    <row r="1793" spans="1:8" x14ac:dyDescent="0.2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/>
    </row>
    <row r="1794" spans="1:8" x14ac:dyDescent="0.2">
      <c r="A1794" s="3">
        <v>41622</v>
      </c>
      <c r="B1794" s="2" t="s">
        <v>17</v>
      </c>
      <c r="C1794" s="2" t="s">
        <v>14</v>
      </c>
      <c r="D1794" s="2" t="s">
        <v>32</v>
      </c>
      <c r="E1794" s="2" t="s">
        <v>16</v>
      </c>
      <c r="F1794" s="5">
        <v>3963</v>
      </c>
      <c r="G1794" s="5">
        <v>8808</v>
      </c>
      <c r="H1794" s="4"/>
    </row>
    <row r="1795" spans="1:8" x14ac:dyDescent="0.2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/>
    </row>
    <row r="1796" spans="1:8" x14ac:dyDescent="0.2">
      <c r="A1796" s="3">
        <v>41371</v>
      </c>
      <c r="B1796" s="2" t="s">
        <v>17</v>
      </c>
      <c r="C1796" s="2" t="s">
        <v>14</v>
      </c>
      <c r="D1796" s="2" t="s">
        <v>32</v>
      </c>
      <c r="E1796" s="2" t="s">
        <v>25</v>
      </c>
      <c r="F1796" s="5">
        <v>1665</v>
      </c>
      <c r="G1796" s="5">
        <v>2870</v>
      </c>
      <c r="H1796" s="4"/>
    </row>
    <row r="1797" spans="1:8" x14ac:dyDescent="0.2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/>
    </row>
    <row r="1798" spans="1:8" x14ac:dyDescent="0.2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/>
    </row>
    <row r="1799" spans="1:8" x14ac:dyDescent="0.2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/>
    </row>
    <row r="1800" spans="1:8" x14ac:dyDescent="0.2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/>
    </row>
    <row r="1801" spans="1:8" x14ac:dyDescent="0.2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/>
    </row>
    <row r="1802" spans="1:8" x14ac:dyDescent="0.2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/>
    </row>
    <row r="1803" spans="1:8" x14ac:dyDescent="0.2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/>
    </row>
    <row r="1804" spans="1:8" x14ac:dyDescent="0.2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/>
    </row>
    <row r="1805" spans="1:8" x14ac:dyDescent="0.2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/>
    </row>
    <row r="1806" spans="1:8" x14ac:dyDescent="0.2">
      <c r="A1806" s="3">
        <v>41276</v>
      </c>
      <c r="B1806" s="2" t="s">
        <v>13</v>
      </c>
      <c r="C1806" s="2" t="s">
        <v>27</v>
      </c>
      <c r="D1806" s="2" t="s">
        <v>32</v>
      </c>
      <c r="E1806" s="2" t="s">
        <v>25</v>
      </c>
      <c r="F1806" s="5">
        <v>1361</v>
      </c>
      <c r="G1806" s="5">
        <v>1815</v>
      </c>
      <c r="H1806" s="4"/>
    </row>
    <row r="1807" spans="1:8" x14ac:dyDescent="0.2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/>
    </row>
    <row r="1808" spans="1:8" x14ac:dyDescent="0.2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/>
    </row>
    <row r="1809" spans="1:8" x14ac:dyDescent="0.2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/>
    </row>
    <row r="1810" spans="1:8" x14ac:dyDescent="0.2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/>
    </row>
    <row r="1811" spans="1:8" x14ac:dyDescent="0.2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/>
    </row>
    <row r="1812" spans="1:8" x14ac:dyDescent="0.2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/>
    </row>
    <row r="1813" spans="1:8" x14ac:dyDescent="0.2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/>
    </row>
    <row r="1814" spans="1:8" x14ac:dyDescent="0.2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/>
    </row>
    <row r="1815" spans="1:8" x14ac:dyDescent="0.2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/>
    </row>
    <row r="1816" spans="1:8" x14ac:dyDescent="0.2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/>
    </row>
    <row r="1817" spans="1:8" x14ac:dyDescent="0.2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/>
    </row>
    <row r="1818" spans="1:8" x14ac:dyDescent="0.2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/>
    </row>
    <row r="1819" spans="1:8" x14ac:dyDescent="0.2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/>
    </row>
    <row r="1820" spans="1:8" x14ac:dyDescent="0.2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/>
    </row>
    <row r="1821" spans="1:8" x14ac:dyDescent="0.2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/>
    </row>
    <row r="1822" spans="1:8" x14ac:dyDescent="0.2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/>
    </row>
    <row r="1823" spans="1:8" x14ac:dyDescent="0.2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/>
    </row>
    <row r="1824" spans="1:8" x14ac:dyDescent="0.2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/>
    </row>
    <row r="1825" spans="1:8" x14ac:dyDescent="0.2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/>
    </row>
    <row r="1826" spans="1:8" x14ac:dyDescent="0.2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/>
    </row>
    <row r="1827" spans="1:8" x14ac:dyDescent="0.2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/>
    </row>
    <row r="1828" spans="1:8" x14ac:dyDescent="0.2">
      <c r="A1828" s="3">
        <v>41362</v>
      </c>
      <c r="B1828" s="2" t="s">
        <v>28</v>
      </c>
      <c r="C1828" s="2" t="s">
        <v>14</v>
      </c>
      <c r="D1828" s="2" t="s">
        <v>32</v>
      </c>
      <c r="E1828" s="2" t="s">
        <v>19</v>
      </c>
      <c r="F1828" s="5">
        <v>5290</v>
      </c>
      <c r="G1828" s="5">
        <v>7053</v>
      </c>
      <c r="H1828" s="4"/>
    </row>
    <row r="1829" spans="1:8" x14ac:dyDescent="0.2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/>
    </row>
    <row r="1830" spans="1:8" x14ac:dyDescent="0.2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/>
    </row>
    <row r="1831" spans="1:8" x14ac:dyDescent="0.2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/>
    </row>
    <row r="1832" spans="1:8" x14ac:dyDescent="0.2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/>
    </row>
    <row r="1833" spans="1:8" x14ac:dyDescent="0.2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/>
    </row>
    <row r="1834" spans="1:8" x14ac:dyDescent="0.2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/>
    </row>
    <row r="1835" spans="1:8" x14ac:dyDescent="0.2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/>
    </row>
    <row r="1836" spans="1:8" x14ac:dyDescent="0.2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/>
    </row>
    <row r="1837" spans="1:8" x14ac:dyDescent="0.2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/>
    </row>
    <row r="1838" spans="1:8" x14ac:dyDescent="0.2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/>
    </row>
    <row r="1839" spans="1:8" x14ac:dyDescent="0.2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/>
    </row>
    <row r="1840" spans="1:8" x14ac:dyDescent="0.2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/>
    </row>
    <row r="1841" spans="1:8" x14ac:dyDescent="0.2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/>
    </row>
    <row r="1842" spans="1:8" x14ac:dyDescent="0.2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/>
    </row>
    <row r="1843" spans="1:8" x14ac:dyDescent="0.2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/>
    </row>
    <row r="1844" spans="1:8" x14ac:dyDescent="0.2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/>
    </row>
    <row r="1845" spans="1:8" x14ac:dyDescent="0.2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/>
    </row>
    <row r="1846" spans="1:8" x14ac:dyDescent="0.2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/>
    </row>
    <row r="1847" spans="1:8" x14ac:dyDescent="0.2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/>
    </row>
    <row r="1848" spans="1:8" x14ac:dyDescent="0.2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/>
    </row>
    <row r="1849" spans="1:8" x14ac:dyDescent="0.2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/>
    </row>
    <row r="1850" spans="1:8" x14ac:dyDescent="0.2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/>
    </row>
    <row r="1851" spans="1:8" x14ac:dyDescent="0.2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/>
    </row>
    <row r="1852" spans="1:8" x14ac:dyDescent="0.2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/>
    </row>
    <row r="1853" spans="1:8" x14ac:dyDescent="0.2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/>
    </row>
    <row r="1854" spans="1:8" x14ac:dyDescent="0.2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/>
    </row>
    <row r="1855" spans="1:8" x14ac:dyDescent="0.2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/>
    </row>
    <row r="1856" spans="1:8" x14ac:dyDescent="0.2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/>
    </row>
    <row r="1857" spans="1:8" x14ac:dyDescent="0.2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/>
    </row>
    <row r="1858" spans="1:8" x14ac:dyDescent="0.2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/>
    </row>
    <row r="1859" spans="1:8" x14ac:dyDescent="0.2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/>
    </row>
    <row r="1860" spans="1:8" x14ac:dyDescent="0.2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/>
    </row>
    <row r="1861" spans="1:8" x14ac:dyDescent="0.2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/>
    </row>
    <row r="1862" spans="1:8" x14ac:dyDescent="0.2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/>
    </row>
    <row r="1863" spans="1:8" x14ac:dyDescent="0.2">
      <c r="A1863" s="3">
        <v>41296</v>
      </c>
      <c r="B1863" s="2" t="s">
        <v>17</v>
      </c>
      <c r="C1863" s="2" t="s">
        <v>14</v>
      </c>
      <c r="D1863" s="2" t="s">
        <v>32</v>
      </c>
      <c r="E1863" s="2" t="s">
        <v>19</v>
      </c>
      <c r="F1863" s="5">
        <v>2673</v>
      </c>
      <c r="G1863" s="5">
        <v>6217</v>
      </c>
      <c r="H1863" s="4"/>
    </row>
    <row r="1864" spans="1:8" x14ac:dyDescent="0.2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/>
    </row>
    <row r="1865" spans="1:8" x14ac:dyDescent="0.2">
      <c r="A1865" s="3">
        <v>41041</v>
      </c>
      <c r="B1865" s="2" t="s">
        <v>28</v>
      </c>
      <c r="C1865" s="2" t="s">
        <v>27</v>
      </c>
      <c r="D1865" s="2" t="s">
        <v>32</v>
      </c>
      <c r="E1865" s="2" t="s">
        <v>22</v>
      </c>
      <c r="F1865" s="5">
        <v>4597</v>
      </c>
      <c r="G1865" s="5">
        <v>8358</v>
      </c>
      <c r="H1865" s="4"/>
    </row>
    <row r="1866" spans="1:8" x14ac:dyDescent="0.2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/>
    </row>
    <row r="1867" spans="1:8" x14ac:dyDescent="0.2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/>
    </row>
    <row r="1868" spans="1:8" x14ac:dyDescent="0.2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/>
    </row>
    <row r="1869" spans="1:8" x14ac:dyDescent="0.2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/>
    </row>
    <row r="1870" spans="1:8" x14ac:dyDescent="0.2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/>
    </row>
    <row r="1871" spans="1:8" x14ac:dyDescent="0.2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/>
    </row>
    <row r="1872" spans="1:8" x14ac:dyDescent="0.2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/>
    </row>
    <row r="1873" spans="1:8" x14ac:dyDescent="0.2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/>
    </row>
    <row r="1874" spans="1:8" x14ac:dyDescent="0.2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/>
    </row>
    <row r="1875" spans="1:8" x14ac:dyDescent="0.2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/>
    </row>
    <row r="1876" spans="1:8" x14ac:dyDescent="0.2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/>
    </row>
    <row r="1877" spans="1:8" x14ac:dyDescent="0.2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/>
    </row>
    <row r="1878" spans="1:8" x14ac:dyDescent="0.2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/>
    </row>
    <row r="1879" spans="1:8" x14ac:dyDescent="0.2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/>
    </row>
    <row r="1880" spans="1:8" x14ac:dyDescent="0.2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/>
    </row>
    <row r="1881" spans="1:8" x14ac:dyDescent="0.2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/>
    </row>
    <row r="1882" spans="1:8" x14ac:dyDescent="0.2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/>
    </row>
    <row r="1883" spans="1:8" x14ac:dyDescent="0.2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/>
    </row>
    <row r="1884" spans="1:8" x14ac:dyDescent="0.2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/>
    </row>
    <row r="1885" spans="1:8" x14ac:dyDescent="0.2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/>
    </row>
    <row r="1886" spans="1:8" x14ac:dyDescent="0.2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/>
    </row>
    <row r="1887" spans="1:8" x14ac:dyDescent="0.2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/>
    </row>
    <row r="1888" spans="1:8" x14ac:dyDescent="0.2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/>
    </row>
    <row r="1889" spans="1:8" x14ac:dyDescent="0.2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/>
    </row>
    <row r="1890" spans="1:8" x14ac:dyDescent="0.2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/>
    </row>
    <row r="1891" spans="1:8" x14ac:dyDescent="0.2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/>
    </row>
    <row r="1892" spans="1:8" x14ac:dyDescent="0.2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/>
    </row>
    <row r="1893" spans="1:8" x14ac:dyDescent="0.2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/>
    </row>
    <row r="1894" spans="1:8" x14ac:dyDescent="0.2">
      <c r="A1894" s="3">
        <v>41101</v>
      </c>
      <c r="B1894" s="2" t="s">
        <v>28</v>
      </c>
      <c r="C1894" s="2" t="s">
        <v>20</v>
      </c>
      <c r="D1894" s="2" t="s">
        <v>32</v>
      </c>
      <c r="E1894" s="2" t="s">
        <v>22</v>
      </c>
      <c r="F1894" s="5">
        <v>4211</v>
      </c>
      <c r="G1894" s="5">
        <v>7262</v>
      </c>
      <c r="H1894" s="4"/>
    </row>
    <row r="1895" spans="1:8" x14ac:dyDescent="0.2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/>
    </row>
    <row r="1896" spans="1:8" x14ac:dyDescent="0.2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/>
    </row>
    <row r="1897" spans="1:8" x14ac:dyDescent="0.2">
      <c r="A1897" s="3">
        <v>41460</v>
      </c>
      <c r="B1897" s="2" t="s">
        <v>17</v>
      </c>
      <c r="C1897" s="2" t="s">
        <v>27</v>
      </c>
      <c r="D1897" s="2" t="s">
        <v>32</v>
      </c>
      <c r="E1897" s="2" t="s">
        <v>19</v>
      </c>
      <c r="F1897" s="5">
        <v>746</v>
      </c>
      <c r="G1897" s="5">
        <v>1357</v>
      </c>
      <c r="H1897" s="4"/>
    </row>
    <row r="1898" spans="1:8" x14ac:dyDescent="0.2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/>
    </row>
    <row r="1899" spans="1:8" x14ac:dyDescent="0.2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/>
    </row>
    <row r="1900" spans="1:8" x14ac:dyDescent="0.2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/>
    </row>
    <row r="1901" spans="1:8" x14ac:dyDescent="0.2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/>
    </row>
    <row r="1902" spans="1:8" x14ac:dyDescent="0.2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/>
    </row>
    <row r="1903" spans="1:8" x14ac:dyDescent="0.2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/>
    </row>
    <row r="1904" spans="1:8" x14ac:dyDescent="0.2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/>
    </row>
    <row r="1905" spans="1:8" x14ac:dyDescent="0.2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/>
    </row>
    <row r="1906" spans="1:8" x14ac:dyDescent="0.2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/>
    </row>
    <row r="1907" spans="1:8" x14ac:dyDescent="0.2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/>
    </row>
    <row r="1908" spans="1:8" x14ac:dyDescent="0.2">
      <c r="A1908" s="3">
        <v>41077</v>
      </c>
      <c r="B1908" s="2" t="s">
        <v>28</v>
      </c>
      <c r="C1908" s="2" t="s">
        <v>23</v>
      </c>
      <c r="D1908" s="2" t="s">
        <v>32</v>
      </c>
      <c r="E1908" s="2" t="s">
        <v>22</v>
      </c>
      <c r="F1908" s="5">
        <v>4578</v>
      </c>
      <c r="G1908" s="5">
        <v>7760</v>
      </c>
      <c r="H1908" s="4"/>
    </row>
    <row r="1909" spans="1:8" x14ac:dyDescent="0.2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/>
    </row>
    <row r="1910" spans="1:8" x14ac:dyDescent="0.2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/>
    </row>
    <row r="1911" spans="1:8" x14ac:dyDescent="0.2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/>
    </row>
    <row r="1912" spans="1:8" x14ac:dyDescent="0.2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/>
    </row>
    <row r="1913" spans="1:8" x14ac:dyDescent="0.2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/>
    </row>
    <row r="1914" spans="1:8" x14ac:dyDescent="0.2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/>
    </row>
    <row r="1915" spans="1:8" x14ac:dyDescent="0.2">
      <c r="A1915" s="3">
        <v>41413</v>
      </c>
      <c r="B1915" s="2" t="s">
        <v>31</v>
      </c>
      <c r="C1915" s="2" t="s">
        <v>14</v>
      </c>
      <c r="D1915" s="2" t="s">
        <v>32</v>
      </c>
      <c r="E1915" s="2" t="s">
        <v>19</v>
      </c>
      <c r="F1915" s="5">
        <v>591</v>
      </c>
      <c r="G1915" s="5">
        <v>1311</v>
      </c>
      <c r="H1915" s="4"/>
    </row>
    <row r="1916" spans="1:8" x14ac:dyDescent="0.2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/>
    </row>
    <row r="1917" spans="1:8" x14ac:dyDescent="0.2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/>
    </row>
    <row r="1918" spans="1:8" x14ac:dyDescent="0.2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/>
    </row>
    <row r="1919" spans="1:8" x14ac:dyDescent="0.2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/>
    </row>
    <row r="1920" spans="1:8" x14ac:dyDescent="0.2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/>
    </row>
    <row r="1921" spans="1:8" x14ac:dyDescent="0.2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/>
    </row>
    <row r="1922" spans="1:8" x14ac:dyDescent="0.2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/>
    </row>
    <row r="1923" spans="1:8" x14ac:dyDescent="0.2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/>
    </row>
    <row r="1924" spans="1:8" x14ac:dyDescent="0.2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/>
    </row>
    <row r="1925" spans="1:8" x14ac:dyDescent="0.2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/>
    </row>
    <row r="1926" spans="1:8" x14ac:dyDescent="0.2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/>
    </row>
    <row r="1927" spans="1:8" x14ac:dyDescent="0.2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/>
    </row>
    <row r="1928" spans="1:8" x14ac:dyDescent="0.2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/>
    </row>
    <row r="1929" spans="1:8" x14ac:dyDescent="0.2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/>
    </row>
    <row r="1930" spans="1:8" x14ac:dyDescent="0.2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/>
    </row>
    <row r="1931" spans="1:8" x14ac:dyDescent="0.2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/>
    </row>
    <row r="1932" spans="1:8" x14ac:dyDescent="0.2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/>
    </row>
    <row r="1933" spans="1:8" x14ac:dyDescent="0.2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/>
    </row>
    <row r="1934" spans="1:8" x14ac:dyDescent="0.2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/>
    </row>
    <row r="1935" spans="1:8" x14ac:dyDescent="0.2">
      <c r="A1935" s="3">
        <v>41529</v>
      </c>
      <c r="B1935" s="2" t="s">
        <v>17</v>
      </c>
      <c r="C1935" s="2" t="s">
        <v>23</v>
      </c>
      <c r="D1935" s="2" t="s">
        <v>32</v>
      </c>
      <c r="E1935" s="2" t="s">
        <v>25</v>
      </c>
      <c r="F1935" s="5">
        <v>1468</v>
      </c>
      <c r="G1935" s="5">
        <v>1569</v>
      </c>
      <c r="H1935" s="4"/>
    </row>
    <row r="1936" spans="1:8" x14ac:dyDescent="0.2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/>
    </row>
    <row r="1937" spans="1:8" x14ac:dyDescent="0.2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/>
    </row>
    <row r="1938" spans="1:8" x14ac:dyDescent="0.2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/>
    </row>
    <row r="1939" spans="1:8" x14ac:dyDescent="0.2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/>
    </row>
    <row r="1940" spans="1:8" x14ac:dyDescent="0.2">
      <c r="A1940" s="3">
        <v>41491</v>
      </c>
      <c r="B1940" s="2" t="s">
        <v>17</v>
      </c>
      <c r="C1940" s="2" t="s">
        <v>14</v>
      </c>
      <c r="D1940" s="2" t="s">
        <v>32</v>
      </c>
      <c r="E1940" s="2" t="s">
        <v>19</v>
      </c>
      <c r="F1940" s="5">
        <v>3235</v>
      </c>
      <c r="G1940" s="5">
        <v>4758</v>
      </c>
      <c r="H1940" s="4"/>
    </row>
    <row r="1941" spans="1:8" x14ac:dyDescent="0.2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/>
    </row>
    <row r="1942" spans="1:8" x14ac:dyDescent="0.2">
      <c r="A1942" s="3">
        <v>41272</v>
      </c>
      <c r="B1942" s="2" t="s">
        <v>31</v>
      </c>
      <c r="C1942" s="2" t="s">
        <v>20</v>
      </c>
      <c r="D1942" s="2" t="s">
        <v>32</v>
      </c>
      <c r="E1942" s="2" t="s">
        <v>25</v>
      </c>
      <c r="F1942" s="5">
        <v>822</v>
      </c>
      <c r="G1942" s="5">
        <v>1394</v>
      </c>
      <c r="H1942" s="4"/>
    </row>
    <row r="1943" spans="1:8" x14ac:dyDescent="0.2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/>
    </row>
    <row r="1944" spans="1:8" x14ac:dyDescent="0.2">
      <c r="A1944" s="3">
        <v>41378</v>
      </c>
      <c r="B1944" s="2" t="s">
        <v>31</v>
      </c>
      <c r="C1944" s="2" t="s">
        <v>20</v>
      </c>
      <c r="D1944" s="2" t="s">
        <v>32</v>
      </c>
      <c r="E1944" s="2" t="s">
        <v>25</v>
      </c>
      <c r="F1944" s="5">
        <v>343</v>
      </c>
      <c r="G1944" s="5">
        <v>763</v>
      </c>
      <c r="H1944" s="4"/>
    </row>
    <row r="1945" spans="1:8" x14ac:dyDescent="0.2">
      <c r="A1945" s="3">
        <v>41306</v>
      </c>
      <c r="B1945" s="2" t="s">
        <v>31</v>
      </c>
      <c r="C1945" s="2" t="s">
        <v>23</v>
      </c>
      <c r="D1945" s="2" t="s">
        <v>32</v>
      </c>
      <c r="E1945" s="2" t="s">
        <v>22</v>
      </c>
      <c r="F1945" s="5">
        <v>2813</v>
      </c>
      <c r="G1945" s="5">
        <v>3197</v>
      </c>
      <c r="H1945" s="4"/>
    </row>
    <row r="1946" spans="1:8" x14ac:dyDescent="0.2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/>
    </row>
    <row r="1947" spans="1:8" x14ac:dyDescent="0.2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/>
    </row>
    <row r="1948" spans="1:8" x14ac:dyDescent="0.2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/>
    </row>
    <row r="1949" spans="1:8" x14ac:dyDescent="0.2">
      <c r="A1949" s="3">
        <v>41277</v>
      </c>
      <c r="B1949" s="2" t="s">
        <v>17</v>
      </c>
      <c r="C1949" s="2" t="s">
        <v>23</v>
      </c>
      <c r="D1949" s="2" t="s">
        <v>32</v>
      </c>
      <c r="E1949" s="2" t="s">
        <v>19</v>
      </c>
      <c r="F1949" s="5">
        <v>3073</v>
      </c>
      <c r="G1949" s="5">
        <v>3288</v>
      </c>
      <c r="H1949" s="4"/>
    </row>
    <row r="1950" spans="1:8" x14ac:dyDescent="0.2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/>
    </row>
    <row r="1951" spans="1:8" x14ac:dyDescent="0.2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/>
    </row>
    <row r="1952" spans="1:8" x14ac:dyDescent="0.2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/>
    </row>
    <row r="1953" spans="1:8" x14ac:dyDescent="0.2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/>
    </row>
    <row r="1954" spans="1:8" x14ac:dyDescent="0.2">
      <c r="A1954" s="3">
        <v>41432</v>
      </c>
      <c r="B1954" s="2" t="s">
        <v>31</v>
      </c>
      <c r="C1954" s="2" t="s">
        <v>23</v>
      </c>
      <c r="D1954" s="2" t="s">
        <v>32</v>
      </c>
      <c r="E1954" s="2" t="s">
        <v>25</v>
      </c>
      <c r="F1954" s="5">
        <v>6354</v>
      </c>
      <c r="G1954" s="5">
        <v>9344</v>
      </c>
      <c r="H1954" s="4"/>
    </row>
    <row r="1955" spans="1:8" x14ac:dyDescent="0.2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/>
    </row>
    <row r="1956" spans="1:8" x14ac:dyDescent="0.2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/>
    </row>
    <row r="1957" spans="1:8" x14ac:dyDescent="0.2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/>
    </row>
    <row r="1958" spans="1:8" x14ac:dyDescent="0.2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/>
    </row>
    <row r="1959" spans="1:8" x14ac:dyDescent="0.2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/>
    </row>
    <row r="1960" spans="1:8" x14ac:dyDescent="0.2">
      <c r="A1960" s="3">
        <v>41485</v>
      </c>
      <c r="B1960" s="2" t="s">
        <v>17</v>
      </c>
      <c r="C1960" s="2" t="s">
        <v>27</v>
      </c>
      <c r="D1960" s="2" t="s">
        <v>32</v>
      </c>
      <c r="E1960" s="2" t="s">
        <v>16</v>
      </c>
      <c r="F1960" s="5">
        <v>5238</v>
      </c>
      <c r="G1960" s="5">
        <v>6983</v>
      </c>
      <c r="H1960" s="4"/>
    </row>
    <row r="1961" spans="1:8" x14ac:dyDescent="0.2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/>
    </row>
    <row r="1962" spans="1:8" x14ac:dyDescent="0.2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/>
    </row>
    <row r="1963" spans="1:8" x14ac:dyDescent="0.2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/>
    </row>
    <row r="1964" spans="1:8" x14ac:dyDescent="0.2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/>
    </row>
    <row r="1965" spans="1:8" x14ac:dyDescent="0.2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/>
    </row>
    <row r="1966" spans="1:8" x14ac:dyDescent="0.2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/>
    </row>
    <row r="1967" spans="1:8" x14ac:dyDescent="0.2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/>
    </row>
    <row r="1968" spans="1:8" x14ac:dyDescent="0.2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/>
    </row>
    <row r="1969" spans="1:8" x14ac:dyDescent="0.2">
      <c r="A1969" s="3">
        <v>41168</v>
      </c>
      <c r="B1969" s="2" t="s">
        <v>17</v>
      </c>
      <c r="C1969" s="2" t="s">
        <v>27</v>
      </c>
      <c r="D1969" s="2" t="s">
        <v>32</v>
      </c>
      <c r="E1969" s="2" t="s">
        <v>22</v>
      </c>
      <c r="F1969" s="5">
        <v>4240</v>
      </c>
      <c r="G1969" s="5">
        <v>9862</v>
      </c>
      <c r="H1969" s="4"/>
    </row>
    <row r="1970" spans="1:8" x14ac:dyDescent="0.2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/>
    </row>
    <row r="1971" spans="1:8" x14ac:dyDescent="0.2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/>
    </row>
    <row r="1972" spans="1:8" x14ac:dyDescent="0.2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/>
    </row>
    <row r="1973" spans="1:8" x14ac:dyDescent="0.2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/>
    </row>
    <row r="1974" spans="1:8" x14ac:dyDescent="0.2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/>
    </row>
    <row r="1975" spans="1:8" x14ac:dyDescent="0.2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/>
    </row>
    <row r="1976" spans="1:8" x14ac:dyDescent="0.2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/>
    </row>
    <row r="1977" spans="1:8" x14ac:dyDescent="0.2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/>
    </row>
    <row r="1978" spans="1:8" x14ac:dyDescent="0.2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/>
    </row>
    <row r="1979" spans="1:8" x14ac:dyDescent="0.2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/>
    </row>
    <row r="1980" spans="1:8" x14ac:dyDescent="0.2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/>
    </row>
    <row r="1981" spans="1:8" x14ac:dyDescent="0.2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/>
    </row>
    <row r="1982" spans="1:8" x14ac:dyDescent="0.2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/>
    </row>
    <row r="1983" spans="1:8" x14ac:dyDescent="0.2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/>
    </row>
    <row r="1984" spans="1:8" x14ac:dyDescent="0.2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/>
    </row>
    <row r="1985" spans="1:8" x14ac:dyDescent="0.2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/>
    </row>
    <row r="1986" spans="1:8" x14ac:dyDescent="0.2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/>
    </row>
    <row r="1987" spans="1:8" x14ac:dyDescent="0.2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/>
    </row>
    <row r="1988" spans="1:8" x14ac:dyDescent="0.2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/>
    </row>
    <row r="1989" spans="1:8" x14ac:dyDescent="0.2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/>
    </row>
    <row r="1990" spans="1:8" x14ac:dyDescent="0.2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/>
    </row>
    <row r="1991" spans="1:8" x14ac:dyDescent="0.2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/>
    </row>
    <row r="1992" spans="1:8" x14ac:dyDescent="0.2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/>
    </row>
    <row r="1993" spans="1:8" x14ac:dyDescent="0.2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/>
    </row>
    <row r="1994" spans="1:8" x14ac:dyDescent="0.2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/>
    </row>
    <row r="1995" spans="1:8" x14ac:dyDescent="0.2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/>
    </row>
    <row r="1996" spans="1:8" x14ac:dyDescent="0.2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/>
    </row>
    <row r="1997" spans="1:8" x14ac:dyDescent="0.2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/>
    </row>
    <row r="1998" spans="1:8" x14ac:dyDescent="0.2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/>
    </row>
    <row r="1999" spans="1:8" x14ac:dyDescent="0.2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/>
    </row>
    <row r="2000" spans="1:8" x14ac:dyDescent="0.2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/>
    </row>
  </sheetData>
  <sortState xmlns:xlrd2="http://schemas.microsoft.com/office/spreadsheetml/2017/richdata2" columnSort="1" ref="K86:N86">
    <sortCondition ref="K86:N86"/>
  </sortState>
  <conditionalFormatting sqref="K9">
    <cfRule type="expression" dxfId="12" priority="9">
      <formula>AND($B13=#REF!,$C13=$I$21)</formula>
    </cfRule>
  </conditionalFormatting>
  <conditionalFormatting sqref="K19:M19">
    <cfRule type="expression" dxfId="11" priority="7">
      <formula>AND($B21=#REF!,$C21=#REF!)</formula>
    </cfRule>
  </conditionalFormatting>
  <conditionalFormatting sqref="N19">
    <cfRule type="expression" dxfId="10" priority="8">
      <formula>AND($B22=#REF!,$C22=#REF!)</formula>
    </cfRule>
  </conditionalFormatting>
  <conditionalFormatting sqref="A2:H2000">
    <cfRule type="expression" dxfId="9" priority="5">
      <formula>$H2=TRUE</formula>
    </cfRule>
  </conditionalFormatting>
  <conditionalFormatting sqref="J73:N73">
    <cfRule type="expression" dxfId="8" priority="10">
      <formula>$H44=TRUE</formula>
    </cfRule>
  </conditionalFormatting>
  <conditionalFormatting sqref="K86:M86">
    <cfRule type="expression" dxfId="7" priority="2">
      <formula>AND($B80=#REF!,$C80=#REF!)</formula>
    </cfRule>
  </conditionalFormatting>
  <conditionalFormatting sqref="N86">
    <cfRule type="expression" dxfId="6" priority="3">
      <formula>AND($B81=#REF!,$C81=#REF!)</formula>
    </cfRule>
  </conditionalFormatting>
  <dataValidations disablePrompts="1" count="1">
    <dataValidation type="list" allowBlank="1" showInputMessage="1" showErrorMessage="1" sqref="L9 K18" xr:uid="{00000000-0002-0000-0100-000000000000}">
      <formula1>#REF!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00FF"/>
  </sheetPr>
  <dimension ref="A1:Z2000"/>
  <sheetViews>
    <sheetView zoomScale="145" zoomScaleNormal="145" workbookViewId="0">
      <selection activeCell="H2" sqref="H2"/>
    </sheetView>
  </sheetViews>
  <sheetFormatPr baseColWidth="10" defaultColWidth="8.83203125" defaultRowHeight="15" x14ac:dyDescent="0.2"/>
  <cols>
    <col min="1" max="1" width="11.5" customWidth="1"/>
    <col min="2" max="3" width="9" bestFit="1" customWidth="1"/>
    <col min="4" max="4" width="11.5" bestFit="1" customWidth="1"/>
    <col min="5" max="5" width="9.33203125" bestFit="1" customWidth="1"/>
    <col min="6" max="7" width="7.5" customWidth="1"/>
    <col min="8" max="8" width="11.6640625" bestFit="1" customWidth="1"/>
    <col min="9" max="9" width="3" customWidth="1"/>
    <col min="10" max="10" width="19.33203125" customWidth="1"/>
    <col min="11" max="11" width="17" customWidth="1"/>
    <col min="12" max="12" width="16.1640625" customWidth="1"/>
    <col min="13" max="13" width="13" customWidth="1"/>
    <col min="20" max="20" width="17.83203125" bestFit="1" customWidth="1"/>
    <col min="21" max="21" width="17.83203125" customWidth="1"/>
    <col min="22" max="22" width="16.33203125" customWidth="1"/>
    <col min="23" max="23" width="20.1640625" bestFit="1" customWidth="1"/>
    <col min="24" max="24" width="12.83203125" customWidth="1"/>
    <col min="25" max="25" width="12.6640625" customWidth="1"/>
    <col min="26" max="26" width="11.33203125" bestFit="1" customWidth="1"/>
    <col min="28" max="28" width="21.1640625" bestFit="1" customWidth="1"/>
    <col min="29" max="29" width="18.33203125" customWidth="1"/>
  </cols>
  <sheetData>
    <row r="1" spans="1:2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J1" s="28" t="s">
        <v>73</v>
      </c>
      <c r="K1" s="26"/>
      <c r="L1" s="26"/>
      <c r="M1" s="27"/>
      <c r="U1">
        <f>SUM(U2)</f>
        <v>0</v>
      </c>
      <c r="V1" t="str">
        <f ca="1">IF(_xlfn.ISFORMULA(U1),ADDRESS(ROW(U1),COLUMN(U1),4)&amp;": "&amp;_xlfn.FORMULATEXT(U1),"")</f>
        <v>U1: =SUM(U2)</v>
      </c>
    </row>
    <row r="2" spans="1:26" x14ac:dyDescent="0.2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/>
    </row>
    <row r="3" spans="1:26" x14ac:dyDescent="0.2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/>
      <c r="J3" s="24" t="s">
        <v>74</v>
      </c>
      <c r="K3" s="12"/>
      <c r="L3" s="12"/>
      <c r="M3" s="13"/>
    </row>
    <row r="4" spans="1:26" x14ac:dyDescent="0.2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/>
      <c r="J4" s="20" t="s">
        <v>75</v>
      </c>
      <c r="K4" s="14"/>
      <c r="L4" s="14"/>
      <c r="M4" s="15"/>
    </row>
    <row r="5" spans="1:26" x14ac:dyDescent="0.2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/>
    </row>
    <row r="6" spans="1:26" x14ac:dyDescent="0.2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/>
      <c r="J6" s="59" t="s">
        <v>80</v>
      </c>
    </row>
    <row r="7" spans="1:26" x14ac:dyDescent="0.2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/>
      <c r="J7" t="s">
        <v>295</v>
      </c>
    </row>
    <row r="8" spans="1:26" x14ac:dyDescent="0.2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/>
      <c r="K8" s="6" t="s">
        <v>76</v>
      </c>
    </row>
    <row r="9" spans="1:26" x14ac:dyDescent="0.2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/>
      <c r="K9" s="2" t="s">
        <v>15</v>
      </c>
    </row>
    <row r="10" spans="1:26" x14ac:dyDescent="0.2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/>
      <c r="K10" s="2" t="s">
        <v>81</v>
      </c>
    </row>
    <row r="11" spans="1:26" x14ac:dyDescent="0.2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/>
      <c r="K11" s="2" t="s">
        <v>35</v>
      </c>
    </row>
    <row r="12" spans="1:26" x14ac:dyDescent="0.2">
      <c r="A12" s="3">
        <v>41624</v>
      </c>
      <c r="B12" s="2" t="s">
        <v>31</v>
      </c>
      <c r="C12" s="2" t="s">
        <v>23</v>
      </c>
      <c r="D12" s="2" t="s">
        <v>81</v>
      </c>
      <c r="E12" s="2" t="s">
        <v>19</v>
      </c>
      <c r="F12" s="5">
        <v>7222</v>
      </c>
      <c r="G12" s="5">
        <v>8206</v>
      </c>
      <c r="H12" s="4"/>
      <c r="K12" s="2" t="s">
        <v>36</v>
      </c>
    </row>
    <row r="13" spans="1:26" x14ac:dyDescent="0.2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/>
      <c r="J13" s="10" t="s">
        <v>44</v>
      </c>
      <c r="K13" s="8"/>
      <c r="L13" t="str">
        <f ca="1">IF(_xlfn.ISFORMULA(K13),ADDRESS(ROW(K13),COLUMN(K13),4)&amp;": "&amp;_xlfn.FORMULATEXT(K13),"")</f>
        <v/>
      </c>
      <c r="W13" s="1" t="s">
        <v>38</v>
      </c>
      <c r="X13" s="8">
        <f>SUMPRODUCT(--ISNUMBER(MATCH(Customer,K9:K12,0)))</f>
        <v>0</v>
      </c>
      <c r="Z13" t="str">
        <f ca="1">IF(_xlfn.ISFORMULA(X13),ADDRESS(ROW(X13),COLUMN(X13),4)&amp;": "&amp;_xlfn.FORMULATEXT(X13),"")</f>
        <v>X13: =SUMPRODUCT(--ISNUMBER(MATCH(Customer,K9:K12,0)))</v>
      </c>
    </row>
    <row r="14" spans="1:26" x14ac:dyDescent="0.2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/>
      <c r="J14" s="1" t="s">
        <v>38</v>
      </c>
      <c r="K14" s="8"/>
      <c r="L14" t="str">
        <f ca="1">IF(_xlfn.ISFORMULA(K14),ADDRESS(ROW(K14),COLUMN(K14),4)&amp;": "&amp;_xlfn.FORMULATEXT(K14),"")</f>
        <v/>
      </c>
      <c r="Z14" s="11" t="s">
        <v>77</v>
      </c>
    </row>
    <row r="15" spans="1:26" x14ac:dyDescent="0.2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/>
      <c r="J15" s="10" t="s">
        <v>290</v>
      </c>
      <c r="K15" s="8"/>
      <c r="L15" t="str">
        <f ca="1">IF(_xlfn.ISFORMULA(K15),ADDRESS(ROW(K15),COLUMN(K15),4)&amp;": "&amp;_xlfn.FORMULATEXT(K15),"")</f>
        <v/>
      </c>
      <c r="Z15" s="11" t="s">
        <v>78</v>
      </c>
    </row>
    <row r="16" spans="1:26" x14ac:dyDescent="0.2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/>
      <c r="L16" t="s">
        <v>87</v>
      </c>
      <c r="Z16" s="11" t="s">
        <v>79</v>
      </c>
    </row>
    <row r="17" spans="1:26" x14ac:dyDescent="0.2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/>
      <c r="L17" t="s">
        <v>88</v>
      </c>
      <c r="W17" s="10" t="s">
        <v>290</v>
      </c>
      <c r="X17" s="8">
        <f t="array" ref="X17">AVERAGE(IF(ISNUMBER(MATCH(Customer,K9:K12,0)),Sales))</f>
        <v>0</v>
      </c>
      <c r="Z17" t="str">
        <f ca="1">IF(_xlfn.ISFORMULA(X17),ADDRESS(ROW(X17),COLUMN(X17),4)&amp;": "&amp;_xlfn.FORMULATEXT(X17),"")</f>
        <v>X17: {=AVERAGE(IF(ISNUMBER(MATCH(Customer,K9:K12,0)),Sales))}</v>
      </c>
    </row>
    <row r="18" spans="1:26" x14ac:dyDescent="0.2">
      <c r="A18" s="3">
        <v>41185</v>
      </c>
      <c r="B18" s="2" t="s">
        <v>17</v>
      </c>
      <c r="C18" s="2" t="s">
        <v>27</v>
      </c>
      <c r="D18" s="2" t="s">
        <v>81</v>
      </c>
      <c r="E18" s="2" t="s">
        <v>16</v>
      </c>
      <c r="F18" s="5">
        <v>9190</v>
      </c>
      <c r="G18" s="5">
        <v>9830</v>
      </c>
      <c r="H18" s="4"/>
      <c r="Z18" s="11" t="s">
        <v>291</v>
      </c>
    </row>
    <row r="19" spans="1:26" x14ac:dyDescent="0.2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/>
      <c r="J19" s="10" t="s">
        <v>44</v>
      </c>
      <c r="K19" s="8" t="e">
        <f>SUMIFS(Sales,Customer,K9)+SUMIFS(Sales,Customer,K10)+SUMIFS(Sales,Customer,K11)+SUMIFS(Sales,Customer,K12)</f>
        <v>#NAME?</v>
      </c>
      <c r="M19" t="str">
        <f ca="1">IF(_xlfn.ISFORMULA(K19),ADDRESS(ROW(K19),COLUMN(K19),4)&amp;": "&amp;_xlfn.FORMULATEXT(K19),"")</f>
        <v>K19: =SUMIFS(Sales,Customer,K9)+SUMIFS(Sales,Customer,K10)+SUMIFS(Sales,Customer,K11)+SUMIFS(Sales,Customer,K12)</v>
      </c>
      <c r="Z19" s="11" t="s">
        <v>292</v>
      </c>
    </row>
    <row r="20" spans="1:26" x14ac:dyDescent="0.2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/>
      <c r="Z20" s="11" t="s">
        <v>293</v>
      </c>
    </row>
    <row r="21" spans="1:26" x14ac:dyDescent="0.2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/>
      <c r="J21" s="59" t="s">
        <v>82</v>
      </c>
      <c r="Z21" s="11" t="s">
        <v>294</v>
      </c>
    </row>
    <row r="22" spans="1:26" x14ac:dyDescent="0.2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/>
      <c r="J22" t="s">
        <v>83</v>
      </c>
    </row>
    <row r="23" spans="1:26" x14ac:dyDescent="0.2">
      <c r="A23" s="3">
        <v>41590</v>
      </c>
      <c r="B23" s="2" t="s">
        <v>17</v>
      </c>
      <c r="C23" s="2" t="s">
        <v>14</v>
      </c>
      <c r="D23" s="2" t="s">
        <v>81</v>
      </c>
      <c r="E23" s="2" t="s">
        <v>16</v>
      </c>
      <c r="F23" s="5">
        <v>3506</v>
      </c>
      <c r="G23" s="5">
        <v>8151</v>
      </c>
      <c r="H23" s="4"/>
      <c r="J23" t="s">
        <v>296</v>
      </c>
    </row>
    <row r="24" spans="1:26" x14ac:dyDescent="0.2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/>
      <c r="J24" s="1" t="s">
        <v>6</v>
      </c>
      <c r="K24" s="1" t="s">
        <v>7</v>
      </c>
    </row>
    <row r="25" spans="1:26" x14ac:dyDescent="0.2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/>
      <c r="J25" s="2" t="s">
        <v>14</v>
      </c>
      <c r="K25" s="2" t="s">
        <v>15</v>
      </c>
    </row>
    <row r="26" spans="1:26" x14ac:dyDescent="0.2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/>
    </row>
    <row r="27" spans="1:26" x14ac:dyDescent="0.2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/>
      <c r="J27" s="1" t="s">
        <v>333</v>
      </c>
      <c r="K27" s="4"/>
      <c r="M27" t="str">
        <f ca="1">IF(_xlfn.ISFORMULA(K27),ADDRESS(ROW(K27),COLUMN(K27),4)&amp;": "&amp;_xlfn.FORMULATEXT(K27),"")</f>
        <v/>
      </c>
      <c r="W27" s="1" t="s">
        <v>38</v>
      </c>
      <c r="X27" s="4" t="e">
        <f>COUNTIFS(SalesRep,J25)+COUNTIFS(Customer,K25)</f>
        <v>#NAME?</v>
      </c>
      <c r="Y27" s="39" t="s">
        <v>86</v>
      </c>
      <c r="Z27" t="str">
        <f ca="1">"This formula double counts!!!! "&amp;IF(_xlfn.ISFORMULA(X27),ADDRESS(ROW(X27),COLUMN(X27),4)&amp;": "&amp;_xlfn.FORMULATEXT(X27),"")&amp;"... "</f>
        <v xml:space="preserve">This formula double counts!!!! X27: =COUNTIFS(SalesRep,J25)+COUNTIFS(Customer,K25)... </v>
      </c>
    </row>
    <row r="28" spans="1:26" x14ac:dyDescent="0.2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/>
      <c r="M28" t="s">
        <v>87</v>
      </c>
      <c r="W28" s="1" t="s">
        <v>38</v>
      </c>
      <c r="X28" s="4" t="e">
        <f>COUNTIFS(SalesRep,J25)+COUNTIFS(Customer,K25)-COUNTIFS(SalesRep,J25,Customer,K25)</f>
        <v>#NAME?</v>
      </c>
      <c r="Z28" t="str">
        <f ca="1">IF(_xlfn.ISFORMULA(X28),ADDRESS(ROW(X28),COLUMN(X28),4)&amp;": "&amp;_xlfn.FORMULATEXT(X28),"")</f>
        <v>X28: =COUNTIFS(SalesRep,J25)+COUNTIFS(Customer,K25)-COUNTIFS(SalesRep,J25,Customer,K25)</v>
      </c>
    </row>
    <row r="29" spans="1:26" x14ac:dyDescent="0.2">
      <c r="A29" s="3">
        <v>40958</v>
      </c>
      <c r="B29" s="2" t="s">
        <v>31</v>
      </c>
      <c r="C29" s="2" t="s">
        <v>27</v>
      </c>
      <c r="D29" s="2" t="s">
        <v>81</v>
      </c>
      <c r="E29" s="2" t="s">
        <v>25</v>
      </c>
      <c r="F29" s="5">
        <v>7658</v>
      </c>
      <c r="G29" s="5">
        <v>8702</v>
      </c>
      <c r="H29" s="4"/>
      <c r="M29" t="s">
        <v>88</v>
      </c>
      <c r="Z29" t="s">
        <v>310</v>
      </c>
    </row>
    <row r="30" spans="1:26" x14ac:dyDescent="0.2">
      <c r="A30" s="3">
        <v>41619</v>
      </c>
      <c r="B30" s="2" t="s">
        <v>28</v>
      </c>
      <c r="C30" s="2" t="s">
        <v>27</v>
      </c>
      <c r="D30" s="2" t="s">
        <v>81</v>
      </c>
      <c r="E30" s="2" t="s">
        <v>16</v>
      </c>
      <c r="F30" s="5">
        <v>3141</v>
      </c>
      <c r="G30" s="5">
        <v>5416</v>
      </c>
      <c r="H30" s="4"/>
    </row>
    <row r="31" spans="1:26" x14ac:dyDescent="0.2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/>
      <c r="J31" s="34" t="s">
        <v>70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3"/>
    </row>
    <row r="32" spans="1:26" x14ac:dyDescent="0.2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/>
      <c r="J32" s="16" t="s">
        <v>54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8"/>
    </row>
    <row r="33" spans="1:22" x14ac:dyDescent="0.2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/>
      <c r="J33" s="16" t="s">
        <v>71</v>
      </c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8"/>
    </row>
    <row r="34" spans="1:22" x14ac:dyDescent="0.2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/>
      <c r="J34" s="16" t="s">
        <v>55</v>
      </c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8"/>
    </row>
    <row r="35" spans="1:22" x14ac:dyDescent="0.2">
      <c r="A35" s="3">
        <v>41024</v>
      </c>
      <c r="B35" s="2" t="s">
        <v>28</v>
      </c>
      <c r="C35" s="2" t="s">
        <v>23</v>
      </c>
      <c r="D35" s="2" t="s">
        <v>81</v>
      </c>
      <c r="E35" s="2" t="s">
        <v>19</v>
      </c>
      <c r="F35" s="5">
        <v>4662</v>
      </c>
      <c r="G35" s="5">
        <v>6857</v>
      </c>
      <c r="H35" s="4"/>
      <c r="J35" s="16" t="s">
        <v>61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8"/>
    </row>
    <row r="36" spans="1:22" x14ac:dyDescent="0.2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/>
      <c r="J36" s="19" t="s">
        <v>62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8"/>
    </row>
    <row r="37" spans="1:22" x14ac:dyDescent="0.2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/>
      <c r="J37" s="19" t="s">
        <v>63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8"/>
    </row>
    <row r="38" spans="1:22" x14ac:dyDescent="0.2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/>
      <c r="J38" s="19" t="s">
        <v>69</v>
      </c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8"/>
    </row>
    <row r="39" spans="1:22" x14ac:dyDescent="0.2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/>
      <c r="J39" s="35" t="s">
        <v>68</v>
      </c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8"/>
    </row>
    <row r="40" spans="1:22" x14ac:dyDescent="0.2">
      <c r="A40" s="3">
        <v>41283</v>
      </c>
      <c r="B40" s="2" t="s">
        <v>31</v>
      </c>
      <c r="C40" s="2" t="s">
        <v>23</v>
      </c>
      <c r="D40" s="2" t="s">
        <v>81</v>
      </c>
      <c r="E40" s="2" t="s">
        <v>16</v>
      </c>
      <c r="F40" s="5">
        <v>3331</v>
      </c>
      <c r="G40" s="5">
        <v>7401</v>
      </c>
      <c r="H40" s="4"/>
      <c r="J40" s="36" t="s">
        <v>72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5"/>
    </row>
    <row r="41" spans="1:22" x14ac:dyDescent="0.2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/>
    </row>
    <row r="42" spans="1:22" x14ac:dyDescent="0.2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/>
      <c r="J42" s="9" t="s">
        <v>85</v>
      </c>
    </row>
    <row r="43" spans="1:22" x14ac:dyDescent="0.2">
      <c r="A43" s="3">
        <v>41041</v>
      </c>
      <c r="B43" s="2" t="s">
        <v>31</v>
      </c>
      <c r="C43" s="2" t="s">
        <v>23</v>
      </c>
      <c r="D43" s="2" t="s">
        <v>81</v>
      </c>
      <c r="E43" s="2" t="s">
        <v>25</v>
      </c>
      <c r="F43" s="5">
        <v>4765</v>
      </c>
      <c r="G43" s="5">
        <v>8215</v>
      </c>
      <c r="H43" s="4"/>
      <c r="J43" s="9" t="s">
        <v>80</v>
      </c>
    </row>
    <row r="44" spans="1:22" x14ac:dyDescent="0.2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/>
      <c r="J44" t="s">
        <v>295</v>
      </c>
    </row>
    <row r="45" spans="1:22" x14ac:dyDescent="0.2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/>
      <c r="K45" s="6" t="s">
        <v>7</v>
      </c>
    </row>
    <row r="46" spans="1:22" x14ac:dyDescent="0.2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/>
      <c r="K46" s="2" t="s">
        <v>15</v>
      </c>
    </row>
    <row r="47" spans="1:22" x14ac:dyDescent="0.2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/>
      <c r="K47" s="2" t="s">
        <v>81</v>
      </c>
    </row>
    <row r="48" spans="1:22" x14ac:dyDescent="0.2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/>
      <c r="K48" s="2" t="s">
        <v>35</v>
      </c>
    </row>
    <row r="49" spans="1:13" x14ac:dyDescent="0.2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/>
      <c r="K49" s="2" t="s">
        <v>36</v>
      </c>
    </row>
    <row r="50" spans="1:13" x14ac:dyDescent="0.2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/>
      <c r="J50" s="10" t="s">
        <v>44</v>
      </c>
      <c r="K50" s="8"/>
      <c r="M50" t="str">
        <f ca="1">IF(_xlfn.ISFORMULA(K50),ADDRESS(ROW(K50),COLUMN(K50),4)&amp;": "&amp;_xlfn.FORMULATEXT(K50),"")</f>
        <v/>
      </c>
    </row>
    <row r="51" spans="1:13" x14ac:dyDescent="0.2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/>
      <c r="J51" s="1" t="s">
        <v>333</v>
      </c>
      <c r="K51" s="8"/>
    </row>
    <row r="52" spans="1:13" x14ac:dyDescent="0.2">
      <c r="A52" s="3">
        <v>41543</v>
      </c>
      <c r="B52" s="2" t="s">
        <v>28</v>
      </c>
      <c r="C52" s="2" t="s">
        <v>27</v>
      </c>
      <c r="D52" s="2" t="s">
        <v>81</v>
      </c>
      <c r="E52" s="2" t="s">
        <v>16</v>
      </c>
      <c r="F52" s="5">
        <v>5590</v>
      </c>
      <c r="G52" s="5">
        <v>7454</v>
      </c>
      <c r="H52" s="4"/>
      <c r="J52" s="1" t="s">
        <v>38</v>
      </c>
      <c r="K52" s="8"/>
      <c r="M52" t="str">
        <f t="shared" ref="M52" ca="1" si="0">IF(_xlfn.ISFORMULA(K52),ADDRESS(ROW(K52),COLUMN(K52),4)&amp;": "&amp;_xlfn.FORMULATEXT(K52),"")</f>
        <v/>
      </c>
    </row>
    <row r="53" spans="1:13" x14ac:dyDescent="0.2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/>
      <c r="J53" s="9" t="s">
        <v>85</v>
      </c>
    </row>
    <row r="54" spans="1:13" x14ac:dyDescent="0.2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/>
      <c r="J54" s="9" t="s">
        <v>82</v>
      </c>
    </row>
    <row r="55" spans="1:13" x14ac:dyDescent="0.2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/>
      <c r="J55" t="s">
        <v>296</v>
      </c>
    </row>
    <row r="56" spans="1:13" x14ac:dyDescent="0.2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/>
      <c r="J56" s="6" t="s">
        <v>6</v>
      </c>
      <c r="K56" s="6" t="s">
        <v>7</v>
      </c>
    </row>
    <row r="57" spans="1:13" x14ac:dyDescent="0.2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/>
      <c r="J57" s="2" t="s">
        <v>14</v>
      </c>
      <c r="K57" s="2"/>
    </row>
    <row r="58" spans="1:13" x14ac:dyDescent="0.2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/>
      <c r="J58" s="2"/>
      <c r="K58" s="2" t="s">
        <v>15</v>
      </c>
    </row>
    <row r="59" spans="1:13" x14ac:dyDescent="0.2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/>
    </row>
    <row r="60" spans="1:13" x14ac:dyDescent="0.2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/>
      <c r="J60" s="1" t="s">
        <v>45</v>
      </c>
    </row>
    <row r="61" spans="1:13" x14ac:dyDescent="0.2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/>
      <c r="J61" s="4"/>
      <c r="L61" t="str">
        <f ca="1">IF(_xlfn.ISFORMULA(J61),ADDRESS(ROW(J61),COLUMN(J61),4)&amp;": "&amp;_xlfn.FORMULATEXT(J61),"")</f>
        <v/>
      </c>
    </row>
    <row r="62" spans="1:13" x14ac:dyDescent="0.2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/>
    </row>
    <row r="63" spans="1:13" x14ac:dyDescent="0.2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/>
    </row>
    <row r="64" spans="1:13" x14ac:dyDescent="0.2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/>
    </row>
    <row r="65" spans="1:8" x14ac:dyDescent="0.2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/>
    </row>
    <row r="66" spans="1:8" x14ac:dyDescent="0.2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/>
    </row>
    <row r="67" spans="1:8" x14ac:dyDescent="0.2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/>
    </row>
    <row r="68" spans="1:8" x14ac:dyDescent="0.2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/>
    </row>
    <row r="69" spans="1:8" x14ac:dyDescent="0.2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/>
    </row>
    <row r="70" spans="1:8" x14ac:dyDescent="0.2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/>
    </row>
    <row r="71" spans="1:8" x14ac:dyDescent="0.2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/>
    </row>
    <row r="72" spans="1:8" x14ac:dyDescent="0.2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/>
    </row>
    <row r="73" spans="1:8" x14ac:dyDescent="0.2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/>
    </row>
    <row r="74" spans="1:8" x14ac:dyDescent="0.2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/>
    </row>
    <row r="75" spans="1:8" x14ac:dyDescent="0.2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/>
    </row>
    <row r="76" spans="1:8" x14ac:dyDescent="0.2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/>
    </row>
    <row r="77" spans="1:8" x14ac:dyDescent="0.2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/>
    </row>
    <row r="78" spans="1:8" x14ac:dyDescent="0.2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/>
    </row>
    <row r="79" spans="1:8" x14ac:dyDescent="0.2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/>
    </row>
    <row r="80" spans="1:8" x14ac:dyDescent="0.2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/>
    </row>
    <row r="81" spans="1:8" x14ac:dyDescent="0.2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/>
    </row>
    <row r="82" spans="1:8" x14ac:dyDescent="0.2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/>
    </row>
    <row r="83" spans="1:8" x14ac:dyDescent="0.2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/>
    </row>
    <row r="84" spans="1:8" x14ac:dyDescent="0.2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/>
    </row>
    <row r="85" spans="1:8" x14ac:dyDescent="0.2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/>
    </row>
    <row r="86" spans="1:8" x14ac:dyDescent="0.2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/>
    </row>
    <row r="87" spans="1:8" x14ac:dyDescent="0.2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/>
    </row>
    <row r="88" spans="1:8" x14ac:dyDescent="0.2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/>
    </row>
    <row r="89" spans="1:8" x14ac:dyDescent="0.2">
      <c r="A89" s="3">
        <v>41554</v>
      </c>
      <c r="B89" s="2" t="s">
        <v>31</v>
      </c>
      <c r="C89" s="2" t="s">
        <v>14</v>
      </c>
      <c r="D89" s="2" t="s">
        <v>81</v>
      </c>
      <c r="E89" s="2" t="s">
        <v>22</v>
      </c>
      <c r="F89" s="5">
        <v>3465</v>
      </c>
      <c r="G89" s="5">
        <v>6299</v>
      </c>
      <c r="H89" s="4"/>
    </row>
    <row r="90" spans="1:8" x14ac:dyDescent="0.2">
      <c r="A90" s="3">
        <v>41411</v>
      </c>
      <c r="B90" s="2" t="s">
        <v>28</v>
      </c>
      <c r="C90" s="2" t="s">
        <v>14</v>
      </c>
      <c r="D90" s="2" t="s">
        <v>81</v>
      </c>
      <c r="E90" s="2" t="s">
        <v>19</v>
      </c>
      <c r="F90" s="5">
        <v>2764</v>
      </c>
      <c r="G90" s="5">
        <v>4766</v>
      </c>
      <c r="H90" s="4"/>
    </row>
    <row r="91" spans="1:8" x14ac:dyDescent="0.2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/>
    </row>
    <row r="92" spans="1:8" x14ac:dyDescent="0.2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/>
    </row>
    <row r="93" spans="1:8" x14ac:dyDescent="0.2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/>
    </row>
    <row r="94" spans="1:8" x14ac:dyDescent="0.2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/>
    </row>
    <row r="95" spans="1:8" x14ac:dyDescent="0.2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/>
    </row>
    <row r="96" spans="1:8" x14ac:dyDescent="0.2">
      <c r="A96" s="3">
        <v>41019</v>
      </c>
      <c r="B96" s="2" t="s">
        <v>28</v>
      </c>
      <c r="C96" s="2" t="s">
        <v>27</v>
      </c>
      <c r="D96" s="2" t="s">
        <v>81</v>
      </c>
      <c r="E96" s="2" t="s">
        <v>19</v>
      </c>
      <c r="F96" s="5">
        <v>3971</v>
      </c>
      <c r="G96" s="5">
        <v>9233</v>
      </c>
      <c r="H96" s="4"/>
    </row>
    <row r="97" spans="1:8" x14ac:dyDescent="0.2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/>
    </row>
    <row r="98" spans="1:8" x14ac:dyDescent="0.2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/>
    </row>
    <row r="99" spans="1:8" x14ac:dyDescent="0.2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/>
    </row>
    <row r="100" spans="1:8" x14ac:dyDescent="0.2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/>
    </row>
    <row r="101" spans="1:8" x14ac:dyDescent="0.2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/>
    </row>
    <row r="102" spans="1:8" x14ac:dyDescent="0.2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/>
    </row>
    <row r="103" spans="1:8" x14ac:dyDescent="0.2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/>
    </row>
    <row r="104" spans="1:8" x14ac:dyDescent="0.2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/>
    </row>
    <row r="105" spans="1:8" x14ac:dyDescent="0.2">
      <c r="A105" s="3">
        <v>41195</v>
      </c>
      <c r="B105" s="2" t="s">
        <v>17</v>
      </c>
      <c r="C105" s="2" t="s">
        <v>27</v>
      </c>
      <c r="D105" s="2" t="s">
        <v>81</v>
      </c>
      <c r="E105" s="2" t="s">
        <v>16</v>
      </c>
      <c r="F105" s="5">
        <v>2395</v>
      </c>
      <c r="G105" s="5">
        <v>6474</v>
      </c>
      <c r="H105" s="4"/>
    </row>
    <row r="106" spans="1:8" x14ac:dyDescent="0.2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/>
    </row>
    <row r="107" spans="1:8" x14ac:dyDescent="0.2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/>
    </row>
    <row r="108" spans="1:8" x14ac:dyDescent="0.2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/>
    </row>
    <row r="109" spans="1:8" x14ac:dyDescent="0.2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/>
    </row>
    <row r="110" spans="1:8" x14ac:dyDescent="0.2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/>
    </row>
    <row r="111" spans="1:8" x14ac:dyDescent="0.2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/>
    </row>
    <row r="112" spans="1:8" x14ac:dyDescent="0.2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/>
    </row>
    <row r="113" spans="1:8" x14ac:dyDescent="0.2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/>
    </row>
    <row r="114" spans="1:8" x14ac:dyDescent="0.2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/>
    </row>
    <row r="115" spans="1:8" x14ac:dyDescent="0.2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/>
    </row>
    <row r="116" spans="1:8" x14ac:dyDescent="0.2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/>
    </row>
    <row r="117" spans="1:8" x14ac:dyDescent="0.2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/>
    </row>
    <row r="118" spans="1:8" x14ac:dyDescent="0.2">
      <c r="A118" s="3">
        <v>41504</v>
      </c>
      <c r="B118" s="2" t="s">
        <v>13</v>
      </c>
      <c r="C118" s="2" t="s">
        <v>27</v>
      </c>
      <c r="D118" s="2" t="s">
        <v>81</v>
      </c>
      <c r="E118" s="2" t="s">
        <v>16</v>
      </c>
      <c r="F118" s="5">
        <v>2422</v>
      </c>
      <c r="G118" s="5">
        <v>6543</v>
      </c>
      <c r="H118" s="4"/>
    </row>
    <row r="119" spans="1:8" x14ac:dyDescent="0.2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/>
    </row>
    <row r="120" spans="1:8" x14ac:dyDescent="0.2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/>
    </row>
    <row r="121" spans="1:8" x14ac:dyDescent="0.2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/>
    </row>
    <row r="122" spans="1:8" x14ac:dyDescent="0.2">
      <c r="A122" s="3">
        <v>41092</v>
      </c>
      <c r="B122" s="2" t="s">
        <v>28</v>
      </c>
      <c r="C122" s="2" t="s">
        <v>20</v>
      </c>
      <c r="D122" s="2" t="s">
        <v>81</v>
      </c>
      <c r="E122" s="2" t="s">
        <v>25</v>
      </c>
      <c r="F122" s="5">
        <v>836</v>
      </c>
      <c r="G122" s="5">
        <v>1520</v>
      </c>
      <c r="H122" s="4"/>
    </row>
    <row r="123" spans="1:8" x14ac:dyDescent="0.2">
      <c r="A123" s="3">
        <v>41336</v>
      </c>
      <c r="B123" s="2" t="s">
        <v>17</v>
      </c>
      <c r="C123" s="2" t="s">
        <v>23</v>
      </c>
      <c r="D123" s="2" t="s">
        <v>81</v>
      </c>
      <c r="E123" s="2" t="s">
        <v>19</v>
      </c>
      <c r="F123" s="5">
        <v>426</v>
      </c>
      <c r="G123" s="5">
        <v>992</v>
      </c>
      <c r="H123" s="4"/>
    </row>
    <row r="124" spans="1:8" x14ac:dyDescent="0.2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/>
    </row>
    <row r="125" spans="1:8" x14ac:dyDescent="0.2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/>
    </row>
    <row r="126" spans="1:8" x14ac:dyDescent="0.2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/>
    </row>
    <row r="127" spans="1:8" x14ac:dyDescent="0.2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/>
    </row>
    <row r="128" spans="1:8" x14ac:dyDescent="0.2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/>
    </row>
    <row r="129" spans="1:8" x14ac:dyDescent="0.2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/>
    </row>
    <row r="130" spans="1:8" x14ac:dyDescent="0.2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/>
    </row>
    <row r="131" spans="1:8" x14ac:dyDescent="0.2">
      <c r="A131" s="3">
        <v>40969</v>
      </c>
      <c r="B131" s="2" t="s">
        <v>31</v>
      </c>
      <c r="C131" s="2" t="s">
        <v>20</v>
      </c>
      <c r="D131" s="2" t="s">
        <v>81</v>
      </c>
      <c r="E131" s="2" t="s">
        <v>16</v>
      </c>
      <c r="F131" s="5">
        <v>2743</v>
      </c>
      <c r="G131" s="5">
        <v>6094</v>
      </c>
      <c r="H131" s="4"/>
    </row>
    <row r="132" spans="1:8" x14ac:dyDescent="0.2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/>
    </row>
    <row r="133" spans="1:8" x14ac:dyDescent="0.2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/>
    </row>
    <row r="134" spans="1:8" x14ac:dyDescent="0.2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/>
    </row>
    <row r="135" spans="1:8" x14ac:dyDescent="0.2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/>
    </row>
    <row r="136" spans="1:8" x14ac:dyDescent="0.2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/>
    </row>
    <row r="137" spans="1:8" x14ac:dyDescent="0.2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/>
    </row>
    <row r="138" spans="1:8" x14ac:dyDescent="0.2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/>
    </row>
    <row r="139" spans="1:8" x14ac:dyDescent="0.2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/>
    </row>
    <row r="140" spans="1:8" x14ac:dyDescent="0.2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/>
    </row>
    <row r="141" spans="1:8" x14ac:dyDescent="0.2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/>
    </row>
    <row r="142" spans="1:8" x14ac:dyDescent="0.2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/>
    </row>
    <row r="143" spans="1:8" x14ac:dyDescent="0.2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/>
    </row>
    <row r="144" spans="1:8" x14ac:dyDescent="0.2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/>
    </row>
    <row r="145" spans="1:8" x14ac:dyDescent="0.2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/>
    </row>
    <row r="146" spans="1:8" x14ac:dyDescent="0.2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/>
    </row>
    <row r="147" spans="1:8" x14ac:dyDescent="0.2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/>
    </row>
    <row r="148" spans="1:8" x14ac:dyDescent="0.2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/>
    </row>
    <row r="149" spans="1:8" x14ac:dyDescent="0.2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/>
    </row>
    <row r="150" spans="1:8" x14ac:dyDescent="0.2">
      <c r="A150" s="3">
        <v>40989</v>
      </c>
      <c r="B150" s="2" t="s">
        <v>31</v>
      </c>
      <c r="C150" s="2" t="s">
        <v>27</v>
      </c>
      <c r="D150" s="2" t="s">
        <v>81</v>
      </c>
      <c r="E150" s="2" t="s">
        <v>16</v>
      </c>
      <c r="F150" s="5">
        <v>2466</v>
      </c>
      <c r="G150" s="5">
        <v>4483</v>
      </c>
      <c r="H150" s="4"/>
    </row>
    <row r="151" spans="1:8" x14ac:dyDescent="0.2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/>
    </row>
    <row r="152" spans="1:8" x14ac:dyDescent="0.2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/>
    </row>
    <row r="153" spans="1:8" x14ac:dyDescent="0.2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/>
    </row>
    <row r="154" spans="1:8" x14ac:dyDescent="0.2">
      <c r="A154" s="3">
        <v>41364</v>
      </c>
      <c r="B154" s="2" t="s">
        <v>28</v>
      </c>
      <c r="C154" s="2" t="s">
        <v>14</v>
      </c>
      <c r="D154" s="2" t="s">
        <v>81</v>
      </c>
      <c r="E154" s="2" t="s">
        <v>25</v>
      </c>
      <c r="F154" s="5">
        <v>893</v>
      </c>
      <c r="G154" s="5">
        <v>1313</v>
      </c>
      <c r="H154" s="4"/>
    </row>
    <row r="155" spans="1:8" x14ac:dyDescent="0.2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/>
    </row>
    <row r="156" spans="1:8" x14ac:dyDescent="0.2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/>
    </row>
    <row r="157" spans="1:8" x14ac:dyDescent="0.2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/>
    </row>
    <row r="158" spans="1:8" x14ac:dyDescent="0.2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/>
    </row>
    <row r="159" spans="1:8" x14ac:dyDescent="0.2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/>
    </row>
    <row r="160" spans="1:8" x14ac:dyDescent="0.2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/>
    </row>
    <row r="161" spans="1:8" x14ac:dyDescent="0.2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/>
    </row>
    <row r="162" spans="1:8" x14ac:dyDescent="0.2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/>
    </row>
    <row r="163" spans="1:8" x14ac:dyDescent="0.2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/>
    </row>
    <row r="164" spans="1:8" x14ac:dyDescent="0.2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/>
    </row>
    <row r="165" spans="1:8" x14ac:dyDescent="0.2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/>
    </row>
    <row r="166" spans="1:8" x14ac:dyDescent="0.2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/>
    </row>
    <row r="167" spans="1:8" x14ac:dyDescent="0.2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/>
    </row>
    <row r="168" spans="1:8" x14ac:dyDescent="0.2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/>
    </row>
    <row r="169" spans="1:8" x14ac:dyDescent="0.2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/>
    </row>
    <row r="170" spans="1:8" x14ac:dyDescent="0.2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/>
    </row>
    <row r="171" spans="1:8" x14ac:dyDescent="0.2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/>
    </row>
    <row r="172" spans="1:8" x14ac:dyDescent="0.2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/>
    </row>
    <row r="173" spans="1:8" x14ac:dyDescent="0.2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/>
    </row>
    <row r="174" spans="1:8" x14ac:dyDescent="0.2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/>
    </row>
    <row r="175" spans="1:8" x14ac:dyDescent="0.2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/>
    </row>
    <row r="176" spans="1:8" x14ac:dyDescent="0.2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/>
    </row>
    <row r="177" spans="1:8" x14ac:dyDescent="0.2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/>
    </row>
    <row r="178" spans="1:8" x14ac:dyDescent="0.2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/>
    </row>
    <row r="179" spans="1:8" x14ac:dyDescent="0.2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/>
    </row>
    <row r="180" spans="1:8" x14ac:dyDescent="0.2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/>
    </row>
    <row r="181" spans="1:8" x14ac:dyDescent="0.2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/>
    </row>
    <row r="182" spans="1:8" x14ac:dyDescent="0.2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/>
    </row>
    <row r="183" spans="1:8" x14ac:dyDescent="0.2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/>
    </row>
    <row r="184" spans="1:8" x14ac:dyDescent="0.2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/>
    </row>
    <row r="185" spans="1:8" x14ac:dyDescent="0.2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/>
    </row>
    <row r="186" spans="1:8" x14ac:dyDescent="0.2">
      <c r="A186" s="3">
        <v>40958</v>
      </c>
      <c r="B186" s="2" t="s">
        <v>13</v>
      </c>
      <c r="C186" s="2" t="s">
        <v>27</v>
      </c>
      <c r="D186" s="2" t="s">
        <v>81</v>
      </c>
      <c r="E186" s="2" t="s">
        <v>25</v>
      </c>
      <c r="F186" s="5">
        <v>118</v>
      </c>
      <c r="G186" s="5">
        <v>173</v>
      </c>
      <c r="H186" s="4"/>
    </row>
    <row r="187" spans="1:8" x14ac:dyDescent="0.2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/>
    </row>
    <row r="188" spans="1:8" x14ac:dyDescent="0.2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/>
    </row>
    <row r="189" spans="1:8" x14ac:dyDescent="0.2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/>
    </row>
    <row r="190" spans="1:8" x14ac:dyDescent="0.2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/>
    </row>
    <row r="191" spans="1:8" x14ac:dyDescent="0.2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/>
    </row>
    <row r="192" spans="1:8" x14ac:dyDescent="0.2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/>
    </row>
    <row r="193" spans="1:8" x14ac:dyDescent="0.2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/>
    </row>
    <row r="194" spans="1:8" x14ac:dyDescent="0.2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/>
    </row>
    <row r="195" spans="1:8" x14ac:dyDescent="0.2">
      <c r="A195" s="3">
        <v>41625</v>
      </c>
      <c r="B195" s="2" t="s">
        <v>31</v>
      </c>
      <c r="C195" s="2" t="s">
        <v>27</v>
      </c>
      <c r="D195" s="2" t="s">
        <v>81</v>
      </c>
      <c r="E195" s="2" t="s">
        <v>19</v>
      </c>
      <c r="F195" s="5">
        <v>3077</v>
      </c>
      <c r="G195" s="5">
        <v>5593</v>
      </c>
      <c r="H195" s="4"/>
    </row>
    <row r="196" spans="1:8" x14ac:dyDescent="0.2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/>
    </row>
    <row r="197" spans="1:8" x14ac:dyDescent="0.2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/>
    </row>
    <row r="198" spans="1:8" x14ac:dyDescent="0.2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/>
    </row>
    <row r="199" spans="1:8" x14ac:dyDescent="0.2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/>
    </row>
    <row r="200" spans="1:8" x14ac:dyDescent="0.2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/>
    </row>
    <row r="201" spans="1:8" x14ac:dyDescent="0.2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/>
    </row>
    <row r="202" spans="1:8" x14ac:dyDescent="0.2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/>
    </row>
    <row r="203" spans="1:8" x14ac:dyDescent="0.2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/>
    </row>
    <row r="204" spans="1:8" x14ac:dyDescent="0.2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/>
    </row>
    <row r="205" spans="1:8" x14ac:dyDescent="0.2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/>
    </row>
    <row r="206" spans="1:8" x14ac:dyDescent="0.2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/>
    </row>
    <row r="207" spans="1:8" x14ac:dyDescent="0.2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/>
    </row>
    <row r="208" spans="1:8" x14ac:dyDescent="0.2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/>
    </row>
    <row r="209" spans="1:8" x14ac:dyDescent="0.2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/>
    </row>
    <row r="210" spans="1:8" x14ac:dyDescent="0.2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/>
    </row>
    <row r="211" spans="1:8" x14ac:dyDescent="0.2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/>
    </row>
    <row r="212" spans="1:8" x14ac:dyDescent="0.2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/>
    </row>
    <row r="213" spans="1:8" x14ac:dyDescent="0.2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/>
    </row>
    <row r="214" spans="1:8" x14ac:dyDescent="0.2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/>
    </row>
    <row r="215" spans="1:8" x14ac:dyDescent="0.2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/>
    </row>
    <row r="216" spans="1:8" x14ac:dyDescent="0.2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/>
    </row>
    <row r="217" spans="1:8" x14ac:dyDescent="0.2">
      <c r="A217" s="3">
        <v>41260</v>
      </c>
      <c r="B217" s="2" t="s">
        <v>28</v>
      </c>
      <c r="C217" s="2" t="s">
        <v>14</v>
      </c>
      <c r="D217" s="2" t="s">
        <v>81</v>
      </c>
      <c r="E217" s="2" t="s">
        <v>16</v>
      </c>
      <c r="F217" s="5">
        <v>1529</v>
      </c>
      <c r="G217" s="5">
        <v>2780</v>
      </c>
      <c r="H217" s="4"/>
    </row>
    <row r="218" spans="1:8" x14ac:dyDescent="0.2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/>
    </row>
    <row r="219" spans="1:8" x14ac:dyDescent="0.2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/>
    </row>
    <row r="220" spans="1:8" x14ac:dyDescent="0.2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/>
    </row>
    <row r="221" spans="1:8" x14ac:dyDescent="0.2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/>
    </row>
    <row r="222" spans="1:8" x14ac:dyDescent="0.2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/>
    </row>
    <row r="223" spans="1:8" x14ac:dyDescent="0.2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/>
    </row>
    <row r="224" spans="1:8" x14ac:dyDescent="0.2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/>
    </row>
    <row r="225" spans="1:8" x14ac:dyDescent="0.2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/>
    </row>
    <row r="226" spans="1:8" x14ac:dyDescent="0.2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/>
    </row>
    <row r="227" spans="1:8" x14ac:dyDescent="0.2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/>
    </row>
    <row r="228" spans="1:8" x14ac:dyDescent="0.2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/>
    </row>
    <row r="229" spans="1:8" x14ac:dyDescent="0.2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/>
    </row>
    <row r="230" spans="1:8" x14ac:dyDescent="0.2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/>
    </row>
    <row r="231" spans="1:8" x14ac:dyDescent="0.2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/>
    </row>
    <row r="232" spans="1:8" x14ac:dyDescent="0.2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/>
    </row>
    <row r="233" spans="1:8" x14ac:dyDescent="0.2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/>
    </row>
    <row r="234" spans="1:8" x14ac:dyDescent="0.2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/>
    </row>
    <row r="235" spans="1:8" x14ac:dyDescent="0.2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/>
    </row>
    <row r="236" spans="1:8" x14ac:dyDescent="0.2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/>
    </row>
    <row r="237" spans="1:8" x14ac:dyDescent="0.2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/>
    </row>
    <row r="238" spans="1:8" x14ac:dyDescent="0.2">
      <c r="A238" s="3">
        <v>41111</v>
      </c>
      <c r="B238" s="2" t="s">
        <v>13</v>
      </c>
      <c r="C238" s="2" t="s">
        <v>23</v>
      </c>
      <c r="D238" s="2" t="s">
        <v>81</v>
      </c>
      <c r="E238" s="2" t="s">
        <v>25</v>
      </c>
      <c r="F238" s="5">
        <v>1642</v>
      </c>
      <c r="G238" s="5">
        <v>1866</v>
      </c>
      <c r="H238" s="4"/>
    </row>
    <row r="239" spans="1:8" x14ac:dyDescent="0.2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/>
    </row>
    <row r="240" spans="1:8" x14ac:dyDescent="0.2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/>
    </row>
    <row r="241" spans="1:8" x14ac:dyDescent="0.2">
      <c r="A241" s="3">
        <v>41600</v>
      </c>
      <c r="B241" s="2" t="s">
        <v>17</v>
      </c>
      <c r="C241" s="2" t="s">
        <v>14</v>
      </c>
      <c r="D241" s="2" t="s">
        <v>81</v>
      </c>
      <c r="E241" s="2" t="s">
        <v>19</v>
      </c>
      <c r="F241" s="5">
        <v>7013</v>
      </c>
      <c r="G241" s="5">
        <v>7501</v>
      </c>
      <c r="H241" s="4"/>
    </row>
    <row r="242" spans="1:8" x14ac:dyDescent="0.2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/>
    </row>
    <row r="243" spans="1:8" x14ac:dyDescent="0.2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/>
    </row>
    <row r="244" spans="1:8" x14ac:dyDescent="0.2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/>
    </row>
    <row r="245" spans="1:8" x14ac:dyDescent="0.2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/>
    </row>
    <row r="246" spans="1:8" x14ac:dyDescent="0.2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/>
    </row>
    <row r="247" spans="1:8" x14ac:dyDescent="0.2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/>
    </row>
    <row r="248" spans="1:8" x14ac:dyDescent="0.2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/>
    </row>
    <row r="249" spans="1:8" x14ac:dyDescent="0.2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/>
    </row>
    <row r="250" spans="1:8" x14ac:dyDescent="0.2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/>
    </row>
    <row r="251" spans="1:8" x14ac:dyDescent="0.2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/>
    </row>
    <row r="252" spans="1:8" x14ac:dyDescent="0.2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/>
    </row>
    <row r="253" spans="1:8" x14ac:dyDescent="0.2">
      <c r="A253" s="3">
        <v>40917</v>
      </c>
      <c r="B253" s="2" t="s">
        <v>31</v>
      </c>
      <c r="C253" s="2" t="s">
        <v>27</v>
      </c>
      <c r="D253" s="2" t="s">
        <v>81</v>
      </c>
      <c r="E253" s="2" t="s">
        <v>19</v>
      </c>
      <c r="F253" s="5">
        <v>2071</v>
      </c>
      <c r="G253" s="5">
        <v>5597</v>
      </c>
      <c r="H253" s="4"/>
    </row>
    <row r="254" spans="1:8" x14ac:dyDescent="0.2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/>
    </row>
    <row r="255" spans="1:8" x14ac:dyDescent="0.2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/>
    </row>
    <row r="256" spans="1:8" x14ac:dyDescent="0.2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/>
    </row>
    <row r="257" spans="1:8" x14ac:dyDescent="0.2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/>
    </row>
    <row r="258" spans="1:8" x14ac:dyDescent="0.2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/>
    </row>
    <row r="259" spans="1:8" x14ac:dyDescent="0.2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/>
    </row>
    <row r="260" spans="1:8" x14ac:dyDescent="0.2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/>
    </row>
    <row r="261" spans="1:8" x14ac:dyDescent="0.2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/>
    </row>
    <row r="262" spans="1:8" x14ac:dyDescent="0.2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/>
    </row>
    <row r="263" spans="1:8" x14ac:dyDescent="0.2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/>
    </row>
    <row r="264" spans="1:8" x14ac:dyDescent="0.2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/>
    </row>
    <row r="265" spans="1:8" x14ac:dyDescent="0.2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/>
    </row>
    <row r="266" spans="1:8" x14ac:dyDescent="0.2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/>
    </row>
    <row r="267" spans="1:8" x14ac:dyDescent="0.2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/>
    </row>
    <row r="268" spans="1:8" x14ac:dyDescent="0.2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/>
    </row>
    <row r="269" spans="1:8" x14ac:dyDescent="0.2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/>
    </row>
    <row r="270" spans="1:8" x14ac:dyDescent="0.2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/>
    </row>
    <row r="271" spans="1:8" x14ac:dyDescent="0.2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/>
    </row>
    <row r="272" spans="1:8" x14ac:dyDescent="0.2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/>
    </row>
    <row r="273" spans="1:8" x14ac:dyDescent="0.2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/>
    </row>
    <row r="274" spans="1:8" x14ac:dyDescent="0.2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/>
    </row>
    <row r="275" spans="1:8" x14ac:dyDescent="0.2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/>
    </row>
    <row r="276" spans="1:8" x14ac:dyDescent="0.2">
      <c r="A276" s="3">
        <v>41517</v>
      </c>
      <c r="B276" s="2" t="s">
        <v>17</v>
      </c>
      <c r="C276" s="2" t="s">
        <v>14</v>
      </c>
      <c r="D276" s="2" t="s">
        <v>81</v>
      </c>
      <c r="E276" s="2" t="s">
        <v>16</v>
      </c>
      <c r="F276" s="5">
        <v>677</v>
      </c>
      <c r="G276" s="5">
        <v>1168</v>
      </c>
      <c r="H276" s="4"/>
    </row>
    <row r="277" spans="1:8" x14ac:dyDescent="0.2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/>
    </row>
    <row r="278" spans="1:8" x14ac:dyDescent="0.2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/>
    </row>
    <row r="279" spans="1:8" x14ac:dyDescent="0.2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/>
    </row>
    <row r="280" spans="1:8" x14ac:dyDescent="0.2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/>
    </row>
    <row r="281" spans="1:8" x14ac:dyDescent="0.2">
      <c r="A281" s="3">
        <v>41274</v>
      </c>
      <c r="B281" s="2" t="s">
        <v>13</v>
      </c>
      <c r="C281" s="2" t="s">
        <v>27</v>
      </c>
      <c r="D281" s="2" t="s">
        <v>81</v>
      </c>
      <c r="E281" s="2" t="s">
        <v>19</v>
      </c>
      <c r="F281" s="5">
        <v>2965</v>
      </c>
      <c r="G281" s="5">
        <v>5024</v>
      </c>
      <c r="H281" s="4"/>
    </row>
    <row r="282" spans="1:8" x14ac:dyDescent="0.2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/>
    </row>
    <row r="283" spans="1:8" x14ac:dyDescent="0.2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/>
    </row>
    <row r="284" spans="1:8" x14ac:dyDescent="0.2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/>
    </row>
    <row r="285" spans="1:8" x14ac:dyDescent="0.2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/>
    </row>
    <row r="286" spans="1:8" x14ac:dyDescent="0.2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/>
    </row>
    <row r="287" spans="1:8" x14ac:dyDescent="0.2">
      <c r="A287" s="3">
        <v>41291</v>
      </c>
      <c r="B287" s="2" t="s">
        <v>13</v>
      </c>
      <c r="C287" s="2" t="s">
        <v>14</v>
      </c>
      <c r="D287" s="2" t="s">
        <v>81</v>
      </c>
      <c r="E287" s="2" t="s">
        <v>25</v>
      </c>
      <c r="F287" s="5">
        <v>3120</v>
      </c>
      <c r="G287" s="5">
        <v>3337</v>
      </c>
      <c r="H287" s="4"/>
    </row>
    <row r="288" spans="1:8" x14ac:dyDescent="0.2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/>
    </row>
    <row r="289" spans="1:8" x14ac:dyDescent="0.2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/>
    </row>
    <row r="290" spans="1:8" x14ac:dyDescent="0.2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/>
    </row>
    <row r="291" spans="1:8" x14ac:dyDescent="0.2">
      <c r="A291" s="3">
        <v>41508</v>
      </c>
      <c r="B291" s="2" t="s">
        <v>31</v>
      </c>
      <c r="C291" s="2" t="s">
        <v>27</v>
      </c>
      <c r="D291" s="2" t="s">
        <v>81</v>
      </c>
      <c r="E291" s="2" t="s">
        <v>19</v>
      </c>
      <c r="F291" s="5">
        <v>4443</v>
      </c>
      <c r="G291" s="5">
        <v>5923</v>
      </c>
      <c r="H291" s="4"/>
    </row>
    <row r="292" spans="1:8" x14ac:dyDescent="0.2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/>
    </row>
    <row r="293" spans="1:8" x14ac:dyDescent="0.2">
      <c r="A293" s="3">
        <v>41580</v>
      </c>
      <c r="B293" s="2" t="s">
        <v>17</v>
      </c>
      <c r="C293" s="2" t="s">
        <v>14</v>
      </c>
      <c r="D293" s="2" t="s">
        <v>81</v>
      </c>
      <c r="E293" s="2" t="s">
        <v>22</v>
      </c>
      <c r="F293" s="5">
        <v>5180</v>
      </c>
      <c r="G293" s="5">
        <v>7619</v>
      </c>
      <c r="H293" s="4"/>
    </row>
    <row r="294" spans="1:8" x14ac:dyDescent="0.2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/>
    </row>
    <row r="295" spans="1:8" x14ac:dyDescent="0.2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/>
    </row>
    <row r="296" spans="1:8" x14ac:dyDescent="0.2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/>
    </row>
    <row r="297" spans="1:8" x14ac:dyDescent="0.2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/>
    </row>
    <row r="298" spans="1:8" x14ac:dyDescent="0.2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/>
    </row>
    <row r="299" spans="1:8" x14ac:dyDescent="0.2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/>
    </row>
    <row r="300" spans="1:8" x14ac:dyDescent="0.2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/>
    </row>
    <row r="301" spans="1:8" x14ac:dyDescent="0.2">
      <c r="A301" s="3">
        <v>41154</v>
      </c>
      <c r="B301" s="2" t="s">
        <v>31</v>
      </c>
      <c r="C301" s="2" t="s">
        <v>14</v>
      </c>
      <c r="D301" s="2" t="s">
        <v>81</v>
      </c>
      <c r="E301" s="2" t="s">
        <v>19</v>
      </c>
      <c r="F301" s="5">
        <v>3980</v>
      </c>
      <c r="G301" s="5">
        <v>5852</v>
      </c>
      <c r="H301" s="4"/>
    </row>
    <row r="302" spans="1:8" x14ac:dyDescent="0.2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/>
    </row>
    <row r="303" spans="1:8" x14ac:dyDescent="0.2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/>
    </row>
    <row r="304" spans="1:8" x14ac:dyDescent="0.2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/>
    </row>
    <row r="305" spans="1:8" x14ac:dyDescent="0.2">
      <c r="A305" s="3">
        <v>41430</v>
      </c>
      <c r="B305" s="2" t="s">
        <v>28</v>
      </c>
      <c r="C305" s="2" t="s">
        <v>23</v>
      </c>
      <c r="D305" s="2" t="s">
        <v>81</v>
      </c>
      <c r="E305" s="2" t="s">
        <v>22</v>
      </c>
      <c r="F305" s="5">
        <v>246</v>
      </c>
      <c r="G305" s="5">
        <v>573</v>
      </c>
      <c r="H305" s="4"/>
    </row>
    <row r="306" spans="1:8" x14ac:dyDescent="0.2">
      <c r="A306" s="3">
        <v>41496</v>
      </c>
      <c r="B306" s="2" t="s">
        <v>28</v>
      </c>
      <c r="C306" s="2" t="s">
        <v>20</v>
      </c>
      <c r="D306" s="2" t="s">
        <v>81</v>
      </c>
      <c r="E306" s="2" t="s">
        <v>16</v>
      </c>
      <c r="F306" s="5">
        <v>527</v>
      </c>
      <c r="G306" s="5">
        <v>892</v>
      </c>
      <c r="H306" s="4"/>
    </row>
    <row r="307" spans="1:8" x14ac:dyDescent="0.2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/>
    </row>
    <row r="308" spans="1:8" x14ac:dyDescent="0.2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/>
    </row>
    <row r="309" spans="1:8" x14ac:dyDescent="0.2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/>
    </row>
    <row r="310" spans="1:8" x14ac:dyDescent="0.2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/>
    </row>
    <row r="311" spans="1:8" x14ac:dyDescent="0.2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/>
    </row>
    <row r="312" spans="1:8" x14ac:dyDescent="0.2">
      <c r="A312" s="3">
        <v>41578</v>
      </c>
      <c r="B312" s="2" t="s">
        <v>13</v>
      </c>
      <c r="C312" s="2" t="s">
        <v>14</v>
      </c>
      <c r="D312" s="2" t="s">
        <v>81</v>
      </c>
      <c r="E312" s="2" t="s">
        <v>19</v>
      </c>
      <c r="F312" s="5">
        <v>4549</v>
      </c>
      <c r="G312" s="5">
        <v>7711</v>
      </c>
      <c r="H312" s="4"/>
    </row>
    <row r="313" spans="1:8" x14ac:dyDescent="0.2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/>
    </row>
    <row r="314" spans="1:8" x14ac:dyDescent="0.2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/>
    </row>
    <row r="315" spans="1:8" x14ac:dyDescent="0.2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/>
    </row>
    <row r="316" spans="1:8" x14ac:dyDescent="0.2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/>
    </row>
    <row r="317" spans="1:8" x14ac:dyDescent="0.2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/>
    </row>
    <row r="318" spans="1:8" x14ac:dyDescent="0.2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/>
    </row>
    <row r="319" spans="1:8" x14ac:dyDescent="0.2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/>
    </row>
    <row r="320" spans="1:8" x14ac:dyDescent="0.2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/>
    </row>
    <row r="321" spans="1:8" x14ac:dyDescent="0.2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/>
    </row>
    <row r="322" spans="1:8" x14ac:dyDescent="0.2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/>
    </row>
    <row r="323" spans="1:8" x14ac:dyDescent="0.2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/>
    </row>
    <row r="324" spans="1:8" x14ac:dyDescent="0.2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/>
    </row>
    <row r="325" spans="1:8" x14ac:dyDescent="0.2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/>
    </row>
    <row r="326" spans="1:8" x14ac:dyDescent="0.2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/>
    </row>
    <row r="327" spans="1:8" x14ac:dyDescent="0.2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/>
    </row>
    <row r="328" spans="1:8" x14ac:dyDescent="0.2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/>
    </row>
    <row r="329" spans="1:8" x14ac:dyDescent="0.2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/>
    </row>
    <row r="330" spans="1:8" x14ac:dyDescent="0.2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/>
    </row>
    <row r="331" spans="1:8" x14ac:dyDescent="0.2">
      <c r="A331" s="3">
        <v>41614</v>
      </c>
      <c r="B331" s="2" t="s">
        <v>13</v>
      </c>
      <c r="C331" s="2" t="s">
        <v>14</v>
      </c>
      <c r="D331" s="2" t="s">
        <v>81</v>
      </c>
      <c r="E331" s="2" t="s">
        <v>16</v>
      </c>
      <c r="F331" s="5">
        <v>55</v>
      </c>
      <c r="G331" s="5">
        <v>126</v>
      </c>
      <c r="H331" s="4"/>
    </row>
    <row r="332" spans="1:8" x14ac:dyDescent="0.2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/>
    </row>
    <row r="333" spans="1:8" x14ac:dyDescent="0.2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/>
    </row>
    <row r="334" spans="1:8" x14ac:dyDescent="0.2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/>
    </row>
    <row r="335" spans="1:8" x14ac:dyDescent="0.2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/>
    </row>
    <row r="336" spans="1:8" x14ac:dyDescent="0.2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/>
    </row>
    <row r="337" spans="1:8" x14ac:dyDescent="0.2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/>
    </row>
    <row r="338" spans="1:8" x14ac:dyDescent="0.2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/>
    </row>
    <row r="339" spans="1:8" x14ac:dyDescent="0.2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/>
    </row>
    <row r="340" spans="1:8" x14ac:dyDescent="0.2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/>
    </row>
    <row r="341" spans="1:8" x14ac:dyDescent="0.2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/>
    </row>
    <row r="342" spans="1:8" x14ac:dyDescent="0.2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/>
    </row>
    <row r="343" spans="1:8" x14ac:dyDescent="0.2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/>
    </row>
    <row r="344" spans="1:8" x14ac:dyDescent="0.2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/>
    </row>
    <row r="345" spans="1:8" x14ac:dyDescent="0.2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/>
    </row>
    <row r="346" spans="1:8" x14ac:dyDescent="0.2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/>
    </row>
    <row r="347" spans="1:8" x14ac:dyDescent="0.2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/>
    </row>
    <row r="348" spans="1:8" x14ac:dyDescent="0.2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/>
    </row>
    <row r="349" spans="1:8" x14ac:dyDescent="0.2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/>
    </row>
    <row r="350" spans="1:8" x14ac:dyDescent="0.2">
      <c r="A350" s="3">
        <v>41561</v>
      </c>
      <c r="B350" s="2" t="s">
        <v>17</v>
      </c>
      <c r="C350" s="2" t="s">
        <v>14</v>
      </c>
      <c r="D350" s="2" t="s">
        <v>81</v>
      </c>
      <c r="E350" s="2" t="s">
        <v>25</v>
      </c>
      <c r="F350" s="5">
        <v>2318</v>
      </c>
      <c r="G350" s="5">
        <v>3408</v>
      </c>
      <c r="H350" s="4"/>
    </row>
    <row r="351" spans="1:8" x14ac:dyDescent="0.2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/>
    </row>
    <row r="352" spans="1:8" x14ac:dyDescent="0.2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/>
    </row>
    <row r="353" spans="1:8" x14ac:dyDescent="0.2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/>
    </row>
    <row r="354" spans="1:8" x14ac:dyDescent="0.2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/>
    </row>
    <row r="355" spans="1:8" x14ac:dyDescent="0.2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/>
    </row>
    <row r="356" spans="1:8" x14ac:dyDescent="0.2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/>
    </row>
    <row r="357" spans="1:8" x14ac:dyDescent="0.2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/>
    </row>
    <row r="358" spans="1:8" x14ac:dyDescent="0.2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/>
    </row>
    <row r="359" spans="1:8" x14ac:dyDescent="0.2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/>
    </row>
    <row r="360" spans="1:8" x14ac:dyDescent="0.2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/>
    </row>
    <row r="361" spans="1:8" x14ac:dyDescent="0.2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/>
    </row>
    <row r="362" spans="1:8" x14ac:dyDescent="0.2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/>
    </row>
    <row r="363" spans="1:8" x14ac:dyDescent="0.2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/>
    </row>
    <row r="364" spans="1:8" x14ac:dyDescent="0.2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/>
    </row>
    <row r="365" spans="1:8" x14ac:dyDescent="0.2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/>
    </row>
    <row r="366" spans="1:8" x14ac:dyDescent="0.2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/>
    </row>
    <row r="367" spans="1:8" x14ac:dyDescent="0.2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/>
    </row>
    <row r="368" spans="1:8" x14ac:dyDescent="0.2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/>
    </row>
    <row r="369" spans="1:8" x14ac:dyDescent="0.2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/>
    </row>
    <row r="370" spans="1:8" x14ac:dyDescent="0.2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/>
    </row>
    <row r="371" spans="1:8" x14ac:dyDescent="0.2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/>
    </row>
    <row r="372" spans="1:8" x14ac:dyDescent="0.2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/>
    </row>
    <row r="373" spans="1:8" x14ac:dyDescent="0.2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/>
    </row>
    <row r="374" spans="1:8" x14ac:dyDescent="0.2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/>
    </row>
    <row r="375" spans="1:8" x14ac:dyDescent="0.2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/>
    </row>
    <row r="376" spans="1:8" x14ac:dyDescent="0.2">
      <c r="A376" s="3">
        <v>41503</v>
      </c>
      <c r="B376" s="2" t="s">
        <v>28</v>
      </c>
      <c r="C376" s="2" t="s">
        <v>20</v>
      </c>
      <c r="D376" s="2" t="s">
        <v>81</v>
      </c>
      <c r="E376" s="2" t="s">
        <v>25</v>
      </c>
      <c r="F376" s="5">
        <v>3739</v>
      </c>
      <c r="G376" s="5">
        <v>8309</v>
      </c>
      <c r="H376" s="4"/>
    </row>
    <row r="377" spans="1:8" x14ac:dyDescent="0.2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/>
    </row>
    <row r="378" spans="1:8" x14ac:dyDescent="0.2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/>
    </row>
    <row r="379" spans="1:8" x14ac:dyDescent="0.2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/>
    </row>
    <row r="380" spans="1:8" x14ac:dyDescent="0.2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/>
    </row>
    <row r="381" spans="1:8" x14ac:dyDescent="0.2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/>
    </row>
    <row r="382" spans="1:8" x14ac:dyDescent="0.2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/>
    </row>
    <row r="383" spans="1:8" x14ac:dyDescent="0.2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/>
    </row>
    <row r="384" spans="1:8" x14ac:dyDescent="0.2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/>
    </row>
    <row r="385" spans="1:8" x14ac:dyDescent="0.2">
      <c r="A385" s="3">
        <v>41263</v>
      </c>
      <c r="B385" s="2" t="s">
        <v>28</v>
      </c>
      <c r="C385" s="2" t="s">
        <v>20</v>
      </c>
      <c r="D385" s="2" t="s">
        <v>81</v>
      </c>
      <c r="E385" s="2" t="s">
        <v>25</v>
      </c>
      <c r="F385" s="5">
        <v>5491</v>
      </c>
      <c r="G385" s="5">
        <v>6239</v>
      </c>
      <c r="H385" s="4"/>
    </row>
    <row r="386" spans="1:8" x14ac:dyDescent="0.2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/>
    </row>
    <row r="387" spans="1:8" x14ac:dyDescent="0.2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/>
    </row>
    <row r="388" spans="1:8" x14ac:dyDescent="0.2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/>
    </row>
    <row r="389" spans="1:8" x14ac:dyDescent="0.2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/>
    </row>
    <row r="390" spans="1:8" x14ac:dyDescent="0.2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/>
    </row>
    <row r="391" spans="1:8" x14ac:dyDescent="0.2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/>
    </row>
    <row r="392" spans="1:8" x14ac:dyDescent="0.2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/>
    </row>
    <row r="393" spans="1:8" x14ac:dyDescent="0.2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/>
    </row>
    <row r="394" spans="1:8" x14ac:dyDescent="0.2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/>
    </row>
    <row r="395" spans="1:8" x14ac:dyDescent="0.2">
      <c r="A395" s="3">
        <v>41054</v>
      </c>
      <c r="B395" s="2" t="s">
        <v>28</v>
      </c>
      <c r="C395" s="2" t="s">
        <v>14</v>
      </c>
      <c r="D395" s="2" t="s">
        <v>81</v>
      </c>
      <c r="E395" s="2" t="s">
        <v>16</v>
      </c>
      <c r="F395" s="5">
        <v>1310</v>
      </c>
      <c r="G395" s="5">
        <v>2259</v>
      </c>
      <c r="H395" s="4"/>
    </row>
    <row r="396" spans="1:8" x14ac:dyDescent="0.2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/>
    </row>
    <row r="397" spans="1:8" x14ac:dyDescent="0.2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/>
    </row>
    <row r="398" spans="1:8" x14ac:dyDescent="0.2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/>
    </row>
    <row r="399" spans="1:8" x14ac:dyDescent="0.2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/>
    </row>
    <row r="400" spans="1:8" x14ac:dyDescent="0.2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/>
    </row>
    <row r="401" spans="1:8" x14ac:dyDescent="0.2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/>
    </row>
    <row r="402" spans="1:8" x14ac:dyDescent="0.2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/>
    </row>
    <row r="403" spans="1:8" x14ac:dyDescent="0.2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/>
    </row>
    <row r="404" spans="1:8" x14ac:dyDescent="0.2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/>
    </row>
    <row r="405" spans="1:8" x14ac:dyDescent="0.2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/>
    </row>
    <row r="406" spans="1:8" x14ac:dyDescent="0.2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/>
    </row>
    <row r="407" spans="1:8" x14ac:dyDescent="0.2">
      <c r="A407" s="3">
        <v>41331</v>
      </c>
      <c r="B407" s="2" t="s">
        <v>13</v>
      </c>
      <c r="C407" s="2" t="s">
        <v>27</v>
      </c>
      <c r="D407" s="2" t="s">
        <v>81</v>
      </c>
      <c r="E407" s="2" t="s">
        <v>22</v>
      </c>
      <c r="F407" s="5">
        <v>3177</v>
      </c>
      <c r="G407" s="5">
        <v>4236</v>
      </c>
      <c r="H407" s="4"/>
    </row>
    <row r="408" spans="1:8" x14ac:dyDescent="0.2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/>
    </row>
    <row r="409" spans="1:8" x14ac:dyDescent="0.2">
      <c r="A409" s="3">
        <v>41199</v>
      </c>
      <c r="B409" s="2" t="s">
        <v>28</v>
      </c>
      <c r="C409" s="2" t="s">
        <v>23</v>
      </c>
      <c r="D409" s="2" t="s">
        <v>81</v>
      </c>
      <c r="E409" s="2" t="s">
        <v>19</v>
      </c>
      <c r="F409" s="5">
        <v>1852</v>
      </c>
      <c r="G409" s="5">
        <v>5003</v>
      </c>
      <c r="H409" s="4"/>
    </row>
    <row r="410" spans="1:8" x14ac:dyDescent="0.2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/>
    </row>
    <row r="411" spans="1:8" x14ac:dyDescent="0.2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/>
    </row>
    <row r="412" spans="1:8" x14ac:dyDescent="0.2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/>
    </row>
    <row r="413" spans="1:8" x14ac:dyDescent="0.2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/>
    </row>
    <row r="414" spans="1:8" x14ac:dyDescent="0.2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/>
    </row>
    <row r="415" spans="1:8" x14ac:dyDescent="0.2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/>
    </row>
    <row r="416" spans="1:8" x14ac:dyDescent="0.2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/>
    </row>
    <row r="417" spans="1:8" x14ac:dyDescent="0.2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/>
    </row>
    <row r="418" spans="1:8" x14ac:dyDescent="0.2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/>
    </row>
    <row r="419" spans="1:8" x14ac:dyDescent="0.2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/>
    </row>
    <row r="420" spans="1:8" x14ac:dyDescent="0.2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/>
    </row>
    <row r="421" spans="1:8" x14ac:dyDescent="0.2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/>
    </row>
    <row r="422" spans="1:8" x14ac:dyDescent="0.2">
      <c r="A422" s="3">
        <v>41039</v>
      </c>
      <c r="B422" s="2" t="s">
        <v>28</v>
      </c>
      <c r="C422" s="2" t="s">
        <v>20</v>
      </c>
      <c r="D422" s="2" t="s">
        <v>81</v>
      </c>
      <c r="E422" s="2" t="s">
        <v>19</v>
      </c>
      <c r="F422" s="5">
        <v>2236</v>
      </c>
      <c r="G422" s="5">
        <v>3791</v>
      </c>
      <c r="H422" s="4"/>
    </row>
    <row r="423" spans="1:8" x14ac:dyDescent="0.2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/>
    </row>
    <row r="424" spans="1:8" x14ac:dyDescent="0.2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/>
    </row>
    <row r="425" spans="1:8" x14ac:dyDescent="0.2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/>
    </row>
    <row r="426" spans="1:8" x14ac:dyDescent="0.2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/>
    </row>
    <row r="427" spans="1:8" x14ac:dyDescent="0.2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/>
    </row>
    <row r="428" spans="1:8" x14ac:dyDescent="0.2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/>
    </row>
    <row r="429" spans="1:8" x14ac:dyDescent="0.2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/>
    </row>
    <row r="430" spans="1:8" x14ac:dyDescent="0.2">
      <c r="A430" s="3">
        <v>41385</v>
      </c>
      <c r="B430" s="2" t="s">
        <v>28</v>
      </c>
      <c r="C430" s="2" t="s">
        <v>20</v>
      </c>
      <c r="D430" s="2" t="s">
        <v>81</v>
      </c>
      <c r="E430" s="2" t="s">
        <v>22</v>
      </c>
      <c r="F430" s="5">
        <v>3628</v>
      </c>
      <c r="G430" s="5">
        <v>8063</v>
      </c>
      <c r="H430" s="4"/>
    </row>
    <row r="431" spans="1:8" x14ac:dyDescent="0.2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/>
    </row>
    <row r="432" spans="1:8" x14ac:dyDescent="0.2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/>
    </row>
    <row r="433" spans="1:8" x14ac:dyDescent="0.2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/>
    </row>
    <row r="434" spans="1:8" x14ac:dyDescent="0.2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/>
    </row>
    <row r="435" spans="1:8" x14ac:dyDescent="0.2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/>
    </row>
    <row r="436" spans="1:8" x14ac:dyDescent="0.2">
      <c r="A436" s="3">
        <v>40969</v>
      </c>
      <c r="B436" s="2" t="s">
        <v>31</v>
      </c>
      <c r="C436" s="2" t="s">
        <v>20</v>
      </c>
      <c r="D436" s="2" t="s">
        <v>81</v>
      </c>
      <c r="E436" s="2" t="s">
        <v>25</v>
      </c>
      <c r="F436" s="5">
        <v>1278</v>
      </c>
      <c r="G436" s="5">
        <v>2972</v>
      </c>
      <c r="H436" s="4"/>
    </row>
    <row r="437" spans="1:8" x14ac:dyDescent="0.2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/>
    </row>
    <row r="438" spans="1:8" x14ac:dyDescent="0.2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/>
    </row>
    <row r="439" spans="1:8" x14ac:dyDescent="0.2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/>
    </row>
    <row r="440" spans="1:8" x14ac:dyDescent="0.2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/>
    </row>
    <row r="441" spans="1:8" x14ac:dyDescent="0.2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/>
    </row>
    <row r="442" spans="1:8" x14ac:dyDescent="0.2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/>
    </row>
    <row r="443" spans="1:8" x14ac:dyDescent="0.2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/>
    </row>
    <row r="444" spans="1:8" x14ac:dyDescent="0.2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/>
    </row>
    <row r="445" spans="1:8" x14ac:dyDescent="0.2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/>
    </row>
    <row r="446" spans="1:8" x14ac:dyDescent="0.2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/>
    </row>
    <row r="447" spans="1:8" x14ac:dyDescent="0.2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/>
    </row>
    <row r="448" spans="1:8" x14ac:dyDescent="0.2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/>
    </row>
    <row r="449" spans="1:8" x14ac:dyDescent="0.2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/>
    </row>
    <row r="450" spans="1:8" x14ac:dyDescent="0.2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/>
    </row>
    <row r="451" spans="1:8" x14ac:dyDescent="0.2">
      <c r="A451" s="3">
        <v>41474</v>
      </c>
      <c r="B451" s="2" t="s">
        <v>28</v>
      </c>
      <c r="C451" s="2" t="s">
        <v>14</v>
      </c>
      <c r="D451" s="2" t="s">
        <v>81</v>
      </c>
      <c r="E451" s="2" t="s">
        <v>25</v>
      </c>
      <c r="F451" s="5">
        <v>5544</v>
      </c>
      <c r="G451" s="5">
        <v>9556</v>
      </c>
      <c r="H451" s="4"/>
    </row>
    <row r="452" spans="1:8" x14ac:dyDescent="0.2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/>
    </row>
    <row r="453" spans="1:8" x14ac:dyDescent="0.2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/>
    </row>
    <row r="454" spans="1:8" x14ac:dyDescent="0.2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/>
    </row>
    <row r="455" spans="1:8" x14ac:dyDescent="0.2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/>
    </row>
    <row r="456" spans="1:8" x14ac:dyDescent="0.2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/>
    </row>
    <row r="457" spans="1:8" x14ac:dyDescent="0.2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/>
    </row>
    <row r="458" spans="1:8" x14ac:dyDescent="0.2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/>
    </row>
    <row r="459" spans="1:8" x14ac:dyDescent="0.2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/>
    </row>
    <row r="460" spans="1:8" x14ac:dyDescent="0.2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/>
    </row>
    <row r="461" spans="1:8" x14ac:dyDescent="0.2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/>
    </row>
    <row r="462" spans="1:8" x14ac:dyDescent="0.2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/>
    </row>
    <row r="463" spans="1:8" x14ac:dyDescent="0.2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/>
    </row>
    <row r="464" spans="1:8" x14ac:dyDescent="0.2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/>
    </row>
    <row r="465" spans="1:8" x14ac:dyDescent="0.2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/>
    </row>
    <row r="466" spans="1:8" x14ac:dyDescent="0.2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/>
    </row>
    <row r="467" spans="1:8" x14ac:dyDescent="0.2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/>
    </row>
    <row r="468" spans="1:8" x14ac:dyDescent="0.2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/>
    </row>
    <row r="469" spans="1:8" x14ac:dyDescent="0.2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/>
    </row>
    <row r="470" spans="1:8" x14ac:dyDescent="0.2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/>
    </row>
    <row r="471" spans="1:8" x14ac:dyDescent="0.2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/>
    </row>
    <row r="472" spans="1:8" x14ac:dyDescent="0.2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/>
    </row>
    <row r="473" spans="1:8" x14ac:dyDescent="0.2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/>
    </row>
    <row r="474" spans="1:8" x14ac:dyDescent="0.2">
      <c r="A474" s="3">
        <v>41315</v>
      </c>
      <c r="B474" s="2" t="s">
        <v>31</v>
      </c>
      <c r="C474" s="2" t="s">
        <v>27</v>
      </c>
      <c r="D474" s="2" t="s">
        <v>81</v>
      </c>
      <c r="E474" s="2" t="s">
        <v>16</v>
      </c>
      <c r="F474" s="5">
        <v>5972</v>
      </c>
      <c r="G474" s="5">
        <v>6786</v>
      </c>
      <c r="H474" s="4"/>
    </row>
    <row r="475" spans="1:8" x14ac:dyDescent="0.2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/>
    </row>
    <row r="476" spans="1:8" x14ac:dyDescent="0.2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/>
    </row>
    <row r="477" spans="1:8" x14ac:dyDescent="0.2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/>
    </row>
    <row r="478" spans="1:8" x14ac:dyDescent="0.2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/>
    </row>
    <row r="479" spans="1:8" x14ac:dyDescent="0.2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/>
    </row>
    <row r="480" spans="1:8" x14ac:dyDescent="0.2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/>
    </row>
    <row r="481" spans="1:8" x14ac:dyDescent="0.2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/>
    </row>
    <row r="482" spans="1:8" x14ac:dyDescent="0.2">
      <c r="A482" s="3">
        <v>41391</v>
      </c>
      <c r="B482" s="2" t="s">
        <v>13</v>
      </c>
      <c r="C482" s="2" t="s">
        <v>14</v>
      </c>
      <c r="D482" s="2" t="s">
        <v>81</v>
      </c>
      <c r="E482" s="2" t="s">
        <v>25</v>
      </c>
      <c r="F482" s="5">
        <v>2388</v>
      </c>
      <c r="G482" s="5">
        <v>2553</v>
      </c>
      <c r="H482" s="4"/>
    </row>
    <row r="483" spans="1:8" x14ac:dyDescent="0.2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/>
    </row>
    <row r="484" spans="1:8" x14ac:dyDescent="0.2">
      <c r="A484" s="3">
        <v>41170</v>
      </c>
      <c r="B484" s="2" t="s">
        <v>28</v>
      </c>
      <c r="C484" s="2" t="s">
        <v>23</v>
      </c>
      <c r="D484" s="2" t="s">
        <v>81</v>
      </c>
      <c r="E484" s="2" t="s">
        <v>22</v>
      </c>
      <c r="F484" s="5">
        <v>3599</v>
      </c>
      <c r="G484" s="5">
        <v>6205</v>
      </c>
      <c r="H484" s="4"/>
    </row>
    <row r="485" spans="1:8" x14ac:dyDescent="0.2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/>
    </row>
    <row r="486" spans="1:8" x14ac:dyDescent="0.2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/>
    </row>
    <row r="487" spans="1:8" x14ac:dyDescent="0.2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/>
    </row>
    <row r="488" spans="1:8" x14ac:dyDescent="0.2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/>
    </row>
    <row r="489" spans="1:8" x14ac:dyDescent="0.2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/>
    </row>
    <row r="490" spans="1:8" x14ac:dyDescent="0.2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/>
    </row>
    <row r="491" spans="1:8" x14ac:dyDescent="0.2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/>
    </row>
    <row r="492" spans="1:8" x14ac:dyDescent="0.2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/>
    </row>
    <row r="493" spans="1:8" x14ac:dyDescent="0.2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/>
    </row>
    <row r="494" spans="1:8" x14ac:dyDescent="0.2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/>
    </row>
    <row r="495" spans="1:8" x14ac:dyDescent="0.2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/>
    </row>
    <row r="496" spans="1:8" x14ac:dyDescent="0.2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/>
    </row>
    <row r="497" spans="1:8" x14ac:dyDescent="0.2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/>
    </row>
    <row r="498" spans="1:8" x14ac:dyDescent="0.2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/>
    </row>
    <row r="499" spans="1:8" x14ac:dyDescent="0.2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/>
    </row>
    <row r="500" spans="1:8" x14ac:dyDescent="0.2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/>
    </row>
    <row r="501" spans="1:8" x14ac:dyDescent="0.2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/>
    </row>
    <row r="502" spans="1:8" x14ac:dyDescent="0.2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/>
    </row>
    <row r="503" spans="1:8" x14ac:dyDescent="0.2">
      <c r="A503" s="3">
        <v>41522</v>
      </c>
      <c r="B503" s="2" t="s">
        <v>28</v>
      </c>
      <c r="C503" s="2" t="s">
        <v>14</v>
      </c>
      <c r="D503" s="2" t="s">
        <v>81</v>
      </c>
      <c r="E503" s="2" t="s">
        <v>19</v>
      </c>
      <c r="F503" s="5">
        <v>6650</v>
      </c>
      <c r="G503" s="5">
        <v>8865</v>
      </c>
      <c r="H503" s="4"/>
    </row>
    <row r="504" spans="1:8" x14ac:dyDescent="0.2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/>
    </row>
    <row r="505" spans="1:8" x14ac:dyDescent="0.2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/>
    </row>
    <row r="506" spans="1:8" x14ac:dyDescent="0.2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/>
    </row>
    <row r="507" spans="1:8" x14ac:dyDescent="0.2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/>
    </row>
    <row r="508" spans="1:8" x14ac:dyDescent="0.2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/>
    </row>
    <row r="509" spans="1:8" x14ac:dyDescent="0.2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/>
    </row>
    <row r="510" spans="1:8" x14ac:dyDescent="0.2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/>
    </row>
    <row r="511" spans="1:8" x14ac:dyDescent="0.2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/>
    </row>
    <row r="512" spans="1:8" x14ac:dyDescent="0.2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/>
    </row>
    <row r="513" spans="1:8" x14ac:dyDescent="0.2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/>
    </row>
    <row r="514" spans="1:8" x14ac:dyDescent="0.2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/>
    </row>
    <row r="515" spans="1:8" x14ac:dyDescent="0.2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/>
    </row>
    <row r="516" spans="1:8" x14ac:dyDescent="0.2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/>
    </row>
    <row r="517" spans="1:8" x14ac:dyDescent="0.2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/>
    </row>
    <row r="518" spans="1:8" x14ac:dyDescent="0.2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/>
    </row>
    <row r="519" spans="1:8" x14ac:dyDescent="0.2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/>
    </row>
    <row r="520" spans="1:8" x14ac:dyDescent="0.2">
      <c r="A520" s="3">
        <v>41591</v>
      </c>
      <c r="B520" s="2" t="s">
        <v>17</v>
      </c>
      <c r="C520" s="2" t="s">
        <v>20</v>
      </c>
      <c r="D520" s="2" t="s">
        <v>81</v>
      </c>
      <c r="E520" s="2" t="s">
        <v>19</v>
      </c>
      <c r="F520" s="5">
        <v>833</v>
      </c>
      <c r="G520" s="5">
        <v>1937</v>
      </c>
      <c r="H520" s="4"/>
    </row>
    <row r="521" spans="1:8" x14ac:dyDescent="0.2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/>
    </row>
    <row r="522" spans="1:8" x14ac:dyDescent="0.2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/>
    </row>
    <row r="523" spans="1:8" x14ac:dyDescent="0.2">
      <c r="A523" s="3">
        <v>40927</v>
      </c>
      <c r="B523" s="2" t="s">
        <v>13</v>
      </c>
      <c r="C523" s="2" t="s">
        <v>20</v>
      </c>
      <c r="D523" s="2" t="s">
        <v>81</v>
      </c>
      <c r="E523" s="2" t="s">
        <v>22</v>
      </c>
      <c r="F523" s="5">
        <v>1249</v>
      </c>
      <c r="G523" s="5">
        <v>3373</v>
      </c>
      <c r="H523" s="4"/>
    </row>
    <row r="524" spans="1:8" x14ac:dyDescent="0.2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/>
    </row>
    <row r="525" spans="1:8" x14ac:dyDescent="0.2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/>
    </row>
    <row r="526" spans="1:8" x14ac:dyDescent="0.2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/>
    </row>
    <row r="527" spans="1:8" x14ac:dyDescent="0.2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/>
    </row>
    <row r="528" spans="1:8" x14ac:dyDescent="0.2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/>
    </row>
    <row r="529" spans="1:8" x14ac:dyDescent="0.2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/>
    </row>
    <row r="530" spans="1:8" x14ac:dyDescent="0.2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/>
    </row>
    <row r="531" spans="1:8" x14ac:dyDescent="0.2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/>
    </row>
    <row r="532" spans="1:8" x14ac:dyDescent="0.2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/>
    </row>
    <row r="533" spans="1:8" x14ac:dyDescent="0.2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/>
    </row>
    <row r="534" spans="1:8" x14ac:dyDescent="0.2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/>
    </row>
    <row r="535" spans="1:8" x14ac:dyDescent="0.2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/>
    </row>
    <row r="536" spans="1:8" x14ac:dyDescent="0.2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/>
    </row>
    <row r="537" spans="1:8" x14ac:dyDescent="0.2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/>
    </row>
    <row r="538" spans="1:8" x14ac:dyDescent="0.2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/>
    </row>
    <row r="539" spans="1:8" x14ac:dyDescent="0.2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/>
    </row>
    <row r="540" spans="1:8" x14ac:dyDescent="0.2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/>
    </row>
    <row r="541" spans="1:8" x14ac:dyDescent="0.2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/>
    </row>
    <row r="542" spans="1:8" x14ac:dyDescent="0.2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/>
    </row>
    <row r="543" spans="1:8" x14ac:dyDescent="0.2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/>
    </row>
    <row r="544" spans="1:8" x14ac:dyDescent="0.2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/>
    </row>
    <row r="545" spans="1:8" x14ac:dyDescent="0.2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/>
    </row>
    <row r="546" spans="1:8" x14ac:dyDescent="0.2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/>
    </row>
    <row r="547" spans="1:8" x14ac:dyDescent="0.2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/>
    </row>
    <row r="548" spans="1:8" x14ac:dyDescent="0.2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/>
    </row>
    <row r="549" spans="1:8" x14ac:dyDescent="0.2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/>
    </row>
    <row r="550" spans="1:8" x14ac:dyDescent="0.2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/>
    </row>
    <row r="551" spans="1:8" x14ac:dyDescent="0.2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/>
    </row>
    <row r="552" spans="1:8" x14ac:dyDescent="0.2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/>
    </row>
    <row r="553" spans="1:8" x14ac:dyDescent="0.2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/>
    </row>
    <row r="554" spans="1:8" x14ac:dyDescent="0.2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/>
    </row>
    <row r="555" spans="1:8" x14ac:dyDescent="0.2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/>
    </row>
    <row r="556" spans="1:8" x14ac:dyDescent="0.2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/>
    </row>
    <row r="557" spans="1:8" x14ac:dyDescent="0.2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/>
    </row>
    <row r="558" spans="1:8" x14ac:dyDescent="0.2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/>
    </row>
    <row r="559" spans="1:8" x14ac:dyDescent="0.2">
      <c r="A559" s="3">
        <v>41077</v>
      </c>
      <c r="B559" s="2" t="s">
        <v>13</v>
      </c>
      <c r="C559" s="2" t="s">
        <v>23</v>
      </c>
      <c r="D559" s="2" t="s">
        <v>81</v>
      </c>
      <c r="E559" s="2" t="s">
        <v>19</v>
      </c>
      <c r="F559" s="5">
        <v>8272</v>
      </c>
      <c r="G559" s="5">
        <v>9400</v>
      </c>
      <c r="H559" s="4"/>
    </row>
    <row r="560" spans="1:8" x14ac:dyDescent="0.2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/>
    </row>
    <row r="561" spans="1:8" x14ac:dyDescent="0.2">
      <c r="A561" s="3">
        <v>41549</v>
      </c>
      <c r="B561" s="2" t="s">
        <v>28</v>
      </c>
      <c r="C561" s="2" t="s">
        <v>20</v>
      </c>
      <c r="D561" s="2" t="s">
        <v>81</v>
      </c>
      <c r="E561" s="2" t="s">
        <v>22</v>
      </c>
      <c r="F561" s="5">
        <v>7268</v>
      </c>
      <c r="G561" s="5">
        <v>7772</v>
      </c>
      <c r="H561" s="4"/>
    </row>
    <row r="562" spans="1:8" x14ac:dyDescent="0.2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/>
    </row>
    <row r="563" spans="1:8" x14ac:dyDescent="0.2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/>
    </row>
    <row r="564" spans="1:8" x14ac:dyDescent="0.2">
      <c r="A564" s="3">
        <v>41435</v>
      </c>
      <c r="B564" s="2" t="s">
        <v>31</v>
      </c>
      <c r="C564" s="2" t="s">
        <v>20</v>
      </c>
      <c r="D564" s="2" t="s">
        <v>81</v>
      </c>
      <c r="E564" s="2" t="s">
        <v>25</v>
      </c>
      <c r="F564" s="5">
        <v>1412</v>
      </c>
      <c r="G564" s="5">
        <v>3283</v>
      </c>
      <c r="H564" s="4"/>
    </row>
    <row r="565" spans="1:8" x14ac:dyDescent="0.2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/>
    </row>
    <row r="566" spans="1:8" x14ac:dyDescent="0.2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/>
    </row>
    <row r="567" spans="1:8" x14ac:dyDescent="0.2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/>
    </row>
    <row r="568" spans="1:8" x14ac:dyDescent="0.2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/>
    </row>
    <row r="569" spans="1:8" x14ac:dyDescent="0.2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/>
    </row>
    <row r="570" spans="1:8" x14ac:dyDescent="0.2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/>
    </row>
    <row r="571" spans="1:8" x14ac:dyDescent="0.2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/>
    </row>
    <row r="572" spans="1:8" x14ac:dyDescent="0.2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/>
    </row>
    <row r="573" spans="1:8" x14ac:dyDescent="0.2">
      <c r="A573" s="3">
        <v>41634</v>
      </c>
      <c r="B573" s="2" t="s">
        <v>17</v>
      </c>
      <c r="C573" s="2" t="s">
        <v>27</v>
      </c>
      <c r="D573" s="2" t="s">
        <v>81</v>
      </c>
      <c r="E573" s="2" t="s">
        <v>16</v>
      </c>
      <c r="F573" s="5">
        <v>5924</v>
      </c>
      <c r="G573" s="5">
        <v>6336</v>
      </c>
      <c r="H573" s="4"/>
    </row>
    <row r="574" spans="1:8" x14ac:dyDescent="0.2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/>
    </row>
    <row r="575" spans="1:8" x14ac:dyDescent="0.2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/>
    </row>
    <row r="576" spans="1:8" x14ac:dyDescent="0.2">
      <c r="A576" s="3">
        <v>41335</v>
      </c>
      <c r="B576" s="2" t="s">
        <v>17</v>
      </c>
      <c r="C576" s="2" t="s">
        <v>20</v>
      </c>
      <c r="D576" s="2" t="s">
        <v>81</v>
      </c>
      <c r="E576" s="2" t="s">
        <v>25</v>
      </c>
      <c r="F576" s="5">
        <v>2452</v>
      </c>
      <c r="G576" s="5">
        <v>3604</v>
      </c>
      <c r="H576" s="4"/>
    </row>
    <row r="577" spans="1:8" x14ac:dyDescent="0.2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/>
    </row>
    <row r="578" spans="1:8" x14ac:dyDescent="0.2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/>
    </row>
    <row r="579" spans="1:8" x14ac:dyDescent="0.2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/>
    </row>
    <row r="580" spans="1:8" x14ac:dyDescent="0.2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/>
    </row>
    <row r="581" spans="1:8" x14ac:dyDescent="0.2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/>
    </row>
    <row r="582" spans="1:8" x14ac:dyDescent="0.2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/>
    </row>
    <row r="583" spans="1:8" x14ac:dyDescent="0.2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/>
    </row>
    <row r="584" spans="1:8" x14ac:dyDescent="0.2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/>
    </row>
    <row r="585" spans="1:8" x14ac:dyDescent="0.2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/>
    </row>
    <row r="586" spans="1:8" x14ac:dyDescent="0.2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/>
    </row>
    <row r="587" spans="1:8" x14ac:dyDescent="0.2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/>
    </row>
    <row r="588" spans="1:8" x14ac:dyDescent="0.2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/>
    </row>
    <row r="589" spans="1:8" x14ac:dyDescent="0.2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/>
    </row>
    <row r="590" spans="1:8" x14ac:dyDescent="0.2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/>
    </row>
    <row r="591" spans="1:8" x14ac:dyDescent="0.2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/>
    </row>
    <row r="592" spans="1:8" x14ac:dyDescent="0.2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/>
    </row>
    <row r="593" spans="1:8" x14ac:dyDescent="0.2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/>
    </row>
    <row r="594" spans="1:8" x14ac:dyDescent="0.2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/>
    </row>
    <row r="595" spans="1:8" x14ac:dyDescent="0.2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/>
    </row>
    <row r="596" spans="1:8" x14ac:dyDescent="0.2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/>
    </row>
    <row r="597" spans="1:8" x14ac:dyDescent="0.2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/>
    </row>
    <row r="598" spans="1:8" x14ac:dyDescent="0.2">
      <c r="A598" s="3">
        <v>41074</v>
      </c>
      <c r="B598" s="2" t="s">
        <v>28</v>
      </c>
      <c r="C598" s="2" t="s">
        <v>14</v>
      </c>
      <c r="D598" s="2" t="s">
        <v>81</v>
      </c>
      <c r="E598" s="2" t="s">
        <v>25</v>
      </c>
      <c r="F598" s="5">
        <v>2065</v>
      </c>
      <c r="G598" s="5">
        <v>4590</v>
      </c>
      <c r="H598" s="4"/>
    </row>
    <row r="599" spans="1:8" x14ac:dyDescent="0.2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/>
    </row>
    <row r="600" spans="1:8" x14ac:dyDescent="0.2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/>
    </row>
    <row r="601" spans="1:8" x14ac:dyDescent="0.2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/>
    </row>
    <row r="602" spans="1:8" x14ac:dyDescent="0.2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/>
    </row>
    <row r="603" spans="1:8" x14ac:dyDescent="0.2">
      <c r="A603" s="3">
        <v>41213</v>
      </c>
      <c r="B603" s="2" t="s">
        <v>28</v>
      </c>
      <c r="C603" s="2" t="s">
        <v>14</v>
      </c>
      <c r="D603" s="2" t="s">
        <v>81</v>
      </c>
      <c r="E603" s="2" t="s">
        <v>19</v>
      </c>
      <c r="F603" s="5">
        <v>3871</v>
      </c>
      <c r="G603" s="5">
        <v>5162</v>
      </c>
      <c r="H603" s="4"/>
    </row>
    <row r="604" spans="1:8" x14ac:dyDescent="0.2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/>
    </row>
    <row r="605" spans="1:8" x14ac:dyDescent="0.2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/>
    </row>
    <row r="606" spans="1:8" x14ac:dyDescent="0.2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/>
    </row>
    <row r="607" spans="1:8" x14ac:dyDescent="0.2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/>
    </row>
    <row r="608" spans="1:8" x14ac:dyDescent="0.2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/>
    </row>
    <row r="609" spans="1:8" x14ac:dyDescent="0.2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/>
    </row>
    <row r="610" spans="1:8" x14ac:dyDescent="0.2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/>
    </row>
    <row r="611" spans="1:8" x14ac:dyDescent="0.2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/>
    </row>
    <row r="612" spans="1:8" x14ac:dyDescent="0.2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/>
    </row>
    <row r="613" spans="1:8" x14ac:dyDescent="0.2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/>
    </row>
    <row r="614" spans="1:8" x14ac:dyDescent="0.2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/>
    </row>
    <row r="615" spans="1:8" x14ac:dyDescent="0.2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/>
    </row>
    <row r="616" spans="1:8" x14ac:dyDescent="0.2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/>
    </row>
    <row r="617" spans="1:8" x14ac:dyDescent="0.2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/>
    </row>
    <row r="618" spans="1:8" x14ac:dyDescent="0.2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/>
    </row>
    <row r="619" spans="1:8" x14ac:dyDescent="0.2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/>
    </row>
    <row r="620" spans="1:8" x14ac:dyDescent="0.2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/>
    </row>
    <row r="621" spans="1:8" x14ac:dyDescent="0.2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/>
    </row>
    <row r="622" spans="1:8" x14ac:dyDescent="0.2">
      <c r="A622" s="3">
        <v>41446</v>
      </c>
      <c r="B622" s="2" t="s">
        <v>31</v>
      </c>
      <c r="C622" s="2" t="s">
        <v>23</v>
      </c>
      <c r="D622" s="2" t="s">
        <v>81</v>
      </c>
      <c r="E622" s="2" t="s">
        <v>19</v>
      </c>
      <c r="F622" s="5">
        <v>3238</v>
      </c>
      <c r="G622" s="5">
        <v>7530</v>
      </c>
      <c r="H622" s="4"/>
    </row>
    <row r="623" spans="1:8" x14ac:dyDescent="0.2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/>
    </row>
    <row r="624" spans="1:8" x14ac:dyDescent="0.2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/>
    </row>
    <row r="625" spans="1:8" x14ac:dyDescent="0.2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/>
    </row>
    <row r="626" spans="1:8" x14ac:dyDescent="0.2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/>
    </row>
    <row r="627" spans="1:8" x14ac:dyDescent="0.2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/>
    </row>
    <row r="628" spans="1:8" x14ac:dyDescent="0.2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/>
    </row>
    <row r="629" spans="1:8" x14ac:dyDescent="0.2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/>
    </row>
    <row r="630" spans="1:8" x14ac:dyDescent="0.2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/>
    </row>
    <row r="631" spans="1:8" x14ac:dyDescent="0.2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/>
    </row>
    <row r="632" spans="1:8" x14ac:dyDescent="0.2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/>
    </row>
    <row r="633" spans="1:8" x14ac:dyDescent="0.2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/>
    </row>
    <row r="634" spans="1:8" x14ac:dyDescent="0.2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/>
    </row>
    <row r="635" spans="1:8" x14ac:dyDescent="0.2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/>
    </row>
    <row r="636" spans="1:8" x14ac:dyDescent="0.2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/>
    </row>
    <row r="637" spans="1:8" x14ac:dyDescent="0.2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/>
    </row>
    <row r="638" spans="1:8" x14ac:dyDescent="0.2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/>
    </row>
    <row r="639" spans="1:8" x14ac:dyDescent="0.2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/>
    </row>
    <row r="640" spans="1:8" x14ac:dyDescent="0.2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/>
    </row>
    <row r="641" spans="1:8" x14ac:dyDescent="0.2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/>
    </row>
    <row r="642" spans="1:8" x14ac:dyDescent="0.2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/>
    </row>
    <row r="643" spans="1:8" x14ac:dyDescent="0.2">
      <c r="A643" s="3">
        <v>41380</v>
      </c>
      <c r="B643" s="2" t="s">
        <v>28</v>
      </c>
      <c r="C643" s="2" t="s">
        <v>20</v>
      </c>
      <c r="D643" s="2" t="s">
        <v>81</v>
      </c>
      <c r="E643" s="2" t="s">
        <v>22</v>
      </c>
      <c r="F643" s="5">
        <v>3496</v>
      </c>
      <c r="G643" s="5">
        <v>7767</v>
      </c>
      <c r="H643" s="4"/>
    </row>
    <row r="644" spans="1:8" x14ac:dyDescent="0.2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/>
    </row>
    <row r="645" spans="1:8" x14ac:dyDescent="0.2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/>
    </row>
    <row r="646" spans="1:8" x14ac:dyDescent="0.2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/>
    </row>
    <row r="647" spans="1:8" x14ac:dyDescent="0.2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/>
    </row>
    <row r="648" spans="1:8" x14ac:dyDescent="0.2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/>
    </row>
    <row r="649" spans="1:8" x14ac:dyDescent="0.2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/>
    </row>
    <row r="650" spans="1:8" x14ac:dyDescent="0.2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/>
    </row>
    <row r="651" spans="1:8" x14ac:dyDescent="0.2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/>
    </row>
    <row r="652" spans="1:8" x14ac:dyDescent="0.2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/>
    </row>
    <row r="653" spans="1:8" x14ac:dyDescent="0.2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/>
    </row>
    <row r="654" spans="1:8" x14ac:dyDescent="0.2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/>
    </row>
    <row r="655" spans="1:8" x14ac:dyDescent="0.2">
      <c r="A655" s="3">
        <v>41428</v>
      </c>
      <c r="B655" s="2" t="s">
        <v>17</v>
      </c>
      <c r="C655" s="2" t="s">
        <v>23</v>
      </c>
      <c r="D655" s="2" t="s">
        <v>81</v>
      </c>
      <c r="E655" s="2" t="s">
        <v>16</v>
      </c>
      <c r="F655" s="5">
        <v>4050</v>
      </c>
      <c r="G655" s="5">
        <v>9421</v>
      </c>
      <c r="H655" s="4"/>
    </row>
    <row r="656" spans="1:8" x14ac:dyDescent="0.2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/>
    </row>
    <row r="657" spans="1:8" x14ac:dyDescent="0.2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/>
    </row>
    <row r="658" spans="1:8" x14ac:dyDescent="0.2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/>
    </row>
    <row r="659" spans="1:8" x14ac:dyDescent="0.2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/>
    </row>
    <row r="660" spans="1:8" x14ac:dyDescent="0.2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/>
    </row>
    <row r="661" spans="1:8" x14ac:dyDescent="0.2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/>
    </row>
    <row r="662" spans="1:8" x14ac:dyDescent="0.2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/>
    </row>
    <row r="663" spans="1:8" x14ac:dyDescent="0.2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/>
    </row>
    <row r="664" spans="1:8" x14ac:dyDescent="0.2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/>
    </row>
    <row r="665" spans="1:8" x14ac:dyDescent="0.2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/>
    </row>
    <row r="666" spans="1:8" x14ac:dyDescent="0.2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/>
    </row>
    <row r="667" spans="1:8" x14ac:dyDescent="0.2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/>
    </row>
    <row r="668" spans="1:8" x14ac:dyDescent="0.2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/>
    </row>
    <row r="669" spans="1:8" x14ac:dyDescent="0.2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/>
    </row>
    <row r="670" spans="1:8" x14ac:dyDescent="0.2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/>
    </row>
    <row r="671" spans="1:8" x14ac:dyDescent="0.2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/>
    </row>
    <row r="672" spans="1:8" x14ac:dyDescent="0.2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/>
    </row>
    <row r="673" spans="1:8" x14ac:dyDescent="0.2">
      <c r="A673" s="3">
        <v>41470</v>
      </c>
      <c r="B673" s="2" t="s">
        <v>13</v>
      </c>
      <c r="C673" s="2" t="s">
        <v>20</v>
      </c>
      <c r="D673" s="2" t="s">
        <v>81</v>
      </c>
      <c r="E673" s="2" t="s">
        <v>16</v>
      </c>
      <c r="F673" s="5">
        <v>1050</v>
      </c>
      <c r="G673" s="5">
        <v>1780</v>
      </c>
      <c r="H673" s="4"/>
    </row>
    <row r="674" spans="1:8" x14ac:dyDescent="0.2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/>
    </row>
    <row r="675" spans="1:8" x14ac:dyDescent="0.2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/>
    </row>
    <row r="676" spans="1:8" x14ac:dyDescent="0.2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/>
    </row>
    <row r="677" spans="1:8" x14ac:dyDescent="0.2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/>
    </row>
    <row r="678" spans="1:8" x14ac:dyDescent="0.2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/>
    </row>
    <row r="679" spans="1:8" x14ac:dyDescent="0.2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/>
    </row>
    <row r="680" spans="1:8" x14ac:dyDescent="0.2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/>
    </row>
    <row r="681" spans="1:8" x14ac:dyDescent="0.2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/>
    </row>
    <row r="682" spans="1:8" x14ac:dyDescent="0.2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/>
    </row>
    <row r="683" spans="1:8" x14ac:dyDescent="0.2">
      <c r="A683" s="3">
        <v>40960</v>
      </c>
      <c r="B683" s="2" t="s">
        <v>17</v>
      </c>
      <c r="C683" s="2" t="s">
        <v>27</v>
      </c>
      <c r="D683" s="2" t="s">
        <v>81</v>
      </c>
      <c r="E683" s="2" t="s">
        <v>16</v>
      </c>
      <c r="F683" s="5">
        <v>1861</v>
      </c>
      <c r="G683" s="5">
        <v>5029</v>
      </c>
      <c r="H683" s="4"/>
    </row>
    <row r="684" spans="1:8" x14ac:dyDescent="0.2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/>
    </row>
    <row r="685" spans="1:8" x14ac:dyDescent="0.2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/>
    </row>
    <row r="686" spans="1:8" x14ac:dyDescent="0.2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/>
    </row>
    <row r="687" spans="1:8" x14ac:dyDescent="0.2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/>
    </row>
    <row r="688" spans="1:8" x14ac:dyDescent="0.2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/>
    </row>
    <row r="689" spans="1:8" x14ac:dyDescent="0.2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/>
    </row>
    <row r="690" spans="1:8" x14ac:dyDescent="0.2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/>
    </row>
    <row r="691" spans="1:8" x14ac:dyDescent="0.2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/>
    </row>
    <row r="692" spans="1:8" x14ac:dyDescent="0.2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/>
    </row>
    <row r="693" spans="1:8" x14ac:dyDescent="0.2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/>
    </row>
    <row r="694" spans="1:8" x14ac:dyDescent="0.2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/>
    </row>
    <row r="695" spans="1:8" x14ac:dyDescent="0.2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/>
    </row>
    <row r="696" spans="1:8" x14ac:dyDescent="0.2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/>
    </row>
    <row r="697" spans="1:8" x14ac:dyDescent="0.2">
      <c r="A697" s="3">
        <v>41170</v>
      </c>
      <c r="B697" s="2" t="s">
        <v>17</v>
      </c>
      <c r="C697" s="2" t="s">
        <v>23</v>
      </c>
      <c r="D697" s="2" t="s">
        <v>81</v>
      </c>
      <c r="E697" s="2" t="s">
        <v>19</v>
      </c>
      <c r="F697" s="5">
        <v>5348</v>
      </c>
      <c r="G697" s="5">
        <v>9723</v>
      </c>
      <c r="H697" s="4"/>
    </row>
    <row r="698" spans="1:8" x14ac:dyDescent="0.2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/>
    </row>
    <row r="699" spans="1:8" x14ac:dyDescent="0.2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/>
    </row>
    <row r="700" spans="1:8" x14ac:dyDescent="0.2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/>
    </row>
    <row r="701" spans="1:8" x14ac:dyDescent="0.2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/>
    </row>
    <row r="702" spans="1:8" x14ac:dyDescent="0.2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/>
    </row>
    <row r="703" spans="1:8" x14ac:dyDescent="0.2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/>
    </row>
    <row r="704" spans="1:8" x14ac:dyDescent="0.2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/>
    </row>
    <row r="705" spans="1:8" x14ac:dyDescent="0.2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/>
    </row>
    <row r="706" spans="1:8" x14ac:dyDescent="0.2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/>
    </row>
    <row r="707" spans="1:8" x14ac:dyDescent="0.2">
      <c r="A707" s="3">
        <v>41438</v>
      </c>
      <c r="B707" s="2" t="s">
        <v>28</v>
      </c>
      <c r="C707" s="2" t="s">
        <v>14</v>
      </c>
      <c r="D707" s="2" t="s">
        <v>81</v>
      </c>
      <c r="E707" s="2" t="s">
        <v>16</v>
      </c>
      <c r="F707" s="5">
        <v>2189</v>
      </c>
      <c r="G707" s="5">
        <v>3772</v>
      </c>
      <c r="H707" s="4"/>
    </row>
    <row r="708" spans="1:8" x14ac:dyDescent="0.2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/>
    </row>
    <row r="709" spans="1:8" x14ac:dyDescent="0.2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/>
    </row>
    <row r="710" spans="1:8" x14ac:dyDescent="0.2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/>
    </row>
    <row r="711" spans="1:8" x14ac:dyDescent="0.2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/>
    </row>
    <row r="712" spans="1:8" x14ac:dyDescent="0.2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/>
    </row>
    <row r="713" spans="1:8" x14ac:dyDescent="0.2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/>
    </row>
    <row r="714" spans="1:8" x14ac:dyDescent="0.2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/>
    </row>
    <row r="715" spans="1:8" x14ac:dyDescent="0.2">
      <c r="A715" s="3">
        <v>41557</v>
      </c>
      <c r="B715" s="2" t="s">
        <v>17</v>
      </c>
      <c r="C715" s="2" t="s">
        <v>23</v>
      </c>
      <c r="D715" s="2" t="s">
        <v>81</v>
      </c>
      <c r="E715" s="2" t="s">
        <v>16</v>
      </c>
      <c r="F715" s="5">
        <v>436</v>
      </c>
      <c r="G715" s="5">
        <v>494</v>
      </c>
      <c r="H715" s="4"/>
    </row>
    <row r="716" spans="1:8" x14ac:dyDescent="0.2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/>
    </row>
    <row r="717" spans="1:8" x14ac:dyDescent="0.2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/>
    </row>
    <row r="718" spans="1:8" x14ac:dyDescent="0.2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/>
    </row>
    <row r="719" spans="1:8" x14ac:dyDescent="0.2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/>
    </row>
    <row r="720" spans="1:8" x14ac:dyDescent="0.2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/>
    </row>
    <row r="721" spans="1:8" x14ac:dyDescent="0.2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/>
    </row>
    <row r="722" spans="1:8" x14ac:dyDescent="0.2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/>
    </row>
    <row r="723" spans="1:8" x14ac:dyDescent="0.2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/>
    </row>
    <row r="724" spans="1:8" x14ac:dyDescent="0.2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/>
    </row>
    <row r="725" spans="1:8" x14ac:dyDescent="0.2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/>
    </row>
    <row r="726" spans="1:8" x14ac:dyDescent="0.2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/>
    </row>
    <row r="727" spans="1:8" x14ac:dyDescent="0.2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/>
    </row>
    <row r="728" spans="1:8" x14ac:dyDescent="0.2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/>
    </row>
    <row r="729" spans="1:8" x14ac:dyDescent="0.2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/>
    </row>
    <row r="730" spans="1:8" x14ac:dyDescent="0.2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/>
    </row>
    <row r="731" spans="1:8" x14ac:dyDescent="0.2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/>
    </row>
    <row r="732" spans="1:8" x14ac:dyDescent="0.2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/>
    </row>
    <row r="733" spans="1:8" x14ac:dyDescent="0.2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/>
    </row>
    <row r="734" spans="1:8" x14ac:dyDescent="0.2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/>
    </row>
    <row r="735" spans="1:8" x14ac:dyDescent="0.2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/>
    </row>
    <row r="736" spans="1:8" x14ac:dyDescent="0.2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/>
    </row>
    <row r="737" spans="1:8" x14ac:dyDescent="0.2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/>
    </row>
    <row r="738" spans="1:8" x14ac:dyDescent="0.2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/>
    </row>
    <row r="739" spans="1:8" x14ac:dyDescent="0.2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/>
    </row>
    <row r="740" spans="1:8" x14ac:dyDescent="0.2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/>
    </row>
    <row r="741" spans="1:8" x14ac:dyDescent="0.2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/>
    </row>
    <row r="742" spans="1:8" x14ac:dyDescent="0.2">
      <c r="A742" s="3">
        <v>41010</v>
      </c>
      <c r="B742" s="2" t="s">
        <v>13</v>
      </c>
      <c r="C742" s="2" t="s">
        <v>20</v>
      </c>
      <c r="D742" s="2" t="s">
        <v>81</v>
      </c>
      <c r="E742" s="2" t="s">
        <v>19</v>
      </c>
      <c r="F742" s="5">
        <v>140</v>
      </c>
      <c r="G742" s="5">
        <v>378</v>
      </c>
      <c r="H742" s="4"/>
    </row>
    <row r="743" spans="1:8" x14ac:dyDescent="0.2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/>
    </row>
    <row r="744" spans="1:8" x14ac:dyDescent="0.2">
      <c r="A744" s="3">
        <v>41487</v>
      </c>
      <c r="B744" s="2" t="s">
        <v>17</v>
      </c>
      <c r="C744" s="2" t="s">
        <v>14</v>
      </c>
      <c r="D744" s="2" t="s">
        <v>81</v>
      </c>
      <c r="E744" s="2" t="s">
        <v>25</v>
      </c>
      <c r="F744" s="5">
        <v>7010</v>
      </c>
      <c r="G744" s="5">
        <v>9348</v>
      </c>
      <c r="H744" s="4"/>
    </row>
    <row r="745" spans="1:8" x14ac:dyDescent="0.2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/>
    </row>
    <row r="746" spans="1:8" x14ac:dyDescent="0.2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/>
    </row>
    <row r="747" spans="1:8" x14ac:dyDescent="0.2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/>
    </row>
    <row r="748" spans="1:8" x14ac:dyDescent="0.2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/>
    </row>
    <row r="749" spans="1:8" x14ac:dyDescent="0.2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/>
    </row>
    <row r="750" spans="1:8" x14ac:dyDescent="0.2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/>
    </row>
    <row r="751" spans="1:8" x14ac:dyDescent="0.2">
      <c r="A751" s="3">
        <v>41121</v>
      </c>
      <c r="B751" s="2" t="s">
        <v>28</v>
      </c>
      <c r="C751" s="2" t="s">
        <v>20</v>
      </c>
      <c r="D751" s="2" t="s">
        <v>81</v>
      </c>
      <c r="E751" s="2" t="s">
        <v>16</v>
      </c>
      <c r="F751" s="5">
        <v>2831</v>
      </c>
      <c r="G751" s="5">
        <v>4798</v>
      </c>
      <c r="H751" s="4"/>
    </row>
    <row r="752" spans="1:8" x14ac:dyDescent="0.2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/>
    </row>
    <row r="753" spans="1:8" x14ac:dyDescent="0.2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/>
    </row>
    <row r="754" spans="1:8" x14ac:dyDescent="0.2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/>
    </row>
    <row r="755" spans="1:8" x14ac:dyDescent="0.2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/>
    </row>
    <row r="756" spans="1:8" x14ac:dyDescent="0.2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/>
    </row>
    <row r="757" spans="1:8" x14ac:dyDescent="0.2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/>
    </row>
    <row r="758" spans="1:8" x14ac:dyDescent="0.2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/>
    </row>
    <row r="759" spans="1:8" x14ac:dyDescent="0.2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/>
    </row>
    <row r="760" spans="1:8" x14ac:dyDescent="0.2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/>
    </row>
    <row r="761" spans="1:8" x14ac:dyDescent="0.2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/>
    </row>
    <row r="762" spans="1:8" x14ac:dyDescent="0.2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/>
    </row>
    <row r="763" spans="1:8" x14ac:dyDescent="0.2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/>
    </row>
    <row r="764" spans="1:8" x14ac:dyDescent="0.2">
      <c r="A764" s="3">
        <v>41434</v>
      </c>
      <c r="B764" s="2" t="s">
        <v>13</v>
      </c>
      <c r="C764" s="2" t="s">
        <v>23</v>
      </c>
      <c r="D764" s="2" t="s">
        <v>81</v>
      </c>
      <c r="E764" s="2" t="s">
        <v>25</v>
      </c>
      <c r="F764" s="5">
        <v>2480</v>
      </c>
      <c r="G764" s="5">
        <v>4201</v>
      </c>
      <c r="H764" s="4"/>
    </row>
    <row r="765" spans="1:8" x14ac:dyDescent="0.2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/>
    </row>
    <row r="766" spans="1:8" x14ac:dyDescent="0.2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/>
    </row>
    <row r="767" spans="1:8" x14ac:dyDescent="0.2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/>
    </row>
    <row r="768" spans="1:8" x14ac:dyDescent="0.2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/>
    </row>
    <row r="769" spans="1:8" x14ac:dyDescent="0.2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/>
    </row>
    <row r="770" spans="1:8" x14ac:dyDescent="0.2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/>
    </row>
    <row r="771" spans="1:8" x14ac:dyDescent="0.2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/>
    </row>
    <row r="772" spans="1:8" x14ac:dyDescent="0.2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/>
    </row>
    <row r="773" spans="1:8" x14ac:dyDescent="0.2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/>
    </row>
    <row r="774" spans="1:8" x14ac:dyDescent="0.2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/>
    </row>
    <row r="775" spans="1:8" x14ac:dyDescent="0.2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/>
    </row>
    <row r="776" spans="1:8" x14ac:dyDescent="0.2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/>
    </row>
    <row r="777" spans="1:8" x14ac:dyDescent="0.2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/>
    </row>
    <row r="778" spans="1:8" x14ac:dyDescent="0.2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/>
    </row>
    <row r="779" spans="1:8" x14ac:dyDescent="0.2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/>
    </row>
    <row r="780" spans="1:8" x14ac:dyDescent="0.2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/>
    </row>
    <row r="781" spans="1:8" x14ac:dyDescent="0.2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/>
    </row>
    <row r="782" spans="1:8" x14ac:dyDescent="0.2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/>
    </row>
    <row r="783" spans="1:8" x14ac:dyDescent="0.2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/>
    </row>
    <row r="784" spans="1:8" x14ac:dyDescent="0.2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/>
    </row>
    <row r="785" spans="1:8" x14ac:dyDescent="0.2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/>
    </row>
    <row r="786" spans="1:8" x14ac:dyDescent="0.2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/>
    </row>
    <row r="787" spans="1:8" x14ac:dyDescent="0.2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/>
    </row>
    <row r="788" spans="1:8" x14ac:dyDescent="0.2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/>
    </row>
    <row r="789" spans="1:8" x14ac:dyDescent="0.2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/>
    </row>
    <row r="790" spans="1:8" x14ac:dyDescent="0.2">
      <c r="A790" s="3">
        <v>41525</v>
      </c>
      <c r="B790" s="2" t="s">
        <v>17</v>
      </c>
      <c r="C790" s="2" t="s">
        <v>14</v>
      </c>
      <c r="D790" s="2" t="s">
        <v>81</v>
      </c>
      <c r="E790" s="2" t="s">
        <v>25</v>
      </c>
      <c r="F790" s="5">
        <v>1908</v>
      </c>
      <c r="G790" s="5">
        <v>4436</v>
      </c>
      <c r="H790" s="4"/>
    </row>
    <row r="791" spans="1:8" x14ac:dyDescent="0.2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/>
    </row>
    <row r="792" spans="1:8" x14ac:dyDescent="0.2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/>
    </row>
    <row r="793" spans="1:8" x14ac:dyDescent="0.2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/>
    </row>
    <row r="794" spans="1:8" x14ac:dyDescent="0.2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/>
    </row>
    <row r="795" spans="1:8" x14ac:dyDescent="0.2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/>
    </row>
    <row r="796" spans="1:8" x14ac:dyDescent="0.2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/>
    </row>
    <row r="797" spans="1:8" x14ac:dyDescent="0.2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/>
    </row>
    <row r="798" spans="1:8" x14ac:dyDescent="0.2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/>
    </row>
    <row r="799" spans="1:8" x14ac:dyDescent="0.2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/>
    </row>
    <row r="800" spans="1:8" x14ac:dyDescent="0.2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/>
    </row>
    <row r="801" spans="1:8" x14ac:dyDescent="0.2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/>
    </row>
    <row r="802" spans="1:8" x14ac:dyDescent="0.2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/>
    </row>
    <row r="803" spans="1:8" x14ac:dyDescent="0.2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/>
    </row>
    <row r="804" spans="1:8" x14ac:dyDescent="0.2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/>
    </row>
    <row r="805" spans="1:8" x14ac:dyDescent="0.2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/>
    </row>
    <row r="806" spans="1:8" x14ac:dyDescent="0.2">
      <c r="A806" s="3">
        <v>41563</v>
      </c>
      <c r="B806" s="2" t="s">
        <v>31</v>
      </c>
      <c r="C806" s="2" t="s">
        <v>20</v>
      </c>
      <c r="D806" s="2" t="s">
        <v>81</v>
      </c>
      <c r="E806" s="2" t="s">
        <v>22</v>
      </c>
      <c r="F806" s="5">
        <v>3396</v>
      </c>
      <c r="G806" s="5">
        <v>7545</v>
      </c>
      <c r="H806" s="4"/>
    </row>
    <row r="807" spans="1:8" x14ac:dyDescent="0.2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/>
    </row>
    <row r="808" spans="1:8" x14ac:dyDescent="0.2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/>
    </row>
    <row r="809" spans="1:8" x14ac:dyDescent="0.2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/>
    </row>
    <row r="810" spans="1:8" x14ac:dyDescent="0.2">
      <c r="A810" s="3">
        <v>41632</v>
      </c>
      <c r="B810" s="2" t="s">
        <v>13</v>
      </c>
      <c r="C810" s="2" t="s">
        <v>20</v>
      </c>
      <c r="D810" s="2" t="s">
        <v>81</v>
      </c>
      <c r="E810" s="2" t="s">
        <v>19</v>
      </c>
      <c r="F810" s="5">
        <v>322</v>
      </c>
      <c r="G810" s="5">
        <v>556</v>
      </c>
      <c r="H810" s="4"/>
    </row>
    <row r="811" spans="1:8" x14ac:dyDescent="0.2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/>
    </row>
    <row r="812" spans="1:8" x14ac:dyDescent="0.2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/>
    </row>
    <row r="813" spans="1:8" x14ac:dyDescent="0.2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/>
    </row>
    <row r="814" spans="1:8" x14ac:dyDescent="0.2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/>
    </row>
    <row r="815" spans="1:8" x14ac:dyDescent="0.2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/>
    </row>
    <row r="816" spans="1:8" x14ac:dyDescent="0.2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/>
    </row>
    <row r="817" spans="1:8" x14ac:dyDescent="0.2">
      <c r="A817" s="3">
        <v>41634</v>
      </c>
      <c r="B817" s="2" t="s">
        <v>31</v>
      </c>
      <c r="C817" s="2" t="s">
        <v>14</v>
      </c>
      <c r="D817" s="2" t="s">
        <v>81</v>
      </c>
      <c r="E817" s="2" t="s">
        <v>25</v>
      </c>
      <c r="F817" s="5">
        <v>5533</v>
      </c>
      <c r="G817" s="5">
        <v>5919</v>
      </c>
      <c r="H817" s="4"/>
    </row>
    <row r="818" spans="1:8" x14ac:dyDescent="0.2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/>
    </row>
    <row r="819" spans="1:8" x14ac:dyDescent="0.2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/>
    </row>
    <row r="820" spans="1:8" x14ac:dyDescent="0.2">
      <c r="A820" s="3">
        <v>41242</v>
      </c>
      <c r="B820" s="2" t="s">
        <v>17</v>
      </c>
      <c r="C820" s="2" t="s">
        <v>14</v>
      </c>
      <c r="D820" s="2" t="s">
        <v>81</v>
      </c>
      <c r="E820" s="2" t="s">
        <v>22</v>
      </c>
      <c r="F820" s="5">
        <v>2670</v>
      </c>
      <c r="G820" s="5">
        <v>5933</v>
      </c>
      <c r="H820" s="4"/>
    </row>
    <row r="821" spans="1:8" x14ac:dyDescent="0.2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/>
    </row>
    <row r="822" spans="1:8" x14ac:dyDescent="0.2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/>
    </row>
    <row r="823" spans="1:8" x14ac:dyDescent="0.2">
      <c r="A823" s="3">
        <v>41422</v>
      </c>
      <c r="B823" s="2" t="s">
        <v>28</v>
      </c>
      <c r="C823" s="2" t="s">
        <v>27</v>
      </c>
      <c r="D823" s="2" t="s">
        <v>81</v>
      </c>
      <c r="E823" s="2" t="s">
        <v>16</v>
      </c>
      <c r="F823" s="5">
        <v>2445</v>
      </c>
      <c r="G823" s="5">
        <v>6610</v>
      </c>
      <c r="H823" s="4"/>
    </row>
    <row r="824" spans="1:8" x14ac:dyDescent="0.2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/>
    </row>
    <row r="825" spans="1:8" x14ac:dyDescent="0.2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/>
    </row>
    <row r="826" spans="1:8" x14ac:dyDescent="0.2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/>
    </row>
    <row r="827" spans="1:8" x14ac:dyDescent="0.2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/>
    </row>
    <row r="828" spans="1:8" x14ac:dyDescent="0.2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/>
    </row>
    <row r="829" spans="1:8" x14ac:dyDescent="0.2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/>
    </row>
    <row r="830" spans="1:8" x14ac:dyDescent="0.2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/>
    </row>
    <row r="831" spans="1:8" x14ac:dyDescent="0.2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/>
    </row>
    <row r="832" spans="1:8" x14ac:dyDescent="0.2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/>
    </row>
    <row r="833" spans="1:8" x14ac:dyDescent="0.2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/>
    </row>
    <row r="834" spans="1:8" x14ac:dyDescent="0.2">
      <c r="A834" s="3">
        <v>41186</v>
      </c>
      <c r="B834" s="2" t="s">
        <v>28</v>
      </c>
      <c r="C834" s="2" t="s">
        <v>23</v>
      </c>
      <c r="D834" s="2" t="s">
        <v>81</v>
      </c>
      <c r="E834" s="2" t="s">
        <v>22</v>
      </c>
      <c r="F834" s="5">
        <v>3641</v>
      </c>
      <c r="G834" s="5">
        <v>9839</v>
      </c>
      <c r="H834" s="4"/>
    </row>
    <row r="835" spans="1:8" x14ac:dyDescent="0.2">
      <c r="A835" s="3">
        <v>41604</v>
      </c>
      <c r="B835" s="2" t="s">
        <v>31</v>
      </c>
      <c r="C835" s="2" t="s">
        <v>14</v>
      </c>
      <c r="D835" s="2" t="s">
        <v>81</v>
      </c>
      <c r="E835" s="2" t="s">
        <v>25</v>
      </c>
      <c r="F835" s="5">
        <v>3240</v>
      </c>
      <c r="G835" s="5">
        <v>3465</v>
      </c>
      <c r="H835" s="4"/>
    </row>
    <row r="836" spans="1:8" x14ac:dyDescent="0.2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/>
    </row>
    <row r="837" spans="1:8" x14ac:dyDescent="0.2">
      <c r="A837" s="3">
        <v>41489</v>
      </c>
      <c r="B837" s="2" t="s">
        <v>28</v>
      </c>
      <c r="C837" s="2" t="s">
        <v>23</v>
      </c>
      <c r="D837" s="2" t="s">
        <v>81</v>
      </c>
      <c r="E837" s="2" t="s">
        <v>16</v>
      </c>
      <c r="F837" s="5">
        <v>1272</v>
      </c>
      <c r="G837" s="5">
        <v>2826</v>
      </c>
      <c r="H837" s="4"/>
    </row>
    <row r="838" spans="1:8" x14ac:dyDescent="0.2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/>
    </row>
    <row r="839" spans="1:8" x14ac:dyDescent="0.2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/>
    </row>
    <row r="840" spans="1:8" x14ac:dyDescent="0.2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/>
    </row>
    <row r="841" spans="1:8" x14ac:dyDescent="0.2">
      <c r="A841" s="3">
        <v>41472</v>
      </c>
      <c r="B841" s="2" t="s">
        <v>17</v>
      </c>
      <c r="C841" s="2" t="s">
        <v>23</v>
      </c>
      <c r="D841" s="2" t="s">
        <v>81</v>
      </c>
      <c r="E841" s="2" t="s">
        <v>19</v>
      </c>
      <c r="F841" s="5">
        <v>783</v>
      </c>
      <c r="G841" s="5">
        <v>1423</v>
      </c>
      <c r="H841" s="4"/>
    </row>
    <row r="842" spans="1:8" x14ac:dyDescent="0.2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/>
    </row>
    <row r="843" spans="1:8" x14ac:dyDescent="0.2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/>
    </row>
    <row r="844" spans="1:8" x14ac:dyDescent="0.2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/>
    </row>
    <row r="845" spans="1:8" x14ac:dyDescent="0.2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/>
    </row>
    <row r="846" spans="1:8" x14ac:dyDescent="0.2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/>
    </row>
    <row r="847" spans="1:8" x14ac:dyDescent="0.2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/>
    </row>
    <row r="848" spans="1:8" x14ac:dyDescent="0.2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/>
    </row>
    <row r="849" spans="1:8" x14ac:dyDescent="0.2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/>
    </row>
    <row r="850" spans="1:8" x14ac:dyDescent="0.2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/>
    </row>
    <row r="851" spans="1:8" x14ac:dyDescent="0.2">
      <c r="A851" s="3">
        <v>40978</v>
      </c>
      <c r="B851" s="2" t="s">
        <v>28</v>
      </c>
      <c r="C851" s="2" t="s">
        <v>14</v>
      </c>
      <c r="D851" s="2" t="s">
        <v>81</v>
      </c>
      <c r="E851" s="2" t="s">
        <v>25</v>
      </c>
      <c r="F851" s="5">
        <v>6588</v>
      </c>
      <c r="G851" s="5">
        <v>8783</v>
      </c>
      <c r="H851" s="4"/>
    </row>
    <row r="852" spans="1:8" x14ac:dyDescent="0.2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/>
    </row>
    <row r="853" spans="1:8" x14ac:dyDescent="0.2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/>
    </row>
    <row r="854" spans="1:8" x14ac:dyDescent="0.2">
      <c r="A854" s="3">
        <v>41602</v>
      </c>
      <c r="B854" s="2" t="s">
        <v>13</v>
      </c>
      <c r="C854" s="2" t="s">
        <v>14</v>
      </c>
      <c r="D854" s="2" t="s">
        <v>81</v>
      </c>
      <c r="E854" s="2" t="s">
        <v>16</v>
      </c>
      <c r="F854" s="5">
        <v>3277</v>
      </c>
      <c r="G854" s="5">
        <v>3505</v>
      </c>
      <c r="H854" s="4"/>
    </row>
    <row r="855" spans="1:8" x14ac:dyDescent="0.2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/>
    </row>
    <row r="856" spans="1:8" x14ac:dyDescent="0.2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/>
    </row>
    <row r="857" spans="1:8" x14ac:dyDescent="0.2">
      <c r="A857" s="3">
        <v>41058</v>
      </c>
      <c r="B857" s="2" t="s">
        <v>28</v>
      </c>
      <c r="C857" s="2" t="s">
        <v>23</v>
      </c>
      <c r="D857" s="2" t="s">
        <v>81</v>
      </c>
      <c r="E857" s="2" t="s">
        <v>19</v>
      </c>
      <c r="F857" s="5">
        <v>2054</v>
      </c>
      <c r="G857" s="5">
        <v>3019</v>
      </c>
      <c r="H857" s="4"/>
    </row>
    <row r="858" spans="1:8" x14ac:dyDescent="0.2">
      <c r="A858" s="3">
        <v>41604</v>
      </c>
      <c r="B858" s="2" t="s">
        <v>28</v>
      </c>
      <c r="C858" s="2" t="s">
        <v>20</v>
      </c>
      <c r="D858" s="2" t="s">
        <v>81</v>
      </c>
      <c r="E858" s="2" t="s">
        <v>16</v>
      </c>
      <c r="F858" s="5">
        <v>3951</v>
      </c>
      <c r="G858" s="5">
        <v>4489</v>
      </c>
      <c r="H858" s="4"/>
    </row>
    <row r="859" spans="1:8" x14ac:dyDescent="0.2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/>
    </row>
    <row r="860" spans="1:8" x14ac:dyDescent="0.2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/>
    </row>
    <row r="861" spans="1:8" x14ac:dyDescent="0.2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/>
    </row>
    <row r="862" spans="1:8" x14ac:dyDescent="0.2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/>
    </row>
    <row r="863" spans="1:8" x14ac:dyDescent="0.2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/>
    </row>
    <row r="864" spans="1:8" x14ac:dyDescent="0.2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/>
    </row>
    <row r="865" spans="1:8" x14ac:dyDescent="0.2">
      <c r="A865" s="3">
        <v>40969</v>
      </c>
      <c r="B865" s="2" t="s">
        <v>13</v>
      </c>
      <c r="C865" s="2" t="s">
        <v>23</v>
      </c>
      <c r="D865" s="2" t="s">
        <v>81</v>
      </c>
      <c r="E865" s="2" t="s">
        <v>25</v>
      </c>
      <c r="F865" s="5">
        <v>1680</v>
      </c>
      <c r="G865" s="5">
        <v>4541</v>
      </c>
      <c r="H865" s="4"/>
    </row>
    <row r="866" spans="1:8" x14ac:dyDescent="0.2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/>
    </row>
    <row r="867" spans="1:8" x14ac:dyDescent="0.2">
      <c r="A867" s="3">
        <v>41347</v>
      </c>
      <c r="B867" s="2" t="s">
        <v>31</v>
      </c>
      <c r="C867" s="2" t="s">
        <v>20</v>
      </c>
      <c r="D867" s="2" t="s">
        <v>81</v>
      </c>
      <c r="E867" s="2" t="s">
        <v>19</v>
      </c>
      <c r="F867" s="5">
        <v>2282</v>
      </c>
      <c r="G867" s="5">
        <v>3357</v>
      </c>
      <c r="H867" s="4"/>
    </row>
    <row r="868" spans="1:8" x14ac:dyDescent="0.2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/>
    </row>
    <row r="869" spans="1:8" x14ac:dyDescent="0.2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/>
    </row>
    <row r="870" spans="1:8" x14ac:dyDescent="0.2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/>
    </row>
    <row r="871" spans="1:8" x14ac:dyDescent="0.2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/>
    </row>
    <row r="872" spans="1:8" x14ac:dyDescent="0.2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/>
    </row>
    <row r="873" spans="1:8" x14ac:dyDescent="0.2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/>
    </row>
    <row r="874" spans="1:8" x14ac:dyDescent="0.2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/>
    </row>
    <row r="875" spans="1:8" x14ac:dyDescent="0.2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/>
    </row>
    <row r="876" spans="1:8" x14ac:dyDescent="0.2">
      <c r="A876" s="3">
        <v>41172</v>
      </c>
      <c r="B876" s="2" t="s">
        <v>17</v>
      </c>
      <c r="C876" s="2" t="s">
        <v>27</v>
      </c>
      <c r="D876" s="2" t="s">
        <v>81</v>
      </c>
      <c r="E876" s="2" t="s">
        <v>19</v>
      </c>
      <c r="F876" s="5">
        <v>6055</v>
      </c>
      <c r="G876" s="5">
        <v>6882</v>
      </c>
      <c r="H876" s="4"/>
    </row>
    <row r="877" spans="1:8" x14ac:dyDescent="0.2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/>
    </row>
    <row r="878" spans="1:8" x14ac:dyDescent="0.2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/>
    </row>
    <row r="879" spans="1:8" x14ac:dyDescent="0.2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/>
    </row>
    <row r="880" spans="1:8" x14ac:dyDescent="0.2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/>
    </row>
    <row r="881" spans="1:8" x14ac:dyDescent="0.2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/>
    </row>
    <row r="882" spans="1:8" x14ac:dyDescent="0.2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/>
    </row>
    <row r="883" spans="1:8" x14ac:dyDescent="0.2">
      <c r="A883" s="3">
        <v>41607</v>
      </c>
      <c r="B883" s="2" t="s">
        <v>31</v>
      </c>
      <c r="C883" s="2" t="s">
        <v>14</v>
      </c>
      <c r="D883" s="2" t="s">
        <v>81</v>
      </c>
      <c r="E883" s="2" t="s">
        <v>16</v>
      </c>
      <c r="F883" s="5">
        <v>2683</v>
      </c>
      <c r="G883" s="5">
        <v>6237</v>
      </c>
      <c r="H883" s="4"/>
    </row>
    <row r="884" spans="1:8" x14ac:dyDescent="0.2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/>
    </row>
    <row r="885" spans="1:8" x14ac:dyDescent="0.2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/>
    </row>
    <row r="886" spans="1:8" x14ac:dyDescent="0.2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/>
    </row>
    <row r="887" spans="1:8" x14ac:dyDescent="0.2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/>
    </row>
    <row r="888" spans="1:8" x14ac:dyDescent="0.2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/>
    </row>
    <row r="889" spans="1:8" x14ac:dyDescent="0.2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/>
    </row>
    <row r="890" spans="1:8" x14ac:dyDescent="0.2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/>
    </row>
    <row r="891" spans="1:8" x14ac:dyDescent="0.2">
      <c r="A891" s="3">
        <v>41368</v>
      </c>
      <c r="B891" s="2" t="s">
        <v>17</v>
      </c>
      <c r="C891" s="2" t="s">
        <v>27</v>
      </c>
      <c r="D891" s="2" t="s">
        <v>81</v>
      </c>
      <c r="E891" s="2" t="s">
        <v>19</v>
      </c>
      <c r="F891" s="5">
        <v>1962</v>
      </c>
      <c r="G891" s="5">
        <v>2615</v>
      </c>
      <c r="H891" s="4"/>
    </row>
    <row r="892" spans="1:8" x14ac:dyDescent="0.2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/>
    </row>
    <row r="893" spans="1:8" x14ac:dyDescent="0.2">
      <c r="A893" s="3">
        <v>41473</v>
      </c>
      <c r="B893" s="2" t="s">
        <v>17</v>
      </c>
      <c r="C893" s="2" t="s">
        <v>27</v>
      </c>
      <c r="D893" s="2" t="s">
        <v>81</v>
      </c>
      <c r="E893" s="2" t="s">
        <v>22</v>
      </c>
      <c r="F893" s="5">
        <v>3414</v>
      </c>
      <c r="G893" s="5">
        <v>4553</v>
      </c>
      <c r="H893" s="4"/>
    </row>
    <row r="894" spans="1:8" x14ac:dyDescent="0.2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/>
    </row>
    <row r="895" spans="1:8" x14ac:dyDescent="0.2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/>
    </row>
    <row r="896" spans="1:8" x14ac:dyDescent="0.2">
      <c r="A896" s="3">
        <v>41525</v>
      </c>
      <c r="B896" s="2" t="s">
        <v>17</v>
      </c>
      <c r="C896" s="2" t="s">
        <v>23</v>
      </c>
      <c r="D896" s="2" t="s">
        <v>81</v>
      </c>
      <c r="E896" s="2" t="s">
        <v>16</v>
      </c>
      <c r="F896" s="5">
        <v>3287</v>
      </c>
      <c r="G896" s="5">
        <v>3515</v>
      </c>
      <c r="H896" s="4"/>
    </row>
    <row r="897" spans="1:8" x14ac:dyDescent="0.2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/>
    </row>
    <row r="898" spans="1:8" x14ac:dyDescent="0.2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/>
    </row>
    <row r="899" spans="1:8" x14ac:dyDescent="0.2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/>
    </row>
    <row r="900" spans="1:8" x14ac:dyDescent="0.2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/>
    </row>
    <row r="901" spans="1:8" x14ac:dyDescent="0.2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/>
    </row>
    <row r="902" spans="1:8" x14ac:dyDescent="0.2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/>
    </row>
    <row r="903" spans="1:8" x14ac:dyDescent="0.2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/>
    </row>
    <row r="904" spans="1:8" x14ac:dyDescent="0.2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/>
    </row>
    <row r="905" spans="1:8" x14ac:dyDescent="0.2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/>
    </row>
    <row r="906" spans="1:8" x14ac:dyDescent="0.2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/>
    </row>
    <row r="907" spans="1:8" x14ac:dyDescent="0.2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/>
    </row>
    <row r="908" spans="1:8" x14ac:dyDescent="0.2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/>
    </row>
    <row r="909" spans="1:8" x14ac:dyDescent="0.2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/>
    </row>
    <row r="910" spans="1:8" x14ac:dyDescent="0.2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/>
    </row>
    <row r="911" spans="1:8" x14ac:dyDescent="0.2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/>
    </row>
    <row r="912" spans="1:8" x14ac:dyDescent="0.2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/>
    </row>
    <row r="913" spans="1:8" x14ac:dyDescent="0.2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/>
    </row>
    <row r="914" spans="1:8" x14ac:dyDescent="0.2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/>
    </row>
    <row r="915" spans="1:8" x14ac:dyDescent="0.2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/>
    </row>
    <row r="916" spans="1:8" x14ac:dyDescent="0.2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/>
    </row>
    <row r="917" spans="1:8" x14ac:dyDescent="0.2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/>
    </row>
    <row r="918" spans="1:8" x14ac:dyDescent="0.2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/>
    </row>
    <row r="919" spans="1:8" x14ac:dyDescent="0.2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/>
    </row>
    <row r="920" spans="1:8" x14ac:dyDescent="0.2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/>
    </row>
    <row r="921" spans="1:8" x14ac:dyDescent="0.2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/>
    </row>
    <row r="922" spans="1:8" x14ac:dyDescent="0.2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/>
    </row>
    <row r="923" spans="1:8" x14ac:dyDescent="0.2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/>
    </row>
    <row r="924" spans="1:8" x14ac:dyDescent="0.2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/>
    </row>
    <row r="925" spans="1:8" x14ac:dyDescent="0.2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/>
    </row>
    <row r="926" spans="1:8" x14ac:dyDescent="0.2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/>
    </row>
    <row r="927" spans="1:8" x14ac:dyDescent="0.2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/>
    </row>
    <row r="928" spans="1:8" x14ac:dyDescent="0.2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/>
    </row>
    <row r="929" spans="1:8" x14ac:dyDescent="0.2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/>
    </row>
    <row r="930" spans="1:8" x14ac:dyDescent="0.2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/>
    </row>
    <row r="931" spans="1:8" x14ac:dyDescent="0.2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/>
    </row>
    <row r="932" spans="1:8" x14ac:dyDescent="0.2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/>
    </row>
    <row r="933" spans="1:8" x14ac:dyDescent="0.2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/>
    </row>
    <row r="934" spans="1:8" x14ac:dyDescent="0.2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/>
    </row>
    <row r="935" spans="1:8" x14ac:dyDescent="0.2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/>
    </row>
    <row r="936" spans="1:8" x14ac:dyDescent="0.2">
      <c r="A936" s="3">
        <v>41334</v>
      </c>
      <c r="B936" s="2" t="s">
        <v>13</v>
      </c>
      <c r="C936" s="2" t="s">
        <v>23</v>
      </c>
      <c r="D936" s="2" t="s">
        <v>81</v>
      </c>
      <c r="E936" s="2" t="s">
        <v>22</v>
      </c>
      <c r="F936" s="5">
        <v>1051</v>
      </c>
      <c r="G936" s="5">
        <v>2837</v>
      </c>
      <c r="H936" s="4"/>
    </row>
    <row r="937" spans="1:8" x14ac:dyDescent="0.2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/>
    </row>
    <row r="938" spans="1:8" x14ac:dyDescent="0.2">
      <c r="A938" s="3">
        <v>41180</v>
      </c>
      <c r="B938" s="2" t="s">
        <v>28</v>
      </c>
      <c r="C938" s="2" t="s">
        <v>27</v>
      </c>
      <c r="D938" s="2" t="s">
        <v>81</v>
      </c>
      <c r="E938" s="2" t="s">
        <v>22</v>
      </c>
      <c r="F938" s="5">
        <v>5666</v>
      </c>
      <c r="G938" s="5">
        <v>9770</v>
      </c>
      <c r="H938" s="4"/>
    </row>
    <row r="939" spans="1:8" x14ac:dyDescent="0.2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/>
    </row>
    <row r="940" spans="1:8" x14ac:dyDescent="0.2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/>
    </row>
    <row r="941" spans="1:8" x14ac:dyDescent="0.2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/>
    </row>
    <row r="942" spans="1:8" x14ac:dyDescent="0.2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/>
    </row>
    <row r="943" spans="1:8" x14ac:dyDescent="0.2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/>
    </row>
    <row r="944" spans="1:8" x14ac:dyDescent="0.2">
      <c r="A944" s="3">
        <v>41299</v>
      </c>
      <c r="B944" s="2" t="s">
        <v>31</v>
      </c>
      <c r="C944" s="2" t="s">
        <v>20</v>
      </c>
      <c r="D944" s="2" t="s">
        <v>81</v>
      </c>
      <c r="E944" s="2" t="s">
        <v>19</v>
      </c>
      <c r="F944" s="5">
        <v>4000</v>
      </c>
      <c r="G944" s="5">
        <v>8886</v>
      </c>
      <c r="H944" s="4"/>
    </row>
    <row r="945" spans="1:8" x14ac:dyDescent="0.2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/>
    </row>
    <row r="946" spans="1:8" x14ac:dyDescent="0.2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/>
    </row>
    <row r="947" spans="1:8" x14ac:dyDescent="0.2">
      <c r="A947" s="3">
        <v>41588</v>
      </c>
      <c r="B947" s="2" t="s">
        <v>13</v>
      </c>
      <c r="C947" s="2" t="s">
        <v>20</v>
      </c>
      <c r="D947" s="2" t="s">
        <v>81</v>
      </c>
      <c r="E947" s="2" t="s">
        <v>22</v>
      </c>
      <c r="F947" s="5">
        <v>336</v>
      </c>
      <c r="G947" s="5">
        <v>782</v>
      </c>
      <c r="H947" s="4"/>
    </row>
    <row r="948" spans="1:8" x14ac:dyDescent="0.2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/>
    </row>
    <row r="949" spans="1:8" x14ac:dyDescent="0.2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/>
    </row>
    <row r="950" spans="1:8" x14ac:dyDescent="0.2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/>
    </row>
    <row r="951" spans="1:8" x14ac:dyDescent="0.2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/>
    </row>
    <row r="952" spans="1:8" x14ac:dyDescent="0.2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/>
    </row>
    <row r="953" spans="1:8" x14ac:dyDescent="0.2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/>
    </row>
    <row r="954" spans="1:8" x14ac:dyDescent="0.2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/>
    </row>
    <row r="955" spans="1:8" x14ac:dyDescent="0.2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/>
    </row>
    <row r="956" spans="1:8" x14ac:dyDescent="0.2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/>
    </row>
    <row r="957" spans="1:8" x14ac:dyDescent="0.2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/>
    </row>
    <row r="958" spans="1:8" x14ac:dyDescent="0.2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/>
    </row>
    <row r="959" spans="1:8" x14ac:dyDescent="0.2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/>
    </row>
    <row r="960" spans="1:8" x14ac:dyDescent="0.2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/>
    </row>
    <row r="961" spans="1:8" x14ac:dyDescent="0.2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/>
    </row>
    <row r="962" spans="1:8" x14ac:dyDescent="0.2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/>
    </row>
    <row r="963" spans="1:8" x14ac:dyDescent="0.2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/>
    </row>
    <row r="964" spans="1:8" x14ac:dyDescent="0.2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/>
    </row>
    <row r="965" spans="1:8" x14ac:dyDescent="0.2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/>
    </row>
    <row r="966" spans="1:8" x14ac:dyDescent="0.2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/>
    </row>
    <row r="967" spans="1:8" x14ac:dyDescent="0.2">
      <c r="A967" s="3">
        <v>41098</v>
      </c>
      <c r="B967" s="2" t="s">
        <v>28</v>
      </c>
      <c r="C967" s="2" t="s">
        <v>14</v>
      </c>
      <c r="D967" s="2" t="s">
        <v>81</v>
      </c>
      <c r="E967" s="2" t="s">
        <v>22</v>
      </c>
      <c r="F967" s="5">
        <v>1830</v>
      </c>
      <c r="G967" s="5">
        <v>2079</v>
      </c>
      <c r="H967" s="4"/>
    </row>
    <row r="968" spans="1:8" x14ac:dyDescent="0.2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/>
    </row>
    <row r="969" spans="1:8" x14ac:dyDescent="0.2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/>
    </row>
    <row r="970" spans="1:8" x14ac:dyDescent="0.2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/>
    </row>
    <row r="971" spans="1:8" x14ac:dyDescent="0.2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/>
    </row>
    <row r="972" spans="1:8" x14ac:dyDescent="0.2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/>
    </row>
    <row r="973" spans="1:8" x14ac:dyDescent="0.2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/>
    </row>
    <row r="974" spans="1:8" x14ac:dyDescent="0.2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/>
    </row>
    <row r="975" spans="1:8" x14ac:dyDescent="0.2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/>
    </row>
    <row r="976" spans="1:8" x14ac:dyDescent="0.2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/>
    </row>
    <row r="977" spans="1:8" x14ac:dyDescent="0.2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/>
    </row>
    <row r="978" spans="1:8" x14ac:dyDescent="0.2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/>
    </row>
    <row r="979" spans="1:8" x14ac:dyDescent="0.2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/>
    </row>
    <row r="980" spans="1:8" x14ac:dyDescent="0.2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/>
    </row>
    <row r="981" spans="1:8" x14ac:dyDescent="0.2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/>
    </row>
    <row r="982" spans="1:8" x14ac:dyDescent="0.2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/>
    </row>
    <row r="983" spans="1:8" x14ac:dyDescent="0.2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/>
    </row>
    <row r="984" spans="1:8" x14ac:dyDescent="0.2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/>
    </row>
    <row r="985" spans="1:8" x14ac:dyDescent="0.2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/>
    </row>
    <row r="986" spans="1:8" x14ac:dyDescent="0.2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/>
    </row>
    <row r="987" spans="1:8" x14ac:dyDescent="0.2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/>
    </row>
    <row r="988" spans="1:8" x14ac:dyDescent="0.2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/>
    </row>
    <row r="989" spans="1:8" x14ac:dyDescent="0.2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/>
    </row>
    <row r="990" spans="1:8" x14ac:dyDescent="0.2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/>
    </row>
    <row r="991" spans="1:8" x14ac:dyDescent="0.2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/>
    </row>
    <row r="992" spans="1:8" x14ac:dyDescent="0.2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/>
    </row>
    <row r="993" spans="1:8" x14ac:dyDescent="0.2">
      <c r="A993" s="3">
        <v>41602</v>
      </c>
      <c r="B993" s="2" t="s">
        <v>13</v>
      </c>
      <c r="C993" s="2" t="s">
        <v>14</v>
      </c>
      <c r="D993" s="2" t="s">
        <v>81</v>
      </c>
      <c r="E993" s="2" t="s">
        <v>16</v>
      </c>
      <c r="F993" s="5">
        <v>2309</v>
      </c>
      <c r="G993" s="5">
        <v>3980</v>
      </c>
      <c r="H993" s="4"/>
    </row>
    <row r="994" spans="1:8" x14ac:dyDescent="0.2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/>
    </row>
    <row r="995" spans="1:8" x14ac:dyDescent="0.2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/>
    </row>
    <row r="996" spans="1:8" x14ac:dyDescent="0.2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/>
    </row>
    <row r="997" spans="1:8" x14ac:dyDescent="0.2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/>
    </row>
    <row r="998" spans="1:8" x14ac:dyDescent="0.2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/>
    </row>
    <row r="999" spans="1:8" x14ac:dyDescent="0.2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/>
    </row>
    <row r="1000" spans="1:8" x14ac:dyDescent="0.2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/>
    </row>
    <row r="1001" spans="1:8" x14ac:dyDescent="0.2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/>
    </row>
    <row r="1002" spans="1:8" x14ac:dyDescent="0.2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/>
    </row>
    <row r="1003" spans="1:8" x14ac:dyDescent="0.2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/>
    </row>
    <row r="1004" spans="1:8" x14ac:dyDescent="0.2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/>
    </row>
    <row r="1005" spans="1:8" x14ac:dyDescent="0.2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/>
    </row>
    <row r="1006" spans="1:8" x14ac:dyDescent="0.2">
      <c r="A1006" s="3">
        <v>41558</v>
      </c>
      <c r="B1006" s="2" t="s">
        <v>17</v>
      </c>
      <c r="C1006" s="2" t="s">
        <v>27</v>
      </c>
      <c r="D1006" s="2" t="s">
        <v>81</v>
      </c>
      <c r="E1006" s="2" t="s">
        <v>25</v>
      </c>
      <c r="F1006" s="5">
        <v>7307</v>
      </c>
      <c r="G1006" s="5">
        <v>7816</v>
      </c>
      <c r="H1006" s="4"/>
    </row>
    <row r="1007" spans="1:8" x14ac:dyDescent="0.2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/>
    </row>
    <row r="1008" spans="1:8" x14ac:dyDescent="0.2">
      <c r="A1008" s="3">
        <v>41402</v>
      </c>
      <c r="B1008" s="2" t="s">
        <v>17</v>
      </c>
      <c r="C1008" s="2" t="s">
        <v>20</v>
      </c>
      <c r="D1008" s="2" t="s">
        <v>81</v>
      </c>
      <c r="E1008" s="2" t="s">
        <v>16</v>
      </c>
      <c r="F1008" s="5">
        <v>815</v>
      </c>
      <c r="G1008" s="5">
        <v>1811</v>
      </c>
      <c r="H1008" s="4"/>
    </row>
    <row r="1009" spans="1:8" x14ac:dyDescent="0.2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/>
    </row>
    <row r="1010" spans="1:8" x14ac:dyDescent="0.2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/>
    </row>
    <row r="1011" spans="1:8" x14ac:dyDescent="0.2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/>
    </row>
    <row r="1012" spans="1:8" x14ac:dyDescent="0.2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/>
    </row>
    <row r="1013" spans="1:8" x14ac:dyDescent="0.2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/>
    </row>
    <row r="1014" spans="1:8" x14ac:dyDescent="0.2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/>
    </row>
    <row r="1015" spans="1:8" x14ac:dyDescent="0.2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/>
    </row>
    <row r="1016" spans="1:8" x14ac:dyDescent="0.2">
      <c r="A1016" s="3">
        <v>41413</v>
      </c>
      <c r="B1016" s="2" t="s">
        <v>31</v>
      </c>
      <c r="C1016" s="2" t="s">
        <v>14</v>
      </c>
      <c r="D1016" s="2" t="s">
        <v>81</v>
      </c>
      <c r="E1016" s="2" t="s">
        <v>16</v>
      </c>
      <c r="F1016" s="5">
        <v>1798</v>
      </c>
      <c r="G1016" s="5">
        <v>3102</v>
      </c>
      <c r="H1016" s="4"/>
    </row>
    <row r="1017" spans="1:8" x14ac:dyDescent="0.2">
      <c r="A1017" s="3">
        <v>41205</v>
      </c>
      <c r="B1017" s="2" t="s">
        <v>31</v>
      </c>
      <c r="C1017" s="2" t="s">
        <v>27</v>
      </c>
      <c r="D1017" s="2" t="s">
        <v>81</v>
      </c>
      <c r="E1017" s="2" t="s">
        <v>25</v>
      </c>
      <c r="F1017" s="5">
        <v>4923</v>
      </c>
      <c r="G1017" s="5">
        <v>8345</v>
      </c>
      <c r="H1017" s="4"/>
    </row>
    <row r="1018" spans="1:8" x14ac:dyDescent="0.2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/>
    </row>
    <row r="1019" spans="1:8" x14ac:dyDescent="0.2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/>
    </row>
    <row r="1020" spans="1:8" x14ac:dyDescent="0.2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/>
    </row>
    <row r="1021" spans="1:8" x14ac:dyDescent="0.2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/>
    </row>
    <row r="1022" spans="1:8" x14ac:dyDescent="0.2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/>
    </row>
    <row r="1023" spans="1:8" x14ac:dyDescent="0.2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/>
    </row>
    <row r="1024" spans="1:8" x14ac:dyDescent="0.2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/>
    </row>
    <row r="1025" spans="1:8" x14ac:dyDescent="0.2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/>
    </row>
    <row r="1026" spans="1:8" x14ac:dyDescent="0.2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/>
    </row>
    <row r="1027" spans="1:8" x14ac:dyDescent="0.2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/>
    </row>
    <row r="1028" spans="1:8" x14ac:dyDescent="0.2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/>
    </row>
    <row r="1029" spans="1:8" x14ac:dyDescent="0.2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/>
    </row>
    <row r="1030" spans="1:8" x14ac:dyDescent="0.2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/>
    </row>
    <row r="1031" spans="1:8" x14ac:dyDescent="0.2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/>
    </row>
    <row r="1032" spans="1:8" x14ac:dyDescent="0.2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/>
    </row>
    <row r="1033" spans="1:8" x14ac:dyDescent="0.2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/>
    </row>
    <row r="1034" spans="1:8" x14ac:dyDescent="0.2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/>
    </row>
    <row r="1035" spans="1:8" x14ac:dyDescent="0.2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/>
    </row>
    <row r="1036" spans="1:8" x14ac:dyDescent="0.2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/>
    </row>
    <row r="1037" spans="1:8" x14ac:dyDescent="0.2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/>
    </row>
    <row r="1038" spans="1:8" x14ac:dyDescent="0.2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/>
    </row>
    <row r="1039" spans="1:8" x14ac:dyDescent="0.2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/>
    </row>
    <row r="1040" spans="1:8" x14ac:dyDescent="0.2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/>
    </row>
    <row r="1041" spans="1:8" x14ac:dyDescent="0.2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/>
    </row>
    <row r="1042" spans="1:8" x14ac:dyDescent="0.2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/>
    </row>
    <row r="1043" spans="1:8" x14ac:dyDescent="0.2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/>
    </row>
    <row r="1044" spans="1:8" x14ac:dyDescent="0.2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/>
    </row>
    <row r="1045" spans="1:8" x14ac:dyDescent="0.2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/>
    </row>
    <row r="1046" spans="1:8" x14ac:dyDescent="0.2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/>
    </row>
    <row r="1047" spans="1:8" x14ac:dyDescent="0.2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/>
    </row>
    <row r="1048" spans="1:8" x14ac:dyDescent="0.2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/>
    </row>
    <row r="1049" spans="1:8" x14ac:dyDescent="0.2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/>
    </row>
    <row r="1050" spans="1:8" x14ac:dyDescent="0.2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/>
    </row>
    <row r="1051" spans="1:8" x14ac:dyDescent="0.2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/>
    </row>
    <row r="1052" spans="1:8" x14ac:dyDescent="0.2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/>
    </row>
    <row r="1053" spans="1:8" x14ac:dyDescent="0.2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/>
    </row>
    <row r="1054" spans="1:8" x14ac:dyDescent="0.2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/>
    </row>
    <row r="1055" spans="1:8" x14ac:dyDescent="0.2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/>
    </row>
    <row r="1056" spans="1:8" x14ac:dyDescent="0.2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/>
    </row>
    <row r="1057" spans="1:8" x14ac:dyDescent="0.2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/>
    </row>
    <row r="1058" spans="1:8" x14ac:dyDescent="0.2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/>
    </row>
    <row r="1059" spans="1:8" x14ac:dyDescent="0.2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/>
    </row>
    <row r="1060" spans="1:8" x14ac:dyDescent="0.2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/>
    </row>
    <row r="1061" spans="1:8" x14ac:dyDescent="0.2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/>
    </row>
    <row r="1062" spans="1:8" x14ac:dyDescent="0.2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/>
    </row>
    <row r="1063" spans="1:8" x14ac:dyDescent="0.2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/>
    </row>
    <row r="1064" spans="1:8" x14ac:dyDescent="0.2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/>
    </row>
    <row r="1065" spans="1:8" x14ac:dyDescent="0.2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/>
    </row>
    <row r="1066" spans="1:8" x14ac:dyDescent="0.2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/>
    </row>
    <row r="1067" spans="1:8" x14ac:dyDescent="0.2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/>
    </row>
    <row r="1068" spans="1:8" x14ac:dyDescent="0.2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/>
    </row>
    <row r="1069" spans="1:8" x14ac:dyDescent="0.2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/>
    </row>
    <row r="1070" spans="1:8" x14ac:dyDescent="0.2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/>
    </row>
    <row r="1071" spans="1:8" x14ac:dyDescent="0.2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/>
    </row>
    <row r="1072" spans="1:8" x14ac:dyDescent="0.2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/>
    </row>
    <row r="1073" spans="1:8" x14ac:dyDescent="0.2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/>
    </row>
    <row r="1074" spans="1:8" x14ac:dyDescent="0.2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/>
    </row>
    <row r="1075" spans="1:8" x14ac:dyDescent="0.2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/>
    </row>
    <row r="1076" spans="1:8" x14ac:dyDescent="0.2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/>
    </row>
    <row r="1077" spans="1:8" x14ac:dyDescent="0.2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/>
    </row>
    <row r="1078" spans="1:8" x14ac:dyDescent="0.2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/>
    </row>
    <row r="1079" spans="1:8" x14ac:dyDescent="0.2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/>
    </row>
    <row r="1080" spans="1:8" x14ac:dyDescent="0.2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/>
    </row>
    <row r="1081" spans="1:8" x14ac:dyDescent="0.2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/>
    </row>
    <row r="1082" spans="1:8" x14ac:dyDescent="0.2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/>
    </row>
    <row r="1083" spans="1:8" x14ac:dyDescent="0.2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/>
    </row>
    <row r="1084" spans="1:8" x14ac:dyDescent="0.2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/>
    </row>
    <row r="1085" spans="1:8" x14ac:dyDescent="0.2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/>
    </row>
    <row r="1086" spans="1:8" x14ac:dyDescent="0.2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/>
    </row>
    <row r="1087" spans="1:8" x14ac:dyDescent="0.2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/>
    </row>
    <row r="1088" spans="1:8" x14ac:dyDescent="0.2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/>
    </row>
    <row r="1089" spans="1:8" x14ac:dyDescent="0.2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/>
    </row>
    <row r="1090" spans="1:8" x14ac:dyDescent="0.2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/>
    </row>
    <row r="1091" spans="1:8" x14ac:dyDescent="0.2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/>
    </row>
    <row r="1092" spans="1:8" x14ac:dyDescent="0.2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/>
    </row>
    <row r="1093" spans="1:8" x14ac:dyDescent="0.2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/>
    </row>
    <row r="1094" spans="1:8" x14ac:dyDescent="0.2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/>
    </row>
    <row r="1095" spans="1:8" x14ac:dyDescent="0.2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/>
    </row>
    <row r="1096" spans="1:8" x14ac:dyDescent="0.2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/>
    </row>
    <row r="1097" spans="1:8" x14ac:dyDescent="0.2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/>
    </row>
    <row r="1098" spans="1:8" x14ac:dyDescent="0.2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/>
    </row>
    <row r="1099" spans="1:8" x14ac:dyDescent="0.2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/>
    </row>
    <row r="1100" spans="1:8" x14ac:dyDescent="0.2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/>
    </row>
    <row r="1101" spans="1:8" x14ac:dyDescent="0.2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/>
    </row>
    <row r="1102" spans="1:8" x14ac:dyDescent="0.2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/>
    </row>
    <row r="1103" spans="1:8" x14ac:dyDescent="0.2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/>
    </row>
    <row r="1104" spans="1:8" x14ac:dyDescent="0.2">
      <c r="A1104" s="3">
        <v>41599</v>
      </c>
      <c r="B1104" s="2" t="s">
        <v>17</v>
      </c>
      <c r="C1104" s="2" t="s">
        <v>27</v>
      </c>
      <c r="D1104" s="2" t="s">
        <v>81</v>
      </c>
      <c r="E1104" s="2" t="s">
        <v>25</v>
      </c>
      <c r="F1104" s="5">
        <v>7481</v>
      </c>
      <c r="G1104" s="5">
        <v>8500</v>
      </c>
      <c r="H1104" s="4"/>
    </row>
    <row r="1105" spans="1:8" x14ac:dyDescent="0.2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/>
    </row>
    <row r="1106" spans="1:8" x14ac:dyDescent="0.2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/>
    </row>
    <row r="1107" spans="1:8" x14ac:dyDescent="0.2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/>
    </row>
    <row r="1108" spans="1:8" x14ac:dyDescent="0.2">
      <c r="A1108" s="3">
        <v>41410</v>
      </c>
      <c r="B1108" s="2" t="s">
        <v>28</v>
      </c>
      <c r="C1108" s="2" t="s">
        <v>27</v>
      </c>
      <c r="D1108" s="2" t="s">
        <v>81</v>
      </c>
      <c r="E1108" s="2" t="s">
        <v>25</v>
      </c>
      <c r="F1108" s="5">
        <v>4534</v>
      </c>
      <c r="G1108" s="5">
        <v>6046</v>
      </c>
      <c r="H1108" s="4"/>
    </row>
    <row r="1109" spans="1:8" x14ac:dyDescent="0.2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/>
    </row>
    <row r="1110" spans="1:8" x14ac:dyDescent="0.2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/>
    </row>
    <row r="1111" spans="1:8" x14ac:dyDescent="0.2">
      <c r="A1111" s="3">
        <v>40959</v>
      </c>
      <c r="B1111" s="2" t="s">
        <v>28</v>
      </c>
      <c r="C1111" s="2" t="s">
        <v>14</v>
      </c>
      <c r="D1111" s="2" t="s">
        <v>81</v>
      </c>
      <c r="E1111" s="2" t="s">
        <v>16</v>
      </c>
      <c r="F1111" s="5">
        <v>5016</v>
      </c>
      <c r="G1111" s="5">
        <v>6686</v>
      </c>
      <c r="H1111" s="4"/>
    </row>
    <row r="1112" spans="1:8" x14ac:dyDescent="0.2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/>
    </row>
    <row r="1113" spans="1:8" x14ac:dyDescent="0.2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/>
    </row>
    <row r="1114" spans="1:8" x14ac:dyDescent="0.2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/>
    </row>
    <row r="1115" spans="1:8" x14ac:dyDescent="0.2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/>
    </row>
    <row r="1116" spans="1:8" x14ac:dyDescent="0.2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/>
    </row>
    <row r="1117" spans="1:8" x14ac:dyDescent="0.2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/>
    </row>
    <row r="1118" spans="1:8" x14ac:dyDescent="0.2">
      <c r="A1118" s="3">
        <v>41434</v>
      </c>
      <c r="B1118" s="2" t="s">
        <v>13</v>
      </c>
      <c r="C1118" s="2" t="s">
        <v>23</v>
      </c>
      <c r="D1118" s="2" t="s">
        <v>81</v>
      </c>
      <c r="E1118" s="2" t="s">
        <v>25</v>
      </c>
      <c r="F1118" s="5">
        <v>3481</v>
      </c>
      <c r="G1118" s="5">
        <v>6002</v>
      </c>
      <c r="H1118" s="4"/>
    </row>
    <row r="1119" spans="1:8" x14ac:dyDescent="0.2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/>
    </row>
    <row r="1120" spans="1:8" x14ac:dyDescent="0.2">
      <c r="A1120" s="3">
        <v>41581</v>
      </c>
      <c r="B1120" s="2" t="s">
        <v>13</v>
      </c>
      <c r="C1120" s="2" t="s">
        <v>23</v>
      </c>
      <c r="D1120" s="2" t="s">
        <v>81</v>
      </c>
      <c r="E1120" s="2" t="s">
        <v>22</v>
      </c>
      <c r="F1120" s="5">
        <v>1973</v>
      </c>
      <c r="G1120" s="5">
        <v>2630</v>
      </c>
      <c r="H1120" s="4"/>
    </row>
    <row r="1121" spans="1:8" x14ac:dyDescent="0.2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/>
    </row>
    <row r="1122" spans="1:8" x14ac:dyDescent="0.2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/>
    </row>
    <row r="1123" spans="1:8" x14ac:dyDescent="0.2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/>
    </row>
    <row r="1124" spans="1:8" x14ac:dyDescent="0.2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/>
    </row>
    <row r="1125" spans="1:8" x14ac:dyDescent="0.2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/>
    </row>
    <row r="1126" spans="1:8" x14ac:dyDescent="0.2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/>
    </row>
    <row r="1127" spans="1:8" x14ac:dyDescent="0.2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/>
    </row>
    <row r="1128" spans="1:8" x14ac:dyDescent="0.2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/>
    </row>
    <row r="1129" spans="1:8" x14ac:dyDescent="0.2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/>
    </row>
    <row r="1130" spans="1:8" x14ac:dyDescent="0.2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/>
    </row>
    <row r="1131" spans="1:8" x14ac:dyDescent="0.2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/>
    </row>
    <row r="1132" spans="1:8" x14ac:dyDescent="0.2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/>
    </row>
    <row r="1133" spans="1:8" x14ac:dyDescent="0.2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/>
    </row>
    <row r="1134" spans="1:8" x14ac:dyDescent="0.2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/>
    </row>
    <row r="1135" spans="1:8" x14ac:dyDescent="0.2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/>
    </row>
    <row r="1136" spans="1:8" x14ac:dyDescent="0.2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/>
    </row>
    <row r="1137" spans="1:8" x14ac:dyDescent="0.2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/>
    </row>
    <row r="1138" spans="1:8" x14ac:dyDescent="0.2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/>
    </row>
    <row r="1139" spans="1:8" x14ac:dyDescent="0.2">
      <c r="A1139" s="3">
        <v>41074</v>
      </c>
      <c r="B1139" s="2" t="s">
        <v>13</v>
      </c>
      <c r="C1139" s="2" t="s">
        <v>23</v>
      </c>
      <c r="D1139" s="2" t="s">
        <v>81</v>
      </c>
      <c r="E1139" s="2" t="s">
        <v>22</v>
      </c>
      <c r="F1139" s="5">
        <v>1234</v>
      </c>
      <c r="G1139" s="5">
        <v>2868</v>
      </c>
      <c r="H1139" s="4"/>
    </row>
    <row r="1140" spans="1:8" x14ac:dyDescent="0.2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/>
    </row>
    <row r="1141" spans="1:8" x14ac:dyDescent="0.2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/>
    </row>
    <row r="1142" spans="1:8" x14ac:dyDescent="0.2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/>
    </row>
    <row r="1143" spans="1:8" x14ac:dyDescent="0.2">
      <c r="A1143" s="3">
        <v>41397</v>
      </c>
      <c r="B1143" s="2" t="s">
        <v>17</v>
      </c>
      <c r="C1143" s="2" t="s">
        <v>27</v>
      </c>
      <c r="D1143" s="2" t="s">
        <v>81</v>
      </c>
      <c r="E1143" s="2" t="s">
        <v>16</v>
      </c>
      <c r="F1143" s="5">
        <v>1979</v>
      </c>
      <c r="G1143" s="5">
        <v>2117</v>
      </c>
      <c r="H1143" s="4"/>
    </row>
    <row r="1144" spans="1:8" x14ac:dyDescent="0.2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/>
    </row>
    <row r="1145" spans="1:8" x14ac:dyDescent="0.2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/>
    </row>
    <row r="1146" spans="1:8" x14ac:dyDescent="0.2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/>
    </row>
    <row r="1147" spans="1:8" x14ac:dyDescent="0.2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/>
    </row>
    <row r="1148" spans="1:8" x14ac:dyDescent="0.2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/>
    </row>
    <row r="1149" spans="1:8" x14ac:dyDescent="0.2">
      <c r="A1149" s="3">
        <v>41588</v>
      </c>
      <c r="B1149" s="2" t="s">
        <v>13</v>
      </c>
      <c r="C1149" s="2" t="s">
        <v>27</v>
      </c>
      <c r="D1149" s="2" t="s">
        <v>81</v>
      </c>
      <c r="E1149" s="2" t="s">
        <v>25</v>
      </c>
      <c r="F1149" s="5">
        <v>5468</v>
      </c>
      <c r="G1149" s="5">
        <v>9267</v>
      </c>
      <c r="H1149" s="4"/>
    </row>
    <row r="1150" spans="1:8" x14ac:dyDescent="0.2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/>
    </row>
    <row r="1151" spans="1:8" x14ac:dyDescent="0.2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/>
    </row>
    <row r="1152" spans="1:8" x14ac:dyDescent="0.2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/>
    </row>
    <row r="1153" spans="1:8" x14ac:dyDescent="0.2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/>
    </row>
    <row r="1154" spans="1:8" x14ac:dyDescent="0.2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/>
    </row>
    <row r="1155" spans="1:8" x14ac:dyDescent="0.2">
      <c r="A1155" s="3">
        <v>41337</v>
      </c>
      <c r="B1155" s="2" t="s">
        <v>13</v>
      </c>
      <c r="C1155" s="2" t="s">
        <v>14</v>
      </c>
      <c r="D1155" s="2" t="s">
        <v>81</v>
      </c>
      <c r="E1155" s="2" t="s">
        <v>19</v>
      </c>
      <c r="F1155" s="5">
        <v>5661</v>
      </c>
      <c r="G1155" s="5">
        <v>7548</v>
      </c>
      <c r="H1155" s="4"/>
    </row>
    <row r="1156" spans="1:8" x14ac:dyDescent="0.2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/>
    </row>
    <row r="1157" spans="1:8" x14ac:dyDescent="0.2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/>
    </row>
    <row r="1158" spans="1:8" x14ac:dyDescent="0.2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/>
    </row>
    <row r="1159" spans="1:8" x14ac:dyDescent="0.2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/>
    </row>
    <row r="1160" spans="1:8" x14ac:dyDescent="0.2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/>
    </row>
    <row r="1161" spans="1:8" x14ac:dyDescent="0.2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/>
    </row>
    <row r="1162" spans="1:8" x14ac:dyDescent="0.2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/>
    </row>
    <row r="1163" spans="1:8" x14ac:dyDescent="0.2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/>
    </row>
    <row r="1164" spans="1:8" x14ac:dyDescent="0.2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/>
    </row>
    <row r="1165" spans="1:8" x14ac:dyDescent="0.2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/>
    </row>
    <row r="1166" spans="1:8" x14ac:dyDescent="0.2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/>
    </row>
    <row r="1167" spans="1:8" x14ac:dyDescent="0.2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/>
    </row>
    <row r="1168" spans="1:8" x14ac:dyDescent="0.2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/>
    </row>
    <row r="1169" spans="1:8" x14ac:dyDescent="0.2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/>
    </row>
    <row r="1170" spans="1:8" x14ac:dyDescent="0.2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/>
    </row>
    <row r="1171" spans="1:8" x14ac:dyDescent="0.2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/>
    </row>
    <row r="1172" spans="1:8" x14ac:dyDescent="0.2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/>
    </row>
    <row r="1173" spans="1:8" x14ac:dyDescent="0.2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/>
    </row>
    <row r="1174" spans="1:8" x14ac:dyDescent="0.2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/>
    </row>
    <row r="1175" spans="1:8" x14ac:dyDescent="0.2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/>
    </row>
    <row r="1176" spans="1:8" x14ac:dyDescent="0.2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/>
    </row>
    <row r="1177" spans="1:8" x14ac:dyDescent="0.2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/>
    </row>
    <row r="1178" spans="1:8" x14ac:dyDescent="0.2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/>
    </row>
    <row r="1179" spans="1:8" x14ac:dyDescent="0.2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/>
    </row>
    <row r="1180" spans="1:8" x14ac:dyDescent="0.2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/>
    </row>
    <row r="1181" spans="1:8" x14ac:dyDescent="0.2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/>
    </row>
    <row r="1182" spans="1:8" x14ac:dyDescent="0.2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/>
    </row>
    <row r="1183" spans="1:8" x14ac:dyDescent="0.2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/>
    </row>
    <row r="1184" spans="1:8" x14ac:dyDescent="0.2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/>
    </row>
    <row r="1185" spans="1:8" x14ac:dyDescent="0.2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/>
    </row>
    <row r="1186" spans="1:8" x14ac:dyDescent="0.2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/>
    </row>
    <row r="1187" spans="1:8" x14ac:dyDescent="0.2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/>
    </row>
    <row r="1188" spans="1:8" x14ac:dyDescent="0.2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/>
    </row>
    <row r="1189" spans="1:8" x14ac:dyDescent="0.2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/>
    </row>
    <row r="1190" spans="1:8" x14ac:dyDescent="0.2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/>
    </row>
    <row r="1191" spans="1:8" x14ac:dyDescent="0.2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/>
    </row>
    <row r="1192" spans="1:8" x14ac:dyDescent="0.2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/>
    </row>
    <row r="1193" spans="1:8" x14ac:dyDescent="0.2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/>
    </row>
    <row r="1194" spans="1:8" x14ac:dyDescent="0.2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/>
    </row>
    <row r="1195" spans="1:8" x14ac:dyDescent="0.2">
      <c r="A1195" s="3">
        <v>41597</v>
      </c>
      <c r="B1195" s="2" t="s">
        <v>28</v>
      </c>
      <c r="C1195" s="2" t="s">
        <v>23</v>
      </c>
      <c r="D1195" s="2" t="s">
        <v>81</v>
      </c>
      <c r="E1195" s="2" t="s">
        <v>25</v>
      </c>
      <c r="F1195" s="5">
        <v>5562</v>
      </c>
      <c r="G1195" s="5">
        <v>5949</v>
      </c>
      <c r="H1195" s="4"/>
    </row>
    <row r="1196" spans="1:8" x14ac:dyDescent="0.2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/>
    </row>
    <row r="1197" spans="1:8" x14ac:dyDescent="0.2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/>
    </row>
    <row r="1198" spans="1:8" x14ac:dyDescent="0.2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/>
    </row>
    <row r="1199" spans="1:8" x14ac:dyDescent="0.2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/>
    </row>
    <row r="1200" spans="1:8" x14ac:dyDescent="0.2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/>
    </row>
    <row r="1201" spans="1:8" x14ac:dyDescent="0.2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/>
    </row>
    <row r="1202" spans="1:8" x14ac:dyDescent="0.2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/>
    </row>
    <row r="1203" spans="1:8" x14ac:dyDescent="0.2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/>
    </row>
    <row r="1204" spans="1:8" x14ac:dyDescent="0.2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/>
    </row>
    <row r="1205" spans="1:8" x14ac:dyDescent="0.2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/>
    </row>
    <row r="1206" spans="1:8" x14ac:dyDescent="0.2">
      <c r="A1206" s="3">
        <v>41334</v>
      </c>
      <c r="B1206" s="2" t="s">
        <v>13</v>
      </c>
      <c r="C1206" s="2" t="s">
        <v>20</v>
      </c>
      <c r="D1206" s="2" t="s">
        <v>81</v>
      </c>
      <c r="E1206" s="2" t="s">
        <v>25</v>
      </c>
      <c r="F1206" s="5">
        <v>5673</v>
      </c>
      <c r="G1206" s="5">
        <v>7564</v>
      </c>
      <c r="H1206" s="4"/>
    </row>
    <row r="1207" spans="1:8" x14ac:dyDescent="0.2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/>
    </row>
    <row r="1208" spans="1:8" x14ac:dyDescent="0.2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/>
    </row>
    <row r="1209" spans="1:8" x14ac:dyDescent="0.2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/>
    </row>
    <row r="1210" spans="1:8" x14ac:dyDescent="0.2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/>
    </row>
    <row r="1211" spans="1:8" x14ac:dyDescent="0.2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/>
    </row>
    <row r="1212" spans="1:8" x14ac:dyDescent="0.2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/>
    </row>
    <row r="1213" spans="1:8" x14ac:dyDescent="0.2">
      <c r="A1213" s="3">
        <v>41405</v>
      </c>
      <c r="B1213" s="2" t="s">
        <v>17</v>
      </c>
      <c r="C1213" s="2" t="s">
        <v>20</v>
      </c>
      <c r="D1213" s="2" t="s">
        <v>81</v>
      </c>
      <c r="E1213" s="2" t="s">
        <v>22</v>
      </c>
      <c r="F1213" s="5">
        <v>2294</v>
      </c>
      <c r="G1213" s="5">
        <v>3059</v>
      </c>
      <c r="H1213" s="4"/>
    </row>
    <row r="1214" spans="1:8" x14ac:dyDescent="0.2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/>
    </row>
    <row r="1215" spans="1:8" x14ac:dyDescent="0.2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/>
    </row>
    <row r="1216" spans="1:8" x14ac:dyDescent="0.2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/>
    </row>
    <row r="1217" spans="1:8" x14ac:dyDescent="0.2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/>
    </row>
    <row r="1218" spans="1:8" x14ac:dyDescent="0.2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/>
    </row>
    <row r="1219" spans="1:8" x14ac:dyDescent="0.2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/>
    </row>
    <row r="1220" spans="1:8" x14ac:dyDescent="0.2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/>
    </row>
    <row r="1221" spans="1:8" x14ac:dyDescent="0.2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/>
    </row>
    <row r="1222" spans="1:8" x14ac:dyDescent="0.2">
      <c r="A1222" s="3">
        <v>40954</v>
      </c>
      <c r="B1222" s="2" t="s">
        <v>28</v>
      </c>
      <c r="C1222" s="2" t="s">
        <v>20</v>
      </c>
      <c r="D1222" s="2" t="s">
        <v>81</v>
      </c>
      <c r="E1222" s="2" t="s">
        <v>19</v>
      </c>
      <c r="F1222" s="5">
        <v>5539</v>
      </c>
      <c r="G1222" s="5">
        <v>9386</v>
      </c>
      <c r="H1222" s="4"/>
    </row>
    <row r="1223" spans="1:8" x14ac:dyDescent="0.2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/>
    </row>
    <row r="1224" spans="1:8" x14ac:dyDescent="0.2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/>
    </row>
    <row r="1225" spans="1:8" x14ac:dyDescent="0.2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/>
    </row>
    <row r="1226" spans="1:8" x14ac:dyDescent="0.2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/>
    </row>
    <row r="1227" spans="1:8" x14ac:dyDescent="0.2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/>
    </row>
    <row r="1228" spans="1:8" x14ac:dyDescent="0.2">
      <c r="A1228" s="3">
        <v>41579</v>
      </c>
      <c r="B1228" s="2" t="s">
        <v>17</v>
      </c>
      <c r="C1228" s="2" t="s">
        <v>23</v>
      </c>
      <c r="D1228" s="2" t="s">
        <v>81</v>
      </c>
      <c r="E1228" s="2" t="s">
        <v>25</v>
      </c>
      <c r="F1228" s="5">
        <v>4807</v>
      </c>
      <c r="G1228" s="5">
        <v>7067</v>
      </c>
      <c r="H1228" s="4"/>
    </row>
    <row r="1229" spans="1:8" x14ac:dyDescent="0.2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/>
    </row>
    <row r="1230" spans="1:8" x14ac:dyDescent="0.2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/>
    </row>
    <row r="1231" spans="1:8" x14ac:dyDescent="0.2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/>
    </row>
    <row r="1232" spans="1:8" x14ac:dyDescent="0.2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/>
    </row>
    <row r="1233" spans="1:8" x14ac:dyDescent="0.2">
      <c r="A1233" s="3">
        <v>41260</v>
      </c>
      <c r="B1233" s="2" t="s">
        <v>31</v>
      </c>
      <c r="C1233" s="2" t="s">
        <v>20</v>
      </c>
      <c r="D1233" s="2" t="s">
        <v>81</v>
      </c>
      <c r="E1233" s="2" t="s">
        <v>25</v>
      </c>
      <c r="F1233" s="5">
        <v>3551</v>
      </c>
      <c r="G1233" s="5">
        <v>7890</v>
      </c>
      <c r="H1233" s="4"/>
    </row>
    <row r="1234" spans="1:8" x14ac:dyDescent="0.2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/>
    </row>
    <row r="1235" spans="1:8" x14ac:dyDescent="0.2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/>
    </row>
    <row r="1236" spans="1:8" x14ac:dyDescent="0.2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/>
    </row>
    <row r="1237" spans="1:8" x14ac:dyDescent="0.2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/>
    </row>
    <row r="1238" spans="1:8" x14ac:dyDescent="0.2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/>
    </row>
    <row r="1239" spans="1:8" x14ac:dyDescent="0.2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/>
    </row>
    <row r="1240" spans="1:8" x14ac:dyDescent="0.2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/>
    </row>
    <row r="1241" spans="1:8" x14ac:dyDescent="0.2">
      <c r="A1241" s="3">
        <v>41268</v>
      </c>
      <c r="B1241" s="2" t="s">
        <v>17</v>
      </c>
      <c r="C1241" s="2" t="s">
        <v>14</v>
      </c>
      <c r="D1241" s="2" t="s">
        <v>81</v>
      </c>
      <c r="E1241" s="2" t="s">
        <v>22</v>
      </c>
      <c r="F1241" s="5">
        <v>5914</v>
      </c>
      <c r="G1241" s="5">
        <v>6326</v>
      </c>
      <c r="H1241" s="4"/>
    </row>
    <row r="1242" spans="1:8" x14ac:dyDescent="0.2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/>
    </row>
    <row r="1243" spans="1:8" x14ac:dyDescent="0.2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/>
    </row>
    <row r="1244" spans="1:8" x14ac:dyDescent="0.2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/>
    </row>
    <row r="1245" spans="1:8" x14ac:dyDescent="0.2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/>
    </row>
    <row r="1246" spans="1:8" x14ac:dyDescent="0.2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/>
    </row>
    <row r="1247" spans="1:8" x14ac:dyDescent="0.2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/>
    </row>
    <row r="1248" spans="1:8" x14ac:dyDescent="0.2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/>
    </row>
    <row r="1249" spans="1:8" x14ac:dyDescent="0.2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/>
    </row>
    <row r="1250" spans="1:8" x14ac:dyDescent="0.2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/>
    </row>
    <row r="1251" spans="1:8" x14ac:dyDescent="0.2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/>
    </row>
    <row r="1252" spans="1:8" x14ac:dyDescent="0.2">
      <c r="A1252" s="3">
        <v>41580</v>
      </c>
      <c r="B1252" s="2" t="s">
        <v>31</v>
      </c>
      <c r="C1252" s="2" t="s">
        <v>20</v>
      </c>
      <c r="D1252" s="2" t="s">
        <v>81</v>
      </c>
      <c r="E1252" s="2" t="s">
        <v>19</v>
      </c>
      <c r="F1252" s="5">
        <v>3551</v>
      </c>
      <c r="G1252" s="5">
        <v>4733</v>
      </c>
      <c r="H1252" s="4"/>
    </row>
    <row r="1253" spans="1:8" x14ac:dyDescent="0.2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/>
    </row>
    <row r="1254" spans="1:8" x14ac:dyDescent="0.2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/>
    </row>
    <row r="1255" spans="1:8" x14ac:dyDescent="0.2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/>
    </row>
    <row r="1256" spans="1:8" x14ac:dyDescent="0.2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/>
    </row>
    <row r="1257" spans="1:8" x14ac:dyDescent="0.2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/>
    </row>
    <row r="1258" spans="1:8" x14ac:dyDescent="0.2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/>
    </row>
    <row r="1259" spans="1:8" x14ac:dyDescent="0.2">
      <c r="A1259" s="3">
        <v>40990</v>
      </c>
      <c r="B1259" s="2" t="s">
        <v>13</v>
      </c>
      <c r="C1259" s="2" t="s">
        <v>23</v>
      </c>
      <c r="D1259" s="2" t="s">
        <v>81</v>
      </c>
      <c r="E1259" s="2" t="s">
        <v>25</v>
      </c>
      <c r="F1259" s="5">
        <v>4232</v>
      </c>
      <c r="G1259" s="5">
        <v>7295</v>
      </c>
      <c r="H1259" s="4"/>
    </row>
    <row r="1260" spans="1:8" x14ac:dyDescent="0.2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/>
    </row>
    <row r="1261" spans="1:8" x14ac:dyDescent="0.2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/>
    </row>
    <row r="1262" spans="1:8" x14ac:dyDescent="0.2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/>
    </row>
    <row r="1263" spans="1:8" x14ac:dyDescent="0.2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/>
    </row>
    <row r="1264" spans="1:8" x14ac:dyDescent="0.2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/>
    </row>
    <row r="1265" spans="1:8" x14ac:dyDescent="0.2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/>
    </row>
    <row r="1266" spans="1:8" x14ac:dyDescent="0.2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/>
    </row>
    <row r="1267" spans="1:8" x14ac:dyDescent="0.2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/>
    </row>
    <row r="1268" spans="1:8" x14ac:dyDescent="0.2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/>
    </row>
    <row r="1269" spans="1:8" x14ac:dyDescent="0.2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/>
    </row>
    <row r="1270" spans="1:8" x14ac:dyDescent="0.2">
      <c r="A1270" s="3">
        <v>41089</v>
      </c>
      <c r="B1270" s="2" t="s">
        <v>31</v>
      </c>
      <c r="C1270" s="2" t="s">
        <v>27</v>
      </c>
      <c r="D1270" s="2" t="s">
        <v>81</v>
      </c>
      <c r="E1270" s="2" t="s">
        <v>19</v>
      </c>
      <c r="F1270" s="5">
        <v>1566</v>
      </c>
      <c r="G1270" s="5">
        <v>2847</v>
      </c>
      <c r="H1270" s="4"/>
    </row>
    <row r="1271" spans="1:8" x14ac:dyDescent="0.2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/>
    </row>
    <row r="1272" spans="1:8" x14ac:dyDescent="0.2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/>
    </row>
    <row r="1273" spans="1:8" x14ac:dyDescent="0.2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/>
    </row>
    <row r="1274" spans="1:8" x14ac:dyDescent="0.2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/>
    </row>
    <row r="1275" spans="1:8" x14ac:dyDescent="0.2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/>
    </row>
    <row r="1276" spans="1:8" x14ac:dyDescent="0.2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/>
    </row>
    <row r="1277" spans="1:8" x14ac:dyDescent="0.2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/>
    </row>
    <row r="1278" spans="1:8" x14ac:dyDescent="0.2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/>
    </row>
    <row r="1279" spans="1:8" x14ac:dyDescent="0.2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/>
    </row>
    <row r="1280" spans="1:8" x14ac:dyDescent="0.2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/>
    </row>
    <row r="1281" spans="1:8" x14ac:dyDescent="0.2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/>
    </row>
    <row r="1282" spans="1:8" x14ac:dyDescent="0.2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/>
    </row>
    <row r="1283" spans="1:8" x14ac:dyDescent="0.2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/>
    </row>
    <row r="1284" spans="1:8" x14ac:dyDescent="0.2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/>
    </row>
    <row r="1285" spans="1:8" x14ac:dyDescent="0.2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/>
    </row>
    <row r="1286" spans="1:8" x14ac:dyDescent="0.2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/>
    </row>
    <row r="1287" spans="1:8" x14ac:dyDescent="0.2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/>
    </row>
    <row r="1288" spans="1:8" x14ac:dyDescent="0.2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/>
    </row>
    <row r="1289" spans="1:8" x14ac:dyDescent="0.2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/>
    </row>
    <row r="1290" spans="1:8" x14ac:dyDescent="0.2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/>
    </row>
    <row r="1291" spans="1:8" x14ac:dyDescent="0.2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/>
    </row>
    <row r="1292" spans="1:8" x14ac:dyDescent="0.2">
      <c r="A1292" s="3">
        <v>40979</v>
      </c>
      <c r="B1292" s="2" t="s">
        <v>17</v>
      </c>
      <c r="C1292" s="2" t="s">
        <v>20</v>
      </c>
      <c r="D1292" s="2" t="s">
        <v>81</v>
      </c>
      <c r="E1292" s="2" t="s">
        <v>16</v>
      </c>
      <c r="F1292" s="5">
        <v>3256</v>
      </c>
      <c r="G1292" s="5">
        <v>4787</v>
      </c>
      <c r="H1292" s="4"/>
    </row>
    <row r="1293" spans="1:8" x14ac:dyDescent="0.2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/>
    </row>
    <row r="1294" spans="1:8" x14ac:dyDescent="0.2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/>
    </row>
    <row r="1295" spans="1:8" x14ac:dyDescent="0.2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/>
    </row>
    <row r="1296" spans="1:8" x14ac:dyDescent="0.2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/>
    </row>
    <row r="1297" spans="1:8" x14ac:dyDescent="0.2">
      <c r="A1297" s="3">
        <v>41617</v>
      </c>
      <c r="B1297" s="2" t="s">
        <v>31</v>
      </c>
      <c r="C1297" s="2" t="s">
        <v>23</v>
      </c>
      <c r="D1297" s="2" t="s">
        <v>81</v>
      </c>
      <c r="E1297" s="2" t="s">
        <v>22</v>
      </c>
      <c r="F1297" s="5">
        <v>6620</v>
      </c>
      <c r="G1297" s="5">
        <v>9735</v>
      </c>
      <c r="H1297" s="4"/>
    </row>
    <row r="1298" spans="1:8" x14ac:dyDescent="0.2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/>
    </row>
    <row r="1299" spans="1:8" x14ac:dyDescent="0.2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/>
    </row>
    <row r="1300" spans="1:8" x14ac:dyDescent="0.2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/>
    </row>
    <row r="1301" spans="1:8" x14ac:dyDescent="0.2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/>
    </row>
    <row r="1302" spans="1:8" x14ac:dyDescent="0.2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/>
    </row>
    <row r="1303" spans="1:8" x14ac:dyDescent="0.2">
      <c r="A1303" s="3">
        <v>41220</v>
      </c>
      <c r="B1303" s="2" t="s">
        <v>13</v>
      </c>
      <c r="C1303" s="2" t="s">
        <v>20</v>
      </c>
      <c r="D1303" s="2" t="s">
        <v>81</v>
      </c>
      <c r="E1303" s="2" t="s">
        <v>19</v>
      </c>
      <c r="F1303" s="5">
        <v>2972</v>
      </c>
      <c r="G1303" s="5">
        <v>4372</v>
      </c>
      <c r="H1303" s="4"/>
    </row>
    <row r="1304" spans="1:8" x14ac:dyDescent="0.2">
      <c r="A1304" s="3">
        <v>41409</v>
      </c>
      <c r="B1304" s="2" t="s">
        <v>28</v>
      </c>
      <c r="C1304" s="2" t="s">
        <v>27</v>
      </c>
      <c r="D1304" s="2" t="s">
        <v>81</v>
      </c>
      <c r="E1304" s="2" t="s">
        <v>19</v>
      </c>
      <c r="F1304" s="5">
        <v>5429</v>
      </c>
      <c r="G1304" s="5">
        <v>9201</v>
      </c>
      <c r="H1304" s="4"/>
    </row>
    <row r="1305" spans="1:8" x14ac:dyDescent="0.2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/>
    </row>
    <row r="1306" spans="1:8" x14ac:dyDescent="0.2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/>
    </row>
    <row r="1307" spans="1:8" x14ac:dyDescent="0.2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/>
    </row>
    <row r="1308" spans="1:8" x14ac:dyDescent="0.2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/>
    </row>
    <row r="1309" spans="1:8" x14ac:dyDescent="0.2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/>
    </row>
    <row r="1310" spans="1:8" x14ac:dyDescent="0.2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/>
    </row>
    <row r="1311" spans="1:8" x14ac:dyDescent="0.2">
      <c r="A1311" s="3">
        <v>40917</v>
      </c>
      <c r="B1311" s="2" t="s">
        <v>17</v>
      </c>
      <c r="C1311" s="2" t="s">
        <v>14</v>
      </c>
      <c r="D1311" s="2" t="s">
        <v>81</v>
      </c>
      <c r="E1311" s="2" t="s">
        <v>19</v>
      </c>
      <c r="F1311" s="5">
        <v>5833</v>
      </c>
      <c r="G1311" s="5">
        <v>6628</v>
      </c>
      <c r="H1311" s="4"/>
    </row>
    <row r="1312" spans="1:8" x14ac:dyDescent="0.2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/>
    </row>
    <row r="1313" spans="1:8" x14ac:dyDescent="0.2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/>
    </row>
    <row r="1314" spans="1:8" x14ac:dyDescent="0.2">
      <c r="A1314" s="3">
        <v>41348</v>
      </c>
      <c r="B1314" s="2" t="s">
        <v>28</v>
      </c>
      <c r="C1314" s="2" t="s">
        <v>27</v>
      </c>
      <c r="D1314" s="2" t="s">
        <v>81</v>
      </c>
      <c r="E1314" s="2" t="s">
        <v>25</v>
      </c>
      <c r="F1314" s="5">
        <v>6240</v>
      </c>
      <c r="G1314" s="5">
        <v>9177</v>
      </c>
      <c r="H1314" s="4"/>
    </row>
    <row r="1315" spans="1:8" x14ac:dyDescent="0.2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/>
    </row>
    <row r="1316" spans="1:8" x14ac:dyDescent="0.2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/>
    </row>
    <row r="1317" spans="1:8" x14ac:dyDescent="0.2">
      <c r="A1317" s="3">
        <v>41211</v>
      </c>
      <c r="B1317" s="2" t="s">
        <v>13</v>
      </c>
      <c r="C1317" s="2" t="s">
        <v>23</v>
      </c>
      <c r="D1317" s="2" t="s">
        <v>81</v>
      </c>
      <c r="E1317" s="2" t="s">
        <v>19</v>
      </c>
      <c r="F1317" s="5">
        <v>89</v>
      </c>
      <c r="G1317" s="5">
        <v>152</v>
      </c>
      <c r="H1317" s="4"/>
    </row>
    <row r="1318" spans="1:8" x14ac:dyDescent="0.2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/>
    </row>
    <row r="1319" spans="1:8" x14ac:dyDescent="0.2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/>
    </row>
    <row r="1320" spans="1:8" x14ac:dyDescent="0.2">
      <c r="A1320" s="3">
        <v>41432</v>
      </c>
      <c r="B1320" s="2" t="s">
        <v>31</v>
      </c>
      <c r="C1320" s="2" t="s">
        <v>20</v>
      </c>
      <c r="D1320" s="2" t="s">
        <v>81</v>
      </c>
      <c r="E1320" s="2" t="s">
        <v>16</v>
      </c>
      <c r="F1320" s="5">
        <v>4688</v>
      </c>
      <c r="G1320" s="5">
        <v>8083</v>
      </c>
      <c r="H1320" s="4"/>
    </row>
    <row r="1321" spans="1:8" x14ac:dyDescent="0.2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/>
    </row>
    <row r="1322" spans="1:8" x14ac:dyDescent="0.2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/>
    </row>
    <row r="1323" spans="1:8" x14ac:dyDescent="0.2">
      <c r="A1323" s="3">
        <v>41066</v>
      </c>
      <c r="B1323" s="2" t="s">
        <v>13</v>
      </c>
      <c r="C1323" s="2" t="s">
        <v>14</v>
      </c>
      <c r="D1323" s="2" t="s">
        <v>81</v>
      </c>
      <c r="E1323" s="2" t="s">
        <v>25</v>
      </c>
      <c r="F1323" s="5">
        <v>1803</v>
      </c>
      <c r="G1323" s="5">
        <v>2050</v>
      </c>
      <c r="H1323" s="4"/>
    </row>
    <row r="1324" spans="1:8" x14ac:dyDescent="0.2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/>
    </row>
    <row r="1325" spans="1:8" x14ac:dyDescent="0.2">
      <c r="A1325" s="3">
        <v>41404</v>
      </c>
      <c r="B1325" s="2" t="s">
        <v>28</v>
      </c>
      <c r="C1325" s="2" t="s">
        <v>23</v>
      </c>
      <c r="D1325" s="2" t="s">
        <v>81</v>
      </c>
      <c r="E1325" s="2" t="s">
        <v>22</v>
      </c>
      <c r="F1325" s="5">
        <v>3476</v>
      </c>
      <c r="G1325" s="5">
        <v>6321</v>
      </c>
      <c r="H1325" s="4"/>
    </row>
    <row r="1326" spans="1:8" x14ac:dyDescent="0.2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/>
    </row>
    <row r="1327" spans="1:8" x14ac:dyDescent="0.2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/>
    </row>
    <row r="1328" spans="1:8" x14ac:dyDescent="0.2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/>
    </row>
    <row r="1329" spans="1:8" x14ac:dyDescent="0.2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/>
    </row>
    <row r="1330" spans="1:8" x14ac:dyDescent="0.2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/>
    </row>
    <row r="1331" spans="1:8" x14ac:dyDescent="0.2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/>
    </row>
    <row r="1332" spans="1:8" x14ac:dyDescent="0.2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/>
    </row>
    <row r="1333" spans="1:8" x14ac:dyDescent="0.2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/>
    </row>
    <row r="1334" spans="1:8" x14ac:dyDescent="0.2">
      <c r="A1334" s="3">
        <v>41309</v>
      </c>
      <c r="B1334" s="2" t="s">
        <v>13</v>
      </c>
      <c r="C1334" s="2" t="s">
        <v>14</v>
      </c>
      <c r="D1334" s="2" t="s">
        <v>81</v>
      </c>
      <c r="E1334" s="2" t="s">
        <v>22</v>
      </c>
      <c r="F1334" s="5">
        <v>4458</v>
      </c>
      <c r="G1334" s="5">
        <v>4769</v>
      </c>
      <c r="H1334" s="4"/>
    </row>
    <row r="1335" spans="1:8" x14ac:dyDescent="0.2">
      <c r="A1335" s="3">
        <v>41031</v>
      </c>
      <c r="B1335" s="2" t="s">
        <v>13</v>
      </c>
      <c r="C1335" s="2" t="s">
        <v>27</v>
      </c>
      <c r="D1335" s="2" t="s">
        <v>81</v>
      </c>
      <c r="E1335" s="2" t="s">
        <v>22</v>
      </c>
      <c r="F1335" s="5">
        <v>1266</v>
      </c>
      <c r="G1335" s="5">
        <v>1439</v>
      </c>
      <c r="H1335" s="4"/>
    </row>
    <row r="1336" spans="1:8" x14ac:dyDescent="0.2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/>
    </row>
    <row r="1337" spans="1:8" x14ac:dyDescent="0.2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/>
    </row>
    <row r="1338" spans="1:8" x14ac:dyDescent="0.2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/>
    </row>
    <row r="1339" spans="1:8" x14ac:dyDescent="0.2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/>
    </row>
    <row r="1340" spans="1:8" x14ac:dyDescent="0.2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/>
    </row>
    <row r="1341" spans="1:8" x14ac:dyDescent="0.2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/>
    </row>
    <row r="1342" spans="1:8" x14ac:dyDescent="0.2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/>
    </row>
    <row r="1343" spans="1:8" x14ac:dyDescent="0.2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/>
    </row>
    <row r="1344" spans="1:8" x14ac:dyDescent="0.2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/>
    </row>
    <row r="1345" spans="1:8" x14ac:dyDescent="0.2">
      <c r="A1345" s="3">
        <v>41508</v>
      </c>
      <c r="B1345" s="2" t="s">
        <v>31</v>
      </c>
      <c r="C1345" s="2" t="s">
        <v>14</v>
      </c>
      <c r="D1345" s="2" t="s">
        <v>81</v>
      </c>
      <c r="E1345" s="2" t="s">
        <v>19</v>
      </c>
      <c r="F1345" s="5">
        <v>3449</v>
      </c>
      <c r="G1345" s="5">
        <v>9323</v>
      </c>
      <c r="H1345" s="4"/>
    </row>
    <row r="1346" spans="1:8" x14ac:dyDescent="0.2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/>
    </row>
    <row r="1347" spans="1:8" x14ac:dyDescent="0.2">
      <c r="A1347" s="3">
        <v>40983</v>
      </c>
      <c r="B1347" s="2" t="s">
        <v>13</v>
      </c>
      <c r="C1347" s="2" t="s">
        <v>23</v>
      </c>
      <c r="D1347" s="2" t="s">
        <v>81</v>
      </c>
      <c r="E1347" s="2" t="s">
        <v>19</v>
      </c>
      <c r="F1347" s="5">
        <v>1378</v>
      </c>
      <c r="G1347" s="5">
        <v>3722</v>
      </c>
      <c r="H1347" s="4"/>
    </row>
    <row r="1348" spans="1:8" x14ac:dyDescent="0.2">
      <c r="A1348" s="3">
        <v>41056</v>
      </c>
      <c r="B1348" s="2" t="s">
        <v>28</v>
      </c>
      <c r="C1348" s="2" t="s">
        <v>23</v>
      </c>
      <c r="D1348" s="2" t="s">
        <v>81</v>
      </c>
      <c r="E1348" s="2" t="s">
        <v>19</v>
      </c>
      <c r="F1348" s="5">
        <v>2289</v>
      </c>
      <c r="G1348" s="5">
        <v>4162</v>
      </c>
      <c r="H1348" s="4"/>
    </row>
    <row r="1349" spans="1:8" x14ac:dyDescent="0.2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/>
    </row>
    <row r="1350" spans="1:8" x14ac:dyDescent="0.2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/>
    </row>
    <row r="1351" spans="1:8" x14ac:dyDescent="0.2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/>
    </row>
    <row r="1352" spans="1:8" x14ac:dyDescent="0.2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/>
    </row>
    <row r="1353" spans="1:8" x14ac:dyDescent="0.2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/>
    </row>
    <row r="1354" spans="1:8" x14ac:dyDescent="0.2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/>
    </row>
    <row r="1355" spans="1:8" x14ac:dyDescent="0.2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/>
    </row>
    <row r="1356" spans="1:8" x14ac:dyDescent="0.2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/>
    </row>
    <row r="1357" spans="1:8" x14ac:dyDescent="0.2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/>
    </row>
    <row r="1358" spans="1:8" x14ac:dyDescent="0.2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/>
    </row>
    <row r="1359" spans="1:8" x14ac:dyDescent="0.2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/>
    </row>
    <row r="1360" spans="1:8" x14ac:dyDescent="0.2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/>
    </row>
    <row r="1361" spans="1:8" x14ac:dyDescent="0.2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/>
    </row>
    <row r="1362" spans="1:8" x14ac:dyDescent="0.2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/>
    </row>
    <row r="1363" spans="1:8" x14ac:dyDescent="0.2">
      <c r="A1363" s="3">
        <v>41009</v>
      </c>
      <c r="B1363" s="2" t="s">
        <v>13</v>
      </c>
      <c r="C1363" s="2" t="s">
        <v>23</v>
      </c>
      <c r="D1363" s="2" t="s">
        <v>81</v>
      </c>
      <c r="E1363" s="2" t="s">
        <v>22</v>
      </c>
      <c r="F1363" s="5">
        <v>2373</v>
      </c>
      <c r="G1363" s="5">
        <v>4093</v>
      </c>
      <c r="H1363" s="4"/>
    </row>
    <row r="1364" spans="1:8" x14ac:dyDescent="0.2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/>
    </row>
    <row r="1365" spans="1:8" x14ac:dyDescent="0.2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/>
    </row>
    <row r="1366" spans="1:8" x14ac:dyDescent="0.2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/>
    </row>
    <row r="1367" spans="1:8" x14ac:dyDescent="0.2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/>
    </row>
    <row r="1368" spans="1:8" x14ac:dyDescent="0.2">
      <c r="A1368" s="3">
        <v>41359</v>
      </c>
      <c r="B1368" s="2" t="s">
        <v>17</v>
      </c>
      <c r="C1368" s="2" t="s">
        <v>14</v>
      </c>
      <c r="D1368" s="2" t="s">
        <v>81</v>
      </c>
      <c r="E1368" s="2" t="s">
        <v>16</v>
      </c>
      <c r="F1368" s="5">
        <v>1406</v>
      </c>
      <c r="G1368" s="5">
        <v>2423</v>
      </c>
      <c r="H1368" s="4"/>
    </row>
    <row r="1369" spans="1:8" x14ac:dyDescent="0.2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/>
    </row>
    <row r="1370" spans="1:8" x14ac:dyDescent="0.2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/>
    </row>
    <row r="1371" spans="1:8" x14ac:dyDescent="0.2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/>
    </row>
    <row r="1372" spans="1:8" x14ac:dyDescent="0.2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/>
    </row>
    <row r="1373" spans="1:8" x14ac:dyDescent="0.2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/>
    </row>
    <row r="1374" spans="1:8" x14ac:dyDescent="0.2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/>
    </row>
    <row r="1375" spans="1:8" x14ac:dyDescent="0.2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/>
    </row>
    <row r="1376" spans="1:8" x14ac:dyDescent="0.2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/>
    </row>
    <row r="1377" spans="1:8" x14ac:dyDescent="0.2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/>
    </row>
    <row r="1378" spans="1:8" x14ac:dyDescent="0.2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/>
    </row>
    <row r="1379" spans="1:8" x14ac:dyDescent="0.2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/>
    </row>
    <row r="1380" spans="1:8" x14ac:dyDescent="0.2">
      <c r="A1380" s="3">
        <v>41575</v>
      </c>
      <c r="B1380" s="2" t="s">
        <v>28</v>
      </c>
      <c r="C1380" s="2" t="s">
        <v>20</v>
      </c>
      <c r="D1380" s="2" t="s">
        <v>81</v>
      </c>
      <c r="E1380" s="2" t="s">
        <v>19</v>
      </c>
      <c r="F1380" s="5">
        <v>2044</v>
      </c>
      <c r="G1380" s="5">
        <v>2187</v>
      </c>
      <c r="H1380" s="4"/>
    </row>
    <row r="1381" spans="1:8" x14ac:dyDescent="0.2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/>
    </row>
    <row r="1382" spans="1:8" x14ac:dyDescent="0.2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/>
    </row>
    <row r="1383" spans="1:8" x14ac:dyDescent="0.2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/>
    </row>
    <row r="1384" spans="1:8" x14ac:dyDescent="0.2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/>
    </row>
    <row r="1385" spans="1:8" x14ac:dyDescent="0.2">
      <c r="A1385" s="3">
        <v>41373</v>
      </c>
      <c r="B1385" s="2" t="s">
        <v>17</v>
      </c>
      <c r="C1385" s="2" t="s">
        <v>27</v>
      </c>
      <c r="D1385" s="2" t="s">
        <v>81</v>
      </c>
      <c r="E1385" s="2" t="s">
        <v>25</v>
      </c>
      <c r="F1385" s="5">
        <v>3119</v>
      </c>
      <c r="G1385" s="5">
        <v>5673</v>
      </c>
      <c r="H1385" s="4"/>
    </row>
    <row r="1386" spans="1:8" x14ac:dyDescent="0.2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/>
    </row>
    <row r="1387" spans="1:8" x14ac:dyDescent="0.2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/>
    </row>
    <row r="1388" spans="1:8" x14ac:dyDescent="0.2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/>
    </row>
    <row r="1389" spans="1:8" x14ac:dyDescent="0.2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/>
    </row>
    <row r="1390" spans="1:8" x14ac:dyDescent="0.2">
      <c r="A1390" s="3">
        <v>41348</v>
      </c>
      <c r="B1390" s="2" t="s">
        <v>17</v>
      </c>
      <c r="C1390" s="2" t="s">
        <v>14</v>
      </c>
      <c r="D1390" s="2" t="s">
        <v>81</v>
      </c>
      <c r="E1390" s="2" t="s">
        <v>25</v>
      </c>
      <c r="F1390" s="5">
        <v>5949</v>
      </c>
      <c r="G1390" s="5">
        <v>6760</v>
      </c>
      <c r="H1390" s="4"/>
    </row>
    <row r="1391" spans="1:8" x14ac:dyDescent="0.2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/>
    </row>
    <row r="1392" spans="1:8" x14ac:dyDescent="0.2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/>
    </row>
    <row r="1393" spans="1:8" x14ac:dyDescent="0.2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/>
    </row>
    <row r="1394" spans="1:8" x14ac:dyDescent="0.2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/>
    </row>
    <row r="1395" spans="1:8" x14ac:dyDescent="0.2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/>
    </row>
    <row r="1396" spans="1:8" x14ac:dyDescent="0.2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/>
    </row>
    <row r="1397" spans="1:8" x14ac:dyDescent="0.2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/>
    </row>
    <row r="1398" spans="1:8" x14ac:dyDescent="0.2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/>
    </row>
    <row r="1399" spans="1:8" x14ac:dyDescent="0.2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/>
    </row>
    <row r="1400" spans="1:8" x14ac:dyDescent="0.2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/>
    </row>
    <row r="1401" spans="1:8" x14ac:dyDescent="0.2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/>
    </row>
    <row r="1402" spans="1:8" x14ac:dyDescent="0.2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/>
    </row>
    <row r="1403" spans="1:8" x14ac:dyDescent="0.2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/>
    </row>
    <row r="1404" spans="1:8" x14ac:dyDescent="0.2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/>
    </row>
    <row r="1405" spans="1:8" x14ac:dyDescent="0.2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/>
    </row>
    <row r="1406" spans="1:8" x14ac:dyDescent="0.2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/>
    </row>
    <row r="1407" spans="1:8" x14ac:dyDescent="0.2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/>
    </row>
    <row r="1408" spans="1:8" x14ac:dyDescent="0.2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/>
    </row>
    <row r="1409" spans="1:8" x14ac:dyDescent="0.2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/>
    </row>
    <row r="1410" spans="1:8" x14ac:dyDescent="0.2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/>
    </row>
    <row r="1411" spans="1:8" x14ac:dyDescent="0.2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/>
    </row>
    <row r="1412" spans="1:8" x14ac:dyDescent="0.2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/>
    </row>
    <row r="1413" spans="1:8" x14ac:dyDescent="0.2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/>
    </row>
    <row r="1414" spans="1:8" x14ac:dyDescent="0.2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/>
    </row>
    <row r="1415" spans="1:8" x14ac:dyDescent="0.2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/>
    </row>
    <row r="1416" spans="1:8" x14ac:dyDescent="0.2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/>
    </row>
    <row r="1417" spans="1:8" x14ac:dyDescent="0.2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/>
    </row>
    <row r="1418" spans="1:8" x14ac:dyDescent="0.2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/>
    </row>
    <row r="1419" spans="1:8" x14ac:dyDescent="0.2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/>
    </row>
    <row r="1420" spans="1:8" x14ac:dyDescent="0.2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/>
    </row>
    <row r="1421" spans="1:8" x14ac:dyDescent="0.2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/>
    </row>
    <row r="1422" spans="1:8" x14ac:dyDescent="0.2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/>
    </row>
    <row r="1423" spans="1:8" x14ac:dyDescent="0.2">
      <c r="A1423" s="3">
        <v>40962</v>
      </c>
      <c r="B1423" s="2" t="s">
        <v>31</v>
      </c>
      <c r="C1423" s="2" t="s">
        <v>20</v>
      </c>
      <c r="D1423" s="2" t="s">
        <v>81</v>
      </c>
      <c r="E1423" s="2" t="s">
        <v>16</v>
      </c>
      <c r="F1423" s="5">
        <v>924</v>
      </c>
      <c r="G1423" s="5">
        <v>2499</v>
      </c>
      <c r="H1423" s="4"/>
    </row>
    <row r="1424" spans="1:8" x14ac:dyDescent="0.2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/>
    </row>
    <row r="1425" spans="1:8" x14ac:dyDescent="0.2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/>
    </row>
    <row r="1426" spans="1:8" x14ac:dyDescent="0.2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/>
    </row>
    <row r="1427" spans="1:8" x14ac:dyDescent="0.2">
      <c r="A1427" s="3">
        <v>41084</v>
      </c>
      <c r="B1427" s="2" t="s">
        <v>17</v>
      </c>
      <c r="C1427" s="2" t="s">
        <v>27</v>
      </c>
      <c r="D1427" s="2" t="s">
        <v>81</v>
      </c>
      <c r="E1427" s="2" t="s">
        <v>16</v>
      </c>
      <c r="F1427" s="5">
        <v>1403</v>
      </c>
      <c r="G1427" s="5">
        <v>1595</v>
      </c>
      <c r="H1427" s="4"/>
    </row>
    <row r="1428" spans="1:8" x14ac:dyDescent="0.2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/>
    </row>
    <row r="1429" spans="1:8" x14ac:dyDescent="0.2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/>
    </row>
    <row r="1430" spans="1:8" x14ac:dyDescent="0.2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/>
    </row>
    <row r="1431" spans="1:8" x14ac:dyDescent="0.2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/>
    </row>
    <row r="1432" spans="1:8" x14ac:dyDescent="0.2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/>
    </row>
    <row r="1433" spans="1:8" x14ac:dyDescent="0.2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/>
    </row>
    <row r="1434" spans="1:8" x14ac:dyDescent="0.2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/>
    </row>
    <row r="1435" spans="1:8" x14ac:dyDescent="0.2">
      <c r="A1435" s="3">
        <v>41285</v>
      </c>
      <c r="B1435" s="2" t="s">
        <v>31</v>
      </c>
      <c r="C1435" s="2" t="s">
        <v>23</v>
      </c>
      <c r="D1435" s="2" t="s">
        <v>81</v>
      </c>
      <c r="E1435" s="2" t="s">
        <v>19</v>
      </c>
      <c r="F1435" s="5">
        <v>6172</v>
      </c>
      <c r="G1435" s="5">
        <v>8230</v>
      </c>
      <c r="H1435" s="4"/>
    </row>
    <row r="1436" spans="1:8" x14ac:dyDescent="0.2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/>
    </row>
    <row r="1437" spans="1:8" x14ac:dyDescent="0.2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/>
    </row>
    <row r="1438" spans="1:8" x14ac:dyDescent="0.2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/>
    </row>
    <row r="1439" spans="1:8" x14ac:dyDescent="0.2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/>
    </row>
    <row r="1440" spans="1:8" x14ac:dyDescent="0.2">
      <c r="A1440" s="3">
        <v>41028</v>
      </c>
      <c r="B1440" s="2" t="s">
        <v>31</v>
      </c>
      <c r="C1440" s="2" t="s">
        <v>20</v>
      </c>
      <c r="D1440" s="2" t="s">
        <v>81</v>
      </c>
      <c r="E1440" s="2" t="s">
        <v>19</v>
      </c>
      <c r="F1440" s="5">
        <v>196</v>
      </c>
      <c r="G1440" s="5">
        <v>435</v>
      </c>
      <c r="H1440" s="4"/>
    </row>
    <row r="1441" spans="1:8" x14ac:dyDescent="0.2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/>
    </row>
    <row r="1442" spans="1:8" x14ac:dyDescent="0.2">
      <c r="A1442" s="3">
        <v>41075</v>
      </c>
      <c r="B1442" s="2" t="s">
        <v>17</v>
      </c>
      <c r="C1442" s="2" t="s">
        <v>23</v>
      </c>
      <c r="D1442" s="2" t="s">
        <v>81</v>
      </c>
      <c r="E1442" s="2" t="s">
        <v>25</v>
      </c>
      <c r="F1442" s="5">
        <v>736</v>
      </c>
      <c r="G1442" s="5">
        <v>838</v>
      </c>
      <c r="H1442" s="4"/>
    </row>
    <row r="1443" spans="1:8" x14ac:dyDescent="0.2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/>
    </row>
    <row r="1444" spans="1:8" x14ac:dyDescent="0.2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/>
    </row>
    <row r="1445" spans="1:8" x14ac:dyDescent="0.2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/>
    </row>
    <row r="1446" spans="1:8" x14ac:dyDescent="0.2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/>
    </row>
    <row r="1447" spans="1:8" x14ac:dyDescent="0.2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/>
    </row>
    <row r="1448" spans="1:8" x14ac:dyDescent="0.2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/>
    </row>
    <row r="1449" spans="1:8" x14ac:dyDescent="0.2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/>
    </row>
    <row r="1450" spans="1:8" x14ac:dyDescent="0.2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/>
    </row>
    <row r="1451" spans="1:8" x14ac:dyDescent="0.2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/>
    </row>
    <row r="1452" spans="1:8" x14ac:dyDescent="0.2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/>
    </row>
    <row r="1453" spans="1:8" x14ac:dyDescent="0.2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/>
    </row>
    <row r="1454" spans="1:8" x14ac:dyDescent="0.2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/>
    </row>
    <row r="1455" spans="1:8" x14ac:dyDescent="0.2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/>
    </row>
    <row r="1456" spans="1:8" x14ac:dyDescent="0.2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/>
    </row>
    <row r="1457" spans="1:8" x14ac:dyDescent="0.2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/>
    </row>
    <row r="1458" spans="1:8" x14ac:dyDescent="0.2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/>
    </row>
    <row r="1459" spans="1:8" x14ac:dyDescent="0.2">
      <c r="A1459" s="3">
        <v>41109</v>
      </c>
      <c r="B1459" s="2" t="s">
        <v>28</v>
      </c>
      <c r="C1459" s="2" t="s">
        <v>23</v>
      </c>
      <c r="D1459" s="2" t="s">
        <v>81</v>
      </c>
      <c r="E1459" s="2" t="s">
        <v>16</v>
      </c>
      <c r="F1459" s="5">
        <v>827</v>
      </c>
      <c r="G1459" s="5">
        <v>1503</v>
      </c>
      <c r="H1459" s="4"/>
    </row>
    <row r="1460" spans="1:8" x14ac:dyDescent="0.2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/>
    </row>
    <row r="1461" spans="1:8" x14ac:dyDescent="0.2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/>
    </row>
    <row r="1462" spans="1:8" x14ac:dyDescent="0.2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/>
    </row>
    <row r="1463" spans="1:8" x14ac:dyDescent="0.2">
      <c r="A1463" s="3">
        <v>41306</v>
      </c>
      <c r="B1463" s="2" t="s">
        <v>17</v>
      </c>
      <c r="C1463" s="2" t="s">
        <v>27</v>
      </c>
      <c r="D1463" s="2" t="s">
        <v>81</v>
      </c>
      <c r="E1463" s="2" t="s">
        <v>22</v>
      </c>
      <c r="F1463" s="5">
        <v>143</v>
      </c>
      <c r="G1463" s="5">
        <v>208</v>
      </c>
      <c r="H1463" s="4"/>
    </row>
    <row r="1464" spans="1:8" x14ac:dyDescent="0.2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/>
    </row>
    <row r="1465" spans="1:8" x14ac:dyDescent="0.2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/>
    </row>
    <row r="1466" spans="1:8" x14ac:dyDescent="0.2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/>
    </row>
    <row r="1467" spans="1:8" x14ac:dyDescent="0.2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/>
    </row>
    <row r="1468" spans="1:8" x14ac:dyDescent="0.2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/>
    </row>
    <row r="1469" spans="1:8" x14ac:dyDescent="0.2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/>
    </row>
    <row r="1470" spans="1:8" x14ac:dyDescent="0.2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/>
    </row>
    <row r="1471" spans="1:8" x14ac:dyDescent="0.2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/>
    </row>
    <row r="1472" spans="1:8" x14ac:dyDescent="0.2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/>
    </row>
    <row r="1473" spans="1:8" x14ac:dyDescent="0.2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/>
    </row>
    <row r="1474" spans="1:8" x14ac:dyDescent="0.2">
      <c r="A1474" s="3">
        <v>40914</v>
      </c>
      <c r="B1474" s="2" t="s">
        <v>17</v>
      </c>
      <c r="C1474" s="2" t="s">
        <v>23</v>
      </c>
      <c r="D1474" s="2" t="s">
        <v>81</v>
      </c>
      <c r="E1474" s="2" t="s">
        <v>19</v>
      </c>
      <c r="F1474" s="5">
        <v>2795</v>
      </c>
      <c r="G1474" s="5">
        <v>4738</v>
      </c>
      <c r="H1474" s="4"/>
    </row>
    <row r="1475" spans="1:8" x14ac:dyDescent="0.2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/>
    </row>
    <row r="1476" spans="1:8" x14ac:dyDescent="0.2">
      <c r="A1476" s="3">
        <v>40980</v>
      </c>
      <c r="B1476" s="2" t="s">
        <v>31</v>
      </c>
      <c r="C1476" s="2" t="s">
        <v>14</v>
      </c>
      <c r="D1476" s="2" t="s">
        <v>81</v>
      </c>
      <c r="E1476" s="2" t="s">
        <v>16</v>
      </c>
      <c r="F1476" s="5">
        <v>3445</v>
      </c>
      <c r="G1476" s="5">
        <v>9311</v>
      </c>
      <c r="H1476" s="4"/>
    </row>
    <row r="1477" spans="1:8" x14ac:dyDescent="0.2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/>
    </row>
    <row r="1478" spans="1:8" x14ac:dyDescent="0.2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/>
    </row>
    <row r="1479" spans="1:8" x14ac:dyDescent="0.2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/>
    </row>
    <row r="1480" spans="1:8" x14ac:dyDescent="0.2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/>
    </row>
    <row r="1481" spans="1:8" x14ac:dyDescent="0.2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/>
    </row>
    <row r="1482" spans="1:8" x14ac:dyDescent="0.2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/>
    </row>
    <row r="1483" spans="1:8" x14ac:dyDescent="0.2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/>
    </row>
    <row r="1484" spans="1:8" x14ac:dyDescent="0.2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/>
    </row>
    <row r="1485" spans="1:8" x14ac:dyDescent="0.2">
      <c r="A1485" s="3">
        <v>41042</v>
      </c>
      <c r="B1485" s="2" t="s">
        <v>31</v>
      </c>
      <c r="C1485" s="2" t="s">
        <v>27</v>
      </c>
      <c r="D1485" s="2" t="s">
        <v>81</v>
      </c>
      <c r="E1485" s="2" t="s">
        <v>22</v>
      </c>
      <c r="F1485" s="5">
        <v>5090</v>
      </c>
      <c r="G1485" s="5">
        <v>8627</v>
      </c>
      <c r="H1485" s="4"/>
    </row>
    <row r="1486" spans="1:8" x14ac:dyDescent="0.2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/>
    </row>
    <row r="1487" spans="1:8" x14ac:dyDescent="0.2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/>
    </row>
    <row r="1488" spans="1:8" x14ac:dyDescent="0.2">
      <c r="A1488" s="3">
        <v>41127</v>
      </c>
      <c r="B1488" s="2" t="s">
        <v>17</v>
      </c>
      <c r="C1488" s="2" t="s">
        <v>23</v>
      </c>
      <c r="D1488" s="2" t="s">
        <v>81</v>
      </c>
      <c r="E1488" s="2" t="s">
        <v>25</v>
      </c>
      <c r="F1488" s="5">
        <v>771</v>
      </c>
      <c r="G1488" s="5">
        <v>2081</v>
      </c>
      <c r="H1488" s="4"/>
    </row>
    <row r="1489" spans="1:8" x14ac:dyDescent="0.2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/>
    </row>
    <row r="1490" spans="1:8" x14ac:dyDescent="0.2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/>
    </row>
    <row r="1491" spans="1:8" x14ac:dyDescent="0.2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/>
    </row>
    <row r="1492" spans="1:8" x14ac:dyDescent="0.2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/>
    </row>
    <row r="1493" spans="1:8" x14ac:dyDescent="0.2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/>
    </row>
    <row r="1494" spans="1:8" x14ac:dyDescent="0.2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/>
    </row>
    <row r="1495" spans="1:8" x14ac:dyDescent="0.2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/>
    </row>
    <row r="1496" spans="1:8" x14ac:dyDescent="0.2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/>
    </row>
    <row r="1497" spans="1:8" x14ac:dyDescent="0.2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/>
    </row>
    <row r="1498" spans="1:8" x14ac:dyDescent="0.2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/>
    </row>
    <row r="1499" spans="1:8" x14ac:dyDescent="0.2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/>
    </row>
    <row r="1500" spans="1:8" x14ac:dyDescent="0.2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/>
    </row>
    <row r="1501" spans="1:8" x14ac:dyDescent="0.2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/>
    </row>
    <row r="1502" spans="1:8" x14ac:dyDescent="0.2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/>
    </row>
    <row r="1503" spans="1:8" x14ac:dyDescent="0.2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/>
    </row>
    <row r="1504" spans="1:8" x14ac:dyDescent="0.2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/>
    </row>
    <row r="1505" spans="1:8" x14ac:dyDescent="0.2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/>
    </row>
    <row r="1506" spans="1:8" x14ac:dyDescent="0.2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/>
    </row>
    <row r="1507" spans="1:8" x14ac:dyDescent="0.2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/>
    </row>
    <row r="1508" spans="1:8" x14ac:dyDescent="0.2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/>
    </row>
    <row r="1509" spans="1:8" x14ac:dyDescent="0.2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/>
    </row>
    <row r="1510" spans="1:8" x14ac:dyDescent="0.2">
      <c r="A1510" s="3">
        <v>41211</v>
      </c>
      <c r="B1510" s="2" t="s">
        <v>13</v>
      </c>
      <c r="C1510" s="2" t="s">
        <v>23</v>
      </c>
      <c r="D1510" s="2" t="s">
        <v>81</v>
      </c>
      <c r="E1510" s="2" t="s">
        <v>22</v>
      </c>
      <c r="F1510" s="5">
        <v>1714</v>
      </c>
      <c r="G1510" s="5">
        <v>3984</v>
      </c>
      <c r="H1510" s="4"/>
    </row>
    <row r="1511" spans="1:8" x14ac:dyDescent="0.2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/>
    </row>
    <row r="1512" spans="1:8" x14ac:dyDescent="0.2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/>
    </row>
    <row r="1513" spans="1:8" x14ac:dyDescent="0.2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/>
    </row>
    <row r="1514" spans="1:8" x14ac:dyDescent="0.2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/>
    </row>
    <row r="1515" spans="1:8" x14ac:dyDescent="0.2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/>
    </row>
    <row r="1516" spans="1:8" x14ac:dyDescent="0.2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/>
    </row>
    <row r="1517" spans="1:8" x14ac:dyDescent="0.2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/>
    </row>
    <row r="1518" spans="1:8" x14ac:dyDescent="0.2">
      <c r="A1518" s="3">
        <v>41201</v>
      </c>
      <c r="B1518" s="2" t="s">
        <v>13</v>
      </c>
      <c r="C1518" s="2" t="s">
        <v>20</v>
      </c>
      <c r="D1518" s="2" t="s">
        <v>81</v>
      </c>
      <c r="E1518" s="2" t="s">
        <v>25</v>
      </c>
      <c r="F1518" s="5">
        <v>1099</v>
      </c>
      <c r="G1518" s="5">
        <v>2553</v>
      </c>
      <c r="H1518" s="4"/>
    </row>
    <row r="1519" spans="1:8" x14ac:dyDescent="0.2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/>
    </row>
    <row r="1520" spans="1:8" x14ac:dyDescent="0.2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/>
    </row>
    <row r="1521" spans="1:8" x14ac:dyDescent="0.2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/>
    </row>
    <row r="1522" spans="1:8" x14ac:dyDescent="0.2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/>
    </row>
    <row r="1523" spans="1:8" x14ac:dyDescent="0.2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/>
    </row>
    <row r="1524" spans="1:8" x14ac:dyDescent="0.2">
      <c r="A1524" s="3">
        <v>41359</v>
      </c>
      <c r="B1524" s="2" t="s">
        <v>17</v>
      </c>
      <c r="C1524" s="2" t="s">
        <v>14</v>
      </c>
      <c r="D1524" s="2" t="s">
        <v>81</v>
      </c>
      <c r="E1524" s="2" t="s">
        <v>19</v>
      </c>
      <c r="F1524" s="5">
        <v>6045</v>
      </c>
      <c r="G1524" s="5">
        <v>8059</v>
      </c>
      <c r="H1524" s="4"/>
    </row>
    <row r="1525" spans="1:8" x14ac:dyDescent="0.2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/>
    </row>
    <row r="1526" spans="1:8" x14ac:dyDescent="0.2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/>
    </row>
    <row r="1527" spans="1:8" x14ac:dyDescent="0.2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/>
    </row>
    <row r="1528" spans="1:8" x14ac:dyDescent="0.2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/>
    </row>
    <row r="1529" spans="1:8" x14ac:dyDescent="0.2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/>
    </row>
    <row r="1530" spans="1:8" x14ac:dyDescent="0.2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/>
    </row>
    <row r="1531" spans="1:8" x14ac:dyDescent="0.2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/>
    </row>
    <row r="1532" spans="1:8" x14ac:dyDescent="0.2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/>
    </row>
    <row r="1533" spans="1:8" x14ac:dyDescent="0.2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/>
    </row>
    <row r="1534" spans="1:8" x14ac:dyDescent="0.2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/>
    </row>
    <row r="1535" spans="1:8" x14ac:dyDescent="0.2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/>
    </row>
    <row r="1536" spans="1:8" x14ac:dyDescent="0.2">
      <c r="A1536" s="3">
        <v>41364</v>
      </c>
      <c r="B1536" s="2" t="s">
        <v>31</v>
      </c>
      <c r="C1536" s="2" t="s">
        <v>14</v>
      </c>
      <c r="D1536" s="2" t="s">
        <v>81</v>
      </c>
      <c r="E1536" s="2" t="s">
        <v>22</v>
      </c>
      <c r="F1536" s="5">
        <v>4454</v>
      </c>
      <c r="G1536" s="5">
        <v>5940</v>
      </c>
      <c r="H1536" s="4"/>
    </row>
    <row r="1537" spans="1:8" x14ac:dyDescent="0.2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/>
    </row>
    <row r="1538" spans="1:8" x14ac:dyDescent="0.2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/>
    </row>
    <row r="1539" spans="1:8" x14ac:dyDescent="0.2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/>
    </row>
    <row r="1540" spans="1:8" x14ac:dyDescent="0.2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/>
    </row>
    <row r="1541" spans="1:8" x14ac:dyDescent="0.2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/>
    </row>
    <row r="1542" spans="1:8" x14ac:dyDescent="0.2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/>
    </row>
    <row r="1543" spans="1:8" x14ac:dyDescent="0.2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/>
    </row>
    <row r="1544" spans="1:8" x14ac:dyDescent="0.2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/>
    </row>
    <row r="1545" spans="1:8" x14ac:dyDescent="0.2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/>
    </row>
    <row r="1546" spans="1:8" x14ac:dyDescent="0.2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/>
    </row>
    <row r="1547" spans="1:8" x14ac:dyDescent="0.2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/>
    </row>
    <row r="1548" spans="1:8" x14ac:dyDescent="0.2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/>
    </row>
    <row r="1549" spans="1:8" x14ac:dyDescent="0.2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/>
    </row>
    <row r="1550" spans="1:8" x14ac:dyDescent="0.2">
      <c r="A1550" s="3">
        <v>41127</v>
      </c>
      <c r="B1550" s="2" t="s">
        <v>17</v>
      </c>
      <c r="C1550" s="2" t="s">
        <v>20</v>
      </c>
      <c r="D1550" s="2" t="s">
        <v>81</v>
      </c>
      <c r="E1550" s="2" t="s">
        <v>22</v>
      </c>
      <c r="F1550" s="5">
        <v>1600</v>
      </c>
      <c r="G1550" s="5">
        <v>1819</v>
      </c>
      <c r="H1550" s="4"/>
    </row>
    <row r="1551" spans="1:8" x14ac:dyDescent="0.2">
      <c r="A1551" s="3">
        <v>41338</v>
      </c>
      <c r="B1551" s="2" t="s">
        <v>13</v>
      </c>
      <c r="C1551" s="2" t="s">
        <v>20</v>
      </c>
      <c r="D1551" s="2" t="s">
        <v>81</v>
      </c>
      <c r="E1551" s="2" t="s">
        <v>25</v>
      </c>
      <c r="F1551" s="5">
        <v>1033</v>
      </c>
      <c r="G1551" s="5">
        <v>2790</v>
      </c>
      <c r="H1551" s="4"/>
    </row>
    <row r="1552" spans="1:8" x14ac:dyDescent="0.2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/>
    </row>
    <row r="1553" spans="1:8" x14ac:dyDescent="0.2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/>
    </row>
    <row r="1554" spans="1:8" x14ac:dyDescent="0.2">
      <c r="A1554" s="3">
        <v>40927</v>
      </c>
      <c r="B1554" s="2" t="s">
        <v>13</v>
      </c>
      <c r="C1554" s="2" t="s">
        <v>27</v>
      </c>
      <c r="D1554" s="2" t="s">
        <v>81</v>
      </c>
      <c r="E1554" s="2" t="s">
        <v>16</v>
      </c>
      <c r="F1554" s="5">
        <v>5360</v>
      </c>
      <c r="G1554" s="5">
        <v>7882</v>
      </c>
      <c r="H1554" s="4"/>
    </row>
    <row r="1555" spans="1:8" x14ac:dyDescent="0.2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/>
    </row>
    <row r="1556" spans="1:8" x14ac:dyDescent="0.2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/>
    </row>
    <row r="1557" spans="1:8" x14ac:dyDescent="0.2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/>
    </row>
    <row r="1558" spans="1:8" x14ac:dyDescent="0.2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/>
    </row>
    <row r="1559" spans="1:8" x14ac:dyDescent="0.2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/>
    </row>
    <row r="1560" spans="1:8" x14ac:dyDescent="0.2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/>
    </row>
    <row r="1561" spans="1:8" x14ac:dyDescent="0.2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/>
    </row>
    <row r="1562" spans="1:8" x14ac:dyDescent="0.2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/>
    </row>
    <row r="1563" spans="1:8" x14ac:dyDescent="0.2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/>
    </row>
    <row r="1564" spans="1:8" x14ac:dyDescent="0.2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/>
    </row>
    <row r="1565" spans="1:8" x14ac:dyDescent="0.2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/>
    </row>
    <row r="1566" spans="1:8" x14ac:dyDescent="0.2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/>
    </row>
    <row r="1567" spans="1:8" x14ac:dyDescent="0.2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/>
    </row>
    <row r="1568" spans="1:8" x14ac:dyDescent="0.2">
      <c r="A1568" s="3">
        <v>41456</v>
      </c>
      <c r="B1568" s="2" t="s">
        <v>17</v>
      </c>
      <c r="C1568" s="2" t="s">
        <v>14</v>
      </c>
      <c r="D1568" s="2" t="s">
        <v>81</v>
      </c>
      <c r="E1568" s="2" t="s">
        <v>25</v>
      </c>
      <c r="F1568" s="5">
        <v>7430</v>
      </c>
      <c r="G1568" s="5">
        <v>8443</v>
      </c>
      <c r="H1568" s="4"/>
    </row>
    <row r="1569" spans="1:8" x14ac:dyDescent="0.2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/>
    </row>
    <row r="1570" spans="1:8" x14ac:dyDescent="0.2">
      <c r="A1570" s="3">
        <v>41052</v>
      </c>
      <c r="B1570" s="2" t="s">
        <v>17</v>
      </c>
      <c r="C1570" s="2" t="s">
        <v>23</v>
      </c>
      <c r="D1570" s="2" t="s">
        <v>81</v>
      </c>
      <c r="E1570" s="2" t="s">
        <v>19</v>
      </c>
      <c r="F1570" s="5">
        <v>6768</v>
      </c>
      <c r="G1570" s="5">
        <v>7690</v>
      </c>
      <c r="H1570" s="4"/>
    </row>
    <row r="1571" spans="1:8" x14ac:dyDescent="0.2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/>
    </row>
    <row r="1572" spans="1:8" x14ac:dyDescent="0.2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/>
    </row>
    <row r="1573" spans="1:8" x14ac:dyDescent="0.2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/>
    </row>
    <row r="1574" spans="1:8" x14ac:dyDescent="0.2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/>
    </row>
    <row r="1575" spans="1:8" x14ac:dyDescent="0.2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/>
    </row>
    <row r="1576" spans="1:8" x14ac:dyDescent="0.2">
      <c r="A1576" s="3">
        <v>41092</v>
      </c>
      <c r="B1576" s="2" t="s">
        <v>13</v>
      </c>
      <c r="C1576" s="2" t="s">
        <v>27</v>
      </c>
      <c r="D1576" s="2" t="s">
        <v>81</v>
      </c>
      <c r="E1576" s="2" t="s">
        <v>19</v>
      </c>
      <c r="F1576" s="5">
        <v>4467</v>
      </c>
      <c r="G1576" s="5">
        <v>8124</v>
      </c>
      <c r="H1576" s="4"/>
    </row>
    <row r="1577" spans="1:8" x14ac:dyDescent="0.2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/>
    </row>
    <row r="1578" spans="1:8" x14ac:dyDescent="0.2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/>
    </row>
    <row r="1579" spans="1:8" x14ac:dyDescent="0.2">
      <c r="A1579" s="3">
        <v>41358</v>
      </c>
      <c r="B1579" s="2" t="s">
        <v>31</v>
      </c>
      <c r="C1579" s="2" t="s">
        <v>23</v>
      </c>
      <c r="D1579" s="2" t="s">
        <v>81</v>
      </c>
      <c r="E1579" s="2" t="s">
        <v>22</v>
      </c>
      <c r="F1579" s="5">
        <v>1045</v>
      </c>
      <c r="G1579" s="5">
        <v>1900</v>
      </c>
      <c r="H1579" s="4"/>
    </row>
    <row r="1580" spans="1:8" x14ac:dyDescent="0.2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/>
    </row>
    <row r="1581" spans="1:8" x14ac:dyDescent="0.2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/>
    </row>
    <row r="1582" spans="1:8" x14ac:dyDescent="0.2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/>
    </row>
    <row r="1583" spans="1:8" x14ac:dyDescent="0.2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/>
    </row>
    <row r="1584" spans="1:8" x14ac:dyDescent="0.2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/>
    </row>
    <row r="1585" spans="1:8" x14ac:dyDescent="0.2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/>
    </row>
    <row r="1586" spans="1:8" x14ac:dyDescent="0.2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/>
    </row>
    <row r="1587" spans="1:8" x14ac:dyDescent="0.2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/>
    </row>
    <row r="1588" spans="1:8" x14ac:dyDescent="0.2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/>
    </row>
    <row r="1589" spans="1:8" x14ac:dyDescent="0.2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/>
    </row>
    <row r="1590" spans="1:8" x14ac:dyDescent="0.2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/>
    </row>
    <row r="1591" spans="1:8" x14ac:dyDescent="0.2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/>
    </row>
    <row r="1592" spans="1:8" x14ac:dyDescent="0.2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/>
    </row>
    <row r="1593" spans="1:8" x14ac:dyDescent="0.2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/>
    </row>
    <row r="1594" spans="1:8" x14ac:dyDescent="0.2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/>
    </row>
    <row r="1595" spans="1:8" x14ac:dyDescent="0.2">
      <c r="A1595" s="3">
        <v>41549</v>
      </c>
      <c r="B1595" s="2" t="s">
        <v>28</v>
      </c>
      <c r="C1595" s="2" t="s">
        <v>23</v>
      </c>
      <c r="D1595" s="2" t="s">
        <v>81</v>
      </c>
      <c r="E1595" s="2" t="s">
        <v>19</v>
      </c>
      <c r="F1595" s="5">
        <v>2580</v>
      </c>
      <c r="G1595" s="5">
        <v>2931</v>
      </c>
      <c r="H1595" s="4"/>
    </row>
    <row r="1596" spans="1:8" x14ac:dyDescent="0.2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/>
    </row>
    <row r="1597" spans="1:8" x14ac:dyDescent="0.2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/>
    </row>
    <row r="1598" spans="1:8" x14ac:dyDescent="0.2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/>
    </row>
    <row r="1599" spans="1:8" x14ac:dyDescent="0.2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/>
    </row>
    <row r="1600" spans="1:8" x14ac:dyDescent="0.2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/>
    </row>
    <row r="1601" spans="1:8" x14ac:dyDescent="0.2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/>
    </row>
    <row r="1602" spans="1:8" x14ac:dyDescent="0.2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/>
    </row>
    <row r="1603" spans="1:8" x14ac:dyDescent="0.2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/>
    </row>
    <row r="1604" spans="1:8" x14ac:dyDescent="0.2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/>
    </row>
    <row r="1605" spans="1:8" x14ac:dyDescent="0.2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/>
    </row>
    <row r="1606" spans="1:8" x14ac:dyDescent="0.2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/>
    </row>
    <row r="1607" spans="1:8" x14ac:dyDescent="0.2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/>
    </row>
    <row r="1608" spans="1:8" x14ac:dyDescent="0.2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/>
    </row>
    <row r="1609" spans="1:8" x14ac:dyDescent="0.2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/>
    </row>
    <row r="1610" spans="1:8" x14ac:dyDescent="0.2">
      <c r="A1610" s="3">
        <v>40996</v>
      </c>
      <c r="B1610" s="2" t="s">
        <v>31</v>
      </c>
      <c r="C1610" s="2" t="s">
        <v>14</v>
      </c>
      <c r="D1610" s="2" t="s">
        <v>81</v>
      </c>
      <c r="E1610" s="2" t="s">
        <v>19</v>
      </c>
      <c r="F1610" s="5">
        <v>288</v>
      </c>
      <c r="G1610" s="5">
        <v>524</v>
      </c>
      <c r="H1610" s="4"/>
    </row>
    <row r="1611" spans="1:8" x14ac:dyDescent="0.2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/>
    </row>
    <row r="1612" spans="1:8" x14ac:dyDescent="0.2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/>
    </row>
    <row r="1613" spans="1:8" x14ac:dyDescent="0.2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/>
    </row>
    <row r="1614" spans="1:8" x14ac:dyDescent="0.2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/>
    </row>
    <row r="1615" spans="1:8" x14ac:dyDescent="0.2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/>
    </row>
    <row r="1616" spans="1:8" x14ac:dyDescent="0.2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/>
    </row>
    <row r="1617" spans="1:8" x14ac:dyDescent="0.2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/>
    </row>
    <row r="1618" spans="1:8" x14ac:dyDescent="0.2">
      <c r="A1618" s="3">
        <v>40994</v>
      </c>
      <c r="B1618" s="2" t="s">
        <v>31</v>
      </c>
      <c r="C1618" s="2" t="s">
        <v>14</v>
      </c>
      <c r="D1618" s="2" t="s">
        <v>81</v>
      </c>
      <c r="E1618" s="2" t="s">
        <v>22</v>
      </c>
      <c r="F1618" s="5">
        <v>3489</v>
      </c>
      <c r="G1618" s="5">
        <v>3965</v>
      </c>
      <c r="H1618" s="4"/>
    </row>
    <row r="1619" spans="1:8" x14ac:dyDescent="0.2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/>
    </row>
    <row r="1620" spans="1:8" x14ac:dyDescent="0.2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/>
    </row>
    <row r="1621" spans="1:8" x14ac:dyDescent="0.2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/>
    </row>
    <row r="1622" spans="1:8" x14ac:dyDescent="0.2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/>
    </row>
    <row r="1623" spans="1:8" x14ac:dyDescent="0.2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/>
    </row>
    <row r="1624" spans="1:8" x14ac:dyDescent="0.2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/>
    </row>
    <row r="1625" spans="1:8" x14ac:dyDescent="0.2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/>
    </row>
    <row r="1626" spans="1:8" x14ac:dyDescent="0.2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/>
    </row>
    <row r="1627" spans="1:8" x14ac:dyDescent="0.2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/>
    </row>
    <row r="1628" spans="1:8" x14ac:dyDescent="0.2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/>
    </row>
    <row r="1629" spans="1:8" x14ac:dyDescent="0.2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/>
    </row>
    <row r="1630" spans="1:8" x14ac:dyDescent="0.2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/>
    </row>
    <row r="1631" spans="1:8" x14ac:dyDescent="0.2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/>
    </row>
    <row r="1632" spans="1:8" x14ac:dyDescent="0.2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/>
    </row>
    <row r="1633" spans="1:8" x14ac:dyDescent="0.2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/>
    </row>
    <row r="1634" spans="1:8" x14ac:dyDescent="0.2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/>
    </row>
    <row r="1635" spans="1:8" x14ac:dyDescent="0.2">
      <c r="A1635" s="3">
        <v>41016</v>
      </c>
      <c r="B1635" s="2" t="s">
        <v>28</v>
      </c>
      <c r="C1635" s="2" t="s">
        <v>14</v>
      </c>
      <c r="D1635" s="2" t="s">
        <v>81</v>
      </c>
      <c r="E1635" s="2" t="s">
        <v>19</v>
      </c>
      <c r="F1635" s="5">
        <v>3781</v>
      </c>
      <c r="G1635" s="5">
        <v>8404</v>
      </c>
      <c r="H1635" s="4"/>
    </row>
    <row r="1636" spans="1:8" x14ac:dyDescent="0.2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/>
    </row>
    <row r="1637" spans="1:8" x14ac:dyDescent="0.2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/>
    </row>
    <row r="1638" spans="1:8" x14ac:dyDescent="0.2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/>
    </row>
    <row r="1639" spans="1:8" x14ac:dyDescent="0.2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/>
    </row>
    <row r="1640" spans="1:8" x14ac:dyDescent="0.2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/>
    </row>
    <row r="1641" spans="1:8" x14ac:dyDescent="0.2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/>
    </row>
    <row r="1642" spans="1:8" x14ac:dyDescent="0.2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/>
    </row>
    <row r="1643" spans="1:8" x14ac:dyDescent="0.2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/>
    </row>
    <row r="1644" spans="1:8" x14ac:dyDescent="0.2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/>
    </row>
    <row r="1645" spans="1:8" x14ac:dyDescent="0.2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/>
    </row>
    <row r="1646" spans="1:8" x14ac:dyDescent="0.2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/>
    </row>
    <row r="1647" spans="1:8" x14ac:dyDescent="0.2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/>
    </row>
    <row r="1648" spans="1:8" x14ac:dyDescent="0.2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/>
    </row>
    <row r="1649" spans="1:8" x14ac:dyDescent="0.2">
      <c r="A1649" s="3">
        <v>40989</v>
      </c>
      <c r="B1649" s="2" t="s">
        <v>28</v>
      </c>
      <c r="C1649" s="2" t="s">
        <v>20</v>
      </c>
      <c r="D1649" s="2" t="s">
        <v>81</v>
      </c>
      <c r="E1649" s="2" t="s">
        <v>22</v>
      </c>
      <c r="F1649" s="5">
        <v>5081</v>
      </c>
      <c r="G1649" s="5">
        <v>9237</v>
      </c>
      <c r="H1649" s="4"/>
    </row>
    <row r="1650" spans="1:8" x14ac:dyDescent="0.2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/>
    </row>
    <row r="1651" spans="1:8" x14ac:dyDescent="0.2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/>
    </row>
    <row r="1652" spans="1:8" x14ac:dyDescent="0.2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/>
    </row>
    <row r="1653" spans="1:8" x14ac:dyDescent="0.2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/>
    </row>
    <row r="1654" spans="1:8" x14ac:dyDescent="0.2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/>
    </row>
    <row r="1655" spans="1:8" x14ac:dyDescent="0.2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/>
    </row>
    <row r="1656" spans="1:8" x14ac:dyDescent="0.2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/>
    </row>
    <row r="1657" spans="1:8" x14ac:dyDescent="0.2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/>
    </row>
    <row r="1658" spans="1:8" x14ac:dyDescent="0.2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/>
    </row>
    <row r="1659" spans="1:8" x14ac:dyDescent="0.2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/>
    </row>
    <row r="1660" spans="1:8" x14ac:dyDescent="0.2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/>
    </row>
    <row r="1661" spans="1:8" x14ac:dyDescent="0.2">
      <c r="A1661" s="3">
        <v>41006</v>
      </c>
      <c r="B1661" s="2" t="s">
        <v>28</v>
      </c>
      <c r="C1661" s="2" t="s">
        <v>27</v>
      </c>
      <c r="D1661" s="2" t="s">
        <v>81</v>
      </c>
      <c r="E1661" s="2" t="s">
        <v>22</v>
      </c>
      <c r="F1661" s="5">
        <v>2179</v>
      </c>
      <c r="G1661" s="5">
        <v>3692</v>
      </c>
      <c r="H1661" s="4"/>
    </row>
    <row r="1662" spans="1:8" x14ac:dyDescent="0.2">
      <c r="A1662" s="3">
        <v>41559</v>
      </c>
      <c r="B1662" s="2" t="s">
        <v>17</v>
      </c>
      <c r="C1662" s="2" t="s">
        <v>14</v>
      </c>
      <c r="D1662" s="2" t="s">
        <v>81</v>
      </c>
      <c r="E1662" s="2" t="s">
        <v>19</v>
      </c>
      <c r="F1662" s="5">
        <v>1078</v>
      </c>
      <c r="G1662" s="5">
        <v>2395</v>
      </c>
      <c r="H1662" s="4"/>
    </row>
    <row r="1663" spans="1:8" x14ac:dyDescent="0.2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/>
    </row>
    <row r="1664" spans="1:8" x14ac:dyDescent="0.2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/>
    </row>
    <row r="1665" spans="1:8" x14ac:dyDescent="0.2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/>
    </row>
    <row r="1666" spans="1:8" x14ac:dyDescent="0.2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/>
    </row>
    <row r="1667" spans="1:8" x14ac:dyDescent="0.2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/>
    </row>
    <row r="1668" spans="1:8" x14ac:dyDescent="0.2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/>
    </row>
    <row r="1669" spans="1:8" x14ac:dyDescent="0.2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/>
    </row>
    <row r="1670" spans="1:8" x14ac:dyDescent="0.2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/>
    </row>
    <row r="1671" spans="1:8" x14ac:dyDescent="0.2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/>
    </row>
    <row r="1672" spans="1:8" x14ac:dyDescent="0.2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/>
    </row>
    <row r="1673" spans="1:8" x14ac:dyDescent="0.2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/>
    </row>
    <row r="1674" spans="1:8" x14ac:dyDescent="0.2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/>
    </row>
    <row r="1675" spans="1:8" x14ac:dyDescent="0.2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/>
    </row>
    <row r="1676" spans="1:8" x14ac:dyDescent="0.2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/>
    </row>
    <row r="1677" spans="1:8" x14ac:dyDescent="0.2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/>
    </row>
    <row r="1678" spans="1:8" x14ac:dyDescent="0.2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/>
    </row>
    <row r="1679" spans="1:8" x14ac:dyDescent="0.2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/>
    </row>
    <row r="1680" spans="1:8" x14ac:dyDescent="0.2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/>
    </row>
    <row r="1681" spans="1:8" x14ac:dyDescent="0.2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/>
    </row>
    <row r="1682" spans="1:8" x14ac:dyDescent="0.2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/>
    </row>
    <row r="1683" spans="1:8" x14ac:dyDescent="0.2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/>
    </row>
    <row r="1684" spans="1:8" x14ac:dyDescent="0.2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/>
    </row>
    <row r="1685" spans="1:8" x14ac:dyDescent="0.2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/>
    </row>
    <row r="1686" spans="1:8" x14ac:dyDescent="0.2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/>
    </row>
    <row r="1687" spans="1:8" x14ac:dyDescent="0.2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/>
    </row>
    <row r="1688" spans="1:8" x14ac:dyDescent="0.2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/>
    </row>
    <row r="1689" spans="1:8" x14ac:dyDescent="0.2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/>
    </row>
    <row r="1690" spans="1:8" x14ac:dyDescent="0.2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/>
    </row>
    <row r="1691" spans="1:8" x14ac:dyDescent="0.2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/>
    </row>
    <row r="1692" spans="1:8" x14ac:dyDescent="0.2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/>
    </row>
    <row r="1693" spans="1:8" x14ac:dyDescent="0.2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/>
    </row>
    <row r="1694" spans="1:8" x14ac:dyDescent="0.2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/>
    </row>
    <row r="1695" spans="1:8" x14ac:dyDescent="0.2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/>
    </row>
    <row r="1696" spans="1:8" x14ac:dyDescent="0.2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/>
    </row>
    <row r="1697" spans="1:8" x14ac:dyDescent="0.2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/>
    </row>
    <row r="1698" spans="1:8" x14ac:dyDescent="0.2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/>
    </row>
    <row r="1699" spans="1:8" x14ac:dyDescent="0.2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/>
    </row>
    <row r="1700" spans="1:8" x14ac:dyDescent="0.2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/>
    </row>
    <row r="1701" spans="1:8" x14ac:dyDescent="0.2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/>
    </row>
    <row r="1702" spans="1:8" x14ac:dyDescent="0.2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/>
    </row>
    <row r="1703" spans="1:8" x14ac:dyDescent="0.2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/>
    </row>
    <row r="1704" spans="1:8" x14ac:dyDescent="0.2">
      <c r="A1704" s="3">
        <v>40951</v>
      </c>
      <c r="B1704" s="2" t="s">
        <v>31</v>
      </c>
      <c r="C1704" s="2" t="s">
        <v>14</v>
      </c>
      <c r="D1704" s="2" t="s">
        <v>81</v>
      </c>
      <c r="E1704" s="2" t="s">
        <v>25</v>
      </c>
      <c r="F1704" s="5">
        <v>5927</v>
      </c>
      <c r="G1704" s="5">
        <v>7902</v>
      </c>
      <c r="H1704" s="4"/>
    </row>
    <row r="1705" spans="1:8" x14ac:dyDescent="0.2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/>
    </row>
    <row r="1706" spans="1:8" x14ac:dyDescent="0.2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/>
    </row>
    <row r="1707" spans="1:8" x14ac:dyDescent="0.2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/>
    </row>
    <row r="1708" spans="1:8" x14ac:dyDescent="0.2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/>
    </row>
    <row r="1709" spans="1:8" x14ac:dyDescent="0.2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/>
    </row>
    <row r="1710" spans="1:8" x14ac:dyDescent="0.2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/>
    </row>
    <row r="1711" spans="1:8" x14ac:dyDescent="0.2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/>
    </row>
    <row r="1712" spans="1:8" x14ac:dyDescent="0.2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/>
    </row>
    <row r="1713" spans="1:8" x14ac:dyDescent="0.2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/>
    </row>
    <row r="1714" spans="1:8" x14ac:dyDescent="0.2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/>
    </row>
    <row r="1715" spans="1:8" x14ac:dyDescent="0.2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/>
    </row>
    <row r="1716" spans="1:8" x14ac:dyDescent="0.2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/>
    </row>
    <row r="1717" spans="1:8" x14ac:dyDescent="0.2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/>
    </row>
    <row r="1718" spans="1:8" x14ac:dyDescent="0.2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/>
    </row>
    <row r="1719" spans="1:8" x14ac:dyDescent="0.2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/>
    </row>
    <row r="1720" spans="1:8" x14ac:dyDescent="0.2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/>
    </row>
    <row r="1721" spans="1:8" x14ac:dyDescent="0.2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/>
    </row>
    <row r="1722" spans="1:8" x14ac:dyDescent="0.2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/>
    </row>
    <row r="1723" spans="1:8" x14ac:dyDescent="0.2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/>
    </row>
    <row r="1724" spans="1:8" x14ac:dyDescent="0.2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/>
    </row>
    <row r="1725" spans="1:8" x14ac:dyDescent="0.2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/>
    </row>
    <row r="1726" spans="1:8" x14ac:dyDescent="0.2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/>
    </row>
    <row r="1727" spans="1:8" x14ac:dyDescent="0.2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/>
    </row>
    <row r="1728" spans="1:8" x14ac:dyDescent="0.2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/>
    </row>
    <row r="1729" spans="1:8" x14ac:dyDescent="0.2">
      <c r="A1729" s="3">
        <v>41113</v>
      </c>
      <c r="B1729" s="2" t="s">
        <v>31</v>
      </c>
      <c r="C1729" s="2" t="s">
        <v>27</v>
      </c>
      <c r="D1729" s="2" t="s">
        <v>81</v>
      </c>
      <c r="E1729" s="2" t="s">
        <v>22</v>
      </c>
      <c r="F1729" s="5">
        <v>4591</v>
      </c>
      <c r="G1729" s="5">
        <v>7916</v>
      </c>
      <c r="H1729" s="4"/>
    </row>
    <row r="1730" spans="1:8" x14ac:dyDescent="0.2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/>
    </row>
    <row r="1731" spans="1:8" x14ac:dyDescent="0.2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/>
    </row>
    <row r="1732" spans="1:8" x14ac:dyDescent="0.2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/>
    </row>
    <row r="1733" spans="1:8" x14ac:dyDescent="0.2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/>
    </row>
    <row r="1734" spans="1:8" x14ac:dyDescent="0.2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/>
    </row>
    <row r="1735" spans="1:8" x14ac:dyDescent="0.2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/>
    </row>
    <row r="1736" spans="1:8" x14ac:dyDescent="0.2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/>
    </row>
    <row r="1737" spans="1:8" x14ac:dyDescent="0.2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/>
    </row>
    <row r="1738" spans="1:8" x14ac:dyDescent="0.2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/>
    </row>
    <row r="1739" spans="1:8" x14ac:dyDescent="0.2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/>
    </row>
    <row r="1740" spans="1:8" x14ac:dyDescent="0.2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/>
    </row>
    <row r="1741" spans="1:8" x14ac:dyDescent="0.2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/>
    </row>
    <row r="1742" spans="1:8" x14ac:dyDescent="0.2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/>
    </row>
    <row r="1743" spans="1:8" x14ac:dyDescent="0.2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/>
    </row>
    <row r="1744" spans="1:8" x14ac:dyDescent="0.2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/>
    </row>
    <row r="1745" spans="1:8" x14ac:dyDescent="0.2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/>
    </row>
    <row r="1746" spans="1:8" x14ac:dyDescent="0.2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/>
    </row>
    <row r="1747" spans="1:8" x14ac:dyDescent="0.2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/>
    </row>
    <row r="1748" spans="1:8" x14ac:dyDescent="0.2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/>
    </row>
    <row r="1749" spans="1:8" x14ac:dyDescent="0.2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/>
    </row>
    <row r="1750" spans="1:8" x14ac:dyDescent="0.2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/>
    </row>
    <row r="1751" spans="1:8" x14ac:dyDescent="0.2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/>
    </row>
    <row r="1752" spans="1:8" x14ac:dyDescent="0.2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/>
    </row>
    <row r="1753" spans="1:8" x14ac:dyDescent="0.2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/>
    </row>
    <row r="1754" spans="1:8" x14ac:dyDescent="0.2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/>
    </row>
    <row r="1755" spans="1:8" x14ac:dyDescent="0.2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/>
    </row>
    <row r="1756" spans="1:8" x14ac:dyDescent="0.2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/>
    </row>
    <row r="1757" spans="1:8" x14ac:dyDescent="0.2">
      <c r="A1757" s="3">
        <v>41492</v>
      </c>
      <c r="B1757" s="2" t="s">
        <v>31</v>
      </c>
      <c r="C1757" s="2" t="s">
        <v>20</v>
      </c>
      <c r="D1757" s="2" t="s">
        <v>81</v>
      </c>
      <c r="E1757" s="2" t="s">
        <v>22</v>
      </c>
      <c r="F1757" s="5">
        <v>1255</v>
      </c>
      <c r="G1757" s="5">
        <v>3391</v>
      </c>
      <c r="H1757" s="4"/>
    </row>
    <row r="1758" spans="1:8" x14ac:dyDescent="0.2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/>
    </row>
    <row r="1759" spans="1:8" x14ac:dyDescent="0.2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/>
    </row>
    <row r="1760" spans="1:8" x14ac:dyDescent="0.2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/>
    </row>
    <row r="1761" spans="1:8" x14ac:dyDescent="0.2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/>
    </row>
    <row r="1762" spans="1:8" x14ac:dyDescent="0.2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/>
    </row>
    <row r="1763" spans="1:8" x14ac:dyDescent="0.2">
      <c r="A1763" s="3">
        <v>41415</v>
      </c>
      <c r="B1763" s="2" t="s">
        <v>17</v>
      </c>
      <c r="C1763" s="2" t="s">
        <v>20</v>
      </c>
      <c r="D1763" s="2" t="s">
        <v>81</v>
      </c>
      <c r="E1763" s="2" t="s">
        <v>16</v>
      </c>
      <c r="F1763" s="5">
        <v>270</v>
      </c>
      <c r="G1763" s="5">
        <v>359</v>
      </c>
      <c r="H1763" s="4"/>
    </row>
    <row r="1764" spans="1:8" x14ac:dyDescent="0.2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/>
    </row>
    <row r="1765" spans="1:8" x14ac:dyDescent="0.2">
      <c r="A1765" s="3">
        <v>41240</v>
      </c>
      <c r="B1765" s="2" t="s">
        <v>31</v>
      </c>
      <c r="C1765" s="2" t="s">
        <v>23</v>
      </c>
      <c r="D1765" s="2" t="s">
        <v>81</v>
      </c>
      <c r="E1765" s="2" t="s">
        <v>19</v>
      </c>
      <c r="F1765" s="5">
        <v>4085</v>
      </c>
      <c r="G1765" s="5">
        <v>4369</v>
      </c>
      <c r="H1765" s="4"/>
    </row>
    <row r="1766" spans="1:8" x14ac:dyDescent="0.2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/>
    </row>
    <row r="1767" spans="1:8" x14ac:dyDescent="0.2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/>
    </row>
    <row r="1768" spans="1:8" x14ac:dyDescent="0.2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/>
    </row>
    <row r="1769" spans="1:8" x14ac:dyDescent="0.2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/>
    </row>
    <row r="1770" spans="1:8" x14ac:dyDescent="0.2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/>
    </row>
    <row r="1771" spans="1:8" x14ac:dyDescent="0.2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/>
    </row>
    <row r="1772" spans="1:8" x14ac:dyDescent="0.2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/>
    </row>
    <row r="1773" spans="1:8" x14ac:dyDescent="0.2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/>
    </row>
    <row r="1774" spans="1:8" x14ac:dyDescent="0.2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/>
    </row>
    <row r="1775" spans="1:8" x14ac:dyDescent="0.2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/>
    </row>
    <row r="1776" spans="1:8" x14ac:dyDescent="0.2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/>
    </row>
    <row r="1777" spans="1:8" x14ac:dyDescent="0.2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/>
    </row>
    <row r="1778" spans="1:8" x14ac:dyDescent="0.2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/>
    </row>
    <row r="1779" spans="1:8" x14ac:dyDescent="0.2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/>
    </row>
    <row r="1780" spans="1:8" x14ac:dyDescent="0.2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/>
    </row>
    <row r="1781" spans="1:8" x14ac:dyDescent="0.2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/>
    </row>
    <row r="1782" spans="1:8" x14ac:dyDescent="0.2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/>
    </row>
    <row r="1783" spans="1:8" x14ac:dyDescent="0.2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/>
    </row>
    <row r="1784" spans="1:8" x14ac:dyDescent="0.2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/>
    </row>
    <row r="1785" spans="1:8" x14ac:dyDescent="0.2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/>
    </row>
    <row r="1786" spans="1:8" x14ac:dyDescent="0.2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/>
    </row>
    <row r="1787" spans="1:8" x14ac:dyDescent="0.2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/>
    </row>
    <row r="1788" spans="1:8" x14ac:dyDescent="0.2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/>
    </row>
    <row r="1789" spans="1:8" x14ac:dyDescent="0.2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/>
    </row>
    <row r="1790" spans="1:8" x14ac:dyDescent="0.2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/>
    </row>
    <row r="1791" spans="1:8" x14ac:dyDescent="0.2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/>
    </row>
    <row r="1792" spans="1:8" x14ac:dyDescent="0.2">
      <c r="A1792" s="3">
        <v>41213</v>
      </c>
      <c r="B1792" s="2" t="s">
        <v>31</v>
      </c>
      <c r="C1792" s="2" t="s">
        <v>20</v>
      </c>
      <c r="D1792" s="2" t="s">
        <v>81</v>
      </c>
      <c r="E1792" s="2" t="s">
        <v>25</v>
      </c>
      <c r="F1792" s="5">
        <v>3592</v>
      </c>
      <c r="G1792" s="5">
        <v>6532</v>
      </c>
      <c r="H1792" s="4"/>
    </row>
    <row r="1793" spans="1:8" x14ac:dyDescent="0.2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/>
    </row>
    <row r="1794" spans="1:8" x14ac:dyDescent="0.2">
      <c r="A1794" s="3">
        <v>41622</v>
      </c>
      <c r="B1794" s="2" t="s">
        <v>17</v>
      </c>
      <c r="C1794" s="2" t="s">
        <v>14</v>
      </c>
      <c r="D1794" s="2" t="s">
        <v>81</v>
      </c>
      <c r="E1794" s="2" t="s">
        <v>16</v>
      </c>
      <c r="F1794" s="5">
        <v>3963</v>
      </c>
      <c r="G1794" s="5">
        <v>8808</v>
      </c>
      <c r="H1794" s="4"/>
    </row>
    <row r="1795" spans="1:8" x14ac:dyDescent="0.2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/>
    </row>
    <row r="1796" spans="1:8" x14ac:dyDescent="0.2">
      <c r="A1796" s="3">
        <v>41371</v>
      </c>
      <c r="B1796" s="2" t="s">
        <v>17</v>
      </c>
      <c r="C1796" s="2" t="s">
        <v>14</v>
      </c>
      <c r="D1796" s="2" t="s">
        <v>81</v>
      </c>
      <c r="E1796" s="2" t="s">
        <v>25</v>
      </c>
      <c r="F1796" s="5">
        <v>1665</v>
      </c>
      <c r="G1796" s="5">
        <v>2870</v>
      </c>
      <c r="H1796" s="4"/>
    </row>
    <row r="1797" spans="1:8" x14ac:dyDescent="0.2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/>
    </row>
    <row r="1798" spans="1:8" x14ac:dyDescent="0.2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/>
    </row>
    <row r="1799" spans="1:8" x14ac:dyDescent="0.2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/>
    </row>
    <row r="1800" spans="1:8" x14ac:dyDescent="0.2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/>
    </row>
    <row r="1801" spans="1:8" x14ac:dyDescent="0.2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/>
    </row>
    <row r="1802" spans="1:8" x14ac:dyDescent="0.2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/>
    </row>
    <row r="1803" spans="1:8" x14ac:dyDescent="0.2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/>
    </row>
    <row r="1804" spans="1:8" x14ac:dyDescent="0.2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/>
    </row>
    <row r="1805" spans="1:8" x14ac:dyDescent="0.2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/>
    </row>
    <row r="1806" spans="1:8" x14ac:dyDescent="0.2">
      <c r="A1806" s="3">
        <v>41276</v>
      </c>
      <c r="B1806" s="2" t="s">
        <v>13</v>
      </c>
      <c r="C1806" s="2" t="s">
        <v>27</v>
      </c>
      <c r="D1806" s="2" t="s">
        <v>81</v>
      </c>
      <c r="E1806" s="2" t="s">
        <v>25</v>
      </c>
      <c r="F1806" s="5">
        <v>1361</v>
      </c>
      <c r="G1806" s="5">
        <v>1815</v>
      </c>
      <c r="H1806" s="4"/>
    </row>
    <row r="1807" spans="1:8" x14ac:dyDescent="0.2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/>
    </row>
    <row r="1808" spans="1:8" x14ac:dyDescent="0.2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/>
    </row>
    <row r="1809" spans="1:8" x14ac:dyDescent="0.2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/>
    </row>
    <row r="1810" spans="1:8" x14ac:dyDescent="0.2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/>
    </row>
    <row r="1811" spans="1:8" x14ac:dyDescent="0.2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/>
    </row>
    <row r="1812" spans="1:8" x14ac:dyDescent="0.2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/>
    </row>
    <row r="1813" spans="1:8" x14ac:dyDescent="0.2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/>
    </row>
    <row r="1814" spans="1:8" x14ac:dyDescent="0.2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/>
    </row>
    <row r="1815" spans="1:8" x14ac:dyDescent="0.2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/>
    </row>
    <row r="1816" spans="1:8" x14ac:dyDescent="0.2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/>
    </row>
    <row r="1817" spans="1:8" x14ac:dyDescent="0.2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/>
    </row>
    <row r="1818" spans="1:8" x14ac:dyDescent="0.2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/>
    </row>
    <row r="1819" spans="1:8" x14ac:dyDescent="0.2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/>
    </row>
    <row r="1820" spans="1:8" x14ac:dyDescent="0.2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/>
    </row>
    <row r="1821" spans="1:8" x14ac:dyDescent="0.2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/>
    </row>
    <row r="1822" spans="1:8" x14ac:dyDescent="0.2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/>
    </row>
    <row r="1823" spans="1:8" x14ac:dyDescent="0.2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/>
    </row>
    <row r="1824" spans="1:8" x14ac:dyDescent="0.2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/>
    </row>
    <row r="1825" spans="1:8" x14ac:dyDescent="0.2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/>
    </row>
    <row r="1826" spans="1:8" x14ac:dyDescent="0.2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/>
    </row>
    <row r="1827" spans="1:8" x14ac:dyDescent="0.2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/>
    </row>
    <row r="1828" spans="1:8" x14ac:dyDescent="0.2">
      <c r="A1828" s="3">
        <v>41362</v>
      </c>
      <c r="B1828" s="2" t="s">
        <v>28</v>
      </c>
      <c r="C1828" s="2" t="s">
        <v>14</v>
      </c>
      <c r="D1828" s="2" t="s">
        <v>81</v>
      </c>
      <c r="E1828" s="2" t="s">
        <v>19</v>
      </c>
      <c r="F1828" s="5">
        <v>5290</v>
      </c>
      <c r="G1828" s="5">
        <v>7053</v>
      </c>
      <c r="H1828" s="4"/>
    </row>
    <row r="1829" spans="1:8" x14ac:dyDescent="0.2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/>
    </row>
    <row r="1830" spans="1:8" x14ac:dyDescent="0.2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/>
    </row>
    <row r="1831" spans="1:8" x14ac:dyDescent="0.2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/>
    </row>
    <row r="1832" spans="1:8" x14ac:dyDescent="0.2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/>
    </row>
    <row r="1833" spans="1:8" x14ac:dyDescent="0.2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/>
    </row>
    <row r="1834" spans="1:8" x14ac:dyDescent="0.2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/>
    </row>
    <row r="1835" spans="1:8" x14ac:dyDescent="0.2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/>
    </row>
    <row r="1836" spans="1:8" x14ac:dyDescent="0.2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/>
    </row>
    <row r="1837" spans="1:8" x14ac:dyDescent="0.2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/>
    </row>
    <row r="1838" spans="1:8" x14ac:dyDescent="0.2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/>
    </row>
    <row r="1839" spans="1:8" x14ac:dyDescent="0.2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/>
    </row>
    <row r="1840" spans="1:8" x14ac:dyDescent="0.2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/>
    </row>
    <row r="1841" spans="1:8" x14ac:dyDescent="0.2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/>
    </row>
    <row r="1842" spans="1:8" x14ac:dyDescent="0.2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/>
    </row>
    <row r="1843" spans="1:8" x14ac:dyDescent="0.2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/>
    </row>
    <row r="1844" spans="1:8" x14ac:dyDescent="0.2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/>
    </row>
    <row r="1845" spans="1:8" x14ac:dyDescent="0.2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/>
    </row>
    <row r="1846" spans="1:8" x14ac:dyDescent="0.2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/>
    </row>
    <row r="1847" spans="1:8" x14ac:dyDescent="0.2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/>
    </row>
    <row r="1848" spans="1:8" x14ac:dyDescent="0.2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/>
    </row>
    <row r="1849" spans="1:8" x14ac:dyDescent="0.2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/>
    </row>
    <row r="1850" spans="1:8" x14ac:dyDescent="0.2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/>
    </row>
    <row r="1851" spans="1:8" x14ac:dyDescent="0.2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/>
    </row>
    <row r="1852" spans="1:8" x14ac:dyDescent="0.2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/>
    </row>
    <row r="1853" spans="1:8" x14ac:dyDescent="0.2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/>
    </row>
    <row r="1854" spans="1:8" x14ac:dyDescent="0.2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/>
    </row>
    <row r="1855" spans="1:8" x14ac:dyDescent="0.2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/>
    </row>
    <row r="1856" spans="1:8" x14ac:dyDescent="0.2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/>
    </row>
    <row r="1857" spans="1:8" x14ac:dyDescent="0.2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/>
    </row>
    <row r="1858" spans="1:8" x14ac:dyDescent="0.2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/>
    </row>
    <row r="1859" spans="1:8" x14ac:dyDescent="0.2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/>
    </row>
    <row r="1860" spans="1:8" x14ac:dyDescent="0.2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/>
    </row>
    <row r="1861" spans="1:8" x14ac:dyDescent="0.2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/>
    </row>
    <row r="1862" spans="1:8" x14ac:dyDescent="0.2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/>
    </row>
    <row r="1863" spans="1:8" x14ac:dyDescent="0.2">
      <c r="A1863" s="3">
        <v>41296</v>
      </c>
      <c r="B1863" s="2" t="s">
        <v>17</v>
      </c>
      <c r="C1863" s="2" t="s">
        <v>14</v>
      </c>
      <c r="D1863" s="2" t="s">
        <v>81</v>
      </c>
      <c r="E1863" s="2" t="s">
        <v>19</v>
      </c>
      <c r="F1863" s="5">
        <v>2673</v>
      </c>
      <c r="G1863" s="5">
        <v>6217</v>
      </c>
      <c r="H1863" s="4"/>
    </row>
    <row r="1864" spans="1:8" x14ac:dyDescent="0.2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/>
    </row>
    <row r="1865" spans="1:8" x14ac:dyDescent="0.2">
      <c r="A1865" s="3">
        <v>41041</v>
      </c>
      <c r="B1865" s="2" t="s">
        <v>28</v>
      </c>
      <c r="C1865" s="2" t="s">
        <v>27</v>
      </c>
      <c r="D1865" s="2" t="s">
        <v>81</v>
      </c>
      <c r="E1865" s="2" t="s">
        <v>22</v>
      </c>
      <c r="F1865" s="5">
        <v>4597</v>
      </c>
      <c r="G1865" s="5">
        <v>8358</v>
      </c>
      <c r="H1865" s="4"/>
    </row>
    <row r="1866" spans="1:8" x14ac:dyDescent="0.2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/>
    </row>
    <row r="1867" spans="1:8" x14ac:dyDescent="0.2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/>
    </row>
    <row r="1868" spans="1:8" x14ac:dyDescent="0.2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/>
    </row>
    <row r="1869" spans="1:8" x14ac:dyDescent="0.2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/>
    </row>
    <row r="1870" spans="1:8" x14ac:dyDescent="0.2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/>
    </row>
    <row r="1871" spans="1:8" x14ac:dyDescent="0.2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/>
    </row>
    <row r="1872" spans="1:8" x14ac:dyDescent="0.2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/>
    </row>
    <row r="1873" spans="1:8" x14ac:dyDescent="0.2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/>
    </row>
    <row r="1874" spans="1:8" x14ac:dyDescent="0.2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/>
    </row>
    <row r="1875" spans="1:8" x14ac:dyDescent="0.2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/>
    </row>
    <row r="1876" spans="1:8" x14ac:dyDescent="0.2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/>
    </row>
    <row r="1877" spans="1:8" x14ac:dyDescent="0.2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/>
    </row>
    <row r="1878" spans="1:8" x14ac:dyDescent="0.2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/>
    </row>
    <row r="1879" spans="1:8" x14ac:dyDescent="0.2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/>
    </row>
    <row r="1880" spans="1:8" x14ac:dyDescent="0.2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/>
    </row>
    <row r="1881" spans="1:8" x14ac:dyDescent="0.2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/>
    </row>
    <row r="1882" spans="1:8" x14ac:dyDescent="0.2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/>
    </row>
    <row r="1883" spans="1:8" x14ac:dyDescent="0.2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/>
    </row>
    <row r="1884" spans="1:8" x14ac:dyDescent="0.2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/>
    </row>
    <row r="1885" spans="1:8" x14ac:dyDescent="0.2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/>
    </row>
    <row r="1886" spans="1:8" x14ac:dyDescent="0.2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/>
    </row>
    <row r="1887" spans="1:8" x14ac:dyDescent="0.2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/>
    </row>
    <row r="1888" spans="1:8" x14ac:dyDescent="0.2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/>
    </row>
    <row r="1889" spans="1:8" x14ac:dyDescent="0.2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/>
    </row>
    <row r="1890" spans="1:8" x14ac:dyDescent="0.2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/>
    </row>
    <row r="1891" spans="1:8" x14ac:dyDescent="0.2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/>
    </row>
    <row r="1892" spans="1:8" x14ac:dyDescent="0.2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/>
    </row>
    <row r="1893" spans="1:8" x14ac:dyDescent="0.2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/>
    </row>
    <row r="1894" spans="1:8" x14ac:dyDescent="0.2">
      <c r="A1894" s="3">
        <v>41101</v>
      </c>
      <c r="B1894" s="2" t="s">
        <v>28</v>
      </c>
      <c r="C1894" s="2" t="s">
        <v>20</v>
      </c>
      <c r="D1894" s="2" t="s">
        <v>81</v>
      </c>
      <c r="E1894" s="2" t="s">
        <v>22</v>
      </c>
      <c r="F1894" s="5">
        <v>4211</v>
      </c>
      <c r="G1894" s="5">
        <v>7262</v>
      </c>
      <c r="H1894" s="4"/>
    </row>
    <row r="1895" spans="1:8" x14ac:dyDescent="0.2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/>
    </row>
    <row r="1896" spans="1:8" x14ac:dyDescent="0.2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/>
    </row>
    <row r="1897" spans="1:8" x14ac:dyDescent="0.2">
      <c r="A1897" s="3">
        <v>41460</v>
      </c>
      <c r="B1897" s="2" t="s">
        <v>17</v>
      </c>
      <c r="C1897" s="2" t="s">
        <v>27</v>
      </c>
      <c r="D1897" s="2" t="s">
        <v>81</v>
      </c>
      <c r="E1897" s="2" t="s">
        <v>19</v>
      </c>
      <c r="F1897" s="5">
        <v>746</v>
      </c>
      <c r="G1897" s="5">
        <v>1357</v>
      </c>
      <c r="H1897" s="4"/>
    </row>
    <row r="1898" spans="1:8" x14ac:dyDescent="0.2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/>
    </row>
    <row r="1899" spans="1:8" x14ac:dyDescent="0.2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/>
    </row>
    <row r="1900" spans="1:8" x14ac:dyDescent="0.2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/>
    </row>
    <row r="1901" spans="1:8" x14ac:dyDescent="0.2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/>
    </row>
    <row r="1902" spans="1:8" x14ac:dyDescent="0.2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/>
    </row>
    <row r="1903" spans="1:8" x14ac:dyDescent="0.2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/>
    </row>
    <row r="1904" spans="1:8" x14ac:dyDescent="0.2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/>
    </row>
    <row r="1905" spans="1:8" x14ac:dyDescent="0.2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/>
    </row>
    <row r="1906" spans="1:8" x14ac:dyDescent="0.2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/>
    </row>
    <row r="1907" spans="1:8" x14ac:dyDescent="0.2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/>
    </row>
    <row r="1908" spans="1:8" x14ac:dyDescent="0.2">
      <c r="A1908" s="3">
        <v>41077</v>
      </c>
      <c r="B1908" s="2" t="s">
        <v>28</v>
      </c>
      <c r="C1908" s="2" t="s">
        <v>23</v>
      </c>
      <c r="D1908" s="2" t="s">
        <v>81</v>
      </c>
      <c r="E1908" s="2" t="s">
        <v>22</v>
      </c>
      <c r="F1908" s="5">
        <v>4578</v>
      </c>
      <c r="G1908" s="5">
        <v>7760</v>
      </c>
      <c r="H1908" s="4"/>
    </row>
    <row r="1909" spans="1:8" x14ac:dyDescent="0.2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/>
    </row>
    <row r="1910" spans="1:8" x14ac:dyDescent="0.2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/>
    </row>
    <row r="1911" spans="1:8" x14ac:dyDescent="0.2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/>
    </row>
    <row r="1912" spans="1:8" x14ac:dyDescent="0.2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/>
    </row>
    <row r="1913" spans="1:8" x14ac:dyDescent="0.2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/>
    </row>
    <row r="1914" spans="1:8" x14ac:dyDescent="0.2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/>
    </row>
    <row r="1915" spans="1:8" x14ac:dyDescent="0.2">
      <c r="A1915" s="3">
        <v>41413</v>
      </c>
      <c r="B1915" s="2" t="s">
        <v>31</v>
      </c>
      <c r="C1915" s="2" t="s">
        <v>14</v>
      </c>
      <c r="D1915" s="2" t="s">
        <v>81</v>
      </c>
      <c r="E1915" s="2" t="s">
        <v>19</v>
      </c>
      <c r="F1915" s="5">
        <v>591</v>
      </c>
      <c r="G1915" s="5">
        <v>1311</v>
      </c>
      <c r="H1915" s="4"/>
    </row>
    <row r="1916" spans="1:8" x14ac:dyDescent="0.2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/>
    </row>
    <row r="1917" spans="1:8" x14ac:dyDescent="0.2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/>
    </row>
    <row r="1918" spans="1:8" x14ac:dyDescent="0.2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/>
    </row>
    <row r="1919" spans="1:8" x14ac:dyDescent="0.2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/>
    </row>
    <row r="1920" spans="1:8" x14ac:dyDescent="0.2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/>
    </row>
    <row r="1921" spans="1:8" x14ac:dyDescent="0.2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/>
    </row>
    <row r="1922" spans="1:8" x14ac:dyDescent="0.2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/>
    </row>
    <row r="1923" spans="1:8" x14ac:dyDescent="0.2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/>
    </row>
    <row r="1924" spans="1:8" x14ac:dyDescent="0.2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/>
    </row>
    <row r="1925" spans="1:8" x14ac:dyDescent="0.2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/>
    </row>
    <row r="1926" spans="1:8" x14ac:dyDescent="0.2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/>
    </row>
    <row r="1927" spans="1:8" x14ac:dyDescent="0.2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/>
    </row>
    <row r="1928" spans="1:8" x14ac:dyDescent="0.2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/>
    </row>
    <row r="1929" spans="1:8" x14ac:dyDescent="0.2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/>
    </row>
    <row r="1930" spans="1:8" x14ac:dyDescent="0.2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/>
    </row>
    <row r="1931" spans="1:8" x14ac:dyDescent="0.2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/>
    </row>
    <row r="1932" spans="1:8" x14ac:dyDescent="0.2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/>
    </row>
    <row r="1933" spans="1:8" x14ac:dyDescent="0.2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/>
    </row>
    <row r="1934" spans="1:8" x14ac:dyDescent="0.2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/>
    </row>
    <row r="1935" spans="1:8" x14ac:dyDescent="0.2">
      <c r="A1935" s="3">
        <v>41529</v>
      </c>
      <c r="B1935" s="2" t="s">
        <v>17</v>
      </c>
      <c r="C1935" s="2" t="s">
        <v>23</v>
      </c>
      <c r="D1935" s="2" t="s">
        <v>81</v>
      </c>
      <c r="E1935" s="2" t="s">
        <v>25</v>
      </c>
      <c r="F1935" s="5">
        <v>1468</v>
      </c>
      <c r="G1935" s="5">
        <v>1569</v>
      </c>
      <c r="H1935" s="4"/>
    </row>
    <row r="1936" spans="1:8" x14ac:dyDescent="0.2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/>
    </row>
    <row r="1937" spans="1:8" x14ac:dyDescent="0.2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/>
    </row>
    <row r="1938" spans="1:8" x14ac:dyDescent="0.2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/>
    </row>
    <row r="1939" spans="1:8" x14ac:dyDescent="0.2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/>
    </row>
    <row r="1940" spans="1:8" x14ac:dyDescent="0.2">
      <c r="A1940" s="3">
        <v>41491</v>
      </c>
      <c r="B1940" s="2" t="s">
        <v>17</v>
      </c>
      <c r="C1940" s="2" t="s">
        <v>14</v>
      </c>
      <c r="D1940" s="2" t="s">
        <v>81</v>
      </c>
      <c r="E1940" s="2" t="s">
        <v>19</v>
      </c>
      <c r="F1940" s="5">
        <v>3235</v>
      </c>
      <c r="G1940" s="5">
        <v>4758</v>
      </c>
      <c r="H1940" s="4"/>
    </row>
    <row r="1941" spans="1:8" x14ac:dyDescent="0.2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/>
    </row>
    <row r="1942" spans="1:8" x14ac:dyDescent="0.2">
      <c r="A1942" s="3">
        <v>41272</v>
      </c>
      <c r="B1942" s="2" t="s">
        <v>31</v>
      </c>
      <c r="C1942" s="2" t="s">
        <v>20</v>
      </c>
      <c r="D1942" s="2" t="s">
        <v>81</v>
      </c>
      <c r="E1942" s="2" t="s">
        <v>25</v>
      </c>
      <c r="F1942" s="5">
        <v>822</v>
      </c>
      <c r="G1942" s="5">
        <v>1394</v>
      </c>
      <c r="H1942" s="4"/>
    </row>
    <row r="1943" spans="1:8" x14ac:dyDescent="0.2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/>
    </row>
    <row r="1944" spans="1:8" x14ac:dyDescent="0.2">
      <c r="A1944" s="3">
        <v>41378</v>
      </c>
      <c r="B1944" s="2" t="s">
        <v>31</v>
      </c>
      <c r="C1944" s="2" t="s">
        <v>20</v>
      </c>
      <c r="D1944" s="2" t="s">
        <v>81</v>
      </c>
      <c r="E1944" s="2" t="s">
        <v>25</v>
      </c>
      <c r="F1944" s="5">
        <v>343</v>
      </c>
      <c r="G1944" s="5">
        <v>763</v>
      </c>
      <c r="H1944" s="4"/>
    </row>
    <row r="1945" spans="1:8" x14ac:dyDescent="0.2">
      <c r="A1945" s="3">
        <v>41306</v>
      </c>
      <c r="B1945" s="2" t="s">
        <v>31</v>
      </c>
      <c r="C1945" s="2" t="s">
        <v>23</v>
      </c>
      <c r="D1945" s="2" t="s">
        <v>81</v>
      </c>
      <c r="E1945" s="2" t="s">
        <v>22</v>
      </c>
      <c r="F1945" s="5">
        <v>2813</v>
      </c>
      <c r="G1945" s="5">
        <v>3197</v>
      </c>
      <c r="H1945" s="4"/>
    </row>
    <row r="1946" spans="1:8" x14ac:dyDescent="0.2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/>
    </row>
    <row r="1947" spans="1:8" x14ac:dyDescent="0.2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/>
    </row>
    <row r="1948" spans="1:8" x14ac:dyDescent="0.2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/>
    </row>
    <row r="1949" spans="1:8" x14ac:dyDescent="0.2">
      <c r="A1949" s="3">
        <v>41277</v>
      </c>
      <c r="B1949" s="2" t="s">
        <v>17</v>
      </c>
      <c r="C1949" s="2" t="s">
        <v>23</v>
      </c>
      <c r="D1949" s="2" t="s">
        <v>81</v>
      </c>
      <c r="E1949" s="2" t="s">
        <v>19</v>
      </c>
      <c r="F1949" s="5">
        <v>3073</v>
      </c>
      <c r="G1949" s="5">
        <v>3288</v>
      </c>
      <c r="H1949" s="4"/>
    </row>
    <row r="1950" spans="1:8" x14ac:dyDescent="0.2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/>
    </row>
    <row r="1951" spans="1:8" x14ac:dyDescent="0.2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/>
    </row>
    <row r="1952" spans="1:8" x14ac:dyDescent="0.2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/>
    </row>
    <row r="1953" spans="1:8" x14ac:dyDescent="0.2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/>
    </row>
    <row r="1954" spans="1:8" x14ac:dyDescent="0.2">
      <c r="A1954" s="3">
        <v>41432</v>
      </c>
      <c r="B1954" s="2" t="s">
        <v>31</v>
      </c>
      <c r="C1954" s="2" t="s">
        <v>23</v>
      </c>
      <c r="D1954" s="2" t="s">
        <v>81</v>
      </c>
      <c r="E1954" s="2" t="s">
        <v>25</v>
      </c>
      <c r="F1954" s="5">
        <v>6354</v>
      </c>
      <c r="G1954" s="5">
        <v>9344</v>
      </c>
      <c r="H1954" s="4"/>
    </row>
    <row r="1955" spans="1:8" x14ac:dyDescent="0.2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/>
    </row>
    <row r="1956" spans="1:8" x14ac:dyDescent="0.2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/>
    </row>
    <row r="1957" spans="1:8" x14ac:dyDescent="0.2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/>
    </row>
    <row r="1958" spans="1:8" x14ac:dyDescent="0.2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/>
    </row>
    <row r="1959" spans="1:8" x14ac:dyDescent="0.2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/>
    </row>
    <row r="1960" spans="1:8" x14ac:dyDescent="0.2">
      <c r="A1960" s="3">
        <v>41485</v>
      </c>
      <c r="B1960" s="2" t="s">
        <v>17</v>
      </c>
      <c r="C1960" s="2" t="s">
        <v>27</v>
      </c>
      <c r="D1960" s="2" t="s">
        <v>81</v>
      </c>
      <c r="E1960" s="2" t="s">
        <v>16</v>
      </c>
      <c r="F1960" s="5">
        <v>5238</v>
      </c>
      <c r="G1960" s="5">
        <v>6983</v>
      </c>
      <c r="H1960" s="4"/>
    </row>
    <row r="1961" spans="1:8" x14ac:dyDescent="0.2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/>
    </row>
    <row r="1962" spans="1:8" x14ac:dyDescent="0.2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/>
    </row>
    <row r="1963" spans="1:8" x14ac:dyDescent="0.2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/>
    </row>
    <row r="1964" spans="1:8" x14ac:dyDescent="0.2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/>
    </row>
    <row r="1965" spans="1:8" x14ac:dyDescent="0.2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/>
    </row>
    <row r="1966" spans="1:8" x14ac:dyDescent="0.2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/>
    </row>
    <row r="1967" spans="1:8" x14ac:dyDescent="0.2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/>
    </row>
    <row r="1968" spans="1:8" x14ac:dyDescent="0.2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/>
    </row>
    <row r="1969" spans="1:8" x14ac:dyDescent="0.2">
      <c r="A1969" s="3">
        <v>41168</v>
      </c>
      <c r="B1969" s="2" t="s">
        <v>17</v>
      </c>
      <c r="C1969" s="2" t="s">
        <v>27</v>
      </c>
      <c r="D1969" s="2" t="s">
        <v>81</v>
      </c>
      <c r="E1969" s="2" t="s">
        <v>22</v>
      </c>
      <c r="F1969" s="5">
        <v>4240</v>
      </c>
      <c r="G1969" s="5">
        <v>9862</v>
      </c>
      <c r="H1969" s="4"/>
    </row>
    <row r="1970" spans="1:8" x14ac:dyDescent="0.2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/>
    </row>
    <row r="1971" spans="1:8" x14ac:dyDescent="0.2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/>
    </row>
    <row r="1972" spans="1:8" x14ac:dyDescent="0.2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/>
    </row>
    <row r="1973" spans="1:8" x14ac:dyDescent="0.2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/>
    </row>
    <row r="1974" spans="1:8" x14ac:dyDescent="0.2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/>
    </row>
    <row r="1975" spans="1:8" x14ac:dyDescent="0.2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/>
    </row>
    <row r="1976" spans="1:8" x14ac:dyDescent="0.2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/>
    </row>
    <row r="1977" spans="1:8" x14ac:dyDescent="0.2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/>
    </row>
    <row r="1978" spans="1:8" x14ac:dyDescent="0.2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/>
    </row>
    <row r="1979" spans="1:8" x14ac:dyDescent="0.2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/>
    </row>
    <row r="1980" spans="1:8" x14ac:dyDescent="0.2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/>
    </row>
    <row r="1981" spans="1:8" x14ac:dyDescent="0.2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/>
    </row>
    <row r="1982" spans="1:8" x14ac:dyDescent="0.2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/>
    </row>
    <row r="1983" spans="1:8" x14ac:dyDescent="0.2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/>
    </row>
    <row r="1984" spans="1:8" x14ac:dyDescent="0.2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/>
    </row>
    <row r="1985" spans="1:8" x14ac:dyDescent="0.2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/>
    </row>
    <row r="1986" spans="1:8" x14ac:dyDescent="0.2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/>
    </row>
    <row r="1987" spans="1:8" x14ac:dyDescent="0.2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/>
    </row>
    <row r="1988" spans="1:8" x14ac:dyDescent="0.2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/>
    </row>
    <row r="1989" spans="1:8" x14ac:dyDescent="0.2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/>
    </row>
    <row r="1990" spans="1:8" x14ac:dyDescent="0.2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/>
    </row>
    <row r="1991" spans="1:8" x14ac:dyDescent="0.2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/>
    </row>
    <row r="1992" spans="1:8" x14ac:dyDescent="0.2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/>
    </row>
    <row r="1993" spans="1:8" x14ac:dyDescent="0.2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/>
    </row>
    <row r="1994" spans="1:8" x14ac:dyDescent="0.2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/>
    </row>
    <row r="1995" spans="1:8" x14ac:dyDescent="0.2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/>
    </row>
    <row r="1996" spans="1:8" x14ac:dyDescent="0.2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/>
    </row>
    <row r="1997" spans="1:8" x14ac:dyDescent="0.2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/>
    </row>
    <row r="1998" spans="1:8" x14ac:dyDescent="0.2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/>
    </row>
    <row r="1999" spans="1:8" x14ac:dyDescent="0.2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/>
    </row>
    <row r="2000" spans="1:8" x14ac:dyDescent="0.2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/>
    </row>
  </sheetData>
  <conditionalFormatting sqref="A2:H2000">
    <cfRule type="expression" dxfId="5" priority="8">
      <formula>OR($D2=$K$9,$D2=$K$10,$D2=$K$11,$D2=$K$12)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00FF"/>
  </sheetPr>
  <dimension ref="A1:O37"/>
  <sheetViews>
    <sheetView zoomScale="130" zoomScaleNormal="130" workbookViewId="0">
      <selection activeCell="E7" sqref="E7"/>
    </sheetView>
  </sheetViews>
  <sheetFormatPr baseColWidth="10" defaultColWidth="8.83203125" defaultRowHeight="15" x14ac:dyDescent="0.2"/>
  <cols>
    <col min="1" max="1" width="11.5" bestFit="1" customWidth="1"/>
    <col min="2" max="3" width="12" customWidth="1"/>
    <col min="4" max="4" width="2.83203125" customWidth="1"/>
    <col min="5" max="5" width="11.1640625" bestFit="1" customWidth="1"/>
    <col min="6" max="6" width="9.5" bestFit="1" customWidth="1"/>
    <col min="7" max="7" width="55.33203125" customWidth="1"/>
  </cols>
  <sheetData>
    <row r="1" spans="1:15" x14ac:dyDescent="0.2">
      <c r="A1" s="9" t="s">
        <v>319</v>
      </c>
    </row>
    <row r="3" spans="1:15" x14ac:dyDescent="0.2">
      <c r="A3" s="1" t="s">
        <v>6</v>
      </c>
      <c r="B3" s="1" t="s">
        <v>7</v>
      </c>
      <c r="C3" s="1" t="s">
        <v>10</v>
      </c>
      <c r="E3" s="1" t="s">
        <v>6</v>
      </c>
      <c r="F3" s="1" t="s">
        <v>7</v>
      </c>
    </row>
    <row r="4" spans="1:15" x14ac:dyDescent="0.2">
      <c r="A4" s="2" t="s">
        <v>14</v>
      </c>
      <c r="B4" s="2" t="s">
        <v>15</v>
      </c>
      <c r="C4" s="5">
        <v>6279</v>
      </c>
      <c r="E4" s="2" t="s">
        <v>14</v>
      </c>
      <c r="F4" s="2" t="s">
        <v>15</v>
      </c>
    </row>
    <row r="5" spans="1:15" x14ac:dyDescent="0.2">
      <c r="A5" s="2" t="s">
        <v>14</v>
      </c>
      <c r="B5" s="2" t="s">
        <v>36</v>
      </c>
      <c r="C5" s="5">
        <v>9428</v>
      </c>
    </row>
    <row r="6" spans="1:15" x14ac:dyDescent="0.2">
      <c r="A6" s="2" t="s">
        <v>20</v>
      </c>
      <c r="B6" s="2" t="s">
        <v>81</v>
      </c>
      <c r="C6" s="5">
        <v>7417</v>
      </c>
      <c r="E6" s="113" t="s">
        <v>327</v>
      </c>
    </row>
    <row r="7" spans="1:15" x14ac:dyDescent="0.2">
      <c r="A7" s="2" t="s">
        <v>23</v>
      </c>
      <c r="B7" s="2" t="s">
        <v>15</v>
      </c>
      <c r="C7" s="5">
        <v>6270</v>
      </c>
      <c r="E7" s="112"/>
      <c r="G7" t="str">
        <f ca="1">IF(_xlfn.ISFORMULA(E7),ADDRESS(ROW(E7),COLUMN(E7),4)&amp;": "&amp;_xlfn.FORMULATEXT(E7),"")</f>
        <v/>
      </c>
    </row>
    <row r="8" spans="1:15" x14ac:dyDescent="0.2">
      <c r="A8" s="2" t="s">
        <v>14</v>
      </c>
      <c r="B8" s="2" t="s">
        <v>15</v>
      </c>
      <c r="C8" s="5">
        <v>5610</v>
      </c>
      <c r="E8" t="s">
        <v>328</v>
      </c>
    </row>
    <row r="9" spans="1:15" x14ac:dyDescent="0.2">
      <c r="A9" s="2" t="s">
        <v>14</v>
      </c>
      <c r="B9" s="2" t="s">
        <v>26</v>
      </c>
      <c r="C9" s="5">
        <v>2546</v>
      </c>
      <c r="E9" s="112"/>
      <c r="M9" s="113" t="s">
        <v>166</v>
      </c>
    </row>
    <row r="10" spans="1:15" x14ac:dyDescent="0.2">
      <c r="A10" s="2" t="s">
        <v>27</v>
      </c>
      <c r="B10" s="2" t="s">
        <v>18</v>
      </c>
      <c r="C10" s="5">
        <v>1987</v>
      </c>
      <c r="M10" s="112">
        <f>_xlfn.STDEV.S(C4,C8)</f>
        <v>473.05443661380031</v>
      </c>
      <c r="O10" t="str">
        <f ca="1">IF(_xlfn.ISFORMULA(M10),ADDRESS(ROW(M10),COLUMN(M10),4)&amp;": "&amp;_xlfn.FORMULATEXT(M10),"")</f>
        <v>M10: =STDEV.S(C4,C8)</v>
      </c>
    </row>
    <row r="12" spans="1:15" x14ac:dyDescent="0.2">
      <c r="A12" s="9" t="s">
        <v>311</v>
      </c>
    </row>
    <row r="14" spans="1:15" x14ac:dyDescent="0.2">
      <c r="A14" s="1" t="s">
        <v>7</v>
      </c>
      <c r="B14" s="1" t="s">
        <v>10</v>
      </c>
      <c r="E14" s="32" t="s">
        <v>309</v>
      </c>
    </row>
    <row r="15" spans="1:15" x14ac:dyDescent="0.2">
      <c r="A15" s="2" t="s">
        <v>15</v>
      </c>
      <c r="B15" s="5">
        <v>6279</v>
      </c>
      <c r="E15" s="2" t="s">
        <v>15</v>
      </c>
    </row>
    <row r="16" spans="1:15" x14ac:dyDescent="0.2">
      <c r="A16" s="2" t="s">
        <v>36</v>
      </c>
      <c r="B16" s="5">
        <v>9428</v>
      </c>
      <c r="E16" s="2" t="s">
        <v>36</v>
      </c>
    </row>
    <row r="17" spans="1:7" x14ac:dyDescent="0.2">
      <c r="A17" s="2" t="s">
        <v>81</v>
      </c>
      <c r="B17" s="5">
        <v>7417</v>
      </c>
    </row>
    <row r="18" spans="1:7" x14ac:dyDescent="0.2">
      <c r="A18" s="2" t="s">
        <v>15</v>
      </c>
      <c r="B18" s="5">
        <v>6270</v>
      </c>
      <c r="E18" s="113" t="s">
        <v>66</v>
      </c>
    </row>
    <row r="19" spans="1:7" x14ac:dyDescent="0.2">
      <c r="A19" s="2" t="s">
        <v>81</v>
      </c>
      <c r="B19" s="5">
        <v>5610</v>
      </c>
      <c r="E19" s="112"/>
      <c r="G19" t="str">
        <f ca="1">IF(_xlfn.ISFORMULA(E19),ADDRESS(ROW(E19),COLUMN(E19),4)&amp;": "&amp;_xlfn.FORMULATEXT(E19),"")</f>
        <v/>
      </c>
    </row>
    <row r="20" spans="1:7" ht="26" x14ac:dyDescent="0.3">
      <c r="E20" t="s">
        <v>329</v>
      </c>
    </row>
    <row r="21" spans="1:7" x14ac:dyDescent="0.2">
      <c r="E21" t="s">
        <v>330</v>
      </c>
    </row>
    <row r="22" spans="1:7" x14ac:dyDescent="0.2">
      <c r="E22" s="113" t="s">
        <v>166</v>
      </c>
    </row>
    <row r="23" spans="1:7" x14ac:dyDescent="0.2">
      <c r="E23" s="112"/>
      <c r="G23" t="str">
        <f ca="1">IF(_xlfn.ISFORMULA(E23),ADDRESS(ROW(E23),COLUMN(E23),4)&amp;": "&amp;_xlfn.FORMULATEXT(E23),"")</f>
        <v/>
      </c>
    </row>
    <row r="25" spans="1:7" x14ac:dyDescent="0.2">
      <c r="A25" s="9" t="s">
        <v>312</v>
      </c>
    </row>
    <row r="27" spans="1:7" x14ac:dyDescent="0.2">
      <c r="A27" s="1" t="s">
        <v>6</v>
      </c>
      <c r="B27" s="1" t="s">
        <v>7</v>
      </c>
      <c r="C27" s="1" t="s">
        <v>10</v>
      </c>
      <c r="E27" s="1" t="s">
        <v>6</v>
      </c>
      <c r="F27" s="1" t="s">
        <v>7</v>
      </c>
    </row>
    <row r="28" spans="1:7" x14ac:dyDescent="0.2">
      <c r="A28" s="2" t="s">
        <v>14</v>
      </c>
      <c r="B28" s="2" t="s">
        <v>15</v>
      </c>
      <c r="C28" s="5">
        <v>6279</v>
      </c>
      <c r="E28" s="52" t="s">
        <v>14</v>
      </c>
      <c r="F28" s="31" t="s">
        <v>15</v>
      </c>
    </row>
    <row r="29" spans="1:7" x14ac:dyDescent="0.2">
      <c r="A29" s="2" t="s">
        <v>14</v>
      </c>
      <c r="B29" s="2" t="s">
        <v>36</v>
      </c>
      <c r="C29" s="5">
        <v>9428</v>
      </c>
    </row>
    <row r="30" spans="1:7" x14ac:dyDescent="0.2">
      <c r="A30" s="2" t="s">
        <v>20</v>
      </c>
      <c r="B30" s="2" t="s">
        <v>81</v>
      </c>
      <c r="C30" s="5">
        <v>7417</v>
      </c>
      <c r="E30" s="113" t="s">
        <v>66</v>
      </c>
    </row>
    <row r="31" spans="1:7" x14ac:dyDescent="0.2">
      <c r="A31" s="2" t="s">
        <v>23</v>
      </c>
      <c r="B31" s="2" t="s">
        <v>15</v>
      </c>
      <c r="C31" s="5">
        <v>6270</v>
      </c>
      <c r="E31" s="112"/>
      <c r="G31" t="str">
        <f ca="1">IF(_xlfn.ISFORMULA(E31),ADDRESS(ROW(E31),COLUMN(E31),4)&amp;": "&amp;_xlfn.FORMULATEXT(E31),"")</f>
        <v/>
      </c>
    </row>
    <row r="32" spans="1:7" ht="26" x14ac:dyDescent="0.3">
      <c r="A32" s="2" t="s">
        <v>14</v>
      </c>
      <c r="B32" s="2" t="s">
        <v>15</v>
      </c>
      <c r="C32" s="5">
        <v>5610</v>
      </c>
      <c r="E32" t="s">
        <v>332</v>
      </c>
    </row>
    <row r="33" spans="1:7" x14ac:dyDescent="0.2">
      <c r="A33" s="2" t="s">
        <v>14</v>
      </c>
      <c r="B33" s="2" t="s">
        <v>26</v>
      </c>
      <c r="C33" s="5">
        <v>2546</v>
      </c>
      <c r="E33" t="s">
        <v>331</v>
      </c>
    </row>
    <row r="34" spans="1:7" x14ac:dyDescent="0.2">
      <c r="A34" s="2" t="s">
        <v>27</v>
      </c>
      <c r="B34" s="2" t="s">
        <v>18</v>
      </c>
      <c r="C34" s="5">
        <v>1987</v>
      </c>
    </row>
    <row r="36" spans="1:7" x14ac:dyDescent="0.2">
      <c r="E36" s="113" t="s">
        <v>166</v>
      </c>
    </row>
    <row r="37" spans="1:7" x14ac:dyDescent="0.2">
      <c r="E37" s="112"/>
      <c r="G37" t="str">
        <f ca="1">IF(_xlfn.ISFORMULA(E37),ADDRESS(ROW(E37),COLUMN(E37),4)&amp;": "&amp;_xlfn.FORMULATEXT(E37),"")</f>
        <v/>
      </c>
    </row>
  </sheetData>
  <conditionalFormatting sqref="E15:E16">
    <cfRule type="expression" dxfId="4" priority="16">
      <formula>OR($B15=#REF!,$B15=$J$23,$B15=$J$12,$B15=#REF!)</formula>
    </cfRule>
  </conditionalFormatting>
  <conditionalFormatting sqref="A4:C10">
    <cfRule type="expression" dxfId="3" priority="4">
      <formula>AND($A4=$E$4,$B4=$F$4)</formula>
    </cfRule>
  </conditionalFormatting>
  <conditionalFormatting sqref="A15:B19">
    <cfRule type="expression" dxfId="2" priority="3">
      <formula>MATCH($A15,$E$15:$E$16,0)</formula>
    </cfRule>
  </conditionalFormatting>
  <conditionalFormatting sqref="A28:A34">
    <cfRule type="cellIs" dxfId="1" priority="2" operator="equal">
      <formula>$E$28</formula>
    </cfRule>
  </conditionalFormatting>
  <conditionalFormatting sqref="B28:B34">
    <cfRule type="cellIs" dxfId="0" priority="1" operator="equal">
      <formula>$F$28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00FF"/>
  </sheetPr>
  <dimension ref="A1:J21"/>
  <sheetViews>
    <sheetView zoomScale="130" zoomScaleNormal="130" workbookViewId="0">
      <selection activeCell="G11" sqref="G11"/>
    </sheetView>
  </sheetViews>
  <sheetFormatPr baseColWidth="10" defaultColWidth="8.83203125" defaultRowHeight="15" x14ac:dyDescent="0.2"/>
  <cols>
    <col min="1" max="1" width="21" customWidth="1"/>
    <col min="2" max="3" width="10.83203125" customWidth="1"/>
    <col min="4" max="4" width="14" customWidth="1"/>
    <col min="5" max="6" width="8.5" customWidth="1"/>
    <col min="7" max="9" width="12.1640625" customWidth="1"/>
    <col min="10" max="10" width="13.33203125" customWidth="1"/>
  </cols>
  <sheetData>
    <row r="1" spans="1:10" x14ac:dyDescent="0.2">
      <c r="A1" s="9" t="s">
        <v>89</v>
      </c>
    </row>
    <row r="2" spans="1:10" x14ac:dyDescent="0.2">
      <c r="A2" s="40" t="s">
        <v>90</v>
      </c>
      <c r="B2" s="41" t="str">
        <f>$B$6&amp;" &gt;"&amp;DOLLAR($B$7,0)&amp;" AND "&amp;$C$6&amp;" &gt;"&amp;DOLLAR($C$7,0)&amp;" AND "&amp;$E$6&amp;" &gt;="&amp;$E$7</f>
        <v>Sales Last Year &gt;$250,000 AND Asset Value &gt;$300,000 AND Credit Rating 1 &gt;=3</v>
      </c>
      <c r="C2" s="41"/>
      <c r="D2" s="41"/>
      <c r="E2" s="41"/>
      <c r="F2" s="41"/>
      <c r="G2" s="41"/>
      <c r="H2" s="41"/>
      <c r="I2" s="41"/>
      <c r="J2" s="42"/>
    </row>
    <row r="3" spans="1:10" x14ac:dyDescent="0.2">
      <c r="A3" s="40" t="s">
        <v>91</v>
      </c>
      <c r="B3" s="41" t="s">
        <v>92</v>
      </c>
      <c r="C3" s="41"/>
      <c r="D3" s="41"/>
      <c r="E3" s="41"/>
      <c r="F3" s="41"/>
      <c r="G3" s="41"/>
      <c r="H3" s="41"/>
      <c r="I3" s="41"/>
      <c r="J3" s="42"/>
    </row>
    <row r="4" spans="1:10" ht="32" x14ac:dyDescent="0.2">
      <c r="A4" s="40" t="s">
        <v>93</v>
      </c>
      <c r="B4" s="43" t="str">
        <f>$B$6&amp;" &gt;"&amp;DOLLAR($B$7,0)&amp;" AND "&amp;$C$6&amp;" &gt;"&amp;DOLLAR($C$7,0)&amp;" AND "&amp;D6&amp;" &lt; "&amp;D7&amp;" AND at least one of the credit hurdles is exceeded."</f>
        <v>Sales Last Year &gt;$250,000 AND Asset Value &gt;$300,000 AND Late Payments Last Year &lt; 2 AND at least one of the credit hurdles is exceeded.</v>
      </c>
      <c r="C4" s="43"/>
      <c r="D4" s="43"/>
      <c r="E4" s="43"/>
      <c r="F4" s="43"/>
      <c r="G4" s="43"/>
      <c r="H4" s="43"/>
      <c r="I4" s="43"/>
      <c r="J4" s="44"/>
    </row>
    <row r="5" spans="1:10" ht="2.25" customHeight="1" x14ac:dyDescent="0.2">
      <c r="E5" t="s">
        <v>94</v>
      </c>
      <c r="F5" t="s">
        <v>95</v>
      </c>
    </row>
    <row r="6" spans="1:10" ht="32" x14ac:dyDescent="0.2">
      <c r="B6" s="45" t="s">
        <v>96</v>
      </c>
      <c r="C6" s="45" t="s">
        <v>97</v>
      </c>
      <c r="D6" s="45" t="s">
        <v>98</v>
      </c>
      <c r="E6" s="45" t="s">
        <v>99</v>
      </c>
      <c r="F6" s="45" t="s">
        <v>100</v>
      </c>
    </row>
    <row r="7" spans="1:10" x14ac:dyDescent="0.2">
      <c r="B7" s="46">
        <v>250000</v>
      </c>
      <c r="C7" s="46">
        <v>300000</v>
      </c>
      <c r="D7" s="2">
        <v>2</v>
      </c>
      <c r="E7" s="2">
        <v>3</v>
      </c>
      <c r="F7" s="2">
        <v>7</v>
      </c>
    </row>
    <row r="8" spans="1:10" ht="2.25" customHeight="1" x14ac:dyDescent="0.2"/>
    <row r="9" spans="1:10" x14ac:dyDescent="0.2">
      <c r="A9" s="9" t="s">
        <v>101</v>
      </c>
    </row>
    <row r="10" spans="1:10" ht="32" x14ac:dyDescent="0.2">
      <c r="A10" s="47" t="s">
        <v>102</v>
      </c>
      <c r="B10" s="47" t="str">
        <f t="shared" ref="B10:F10" si="0">B6</f>
        <v>Sales Last Year</v>
      </c>
      <c r="C10" s="47" t="str">
        <f t="shared" si="0"/>
        <v>Asset Value</v>
      </c>
      <c r="D10" s="47" t="str">
        <f>D6</f>
        <v>Late Payments Last Year</v>
      </c>
      <c r="E10" s="47" t="str">
        <f t="shared" si="0"/>
        <v>Credit Rating 1</v>
      </c>
      <c r="F10" s="47" t="str">
        <f t="shared" si="0"/>
        <v>Credit Rating 2</v>
      </c>
      <c r="G10" s="47" t="s">
        <v>103</v>
      </c>
      <c r="H10" s="47" t="s">
        <v>104</v>
      </c>
      <c r="I10" s="47" t="s">
        <v>105</v>
      </c>
      <c r="J10" s="47" t="s">
        <v>314</v>
      </c>
    </row>
    <row r="11" spans="1:10" x14ac:dyDescent="0.2">
      <c r="A11" s="2" t="s">
        <v>106</v>
      </c>
      <c r="B11" s="46">
        <v>250000</v>
      </c>
      <c r="C11" s="46">
        <v>370000</v>
      </c>
      <c r="D11" s="2"/>
      <c r="E11" s="2">
        <v>2.4</v>
      </c>
      <c r="F11" s="2">
        <v>7</v>
      </c>
      <c r="G11" s="121"/>
      <c r="H11" s="121"/>
      <c r="I11" s="121"/>
      <c r="J11" s="121"/>
    </row>
    <row r="12" spans="1:10" x14ac:dyDescent="0.2">
      <c r="A12" s="2" t="s">
        <v>107</v>
      </c>
      <c r="B12" s="46">
        <v>430313</v>
      </c>
      <c r="C12" s="46">
        <v>392808</v>
      </c>
      <c r="D12" s="2">
        <v>4</v>
      </c>
      <c r="E12" s="2">
        <v>3.1</v>
      </c>
      <c r="F12" s="2">
        <v>9</v>
      </c>
      <c r="G12" s="121"/>
      <c r="H12" s="121"/>
      <c r="I12" s="121"/>
      <c r="J12" s="121"/>
    </row>
    <row r="13" spans="1:10" x14ac:dyDescent="0.2">
      <c r="A13" s="2" t="s">
        <v>108</v>
      </c>
      <c r="B13" s="46">
        <v>280396</v>
      </c>
      <c r="C13" s="46">
        <v>111622</v>
      </c>
      <c r="D13" s="2">
        <v>2</v>
      </c>
      <c r="E13" s="2">
        <v>2.7</v>
      </c>
      <c r="F13" s="2">
        <v>7.1</v>
      </c>
      <c r="G13" s="121"/>
      <c r="H13" s="121"/>
      <c r="I13" s="121"/>
      <c r="J13" s="121"/>
    </row>
    <row r="14" spans="1:10" x14ac:dyDescent="0.2">
      <c r="A14" s="2" t="s">
        <v>109</v>
      </c>
      <c r="B14" s="46">
        <v>280306</v>
      </c>
      <c r="C14" s="46">
        <v>370448</v>
      </c>
      <c r="D14" s="2">
        <v>1</v>
      </c>
      <c r="E14" s="2">
        <v>4</v>
      </c>
      <c r="F14" s="2">
        <v>5</v>
      </c>
      <c r="G14" s="121"/>
      <c r="H14" s="121"/>
      <c r="I14" s="121"/>
      <c r="J14" s="121"/>
    </row>
    <row r="15" spans="1:10" x14ac:dyDescent="0.2">
      <c r="A15" s="2" t="s">
        <v>110</v>
      </c>
      <c r="B15" s="46">
        <v>454172</v>
      </c>
      <c r="C15" s="46">
        <v>369208</v>
      </c>
      <c r="D15" s="2"/>
      <c r="E15" s="2">
        <v>3.5</v>
      </c>
      <c r="F15" s="2">
        <v>6.8</v>
      </c>
      <c r="G15" s="121"/>
      <c r="H15" s="121"/>
      <c r="I15" s="121"/>
      <c r="J15" s="121"/>
    </row>
    <row r="16" spans="1:10" x14ac:dyDescent="0.2">
      <c r="A16" s="2" t="s">
        <v>111</v>
      </c>
      <c r="B16" s="46">
        <v>270797</v>
      </c>
      <c r="C16" s="46">
        <v>277251</v>
      </c>
      <c r="D16" s="2">
        <v>1</v>
      </c>
      <c r="E16" s="2">
        <v>2.9</v>
      </c>
      <c r="F16" s="2">
        <v>2</v>
      </c>
      <c r="G16" s="121"/>
      <c r="H16" s="121"/>
      <c r="I16" s="121"/>
      <c r="J16" s="121"/>
    </row>
    <row r="18" spans="4:4" x14ac:dyDescent="0.2">
      <c r="D18" t="str">
        <f ca="1">IF(_xlfn.ISFORMULA(G11),ADDRESS(ROW(G11),COLUMN(G11),4)&amp;": "&amp;_xlfn.FORMULATEXT(G11),"")</f>
        <v/>
      </c>
    </row>
    <row r="19" spans="4:4" x14ac:dyDescent="0.2">
      <c r="D19" t="str">
        <f ca="1">IF(_xlfn.ISFORMULA(H11),ADDRESS(ROW(H11),COLUMN(H11),4)&amp;": "&amp;_xlfn.FORMULATEXT(H11),"")</f>
        <v/>
      </c>
    </row>
    <row r="20" spans="4:4" x14ac:dyDescent="0.2">
      <c r="D20" t="str">
        <f ca="1">IF(_xlfn.ISFORMULA(I11),ADDRESS(ROW(I11),COLUMN(I11),4)&amp;": "&amp;_xlfn.FORMULATEXT(I11),"")</f>
        <v/>
      </c>
    </row>
    <row r="21" spans="4:4" x14ac:dyDescent="0.2">
      <c r="D21" t="str">
        <f ca="1">IF(_xlfn.ISFORMULA(J11),ADDRESS(ROW(J11),COLUMN(J11),4)&amp;": "&amp;_xlfn.FORMULATEXT(J11),"")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tabColor rgb="FF0000FF"/>
  </sheetPr>
  <dimension ref="A2:H25"/>
  <sheetViews>
    <sheetView zoomScale="130" zoomScaleNormal="130" workbookViewId="0">
      <selection activeCell="F19" sqref="F19:H25"/>
    </sheetView>
  </sheetViews>
  <sheetFormatPr baseColWidth="10" defaultColWidth="8.83203125" defaultRowHeight="15" x14ac:dyDescent="0.2"/>
  <cols>
    <col min="1" max="1" width="12.5" customWidth="1"/>
    <col min="2" max="2" width="14.6640625" customWidth="1"/>
    <col min="3" max="3" width="11.33203125" customWidth="1"/>
    <col min="4" max="4" width="10.83203125" customWidth="1"/>
    <col min="5" max="5" width="9.33203125" bestFit="1" customWidth="1"/>
    <col min="6" max="6" width="12.83203125" customWidth="1"/>
    <col min="7" max="7" width="13.33203125" customWidth="1"/>
    <col min="8" max="8" width="15.5" customWidth="1"/>
    <col min="9" max="9" width="13.5" customWidth="1"/>
    <col min="10" max="10" width="12" customWidth="1"/>
    <col min="11" max="11" width="12.1640625" customWidth="1"/>
    <col min="14" max="14" width="12.5" customWidth="1"/>
  </cols>
  <sheetData>
    <row r="2" spans="1:8" x14ac:dyDescent="0.2">
      <c r="A2" s="1" t="s">
        <v>123</v>
      </c>
      <c r="B2" s="1" t="s">
        <v>124</v>
      </c>
      <c r="C2" s="53" t="s">
        <v>125</v>
      </c>
      <c r="D2" s="54"/>
      <c r="E2" s="55"/>
    </row>
    <row r="3" spans="1:8" x14ac:dyDescent="0.2">
      <c r="A3" s="56" t="s">
        <v>126</v>
      </c>
      <c r="B3" s="57" t="b">
        <f>ISTEXT(A3)</f>
        <v>1</v>
      </c>
      <c r="C3" t="s">
        <v>127</v>
      </c>
      <c r="E3" t="s">
        <v>128</v>
      </c>
    </row>
    <row r="4" spans="1:8" x14ac:dyDescent="0.2">
      <c r="A4" s="2">
        <v>23</v>
      </c>
      <c r="B4" s="4" t="b">
        <f>ISTEXT(A4)</f>
        <v>0</v>
      </c>
      <c r="C4" t="s">
        <v>127</v>
      </c>
    </row>
    <row r="5" spans="1:8" x14ac:dyDescent="0.2">
      <c r="A5" s="2">
        <v>12</v>
      </c>
      <c r="B5" s="4" t="b">
        <f>ISNUMBER(A5)</f>
        <v>1</v>
      </c>
      <c r="C5" t="s">
        <v>129</v>
      </c>
      <c r="E5" t="s">
        <v>130</v>
      </c>
    </row>
    <row r="6" spans="1:8" x14ac:dyDescent="0.2">
      <c r="A6" s="2" t="s">
        <v>131</v>
      </c>
      <c r="B6" s="4" t="b">
        <f>ISNUMBER(A6)</f>
        <v>0</v>
      </c>
      <c r="C6" t="s">
        <v>129</v>
      </c>
    </row>
    <row r="7" spans="1:8" x14ac:dyDescent="0.2">
      <c r="A7" s="2" t="b">
        <v>1</v>
      </c>
      <c r="B7" s="4" t="b">
        <f>ISLOGICAL(A7)</f>
        <v>1</v>
      </c>
      <c r="C7" t="s">
        <v>132</v>
      </c>
      <c r="E7" t="s">
        <v>133</v>
      </c>
    </row>
    <row r="8" spans="1:8" x14ac:dyDescent="0.2">
      <c r="A8" s="2"/>
      <c r="B8" s="4" t="b">
        <f>ISBLANK(A8)</f>
        <v>1</v>
      </c>
      <c r="C8" t="s">
        <v>134</v>
      </c>
      <c r="E8" t="s">
        <v>135</v>
      </c>
    </row>
    <row r="9" spans="1:8" x14ac:dyDescent="0.2">
      <c r="A9" s="2" t="e">
        <f>#REF!</f>
        <v>#REF!</v>
      </c>
      <c r="B9" s="4" t="b">
        <f>ISERROR(A9)</f>
        <v>1</v>
      </c>
      <c r="C9" t="s">
        <v>136</v>
      </c>
      <c r="E9" t="s">
        <v>137</v>
      </c>
    </row>
    <row r="10" spans="1:8" x14ac:dyDescent="0.2">
      <c r="A10" s="2" t="e">
        <v>#N/A</v>
      </c>
      <c r="B10" s="4" t="b">
        <f>ISERR(A10)</f>
        <v>0</v>
      </c>
      <c r="C10" t="s">
        <v>138</v>
      </c>
      <c r="E10" t="s">
        <v>139</v>
      </c>
    </row>
    <row r="11" spans="1:8" x14ac:dyDescent="0.2">
      <c r="A11" s="2" t="e">
        <v>#N/A</v>
      </c>
      <c r="B11" s="4" t="b">
        <f>ISNA(A11)</f>
        <v>1</v>
      </c>
      <c r="C11" t="s">
        <v>140</v>
      </c>
      <c r="E11" t="s">
        <v>141</v>
      </c>
    </row>
    <row r="12" spans="1:8" x14ac:dyDescent="0.2">
      <c r="A12" s="2" t="s">
        <v>142</v>
      </c>
      <c r="B12" s="4" t="b">
        <f>ISNONTEXT(A12)</f>
        <v>0</v>
      </c>
      <c r="C12" t="s">
        <v>143</v>
      </c>
      <c r="E12" t="s">
        <v>144</v>
      </c>
    </row>
    <row r="13" spans="1:8" x14ac:dyDescent="0.2">
      <c r="A13" s="2"/>
      <c r="B13" s="4" t="b">
        <f>ISNONTEXT(A13)</f>
        <v>1</v>
      </c>
      <c r="C13" t="s">
        <v>143</v>
      </c>
    </row>
    <row r="14" spans="1:8" x14ac:dyDescent="0.2">
      <c r="A14" s="2">
        <f>SUM(A4:A5)</f>
        <v>35</v>
      </c>
      <c r="B14" s="4" t="b">
        <f>_xlfn.ISFORMULA(A14)</f>
        <v>1</v>
      </c>
      <c r="C14" t="s">
        <v>145</v>
      </c>
      <c r="E14" t="s">
        <v>146</v>
      </c>
    </row>
    <row r="16" spans="1:8" x14ac:dyDescent="0.2">
      <c r="F16" s="52" t="s">
        <v>334</v>
      </c>
      <c r="G16" s="52" t="s">
        <v>335</v>
      </c>
      <c r="H16" s="52" t="s">
        <v>336</v>
      </c>
    </row>
    <row r="17" spans="1:8" x14ac:dyDescent="0.2">
      <c r="A17" s="1" t="s">
        <v>4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117</v>
      </c>
      <c r="H17" s="1" t="s">
        <v>117</v>
      </c>
    </row>
    <row r="18" spans="1:8" x14ac:dyDescent="0.2">
      <c r="A18" s="21">
        <v>41548</v>
      </c>
      <c r="B18" s="2" t="s">
        <v>118</v>
      </c>
      <c r="C18" s="2"/>
      <c r="D18" s="50"/>
      <c r="E18" s="50"/>
      <c r="F18" s="50">
        <v>5000</v>
      </c>
      <c r="G18" s="50">
        <v>5000</v>
      </c>
      <c r="H18" s="50">
        <v>5000</v>
      </c>
    </row>
    <row r="19" spans="1:8" x14ac:dyDescent="0.2">
      <c r="A19" s="21">
        <v>41550</v>
      </c>
      <c r="B19" s="2" t="s">
        <v>119</v>
      </c>
      <c r="C19" s="2" t="s">
        <v>120</v>
      </c>
      <c r="D19" s="50"/>
      <c r="E19" s="50">
        <v>500</v>
      </c>
      <c r="F19" s="51"/>
      <c r="G19" s="51"/>
      <c r="H19" s="51"/>
    </row>
    <row r="20" spans="1:8" x14ac:dyDescent="0.2">
      <c r="A20" s="21">
        <v>41551</v>
      </c>
      <c r="B20" s="2" t="s">
        <v>121</v>
      </c>
      <c r="C20" s="2" t="s">
        <v>122</v>
      </c>
      <c r="D20" s="50">
        <v>950</v>
      </c>
      <c r="E20" s="50"/>
      <c r="F20" s="51"/>
      <c r="G20" s="51"/>
      <c r="H20" s="51"/>
    </row>
    <row r="21" spans="1:8" x14ac:dyDescent="0.2">
      <c r="A21" s="21">
        <v>41551</v>
      </c>
      <c r="B21" s="2" t="s">
        <v>344</v>
      </c>
      <c r="C21" s="2"/>
      <c r="D21" s="50"/>
      <c r="E21" s="50"/>
      <c r="F21" s="51"/>
      <c r="G21" s="51"/>
      <c r="H21" s="51"/>
    </row>
    <row r="22" spans="1:8" x14ac:dyDescent="0.2">
      <c r="A22" s="21"/>
      <c r="B22" s="2"/>
      <c r="C22" s="2"/>
      <c r="D22" s="50"/>
      <c r="E22" s="50"/>
      <c r="F22" s="51"/>
      <c r="G22" s="51"/>
      <c r="H22" s="51"/>
    </row>
    <row r="23" spans="1:8" x14ac:dyDescent="0.2">
      <c r="A23" s="21"/>
      <c r="B23" s="2"/>
      <c r="C23" s="2"/>
      <c r="D23" s="50"/>
      <c r="E23" s="50"/>
      <c r="F23" s="51"/>
      <c r="G23" s="51"/>
      <c r="H23" s="51"/>
    </row>
    <row r="24" spans="1:8" x14ac:dyDescent="0.2">
      <c r="A24" s="21"/>
      <c r="B24" s="2"/>
      <c r="C24" s="2"/>
      <c r="D24" s="50"/>
      <c r="E24" s="50"/>
      <c r="F24" s="51"/>
      <c r="G24" s="51"/>
      <c r="H24" s="51"/>
    </row>
    <row r="25" spans="1:8" x14ac:dyDescent="0.2">
      <c r="A25" s="21"/>
      <c r="B25" s="2"/>
      <c r="C25" s="2"/>
      <c r="D25" s="50"/>
      <c r="E25" s="50"/>
      <c r="F25" s="51"/>
      <c r="G25" s="51"/>
      <c r="H25" s="5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rgb="FF0000FF"/>
  </sheetPr>
  <dimension ref="A1:E20"/>
  <sheetViews>
    <sheetView zoomScale="160" zoomScaleNormal="160" workbookViewId="0">
      <selection activeCell="E16" sqref="E16"/>
    </sheetView>
  </sheetViews>
  <sheetFormatPr baseColWidth="10" defaultColWidth="8.83203125" defaultRowHeight="15" x14ac:dyDescent="0.2"/>
  <cols>
    <col min="1" max="1" width="11" bestFit="1" customWidth="1"/>
    <col min="4" max="4" width="11.33203125" customWidth="1"/>
    <col min="5" max="5" width="12.33203125" customWidth="1"/>
    <col min="6" max="6" width="12.33203125" bestFit="1" customWidth="1"/>
  </cols>
  <sheetData>
    <row r="1" spans="1:5" x14ac:dyDescent="0.2">
      <c r="A1" s="59" t="s">
        <v>148</v>
      </c>
    </row>
    <row r="2" spans="1:5" x14ac:dyDescent="0.2">
      <c r="A2" t="s">
        <v>337</v>
      </c>
    </row>
    <row r="3" spans="1:5" x14ac:dyDescent="0.2">
      <c r="A3" t="s">
        <v>338</v>
      </c>
    </row>
    <row r="4" spans="1:5" x14ac:dyDescent="0.2">
      <c r="A4" t="s">
        <v>339</v>
      </c>
    </row>
    <row r="5" spans="1:5" x14ac:dyDescent="0.2">
      <c r="A5" t="s">
        <v>340</v>
      </c>
    </row>
    <row r="6" spans="1:5" x14ac:dyDescent="0.2">
      <c r="A6" t="s">
        <v>341</v>
      </c>
    </row>
    <row r="7" spans="1:5" x14ac:dyDescent="0.2">
      <c r="A7" t="s">
        <v>342</v>
      </c>
    </row>
    <row r="8" spans="1:5" x14ac:dyDescent="0.2">
      <c r="A8" t="s">
        <v>343</v>
      </c>
    </row>
    <row r="10" spans="1:5" x14ac:dyDescent="0.2">
      <c r="A10" s="32" t="s">
        <v>4</v>
      </c>
      <c r="B10" s="32" t="s">
        <v>149</v>
      </c>
      <c r="D10" s="122" t="s">
        <v>345</v>
      </c>
      <c r="E10" s="122" t="s">
        <v>65</v>
      </c>
    </row>
    <row r="11" spans="1:5" x14ac:dyDescent="0.2">
      <c r="A11" s="21">
        <v>42439</v>
      </c>
      <c r="B11" s="2">
        <v>338</v>
      </c>
      <c r="D11" s="21">
        <v>42370</v>
      </c>
      <c r="E11" s="2">
        <f>SUMIFS($B$11:$B$20,$A$11:$A$20,"&gt;="&amp;D11,$A$11:$A$20,"&lt;="&amp;EOMONTH(D11,0))</f>
        <v>625</v>
      </c>
    </row>
    <row r="12" spans="1:5" x14ac:dyDescent="0.2">
      <c r="A12" s="21">
        <v>42443</v>
      </c>
      <c r="B12" s="2">
        <v>556</v>
      </c>
      <c r="D12" s="21">
        <v>42401</v>
      </c>
      <c r="E12" s="2">
        <f t="shared" ref="E12:E13" si="0">SUMIFS($B$11:$B$20,$A$11:$A$20,"&gt;="&amp;D12,$A$11:$A$20,"&lt;="&amp;EOMONTH(D12,0))</f>
        <v>1199</v>
      </c>
    </row>
    <row r="13" spans="1:5" x14ac:dyDescent="0.2">
      <c r="A13" s="21">
        <v>42397</v>
      </c>
      <c r="B13" s="2">
        <v>124</v>
      </c>
      <c r="D13" s="21">
        <v>42430</v>
      </c>
      <c r="E13" s="2">
        <f t="shared" si="0"/>
        <v>1181</v>
      </c>
    </row>
    <row r="14" spans="1:5" x14ac:dyDescent="0.2">
      <c r="A14" s="21">
        <v>42385</v>
      </c>
      <c r="B14" s="2">
        <v>205</v>
      </c>
    </row>
    <row r="15" spans="1:5" x14ac:dyDescent="0.2">
      <c r="A15" s="21">
        <v>42429</v>
      </c>
      <c r="B15" s="2">
        <v>311</v>
      </c>
      <c r="D15" s="37" t="s">
        <v>350</v>
      </c>
      <c r="E15" t="s">
        <v>349</v>
      </c>
    </row>
    <row r="16" spans="1:5" x14ac:dyDescent="0.2">
      <c r="A16" s="21">
        <v>42404</v>
      </c>
      <c r="B16" s="2">
        <v>484</v>
      </c>
      <c r="D16" t="s">
        <v>346</v>
      </c>
      <c r="E16" s="38">
        <v>625</v>
      </c>
    </row>
    <row r="17" spans="1:5" x14ac:dyDescent="0.2">
      <c r="A17" s="21">
        <v>42438</v>
      </c>
      <c r="B17" s="2">
        <v>287</v>
      </c>
      <c r="D17" t="s">
        <v>347</v>
      </c>
      <c r="E17" s="38">
        <v>1199</v>
      </c>
    </row>
    <row r="18" spans="1:5" x14ac:dyDescent="0.2">
      <c r="A18" s="21">
        <v>42377</v>
      </c>
      <c r="B18" s="2">
        <v>296</v>
      </c>
      <c r="D18" t="s">
        <v>348</v>
      </c>
      <c r="E18" s="38">
        <v>1181</v>
      </c>
    </row>
    <row r="19" spans="1:5" x14ac:dyDescent="0.2">
      <c r="A19" s="21">
        <v>42405</v>
      </c>
      <c r="B19" s="2">
        <v>167</v>
      </c>
      <c r="D19" t="s">
        <v>155</v>
      </c>
      <c r="E19" s="38">
        <v>3005</v>
      </c>
    </row>
    <row r="20" spans="1:5" x14ac:dyDescent="0.2">
      <c r="A20" s="21">
        <v>42421</v>
      </c>
      <c r="B20" s="2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rgb="FF0000FF"/>
  </sheetPr>
  <dimension ref="A1:J45"/>
  <sheetViews>
    <sheetView zoomScale="85" zoomScaleNormal="85" workbookViewId="0">
      <selection activeCell="C4" sqref="C4"/>
    </sheetView>
  </sheetViews>
  <sheetFormatPr baseColWidth="10" defaultColWidth="8.83203125" defaultRowHeight="15" x14ac:dyDescent="0.2"/>
  <cols>
    <col min="3" max="3" width="19.1640625" customWidth="1"/>
    <col min="5" max="5" width="14" bestFit="1" customWidth="1"/>
    <col min="6" max="9" width="14" customWidth="1"/>
    <col min="10" max="10" width="17.83203125" bestFit="1" customWidth="1"/>
  </cols>
  <sheetData>
    <row r="1" spans="1:10" x14ac:dyDescent="0.2">
      <c r="A1" s="25" t="s">
        <v>173</v>
      </c>
      <c r="B1" s="26"/>
      <c r="C1" s="26"/>
      <c r="D1" s="26"/>
      <c r="E1" s="26"/>
      <c r="F1" s="27"/>
    </row>
    <row r="3" spans="1:10" x14ac:dyDescent="0.2">
      <c r="A3" s="1" t="s">
        <v>160</v>
      </c>
      <c r="B3" s="1" t="s">
        <v>10</v>
      </c>
      <c r="C3" s="1" t="s">
        <v>5</v>
      </c>
      <c r="F3" s="62" t="s">
        <v>172</v>
      </c>
      <c r="G3" s="62" t="s">
        <v>171</v>
      </c>
      <c r="H3" s="62" t="s">
        <v>170</v>
      </c>
      <c r="I3" s="62" t="s">
        <v>169</v>
      </c>
    </row>
    <row r="4" spans="1:10" x14ac:dyDescent="0.2">
      <c r="A4" s="2" t="s">
        <v>168</v>
      </c>
      <c r="B4" s="2">
        <v>457</v>
      </c>
      <c r="C4" s="2" t="s">
        <v>150</v>
      </c>
      <c r="F4" s="56" t="s">
        <v>163</v>
      </c>
      <c r="G4" s="56" t="s">
        <v>14</v>
      </c>
      <c r="H4" s="56" t="s">
        <v>151</v>
      </c>
      <c r="I4" s="56" t="s">
        <v>161</v>
      </c>
    </row>
    <row r="5" spans="1:10" x14ac:dyDescent="0.2">
      <c r="A5" s="2" t="s">
        <v>163</v>
      </c>
      <c r="B5" s="2">
        <v>368</v>
      </c>
      <c r="C5" s="2" t="s">
        <v>150</v>
      </c>
      <c r="F5" s="2" t="s">
        <v>112</v>
      </c>
      <c r="G5" s="2" t="s">
        <v>164</v>
      </c>
      <c r="H5" s="2" t="s">
        <v>168</v>
      </c>
      <c r="I5" s="2" t="s">
        <v>167</v>
      </c>
    </row>
    <row r="6" spans="1:10" x14ac:dyDescent="0.2">
      <c r="A6" s="2" t="s">
        <v>14</v>
      </c>
      <c r="B6" s="2">
        <v>725</v>
      </c>
      <c r="C6" s="2" t="s">
        <v>152</v>
      </c>
      <c r="F6" s="2" t="s">
        <v>158</v>
      </c>
      <c r="G6" s="2" t="s">
        <v>153</v>
      </c>
      <c r="H6" s="2" t="s">
        <v>154</v>
      </c>
      <c r="I6" s="2" t="s">
        <v>162</v>
      </c>
    </row>
    <row r="7" spans="1:10" x14ac:dyDescent="0.2">
      <c r="A7" s="2" t="s">
        <v>162</v>
      </c>
      <c r="B7" s="2">
        <v>736</v>
      </c>
      <c r="C7" s="2" t="s">
        <v>152</v>
      </c>
      <c r="F7" s="2" t="s">
        <v>159</v>
      </c>
      <c r="G7" s="2" t="s">
        <v>27</v>
      </c>
      <c r="H7" s="2" t="s">
        <v>23</v>
      </c>
      <c r="I7" s="2" t="s">
        <v>20</v>
      </c>
    </row>
    <row r="8" spans="1:10" x14ac:dyDescent="0.2">
      <c r="A8" s="2" t="s">
        <v>159</v>
      </c>
      <c r="B8" s="2">
        <v>606</v>
      </c>
      <c r="C8" s="2" t="s">
        <v>152</v>
      </c>
      <c r="E8" s="62" t="s">
        <v>150</v>
      </c>
      <c r="F8" s="4">
        <f t="shared" ref="F8:I9" si="0">SUMPRODUCT(SUMIFS($B$4:$B$45,$C$4:$C$45,$E8,$A$4:$A$45,F$4:F$7))</f>
        <v>5301</v>
      </c>
      <c r="G8" s="4">
        <f t="shared" si="0"/>
        <v>8162</v>
      </c>
      <c r="H8" s="4">
        <f t="shared" si="0"/>
        <v>6211</v>
      </c>
      <c r="I8" s="4">
        <f t="shared" si="0"/>
        <v>2499</v>
      </c>
    </row>
    <row r="9" spans="1:10" x14ac:dyDescent="0.2">
      <c r="A9" s="2" t="s">
        <v>164</v>
      </c>
      <c r="B9" s="2">
        <v>1418</v>
      </c>
      <c r="C9" s="2" t="s">
        <v>152</v>
      </c>
      <c r="E9" s="62" t="s">
        <v>152</v>
      </c>
      <c r="F9" s="4">
        <f t="shared" si="0"/>
        <v>4307</v>
      </c>
      <c r="G9" s="4">
        <f t="shared" si="0"/>
        <v>5469</v>
      </c>
      <c r="H9" s="4">
        <f t="shared" si="0"/>
        <v>2929</v>
      </c>
      <c r="I9" s="4">
        <f t="shared" si="0"/>
        <v>2025</v>
      </c>
    </row>
    <row r="10" spans="1:10" x14ac:dyDescent="0.2">
      <c r="A10" s="2" t="s">
        <v>154</v>
      </c>
      <c r="B10" s="2">
        <v>1110</v>
      </c>
      <c r="C10" s="2" t="s">
        <v>152</v>
      </c>
    </row>
    <row r="11" spans="1:10" x14ac:dyDescent="0.2">
      <c r="A11" s="2" t="s">
        <v>153</v>
      </c>
      <c r="B11" s="2">
        <v>1489</v>
      </c>
      <c r="C11" s="2" t="s">
        <v>150</v>
      </c>
      <c r="E11" s="9" t="s">
        <v>166</v>
      </c>
      <c r="F11" s="37" t="s">
        <v>160</v>
      </c>
      <c r="G11" t="s">
        <v>84</v>
      </c>
      <c r="J11" t="s">
        <v>165</v>
      </c>
    </row>
    <row r="12" spans="1:10" x14ac:dyDescent="0.2">
      <c r="A12" s="2" t="s">
        <v>163</v>
      </c>
      <c r="B12" s="2">
        <v>175</v>
      </c>
      <c r="C12" s="2" t="s">
        <v>150</v>
      </c>
    </row>
    <row r="13" spans="1:10" x14ac:dyDescent="0.2">
      <c r="A13" s="2" t="s">
        <v>27</v>
      </c>
      <c r="B13" s="2">
        <v>1354</v>
      </c>
      <c r="C13" s="2" t="s">
        <v>152</v>
      </c>
      <c r="F13" s="37" t="s">
        <v>157</v>
      </c>
      <c r="G13" t="s">
        <v>156</v>
      </c>
    </row>
    <row r="14" spans="1:10" x14ac:dyDescent="0.2">
      <c r="A14" s="2" t="s">
        <v>23</v>
      </c>
      <c r="B14" s="2">
        <v>132</v>
      </c>
      <c r="C14" s="2" t="s">
        <v>150</v>
      </c>
      <c r="F14" s="61" t="s">
        <v>150</v>
      </c>
      <c r="G14" s="38">
        <v>5301</v>
      </c>
    </row>
    <row r="15" spans="1:10" x14ac:dyDescent="0.2">
      <c r="A15" s="2" t="s">
        <v>14</v>
      </c>
      <c r="B15" s="2">
        <v>449</v>
      </c>
      <c r="C15" s="2" t="s">
        <v>152</v>
      </c>
      <c r="F15" s="61" t="s">
        <v>152</v>
      </c>
      <c r="G15" s="38">
        <v>4307</v>
      </c>
    </row>
    <row r="16" spans="1:10" x14ac:dyDescent="0.2">
      <c r="A16" s="2" t="s">
        <v>20</v>
      </c>
      <c r="B16" s="2">
        <v>1333</v>
      </c>
      <c r="C16" s="2" t="s">
        <v>150</v>
      </c>
      <c r="F16" s="61" t="s">
        <v>155</v>
      </c>
      <c r="G16" s="38">
        <v>9608</v>
      </c>
    </row>
    <row r="17" spans="1:10" x14ac:dyDescent="0.2">
      <c r="A17" s="2" t="s">
        <v>153</v>
      </c>
      <c r="B17" s="2">
        <v>1571</v>
      </c>
      <c r="C17" s="2" t="s">
        <v>150</v>
      </c>
    </row>
    <row r="18" spans="1:10" x14ac:dyDescent="0.2">
      <c r="A18" s="2" t="s">
        <v>164</v>
      </c>
      <c r="B18" s="2">
        <v>1553</v>
      </c>
      <c r="C18" s="2" t="s">
        <v>150</v>
      </c>
      <c r="G18" s="37" t="s">
        <v>160</v>
      </c>
      <c r="H18" t="s">
        <v>84</v>
      </c>
    </row>
    <row r="19" spans="1:10" x14ac:dyDescent="0.2">
      <c r="A19" s="2" t="s">
        <v>159</v>
      </c>
      <c r="B19" s="2">
        <v>1196</v>
      </c>
      <c r="C19" s="2" t="s">
        <v>152</v>
      </c>
    </row>
    <row r="20" spans="1:10" x14ac:dyDescent="0.2">
      <c r="A20" s="2" t="s">
        <v>163</v>
      </c>
      <c r="B20" s="2">
        <v>679</v>
      </c>
      <c r="C20" s="2" t="s">
        <v>150</v>
      </c>
      <c r="G20" s="37" t="s">
        <v>157</v>
      </c>
      <c r="H20" t="s">
        <v>156</v>
      </c>
    </row>
    <row r="21" spans="1:10" x14ac:dyDescent="0.2">
      <c r="A21" s="2" t="s">
        <v>23</v>
      </c>
      <c r="B21" s="2">
        <v>221</v>
      </c>
      <c r="C21" s="2" t="s">
        <v>152</v>
      </c>
      <c r="G21" s="61" t="s">
        <v>150</v>
      </c>
      <c r="H21" s="38">
        <v>8162</v>
      </c>
    </row>
    <row r="22" spans="1:10" x14ac:dyDescent="0.2">
      <c r="A22" s="2" t="s">
        <v>23</v>
      </c>
      <c r="B22" s="2">
        <v>1097</v>
      </c>
      <c r="C22" s="2" t="s">
        <v>150</v>
      </c>
      <c r="G22" s="61" t="s">
        <v>152</v>
      </c>
      <c r="H22" s="38">
        <v>5469</v>
      </c>
    </row>
    <row r="23" spans="1:10" x14ac:dyDescent="0.2">
      <c r="A23" s="2" t="s">
        <v>14</v>
      </c>
      <c r="B23" s="2">
        <v>473</v>
      </c>
      <c r="C23" s="2" t="s">
        <v>150</v>
      </c>
      <c r="G23" s="61" t="s">
        <v>155</v>
      </c>
      <c r="H23" s="38">
        <v>13631</v>
      </c>
    </row>
    <row r="24" spans="1:10" x14ac:dyDescent="0.2">
      <c r="A24" s="2" t="s">
        <v>159</v>
      </c>
      <c r="B24" s="2">
        <v>573</v>
      </c>
      <c r="C24" s="2" t="s">
        <v>152</v>
      </c>
    </row>
    <row r="25" spans="1:10" x14ac:dyDescent="0.2">
      <c r="A25" s="2" t="s">
        <v>14</v>
      </c>
      <c r="B25" s="2">
        <v>1160</v>
      </c>
      <c r="C25" s="2" t="s">
        <v>152</v>
      </c>
      <c r="H25" s="37" t="s">
        <v>160</v>
      </c>
      <c r="I25" t="s">
        <v>84</v>
      </c>
    </row>
    <row r="26" spans="1:10" x14ac:dyDescent="0.2">
      <c r="A26" s="2" t="s">
        <v>163</v>
      </c>
      <c r="B26" s="2">
        <v>1268</v>
      </c>
      <c r="C26" s="2" t="s">
        <v>150</v>
      </c>
    </row>
    <row r="27" spans="1:10" x14ac:dyDescent="0.2">
      <c r="A27" s="2" t="s">
        <v>153</v>
      </c>
      <c r="B27" s="2">
        <v>1635</v>
      </c>
      <c r="C27" s="2" t="s">
        <v>150</v>
      </c>
      <c r="H27" s="37" t="s">
        <v>157</v>
      </c>
      <c r="I27" t="s">
        <v>156</v>
      </c>
    </row>
    <row r="28" spans="1:10" x14ac:dyDescent="0.2">
      <c r="A28" s="2" t="s">
        <v>162</v>
      </c>
      <c r="B28" s="2">
        <v>152</v>
      </c>
      <c r="C28" s="2" t="s">
        <v>150</v>
      </c>
      <c r="H28" s="61" t="s">
        <v>150</v>
      </c>
      <c r="I28" s="38">
        <v>6211</v>
      </c>
    </row>
    <row r="29" spans="1:10" x14ac:dyDescent="0.2">
      <c r="A29" s="2" t="s">
        <v>158</v>
      </c>
      <c r="B29" s="2">
        <v>603</v>
      </c>
      <c r="C29" s="2" t="s">
        <v>150</v>
      </c>
      <c r="H29" s="61" t="s">
        <v>152</v>
      </c>
      <c r="I29" s="38">
        <v>2929</v>
      </c>
    </row>
    <row r="30" spans="1:10" x14ac:dyDescent="0.2">
      <c r="A30" s="2" t="s">
        <v>161</v>
      </c>
      <c r="B30" s="2">
        <v>458</v>
      </c>
      <c r="C30" s="2" t="s">
        <v>150</v>
      </c>
      <c r="H30" s="61" t="s">
        <v>155</v>
      </c>
      <c r="I30" s="38">
        <v>9140</v>
      </c>
    </row>
    <row r="31" spans="1:10" x14ac:dyDescent="0.2">
      <c r="A31" s="2" t="s">
        <v>112</v>
      </c>
      <c r="B31" s="2">
        <v>741</v>
      </c>
      <c r="C31" s="2" t="s">
        <v>152</v>
      </c>
    </row>
    <row r="32" spans="1:10" x14ac:dyDescent="0.2">
      <c r="A32" s="2" t="s">
        <v>151</v>
      </c>
      <c r="B32" s="2">
        <v>486</v>
      </c>
      <c r="C32" s="2" t="s">
        <v>150</v>
      </c>
      <c r="I32" s="37" t="s">
        <v>160</v>
      </c>
      <c r="J32" t="s">
        <v>84</v>
      </c>
    </row>
    <row r="33" spans="1:10" x14ac:dyDescent="0.2">
      <c r="A33" s="2" t="s">
        <v>159</v>
      </c>
      <c r="B33" s="2">
        <v>1227</v>
      </c>
      <c r="C33" s="2" t="s">
        <v>150</v>
      </c>
    </row>
    <row r="34" spans="1:10" x14ac:dyDescent="0.2">
      <c r="A34" s="2" t="s">
        <v>158</v>
      </c>
      <c r="B34" s="2">
        <v>981</v>
      </c>
      <c r="C34" s="2" t="s">
        <v>150</v>
      </c>
      <c r="I34" s="37" t="s">
        <v>157</v>
      </c>
      <c r="J34" t="s">
        <v>156</v>
      </c>
    </row>
    <row r="35" spans="1:10" x14ac:dyDescent="0.2">
      <c r="A35" s="2" t="s">
        <v>151</v>
      </c>
      <c r="B35" s="2">
        <v>798</v>
      </c>
      <c r="C35" s="2" t="s">
        <v>150</v>
      </c>
      <c r="I35" s="61" t="s">
        <v>150</v>
      </c>
      <c r="J35" s="38">
        <v>2499</v>
      </c>
    </row>
    <row r="36" spans="1:10" x14ac:dyDescent="0.2">
      <c r="A36" s="2" t="s">
        <v>112</v>
      </c>
      <c r="B36" s="2">
        <v>1191</v>
      </c>
      <c r="C36" s="2" t="s">
        <v>152</v>
      </c>
      <c r="I36" s="61" t="s">
        <v>152</v>
      </c>
      <c r="J36" s="38">
        <v>2025</v>
      </c>
    </row>
    <row r="37" spans="1:10" x14ac:dyDescent="0.2">
      <c r="A37" s="2" t="s">
        <v>14</v>
      </c>
      <c r="B37" s="2">
        <v>363</v>
      </c>
      <c r="C37" s="2" t="s">
        <v>152</v>
      </c>
      <c r="I37" s="61" t="s">
        <v>155</v>
      </c>
      <c r="J37" s="38">
        <v>4524</v>
      </c>
    </row>
    <row r="38" spans="1:10" x14ac:dyDescent="0.2">
      <c r="A38" s="2" t="s">
        <v>154</v>
      </c>
      <c r="B38" s="2">
        <v>1332</v>
      </c>
      <c r="C38" s="2" t="s">
        <v>150</v>
      </c>
    </row>
    <row r="39" spans="1:10" x14ac:dyDescent="0.2">
      <c r="A39" s="2" t="s">
        <v>20</v>
      </c>
      <c r="B39" s="2">
        <v>1289</v>
      </c>
      <c r="C39" s="2" t="s">
        <v>152</v>
      </c>
    </row>
    <row r="40" spans="1:10" x14ac:dyDescent="0.2">
      <c r="A40" s="2" t="s">
        <v>151</v>
      </c>
      <c r="B40" s="2">
        <v>1625</v>
      </c>
      <c r="C40" s="2" t="s">
        <v>150</v>
      </c>
    </row>
    <row r="41" spans="1:10" x14ac:dyDescent="0.2">
      <c r="A41" s="2" t="s">
        <v>23</v>
      </c>
      <c r="B41" s="2">
        <v>1261</v>
      </c>
      <c r="C41" s="2" t="s">
        <v>152</v>
      </c>
    </row>
    <row r="42" spans="1:10" x14ac:dyDescent="0.2">
      <c r="A42" s="2" t="s">
        <v>20</v>
      </c>
      <c r="B42" s="2">
        <v>556</v>
      </c>
      <c r="C42" s="2" t="s">
        <v>150</v>
      </c>
    </row>
    <row r="43" spans="1:10" x14ac:dyDescent="0.2">
      <c r="A43" s="2" t="s">
        <v>153</v>
      </c>
      <c r="B43" s="2">
        <v>1441</v>
      </c>
      <c r="C43" s="2" t="s">
        <v>150</v>
      </c>
    </row>
    <row r="44" spans="1:10" x14ac:dyDescent="0.2">
      <c r="A44" s="2" t="s">
        <v>151</v>
      </c>
      <c r="B44" s="2">
        <v>337</v>
      </c>
      <c r="C44" s="2" t="s">
        <v>152</v>
      </c>
    </row>
    <row r="45" spans="1:10" x14ac:dyDescent="0.2">
      <c r="A45" s="2" t="s">
        <v>151</v>
      </c>
      <c r="B45" s="2">
        <v>284</v>
      </c>
      <c r="C45" s="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rgb="FF0000FF"/>
  </sheetPr>
  <dimension ref="A1:L7"/>
  <sheetViews>
    <sheetView zoomScale="160" zoomScaleNormal="160" workbookViewId="0">
      <selection activeCell="B7" sqref="B7"/>
    </sheetView>
  </sheetViews>
  <sheetFormatPr baseColWidth="10" defaultColWidth="8.83203125" defaultRowHeight="15" x14ac:dyDescent="0.2"/>
  <cols>
    <col min="1" max="1" width="18.33203125" customWidth="1"/>
    <col min="2" max="2" width="10.5" customWidth="1"/>
    <col min="3" max="3" width="10.33203125" customWidth="1"/>
    <col min="4" max="9" width="8.83203125" customWidth="1"/>
  </cols>
  <sheetData>
    <row r="1" spans="1:12" x14ac:dyDescent="0.2">
      <c r="A1" s="77" t="s">
        <v>220</v>
      </c>
      <c r="B1" s="12"/>
      <c r="C1" s="12"/>
      <c r="D1" s="12"/>
      <c r="E1" s="12"/>
      <c r="F1" s="12"/>
      <c r="G1" s="12"/>
      <c r="H1" s="12"/>
      <c r="I1" s="13"/>
    </row>
    <row r="2" spans="1:12" x14ac:dyDescent="0.2">
      <c r="A2" s="78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2" x14ac:dyDescent="0.2">
      <c r="A3" s="9"/>
    </row>
    <row r="4" spans="1:12" x14ac:dyDescent="0.2">
      <c r="A4" s="1" t="s">
        <v>218</v>
      </c>
      <c r="B4" s="124">
        <v>0.01</v>
      </c>
      <c r="C4" s="124">
        <v>0.05</v>
      </c>
      <c r="D4" s="124">
        <v>0.1</v>
      </c>
      <c r="E4" s="124">
        <v>0.25</v>
      </c>
      <c r="F4" s="124">
        <v>0.5</v>
      </c>
      <c r="G4" s="124">
        <v>1</v>
      </c>
      <c r="H4" s="124">
        <v>5</v>
      </c>
      <c r="I4" s="124">
        <v>10</v>
      </c>
      <c r="J4" s="124">
        <v>20</v>
      </c>
      <c r="K4" s="124">
        <v>50</v>
      </c>
      <c r="L4" s="124">
        <v>100</v>
      </c>
    </row>
    <row r="5" spans="1:12" x14ac:dyDescent="0.2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6" spans="1:12" x14ac:dyDescent="0.2">
      <c r="B6" s="123"/>
    </row>
    <row r="7" spans="1:12" x14ac:dyDescent="0.2">
      <c r="A7" s="1" t="s">
        <v>217</v>
      </c>
      <c r="B7" s="79">
        <f>SUMPRODUCT(B4:L4,B5:L5)</f>
        <v>21768.16</v>
      </c>
      <c r="D7" t="str">
        <f ca="1">IF(_xlfn.ISFORMULA(B7)," &lt; Formula "&amp;_xlfn.FORMULATEXT(B7),"")</f>
        <v xml:space="preserve"> &lt; Formula =SUMPRODUCT(B4:L4,B5:L5)</v>
      </c>
    </row>
  </sheetData>
  <sortState xmlns:xlrd2="http://schemas.microsoft.com/office/spreadsheetml/2017/richdata2" columnSort="1" ref="B4:L5">
    <sortCondition ref="B4:L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>
    <tabColor rgb="FFFF0000"/>
  </sheetPr>
  <dimension ref="A1:L7"/>
  <sheetViews>
    <sheetView zoomScale="160" zoomScaleNormal="160" workbookViewId="0">
      <selection activeCell="B7" sqref="B7"/>
    </sheetView>
  </sheetViews>
  <sheetFormatPr baseColWidth="10" defaultColWidth="8.83203125" defaultRowHeight="15" x14ac:dyDescent="0.2"/>
  <cols>
    <col min="1" max="1" width="18.33203125" customWidth="1"/>
    <col min="2" max="2" width="12.83203125" customWidth="1"/>
    <col min="3" max="3" width="10.33203125" customWidth="1"/>
    <col min="4" max="9" width="8.83203125" customWidth="1"/>
  </cols>
  <sheetData>
    <row r="1" spans="1:12" x14ac:dyDescent="0.2">
      <c r="A1" s="77" t="s">
        <v>220</v>
      </c>
      <c r="B1" s="12"/>
      <c r="C1" s="12"/>
      <c r="D1" s="12"/>
      <c r="E1" s="12"/>
      <c r="F1" s="12"/>
      <c r="G1" s="12"/>
      <c r="H1" s="12"/>
      <c r="I1" s="13"/>
    </row>
    <row r="2" spans="1:12" x14ac:dyDescent="0.2">
      <c r="A2" s="78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2" x14ac:dyDescent="0.2">
      <c r="A3" s="9"/>
    </row>
    <row r="4" spans="1:12" x14ac:dyDescent="0.2">
      <c r="A4" s="1" t="s">
        <v>218</v>
      </c>
      <c r="B4" s="75">
        <v>0.01</v>
      </c>
      <c r="C4" s="75">
        <v>0.05</v>
      </c>
      <c r="D4" s="75">
        <v>0.1</v>
      </c>
      <c r="E4" s="75">
        <v>0.25</v>
      </c>
      <c r="F4" s="75">
        <v>0.5</v>
      </c>
      <c r="G4" s="74">
        <v>1</v>
      </c>
      <c r="H4" s="74">
        <v>5</v>
      </c>
      <c r="I4" s="74">
        <v>10</v>
      </c>
      <c r="J4" s="74">
        <v>20</v>
      </c>
      <c r="K4" s="74">
        <v>50</v>
      </c>
      <c r="L4" s="74">
        <v>100</v>
      </c>
    </row>
    <row r="5" spans="1:12" x14ac:dyDescent="0.2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7" spans="1:12" x14ac:dyDescent="0.2">
      <c r="A7" s="1" t="s">
        <v>217</v>
      </c>
      <c r="B7" s="79">
        <f>SUMPRODUCT(B4:L4,B5:L5)</f>
        <v>21768.16</v>
      </c>
      <c r="D7" t="str">
        <f ca="1">IF(_xlfn.ISFORMULA(B7)," &lt; Formula "&amp;_xlfn.FORMULATEXT(B7),"")</f>
        <v xml:space="preserve"> &lt; Formula =SUMPRODUCT(B4:L4,B5:L5)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>
    <tabColor rgb="FF0000FF"/>
  </sheetPr>
  <dimension ref="A1:N119"/>
  <sheetViews>
    <sheetView topLeftCell="B1" zoomScale="150" zoomScaleNormal="115" workbookViewId="0">
      <selection activeCell="B5" sqref="B5:E10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4" max="14" width="11.6640625" customWidth="1"/>
  </cols>
  <sheetData>
    <row r="1" spans="1:14" ht="16" x14ac:dyDescent="0.2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4" spans="1:14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4" x14ac:dyDescent="0.2">
      <c r="A5" s="62" t="s">
        <v>164</v>
      </c>
      <c r="B5" s="71">
        <f>COUNTIFS($D$15:$D$119, $A5,$C$15:$C$119, B$4)</f>
        <v>6</v>
      </c>
      <c r="C5" s="71">
        <f t="shared" ref="C5:E5" si="0">COUNTIFS($D$15:$D$119, $A5,$C$15:$C$119, C$4)</f>
        <v>5</v>
      </c>
      <c r="D5" s="71">
        <f t="shared" si="0"/>
        <v>4</v>
      </c>
      <c r="E5" s="71">
        <f t="shared" si="0"/>
        <v>7</v>
      </c>
      <c r="F5" s="73">
        <f t="shared" ref="F5:F11" si="1">SUM(B5:E5)</f>
        <v>22</v>
      </c>
    </row>
    <row r="6" spans="1:14" x14ac:dyDescent="0.2">
      <c r="A6" s="62" t="s">
        <v>176</v>
      </c>
      <c r="B6" s="71">
        <f t="shared" ref="B6:E10" si="2">COUNTIFS($D$15:$D$119, $A6,$C$15:$C$119, B$4)</f>
        <v>7</v>
      </c>
      <c r="C6" s="71">
        <f t="shared" si="2"/>
        <v>9</v>
      </c>
      <c r="D6" s="71">
        <f t="shared" si="2"/>
        <v>3</v>
      </c>
      <c r="E6" s="71">
        <f t="shared" si="2"/>
        <v>7</v>
      </c>
      <c r="F6" s="67">
        <f t="shared" si="1"/>
        <v>26</v>
      </c>
    </row>
    <row r="7" spans="1:14" x14ac:dyDescent="0.2">
      <c r="A7" s="62" t="s">
        <v>177</v>
      </c>
      <c r="B7" s="71">
        <f t="shared" si="2"/>
        <v>4</v>
      </c>
      <c r="C7" s="71">
        <f t="shared" si="2"/>
        <v>2</v>
      </c>
      <c r="D7" s="71">
        <f t="shared" si="2"/>
        <v>2</v>
      </c>
      <c r="E7" s="71">
        <f t="shared" si="2"/>
        <v>1</v>
      </c>
      <c r="F7" s="67">
        <f t="shared" si="1"/>
        <v>9</v>
      </c>
    </row>
    <row r="8" spans="1:14" x14ac:dyDescent="0.2">
      <c r="A8" s="62" t="s">
        <v>23</v>
      </c>
      <c r="B8" s="71">
        <f t="shared" si="2"/>
        <v>3</v>
      </c>
      <c r="C8" s="71">
        <f t="shared" si="2"/>
        <v>3</v>
      </c>
      <c r="D8" s="71">
        <f t="shared" si="2"/>
        <v>5</v>
      </c>
      <c r="E8" s="71">
        <f t="shared" si="2"/>
        <v>5</v>
      </c>
      <c r="F8" s="67">
        <f t="shared" si="1"/>
        <v>16</v>
      </c>
    </row>
    <row r="9" spans="1:14" x14ac:dyDescent="0.2">
      <c r="A9" s="62" t="s">
        <v>112</v>
      </c>
      <c r="B9" s="71">
        <f t="shared" si="2"/>
        <v>5</v>
      </c>
      <c r="C9" s="71">
        <f t="shared" si="2"/>
        <v>6</v>
      </c>
      <c r="D9" s="71">
        <f t="shared" si="2"/>
        <v>5</v>
      </c>
      <c r="E9" s="71">
        <f t="shared" si="2"/>
        <v>2</v>
      </c>
      <c r="F9" s="67">
        <f t="shared" si="1"/>
        <v>18</v>
      </c>
    </row>
    <row r="10" spans="1:14" x14ac:dyDescent="0.2">
      <c r="A10" s="62" t="s">
        <v>178</v>
      </c>
      <c r="B10" s="71">
        <f t="shared" si="2"/>
        <v>1</v>
      </c>
      <c r="C10" s="71">
        <f t="shared" si="2"/>
        <v>5</v>
      </c>
      <c r="D10" s="71">
        <f t="shared" si="2"/>
        <v>3</v>
      </c>
      <c r="E10" s="71">
        <f t="shared" si="2"/>
        <v>5</v>
      </c>
      <c r="F10" s="67">
        <f t="shared" si="1"/>
        <v>14</v>
      </c>
    </row>
    <row r="11" spans="1:14" x14ac:dyDescent="0.2">
      <c r="A11" s="62" t="s">
        <v>155</v>
      </c>
      <c r="B11" s="69">
        <f>SUM(B5:B10)</f>
        <v>26</v>
      </c>
      <c r="C11" s="67">
        <f>SUM(C5:C10)</f>
        <v>30</v>
      </c>
      <c r="D11" s="67">
        <f>SUM(D5:D10)</f>
        <v>22</v>
      </c>
      <c r="E11" s="67">
        <f>SUM(E5:E10)</f>
        <v>27</v>
      </c>
      <c r="F11" s="67">
        <f t="shared" si="1"/>
        <v>105</v>
      </c>
    </row>
    <row r="14" spans="1:14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4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4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>
    <tabColor rgb="FFFF0000"/>
  </sheetPr>
  <dimension ref="A1:P119"/>
  <sheetViews>
    <sheetView zoomScale="115" zoomScaleNormal="115" workbookViewId="0">
      <selection activeCell="M9" sqref="M9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1" max="11" width="17.33203125" customWidth="1"/>
    <col min="12" max="15" width="9.5" customWidth="1"/>
    <col min="16" max="16" width="11.33203125" bestFit="1" customWidth="1"/>
  </cols>
  <sheetData>
    <row r="1" spans="1:16" ht="16" x14ac:dyDescent="0.2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3" spans="1:16" x14ac:dyDescent="0.2">
      <c r="K3" s="9" t="s">
        <v>166</v>
      </c>
    </row>
    <row r="4" spans="1:16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6" x14ac:dyDescent="0.2">
      <c r="A5" s="62" t="s">
        <v>164</v>
      </c>
      <c r="B5" s="71">
        <f t="shared" ref="B5:E10" si="0">COUNTIFS($D$15:$D$119,$A5,$C$15:$C$119,B$4)</f>
        <v>6</v>
      </c>
      <c r="C5" s="57">
        <f t="shared" si="0"/>
        <v>5</v>
      </c>
      <c r="D5" s="57">
        <f t="shared" si="0"/>
        <v>4</v>
      </c>
      <c r="E5" s="72">
        <f t="shared" si="0"/>
        <v>7</v>
      </c>
      <c r="F5" s="73">
        <f t="shared" ref="F5:F11" si="1">SUM(B5:E5)</f>
        <v>22</v>
      </c>
      <c r="K5" s="37" t="s">
        <v>221</v>
      </c>
      <c r="L5" s="37" t="s">
        <v>5</v>
      </c>
    </row>
    <row r="6" spans="1:16" x14ac:dyDescent="0.2">
      <c r="A6" s="62" t="s">
        <v>176</v>
      </c>
      <c r="B6" s="68">
        <f t="shared" si="0"/>
        <v>7</v>
      </c>
      <c r="C6" s="4">
        <f t="shared" si="0"/>
        <v>9</v>
      </c>
      <c r="D6" s="4">
        <f t="shared" si="0"/>
        <v>3</v>
      </c>
      <c r="E6" s="66">
        <f t="shared" si="0"/>
        <v>7</v>
      </c>
      <c r="F6" s="67">
        <f t="shared" si="1"/>
        <v>26</v>
      </c>
      <c r="K6" s="37" t="s">
        <v>6</v>
      </c>
      <c r="L6" t="s">
        <v>175</v>
      </c>
      <c r="M6" t="s">
        <v>28</v>
      </c>
      <c r="N6" t="s">
        <v>17</v>
      </c>
      <c r="O6" t="s">
        <v>13</v>
      </c>
      <c r="P6" t="s">
        <v>155</v>
      </c>
    </row>
    <row r="7" spans="1:16" x14ac:dyDescent="0.2">
      <c r="A7" s="62" t="s">
        <v>177</v>
      </c>
      <c r="B7" s="68">
        <f t="shared" si="0"/>
        <v>4</v>
      </c>
      <c r="C7" s="4">
        <f t="shared" si="0"/>
        <v>2</v>
      </c>
      <c r="D7" s="4">
        <f t="shared" si="0"/>
        <v>2</v>
      </c>
      <c r="E7" s="66">
        <f t="shared" si="0"/>
        <v>1</v>
      </c>
      <c r="F7" s="67">
        <f t="shared" si="1"/>
        <v>9</v>
      </c>
      <c r="K7" t="s">
        <v>164</v>
      </c>
      <c r="L7" s="38">
        <v>6</v>
      </c>
      <c r="M7" s="38">
        <v>5</v>
      </c>
      <c r="N7" s="38">
        <v>4</v>
      </c>
      <c r="O7" s="38">
        <v>7</v>
      </c>
      <c r="P7" s="38">
        <v>22</v>
      </c>
    </row>
    <row r="8" spans="1:16" x14ac:dyDescent="0.2">
      <c r="A8" s="62" t="s">
        <v>23</v>
      </c>
      <c r="B8" s="68">
        <f t="shared" si="0"/>
        <v>3</v>
      </c>
      <c r="C8" s="4">
        <f t="shared" si="0"/>
        <v>3</v>
      </c>
      <c r="D8" s="4">
        <f t="shared" si="0"/>
        <v>5</v>
      </c>
      <c r="E8" s="66">
        <f t="shared" si="0"/>
        <v>5</v>
      </c>
      <c r="F8" s="67">
        <f t="shared" si="1"/>
        <v>16</v>
      </c>
      <c r="K8" t="s">
        <v>176</v>
      </c>
      <c r="L8" s="38">
        <v>7</v>
      </c>
      <c r="M8" s="38">
        <v>9</v>
      </c>
      <c r="N8" s="38">
        <v>3</v>
      </c>
      <c r="O8" s="38">
        <v>7</v>
      </c>
      <c r="P8" s="38">
        <v>26</v>
      </c>
    </row>
    <row r="9" spans="1:16" x14ac:dyDescent="0.2">
      <c r="A9" s="62" t="s">
        <v>112</v>
      </c>
      <c r="B9" s="68">
        <f t="shared" si="0"/>
        <v>5</v>
      </c>
      <c r="C9" s="4">
        <f t="shared" si="0"/>
        <v>6</v>
      </c>
      <c r="D9" s="4">
        <f t="shared" si="0"/>
        <v>5</v>
      </c>
      <c r="E9" s="66">
        <f t="shared" si="0"/>
        <v>2</v>
      </c>
      <c r="F9" s="67">
        <f t="shared" si="1"/>
        <v>18</v>
      </c>
      <c r="K9" t="s">
        <v>177</v>
      </c>
      <c r="L9" s="38">
        <v>4</v>
      </c>
      <c r="M9" s="38">
        <v>2</v>
      </c>
      <c r="N9" s="38">
        <v>2</v>
      </c>
      <c r="O9" s="38">
        <v>1</v>
      </c>
      <c r="P9" s="38">
        <v>9</v>
      </c>
    </row>
    <row r="10" spans="1:16" x14ac:dyDescent="0.2">
      <c r="A10" s="62" t="s">
        <v>178</v>
      </c>
      <c r="B10" s="68">
        <f t="shared" si="0"/>
        <v>1</v>
      </c>
      <c r="C10" s="4">
        <f t="shared" si="0"/>
        <v>5</v>
      </c>
      <c r="D10" s="4">
        <f t="shared" si="0"/>
        <v>3</v>
      </c>
      <c r="E10" s="66">
        <f t="shared" si="0"/>
        <v>5</v>
      </c>
      <c r="F10" s="67">
        <f t="shared" si="1"/>
        <v>14</v>
      </c>
      <c r="K10" t="s">
        <v>23</v>
      </c>
      <c r="L10" s="38">
        <v>3</v>
      </c>
      <c r="M10" s="38">
        <v>3</v>
      </c>
      <c r="N10" s="38">
        <v>5</v>
      </c>
      <c r="O10" s="38">
        <v>5</v>
      </c>
      <c r="P10" s="38">
        <v>16</v>
      </c>
    </row>
    <row r="11" spans="1:16" x14ac:dyDescent="0.2">
      <c r="A11" s="62" t="s">
        <v>155</v>
      </c>
      <c r="B11" s="69">
        <f>SUM(B5:B10)</f>
        <v>26</v>
      </c>
      <c r="C11" s="67">
        <f>SUM(C5:C10)</f>
        <v>30</v>
      </c>
      <c r="D11" s="67">
        <f>SUM(D5:D10)</f>
        <v>22</v>
      </c>
      <c r="E11" s="67">
        <f>SUM(E5:E10)</f>
        <v>27</v>
      </c>
      <c r="F11" s="67">
        <f t="shared" si="1"/>
        <v>105</v>
      </c>
      <c r="K11" t="s">
        <v>112</v>
      </c>
      <c r="L11" s="38">
        <v>5</v>
      </c>
      <c r="M11" s="38">
        <v>6</v>
      </c>
      <c r="N11" s="38">
        <v>5</v>
      </c>
      <c r="O11" s="38">
        <v>2</v>
      </c>
      <c r="P11" s="38">
        <v>18</v>
      </c>
    </row>
    <row r="12" spans="1:16" x14ac:dyDescent="0.2">
      <c r="K12" t="s">
        <v>178</v>
      </c>
      <c r="L12" s="38">
        <v>1</v>
      </c>
      <c r="M12" s="38">
        <v>5</v>
      </c>
      <c r="N12" s="38">
        <v>3</v>
      </c>
      <c r="O12" s="38">
        <v>5</v>
      </c>
      <c r="P12" s="38">
        <v>14</v>
      </c>
    </row>
    <row r="13" spans="1:16" x14ac:dyDescent="0.2">
      <c r="K13" t="s">
        <v>155</v>
      </c>
      <c r="L13" s="38">
        <v>26</v>
      </c>
      <c r="M13" s="38">
        <v>30</v>
      </c>
      <c r="N13" s="38">
        <v>22</v>
      </c>
      <c r="O13" s="38">
        <v>27</v>
      </c>
      <c r="P13" s="38">
        <v>105</v>
      </c>
    </row>
    <row r="14" spans="1:16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6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>
    <tabColor rgb="FF0000FF"/>
  </sheetPr>
  <dimension ref="A1:M119"/>
  <sheetViews>
    <sheetView zoomScale="125" zoomScaleNormal="115" workbookViewId="0">
      <selection activeCell="B5" sqref="B5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</cols>
  <sheetData>
    <row r="1" spans="1:13" ht="16" x14ac:dyDescent="0.2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3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3" x14ac:dyDescent="0.2">
      <c r="A5" s="62" t="s">
        <v>164</v>
      </c>
      <c r="B5" s="71">
        <f>SUMIFS($G$15:$G$119, $D$15:$D$119, $A5,$C$15:$C$119, B$4)</f>
        <v>3610</v>
      </c>
      <c r="C5" s="71">
        <f t="shared" ref="C5:E5" si="0">SUMIFS($G$15:$G$119, $D$15:$D$119, $A5,$C$15:$C$119, C$4)</f>
        <v>5403</v>
      </c>
      <c r="D5" s="71">
        <f t="shared" si="0"/>
        <v>2122</v>
      </c>
      <c r="E5" s="71">
        <f t="shared" si="0"/>
        <v>7614</v>
      </c>
      <c r="F5" s="73">
        <f t="shared" ref="F5:F11" si="1">SUM(B5:E5)</f>
        <v>18749</v>
      </c>
    </row>
    <row r="6" spans="1:13" x14ac:dyDescent="0.2">
      <c r="A6" s="62" t="s">
        <v>176</v>
      </c>
      <c r="B6" s="71">
        <f t="shared" ref="B6:E10" si="2">SUMIFS($G$15:$G$119, $D$15:$D$119, $A6,$C$15:$C$119, B$4)</f>
        <v>4454</v>
      </c>
      <c r="C6" s="71">
        <f t="shared" si="2"/>
        <v>7626</v>
      </c>
      <c r="D6" s="71">
        <f t="shared" si="2"/>
        <v>2479</v>
      </c>
      <c r="E6" s="71">
        <f t="shared" si="2"/>
        <v>3925</v>
      </c>
      <c r="F6" s="67">
        <f t="shared" si="1"/>
        <v>18484</v>
      </c>
    </row>
    <row r="7" spans="1:13" x14ac:dyDescent="0.2">
      <c r="A7" s="62" t="s">
        <v>177</v>
      </c>
      <c r="B7" s="71">
        <f t="shared" si="2"/>
        <v>2273</v>
      </c>
      <c r="C7" s="71">
        <f t="shared" si="2"/>
        <v>1260</v>
      </c>
      <c r="D7" s="71">
        <f t="shared" si="2"/>
        <v>903</v>
      </c>
      <c r="E7" s="71">
        <f t="shared" si="2"/>
        <v>672</v>
      </c>
      <c r="F7" s="67">
        <f t="shared" si="1"/>
        <v>5108</v>
      </c>
    </row>
    <row r="8" spans="1:13" x14ac:dyDescent="0.2">
      <c r="A8" s="62" t="s">
        <v>23</v>
      </c>
      <c r="B8" s="71">
        <f t="shared" si="2"/>
        <v>3583</v>
      </c>
      <c r="C8" s="71">
        <f t="shared" si="2"/>
        <v>2161</v>
      </c>
      <c r="D8" s="71">
        <f t="shared" si="2"/>
        <v>5235</v>
      </c>
      <c r="E8" s="71">
        <f t="shared" si="2"/>
        <v>3560</v>
      </c>
      <c r="F8" s="67">
        <f t="shared" si="1"/>
        <v>14539</v>
      </c>
    </row>
    <row r="9" spans="1:13" x14ac:dyDescent="0.2">
      <c r="A9" s="62" t="s">
        <v>112</v>
      </c>
      <c r="B9" s="71">
        <f t="shared" si="2"/>
        <v>2294</v>
      </c>
      <c r="C9" s="71">
        <f t="shared" si="2"/>
        <v>6130</v>
      </c>
      <c r="D9" s="71">
        <f t="shared" si="2"/>
        <v>3906</v>
      </c>
      <c r="E9" s="71">
        <f t="shared" si="2"/>
        <v>1197</v>
      </c>
      <c r="F9" s="67">
        <f t="shared" si="1"/>
        <v>13527</v>
      </c>
    </row>
    <row r="10" spans="1:13" x14ac:dyDescent="0.2">
      <c r="A10" s="62" t="s">
        <v>178</v>
      </c>
      <c r="B10" s="71">
        <f t="shared" si="2"/>
        <v>440</v>
      </c>
      <c r="C10" s="71">
        <f t="shared" si="2"/>
        <v>4575</v>
      </c>
      <c r="D10" s="71">
        <f t="shared" si="2"/>
        <v>1697</v>
      </c>
      <c r="E10" s="71">
        <f t="shared" si="2"/>
        <v>4844</v>
      </c>
      <c r="F10" s="67">
        <f t="shared" si="1"/>
        <v>11556</v>
      </c>
    </row>
    <row r="11" spans="1:13" x14ac:dyDescent="0.2">
      <c r="A11" s="62" t="s">
        <v>155</v>
      </c>
      <c r="B11" s="69">
        <f>SUM(B5:B10)</f>
        <v>16654</v>
      </c>
      <c r="C11" s="67">
        <f>SUM(C5:C10)</f>
        <v>27155</v>
      </c>
      <c r="D11" s="67">
        <f>SUM(D5:D10)</f>
        <v>16342</v>
      </c>
      <c r="E11" s="67">
        <f>SUM(E5:E10)</f>
        <v>21812</v>
      </c>
      <c r="F11" s="67">
        <f t="shared" si="1"/>
        <v>81963</v>
      </c>
    </row>
    <row r="14" spans="1:13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3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3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rgb="FFFF0000"/>
  </sheetPr>
  <dimension ref="A1:P119"/>
  <sheetViews>
    <sheetView zoomScale="115" zoomScaleNormal="115" workbookViewId="0">
      <selection activeCell="L8" sqref="L8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1" max="11" width="12.1640625" customWidth="1"/>
    <col min="12" max="15" width="11.1640625" customWidth="1"/>
    <col min="16" max="16" width="11.33203125" customWidth="1"/>
    <col min="17" max="19" width="15.83203125" bestFit="1" customWidth="1"/>
    <col min="20" max="20" width="20.6640625" bestFit="1" customWidth="1"/>
    <col min="21" max="21" width="17.33203125" bestFit="1" customWidth="1"/>
  </cols>
  <sheetData>
    <row r="1" spans="1:16" ht="16" x14ac:dyDescent="0.2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6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  <c r="K4" s="9" t="s">
        <v>166</v>
      </c>
    </row>
    <row r="5" spans="1:16" x14ac:dyDescent="0.2">
      <c r="A5" s="62" t="s">
        <v>164</v>
      </c>
      <c r="B5" s="71">
        <f t="shared" ref="B5:E10" si="0">SUMIFS($G$15:$G$119,$D$15:$D$119,$A5,$C$15:$C$119,B$4)</f>
        <v>3610</v>
      </c>
      <c r="C5" s="57">
        <f t="shared" si="0"/>
        <v>5403</v>
      </c>
      <c r="D5" s="57">
        <f t="shared" si="0"/>
        <v>2122</v>
      </c>
      <c r="E5" s="72">
        <f t="shared" si="0"/>
        <v>7614</v>
      </c>
      <c r="F5" s="73">
        <f t="shared" ref="F5:F11" si="1">SUM(B5:E5)</f>
        <v>18749</v>
      </c>
    </row>
    <row r="6" spans="1:16" x14ac:dyDescent="0.2">
      <c r="A6" s="62" t="s">
        <v>176</v>
      </c>
      <c r="B6" s="68">
        <f t="shared" si="0"/>
        <v>4454</v>
      </c>
      <c r="C6" s="4">
        <f t="shared" si="0"/>
        <v>7626</v>
      </c>
      <c r="D6" s="4">
        <f t="shared" si="0"/>
        <v>2479</v>
      </c>
      <c r="E6" s="66">
        <f t="shared" si="0"/>
        <v>3925</v>
      </c>
      <c r="F6" s="67">
        <f t="shared" si="1"/>
        <v>18484</v>
      </c>
      <c r="K6" s="37" t="s">
        <v>156</v>
      </c>
      <c r="L6" s="37" t="s">
        <v>5</v>
      </c>
    </row>
    <row r="7" spans="1:16" x14ac:dyDescent="0.2">
      <c r="A7" s="62" t="s">
        <v>177</v>
      </c>
      <c r="B7" s="68">
        <f t="shared" si="0"/>
        <v>2273</v>
      </c>
      <c r="C7" s="4">
        <f t="shared" si="0"/>
        <v>1260</v>
      </c>
      <c r="D7" s="4">
        <f t="shared" si="0"/>
        <v>903</v>
      </c>
      <c r="E7" s="66">
        <f t="shared" si="0"/>
        <v>672</v>
      </c>
      <c r="F7" s="67">
        <f t="shared" si="1"/>
        <v>5108</v>
      </c>
      <c r="K7" s="37" t="s">
        <v>6</v>
      </c>
      <c r="L7" t="s">
        <v>175</v>
      </c>
      <c r="M7" t="s">
        <v>28</v>
      </c>
      <c r="N7" t="s">
        <v>17</v>
      </c>
      <c r="O7" t="s">
        <v>13</v>
      </c>
      <c r="P7" t="s">
        <v>155</v>
      </c>
    </row>
    <row r="8" spans="1:16" x14ac:dyDescent="0.2">
      <c r="A8" s="62" t="s">
        <v>23</v>
      </c>
      <c r="B8" s="68">
        <f t="shared" si="0"/>
        <v>3583</v>
      </c>
      <c r="C8" s="4">
        <f t="shared" si="0"/>
        <v>2161</v>
      </c>
      <c r="D8" s="4">
        <f t="shared" si="0"/>
        <v>5235</v>
      </c>
      <c r="E8" s="66">
        <f t="shared" si="0"/>
        <v>3560</v>
      </c>
      <c r="F8" s="67">
        <f t="shared" si="1"/>
        <v>14539</v>
      </c>
      <c r="K8" t="s">
        <v>164</v>
      </c>
      <c r="L8" s="80">
        <v>3610</v>
      </c>
      <c r="M8" s="80">
        <v>5403</v>
      </c>
      <c r="N8" s="80">
        <v>2122</v>
      </c>
      <c r="O8" s="80">
        <v>7614</v>
      </c>
      <c r="P8" s="80">
        <v>18749</v>
      </c>
    </row>
    <row r="9" spans="1:16" x14ac:dyDescent="0.2">
      <c r="A9" s="62" t="s">
        <v>112</v>
      </c>
      <c r="B9" s="68">
        <f t="shared" si="0"/>
        <v>2294</v>
      </c>
      <c r="C9" s="4">
        <f t="shared" si="0"/>
        <v>6130</v>
      </c>
      <c r="D9" s="4">
        <f t="shared" si="0"/>
        <v>3906</v>
      </c>
      <c r="E9" s="66">
        <f t="shared" si="0"/>
        <v>1197</v>
      </c>
      <c r="F9" s="67">
        <f t="shared" si="1"/>
        <v>13527</v>
      </c>
      <c r="K9" t="s">
        <v>176</v>
      </c>
      <c r="L9" s="80">
        <v>4454</v>
      </c>
      <c r="M9" s="80">
        <v>7626</v>
      </c>
      <c r="N9" s="80">
        <v>2479</v>
      </c>
      <c r="O9" s="80">
        <v>3925</v>
      </c>
      <c r="P9" s="80">
        <v>18484</v>
      </c>
    </row>
    <row r="10" spans="1:16" x14ac:dyDescent="0.2">
      <c r="A10" s="62" t="s">
        <v>178</v>
      </c>
      <c r="B10" s="68">
        <f t="shared" si="0"/>
        <v>440</v>
      </c>
      <c r="C10" s="4">
        <f t="shared" si="0"/>
        <v>4575</v>
      </c>
      <c r="D10" s="4">
        <f t="shared" si="0"/>
        <v>1697</v>
      </c>
      <c r="E10" s="66">
        <f t="shared" si="0"/>
        <v>4844</v>
      </c>
      <c r="F10" s="67">
        <f t="shared" si="1"/>
        <v>11556</v>
      </c>
      <c r="K10" t="s">
        <v>177</v>
      </c>
      <c r="L10" s="80">
        <v>2273</v>
      </c>
      <c r="M10" s="80">
        <v>1260</v>
      </c>
      <c r="N10" s="80">
        <v>903</v>
      </c>
      <c r="O10" s="80">
        <v>672</v>
      </c>
      <c r="P10" s="80">
        <v>5108</v>
      </c>
    </row>
    <row r="11" spans="1:16" x14ac:dyDescent="0.2">
      <c r="A11" s="62" t="s">
        <v>155</v>
      </c>
      <c r="B11" s="69">
        <f>SUM(B5:B10)</f>
        <v>16654</v>
      </c>
      <c r="C11" s="67">
        <f>SUM(C5:C10)</f>
        <v>27155</v>
      </c>
      <c r="D11" s="67">
        <f>SUM(D5:D10)</f>
        <v>16342</v>
      </c>
      <c r="E11" s="67">
        <f>SUM(E5:E10)</f>
        <v>21812</v>
      </c>
      <c r="F11" s="67">
        <f t="shared" si="1"/>
        <v>81963</v>
      </c>
      <c r="K11" t="s">
        <v>23</v>
      </c>
      <c r="L11" s="80">
        <v>3583</v>
      </c>
      <c r="M11" s="80">
        <v>2161</v>
      </c>
      <c r="N11" s="80">
        <v>5235</v>
      </c>
      <c r="O11" s="80">
        <v>3560</v>
      </c>
      <c r="P11" s="80">
        <v>14539</v>
      </c>
    </row>
    <row r="12" spans="1:16" x14ac:dyDescent="0.2">
      <c r="K12" t="s">
        <v>112</v>
      </c>
      <c r="L12" s="80">
        <v>2294</v>
      </c>
      <c r="M12" s="80">
        <v>6130</v>
      </c>
      <c r="N12" s="80">
        <v>3906</v>
      </c>
      <c r="O12" s="80">
        <v>1197</v>
      </c>
      <c r="P12" s="80">
        <v>13527</v>
      </c>
    </row>
    <row r="13" spans="1:16" x14ac:dyDescent="0.2">
      <c r="K13" t="s">
        <v>178</v>
      </c>
      <c r="L13" s="80">
        <v>440</v>
      </c>
      <c r="M13" s="80">
        <v>4575</v>
      </c>
      <c r="N13" s="80">
        <v>1697</v>
      </c>
      <c r="O13" s="80">
        <v>4844</v>
      </c>
      <c r="P13" s="80">
        <v>11556</v>
      </c>
    </row>
    <row r="14" spans="1:16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  <c r="K14" t="s">
        <v>155</v>
      </c>
      <c r="L14" s="80">
        <v>16654</v>
      </c>
      <c r="M14" s="80">
        <v>27155</v>
      </c>
      <c r="N14" s="80">
        <v>16342</v>
      </c>
      <c r="O14" s="80">
        <v>21812</v>
      </c>
      <c r="P14" s="80">
        <v>81963</v>
      </c>
    </row>
    <row r="15" spans="1:16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47">
    <tabColor rgb="FF0000FF"/>
  </sheetPr>
  <dimension ref="A1:K2010"/>
  <sheetViews>
    <sheetView zoomScale="150" zoomScaleNormal="130" workbookViewId="0">
      <selection activeCell="J10" sqref="J10"/>
    </sheetView>
  </sheetViews>
  <sheetFormatPr baseColWidth="10" defaultColWidth="8.83203125" defaultRowHeight="15" x14ac:dyDescent="0.2"/>
  <cols>
    <col min="1" max="1" width="13.83203125" bestFit="1" customWidth="1"/>
    <col min="2" max="2" width="10.5" bestFit="1" customWidth="1"/>
    <col min="4" max="4" width="16.6640625" customWidth="1"/>
    <col min="5" max="5" width="16.33203125" customWidth="1"/>
    <col min="6" max="6" width="1.83203125" customWidth="1"/>
    <col min="7" max="7" width="9.5" bestFit="1" customWidth="1"/>
    <col min="9" max="9" width="9" bestFit="1" customWidth="1"/>
    <col min="10" max="10" width="26.1640625" bestFit="1" customWidth="1"/>
  </cols>
  <sheetData>
    <row r="1" spans="1:11" x14ac:dyDescent="0.2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2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2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2">
      <c r="J4" s="2" t="s">
        <v>33</v>
      </c>
    </row>
    <row r="5" spans="1:11" x14ac:dyDescent="0.2">
      <c r="J5" s="2" t="s">
        <v>18</v>
      </c>
    </row>
    <row r="6" spans="1:11" ht="16" x14ac:dyDescent="0.2">
      <c r="A6" s="58" t="s">
        <v>284</v>
      </c>
      <c r="B6" s="108">
        <f>SUMPRODUCT(A9:A14,B9:B14)</f>
        <v>3428</v>
      </c>
      <c r="D6" s="58" t="s">
        <v>285</v>
      </c>
      <c r="E6" s="108">
        <f>SUMPRODUCT(D9:D15,E9:E15)</f>
        <v>97212.37999999999</v>
      </c>
      <c r="J6" s="2" t="s">
        <v>24</v>
      </c>
    </row>
    <row r="7" spans="1:11" x14ac:dyDescent="0.2">
      <c r="J7" s="2" t="s">
        <v>282</v>
      </c>
    </row>
    <row r="8" spans="1:11" ht="16" x14ac:dyDescent="0.2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2">
      <c r="A9" s="50">
        <v>1</v>
      </c>
      <c r="B9" s="2">
        <v>27</v>
      </c>
      <c r="D9" s="2">
        <v>50</v>
      </c>
      <c r="E9" s="50">
        <v>259.27</v>
      </c>
      <c r="J9" s="109">
        <f>SUMPRODUCT(COUNTIFS(J12:J2010, J2:J7))</f>
        <v>962</v>
      </c>
    </row>
    <row r="10" spans="1:11" x14ac:dyDescent="0.2">
      <c r="A10" s="50">
        <v>2</v>
      </c>
      <c r="B10" s="2">
        <v>3</v>
      </c>
      <c r="D10" s="2">
        <v>65</v>
      </c>
      <c r="E10" s="50">
        <v>341.47</v>
      </c>
    </row>
    <row r="11" spans="1:11" x14ac:dyDescent="0.2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2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7">
        <v>6279.19</v>
      </c>
    </row>
    <row r="13" spans="1:11" x14ac:dyDescent="0.2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7">
        <v>7416.53</v>
      </c>
    </row>
    <row r="14" spans="1:11" x14ac:dyDescent="0.2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7">
        <v>6269.72</v>
      </c>
    </row>
    <row r="15" spans="1:11" x14ac:dyDescent="0.2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7">
        <v>5423.53</v>
      </c>
    </row>
    <row r="16" spans="1:11" x14ac:dyDescent="0.2">
      <c r="G16" s="3">
        <v>41288</v>
      </c>
      <c r="H16" s="2" t="s">
        <v>17</v>
      </c>
      <c r="I16" s="2" t="s">
        <v>27</v>
      </c>
      <c r="J16" s="2" t="s">
        <v>32</v>
      </c>
      <c r="K16" s="107">
        <v>6830.07</v>
      </c>
    </row>
    <row r="17" spans="7:11" x14ac:dyDescent="0.2">
      <c r="G17" s="3">
        <v>41002</v>
      </c>
      <c r="H17" s="2" t="s">
        <v>13</v>
      </c>
      <c r="I17" s="2" t="s">
        <v>20</v>
      </c>
      <c r="J17" s="2" t="s">
        <v>29</v>
      </c>
      <c r="K17" s="107">
        <v>2611.34</v>
      </c>
    </row>
    <row r="18" spans="7:11" x14ac:dyDescent="0.2">
      <c r="G18" s="3">
        <v>41294</v>
      </c>
      <c r="H18" s="2" t="s">
        <v>28</v>
      </c>
      <c r="I18" s="2" t="s">
        <v>14</v>
      </c>
      <c r="J18" s="2" t="s">
        <v>33</v>
      </c>
      <c r="K18" s="107">
        <v>4811.3</v>
      </c>
    </row>
    <row r="19" spans="7:11" x14ac:dyDescent="0.2">
      <c r="G19" s="3">
        <v>40965</v>
      </c>
      <c r="H19" s="2" t="s">
        <v>17</v>
      </c>
      <c r="I19" s="2" t="s">
        <v>20</v>
      </c>
      <c r="J19" s="2" t="s">
        <v>36</v>
      </c>
      <c r="K19" s="107">
        <v>22.56</v>
      </c>
    </row>
    <row r="20" spans="7:11" x14ac:dyDescent="0.2">
      <c r="G20" s="3">
        <v>41624</v>
      </c>
      <c r="H20" s="2" t="s">
        <v>31</v>
      </c>
      <c r="I20" s="2" t="s">
        <v>23</v>
      </c>
      <c r="J20" s="2" t="s">
        <v>32</v>
      </c>
      <c r="K20" s="107">
        <v>8206.4</v>
      </c>
    </row>
    <row r="21" spans="7:11" x14ac:dyDescent="0.2">
      <c r="G21" s="3">
        <v>41004</v>
      </c>
      <c r="H21" s="2" t="s">
        <v>31</v>
      </c>
      <c r="I21" s="2" t="s">
        <v>23</v>
      </c>
      <c r="J21" s="2" t="s">
        <v>33</v>
      </c>
      <c r="K21" s="107">
        <v>8450.35</v>
      </c>
    </row>
    <row r="22" spans="7:11" x14ac:dyDescent="0.2">
      <c r="G22" s="3">
        <v>41084</v>
      </c>
      <c r="H22" s="2" t="s">
        <v>13</v>
      </c>
      <c r="I22" s="2" t="s">
        <v>20</v>
      </c>
      <c r="J22" s="2" t="s">
        <v>15</v>
      </c>
      <c r="K22" s="107">
        <v>2143.89</v>
      </c>
    </row>
    <row r="23" spans="7:11" x14ac:dyDescent="0.2">
      <c r="G23" s="3">
        <v>41508</v>
      </c>
      <c r="H23" s="2" t="s">
        <v>28</v>
      </c>
      <c r="I23" s="2" t="s">
        <v>14</v>
      </c>
      <c r="J23" s="2" t="s">
        <v>15</v>
      </c>
      <c r="K23" s="107">
        <v>6112.99</v>
      </c>
    </row>
    <row r="24" spans="7:11" x14ac:dyDescent="0.2">
      <c r="G24" s="3">
        <v>41587</v>
      </c>
      <c r="H24" s="2" t="s">
        <v>31</v>
      </c>
      <c r="I24" s="2" t="s">
        <v>23</v>
      </c>
      <c r="J24" s="2" t="s">
        <v>32</v>
      </c>
      <c r="K24" s="107">
        <v>272.64999999999998</v>
      </c>
    </row>
    <row r="25" spans="7:11" x14ac:dyDescent="0.2">
      <c r="G25" s="3">
        <v>41356</v>
      </c>
      <c r="H25" s="2" t="s">
        <v>31</v>
      </c>
      <c r="I25" s="2" t="s">
        <v>20</v>
      </c>
      <c r="J25" s="2" t="s">
        <v>18</v>
      </c>
      <c r="K25" s="107">
        <v>2552.66</v>
      </c>
    </row>
    <row r="26" spans="7:11" x14ac:dyDescent="0.2">
      <c r="G26" s="3">
        <v>41185</v>
      </c>
      <c r="H26" s="2" t="s">
        <v>17</v>
      </c>
      <c r="I26" s="2" t="s">
        <v>27</v>
      </c>
      <c r="J26" s="2" t="s">
        <v>30</v>
      </c>
      <c r="K26" s="107">
        <v>9829.57</v>
      </c>
    </row>
    <row r="27" spans="7:11" x14ac:dyDescent="0.2">
      <c r="G27" s="3">
        <v>41368</v>
      </c>
      <c r="H27" s="2" t="s">
        <v>13</v>
      </c>
      <c r="I27" s="2" t="s">
        <v>20</v>
      </c>
      <c r="J27" s="2" t="s">
        <v>18</v>
      </c>
      <c r="K27" s="107">
        <v>4453.29</v>
      </c>
    </row>
    <row r="28" spans="7:11" x14ac:dyDescent="0.2">
      <c r="G28" s="3">
        <v>40913</v>
      </c>
      <c r="H28" s="2" t="s">
        <v>28</v>
      </c>
      <c r="I28" s="2" t="s">
        <v>27</v>
      </c>
      <c r="J28" s="2" t="s">
        <v>18</v>
      </c>
      <c r="K28" s="107">
        <v>5000.05</v>
      </c>
    </row>
    <row r="29" spans="7:11" x14ac:dyDescent="0.2">
      <c r="G29" s="3">
        <v>41584</v>
      </c>
      <c r="H29" s="2" t="s">
        <v>31</v>
      </c>
      <c r="I29" s="2" t="s">
        <v>20</v>
      </c>
      <c r="J29" s="2" t="s">
        <v>24</v>
      </c>
      <c r="K29" s="107">
        <v>1025.1600000000001</v>
      </c>
    </row>
    <row r="30" spans="7:11" x14ac:dyDescent="0.2">
      <c r="G30" s="3">
        <v>41542</v>
      </c>
      <c r="H30" s="2" t="s">
        <v>31</v>
      </c>
      <c r="I30" s="2" t="s">
        <v>14</v>
      </c>
      <c r="J30" s="2" t="s">
        <v>36</v>
      </c>
      <c r="K30" s="107">
        <v>2005.62</v>
      </c>
    </row>
    <row r="31" spans="7:11" x14ac:dyDescent="0.2">
      <c r="G31" s="3">
        <v>41590</v>
      </c>
      <c r="H31" s="2" t="s">
        <v>17</v>
      </c>
      <c r="I31" s="2" t="s">
        <v>14</v>
      </c>
      <c r="J31" s="2" t="s">
        <v>32</v>
      </c>
      <c r="K31" s="107">
        <v>8150.69</v>
      </c>
    </row>
    <row r="32" spans="7:11" x14ac:dyDescent="0.2">
      <c r="G32" s="3">
        <v>41250</v>
      </c>
      <c r="H32" s="2" t="s">
        <v>28</v>
      </c>
      <c r="I32" s="2" t="s">
        <v>14</v>
      </c>
      <c r="J32" s="2" t="s">
        <v>32</v>
      </c>
      <c r="K32" s="107">
        <v>6992.64</v>
      </c>
    </row>
    <row r="33" spans="7:11" x14ac:dyDescent="0.2">
      <c r="G33" s="3">
        <v>41583</v>
      </c>
      <c r="H33" s="2" t="s">
        <v>17</v>
      </c>
      <c r="I33" s="2" t="s">
        <v>27</v>
      </c>
      <c r="J33" s="2" t="s">
        <v>24</v>
      </c>
      <c r="K33" s="107">
        <v>5838.47</v>
      </c>
    </row>
    <row r="34" spans="7:11" x14ac:dyDescent="0.2">
      <c r="G34" s="3">
        <v>41547</v>
      </c>
      <c r="H34" s="2" t="s">
        <v>13</v>
      </c>
      <c r="I34" s="2" t="s">
        <v>14</v>
      </c>
      <c r="J34" s="2" t="s">
        <v>30</v>
      </c>
      <c r="K34" s="107">
        <v>923.46</v>
      </c>
    </row>
    <row r="35" spans="7:11" x14ac:dyDescent="0.2">
      <c r="G35" s="3">
        <v>41148</v>
      </c>
      <c r="H35" s="2" t="s">
        <v>13</v>
      </c>
      <c r="I35" s="2" t="s">
        <v>14</v>
      </c>
      <c r="J35" s="2" t="s">
        <v>18</v>
      </c>
      <c r="K35" s="107">
        <v>2443.9</v>
      </c>
    </row>
    <row r="36" spans="7:11" x14ac:dyDescent="0.2">
      <c r="G36" s="3">
        <v>41504</v>
      </c>
      <c r="H36" s="2" t="s">
        <v>17</v>
      </c>
      <c r="I36" s="2" t="s">
        <v>23</v>
      </c>
      <c r="J36" s="2" t="s">
        <v>29</v>
      </c>
      <c r="K36" s="107">
        <v>3989.25</v>
      </c>
    </row>
    <row r="37" spans="7:11" x14ac:dyDescent="0.2">
      <c r="G37" s="3">
        <v>40958</v>
      </c>
      <c r="H37" s="2" t="s">
        <v>31</v>
      </c>
      <c r="I37" s="2" t="s">
        <v>27</v>
      </c>
      <c r="J37" s="2" t="s">
        <v>21</v>
      </c>
      <c r="K37" s="107">
        <v>8702.2900000000009</v>
      </c>
    </row>
    <row r="38" spans="7:11" x14ac:dyDescent="0.2">
      <c r="G38" s="3">
        <v>41619</v>
      </c>
      <c r="H38" s="2" t="s">
        <v>28</v>
      </c>
      <c r="I38" s="2" t="s">
        <v>27</v>
      </c>
      <c r="J38" s="2" t="s">
        <v>32</v>
      </c>
      <c r="K38" s="107">
        <v>5415.74</v>
      </c>
    </row>
    <row r="39" spans="7:11" x14ac:dyDescent="0.2">
      <c r="G39" s="3">
        <v>41350</v>
      </c>
      <c r="H39" s="2" t="s">
        <v>31</v>
      </c>
      <c r="I39" s="2" t="s">
        <v>27</v>
      </c>
      <c r="J39" s="2" t="s">
        <v>33</v>
      </c>
      <c r="K39" s="107">
        <v>1298.33</v>
      </c>
    </row>
    <row r="40" spans="7:11" x14ac:dyDescent="0.2">
      <c r="G40" s="3">
        <v>41244</v>
      </c>
      <c r="H40" s="2" t="s">
        <v>13</v>
      </c>
      <c r="I40" s="2" t="s">
        <v>20</v>
      </c>
      <c r="J40" s="2" t="s">
        <v>282</v>
      </c>
      <c r="K40" s="107">
        <v>1238.83</v>
      </c>
    </row>
    <row r="41" spans="7:11" x14ac:dyDescent="0.2">
      <c r="G41" s="3">
        <v>41369</v>
      </c>
      <c r="H41" s="2" t="s">
        <v>28</v>
      </c>
      <c r="I41" s="2" t="s">
        <v>20</v>
      </c>
      <c r="J41" s="2" t="s">
        <v>34</v>
      </c>
      <c r="K41" s="107">
        <v>4555.91</v>
      </c>
    </row>
    <row r="42" spans="7:11" x14ac:dyDescent="0.2">
      <c r="G42" s="3">
        <v>41337</v>
      </c>
      <c r="H42" s="2" t="s">
        <v>17</v>
      </c>
      <c r="I42" s="2" t="s">
        <v>14</v>
      </c>
      <c r="J42" s="2" t="s">
        <v>282</v>
      </c>
      <c r="K42" s="107">
        <v>5610.09</v>
      </c>
    </row>
    <row r="43" spans="7:11" x14ac:dyDescent="0.2">
      <c r="G43" s="3">
        <v>41413</v>
      </c>
      <c r="H43" s="2" t="s">
        <v>13</v>
      </c>
      <c r="I43" s="2" t="s">
        <v>27</v>
      </c>
      <c r="J43" s="2" t="s">
        <v>29</v>
      </c>
      <c r="K43" s="107">
        <v>4313.78</v>
      </c>
    </row>
    <row r="44" spans="7:11" x14ac:dyDescent="0.2">
      <c r="G44" s="3">
        <v>41024</v>
      </c>
      <c r="H44" s="2" t="s">
        <v>28</v>
      </c>
      <c r="I44" s="2" t="s">
        <v>23</v>
      </c>
      <c r="J44" s="2" t="s">
        <v>21</v>
      </c>
      <c r="K44" s="107">
        <v>6856.8</v>
      </c>
    </row>
    <row r="45" spans="7:11" x14ac:dyDescent="0.2">
      <c r="G45" s="3">
        <v>41541</v>
      </c>
      <c r="H45" s="2" t="s">
        <v>28</v>
      </c>
      <c r="I45" s="2" t="s">
        <v>27</v>
      </c>
      <c r="J45" s="2" t="s">
        <v>33</v>
      </c>
      <c r="K45" s="107">
        <v>2304.8200000000002</v>
      </c>
    </row>
    <row r="46" spans="7:11" x14ac:dyDescent="0.2">
      <c r="G46" s="3">
        <v>41077</v>
      </c>
      <c r="H46" s="2" t="s">
        <v>17</v>
      </c>
      <c r="I46" s="2" t="s">
        <v>14</v>
      </c>
      <c r="J46" s="2" t="s">
        <v>24</v>
      </c>
      <c r="K46" s="107">
        <v>9272.39</v>
      </c>
    </row>
    <row r="47" spans="7:11" x14ac:dyDescent="0.2">
      <c r="G47" s="3">
        <v>41418</v>
      </c>
      <c r="H47" s="2" t="s">
        <v>31</v>
      </c>
      <c r="I47" s="2" t="s">
        <v>14</v>
      </c>
      <c r="J47" s="2" t="s">
        <v>18</v>
      </c>
      <c r="K47" s="107">
        <v>8687.44</v>
      </c>
    </row>
    <row r="48" spans="7:11" x14ac:dyDescent="0.2">
      <c r="G48" s="3">
        <v>41567</v>
      </c>
      <c r="H48" s="2" t="s">
        <v>28</v>
      </c>
      <c r="I48" s="2" t="s">
        <v>27</v>
      </c>
      <c r="J48" s="2" t="s">
        <v>33</v>
      </c>
      <c r="K48" s="107">
        <v>1360.85</v>
      </c>
    </row>
    <row r="49" spans="7:11" x14ac:dyDescent="0.2">
      <c r="G49" s="3">
        <v>41283</v>
      </c>
      <c r="H49" s="2" t="s">
        <v>31</v>
      </c>
      <c r="I49" s="2" t="s">
        <v>23</v>
      </c>
      <c r="J49" s="2" t="s">
        <v>21</v>
      </c>
      <c r="K49" s="107">
        <v>7400.55</v>
      </c>
    </row>
    <row r="50" spans="7:11" x14ac:dyDescent="0.2">
      <c r="G50" s="3">
        <v>41272</v>
      </c>
      <c r="H50" s="2" t="s">
        <v>28</v>
      </c>
      <c r="I50" s="2" t="s">
        <v>23</v>
      </c>
      <c r="J50" s="2" t="s">
        <v>24</v>
      </c>
      <c r="K50" s="107">
        <v>619.36</v>
      </c>
    </row>
    <row r="51" spans="7:11" x14ac:dyDescent="0.2">
      <c r="G51" s="3">
        <v>41530</v>
      </c>
      <c r="H51" s="2" t="s">
        <v>17</v>
      </c>
      <c r="I51" s="2" t="s">
        <v>23</v>
      </c>
      <c r="J51" s="2" t="s">
        <v>21</v>
      </c>
      <c r="K51" s="107">
        <v>6234.55</v>
      </c>
    </row>
    <row r="52" spans="7:11" x14ac:dyDescent="0.2">
      <c r="G52" s="3">
        <v>41041</v>
      </c>
      <c r="H52" s="2" t="s">
        <v>31</v>
      </c>
      <c r="I52" s="2" t="s">
        <v>23</v>
      </c>
      <c r="J52" s="2" t="s">
        <v>33</v>
      </c>
      <c r="K52" s="107">
        <v>8215.36</v>
      </c>
    </row>
    <row r="53" spans="7:11" x14ac:dyDescent="0.2">
      <c r="G53" s="3">
        <v>41119</v>
      </c>
      <c r="H53" s="2" t="s">
        <v>31</v>
      </c>
      <c r="I53" s="2" t="s">
        <v>27</v>
      </c>
      <c r="J53" s="2" t="s">
        <v>32</v>
      </c>
      <c r="K53" s="107">
        <v>8501.39</v>
      </c>
    </row>
    <row r="54" spans="7:11" x14ac:dyDescent="0.2">
      <c r="G54" s="3">
        <v>41376</v>
      </c>
      <c r="H54" s="2" t="s">
        <v>13</v>
      </c>
      <c r="I54" s="2" t="s">
        <v>23</v>
      </c>
      <c r="J54" s="2" t="s">
        <v>21</v>
      </c>
      <c r="K54" s="107">
        <v>7408.56</v>
      </c>
    </row>
    <row r="55" spans="7:11" x14ac:dyDescent="0.2">
      <c r="G55" s="3">
        <v>41032</v>
      </c>
      <c r="H55" s="2" t="s">
        <v>31</v>
      </c>
      <c r="I55" s="2" t="s">
        <v>14</v>
      </c>
      <c r="J55" s="2" t="s">
        <v>32</v>
      </c>
      <c r="K55" s="107">
        <v>3774.52</v>
      </c>
    </row>
    <row r="56" spans="7:11" x14ac:dyDescent="0.2">
      <c r="G56" s="3">
        <v>41107</v>
      </c>
      <c r="H56" s="2" t="s">
        <v>13</v>
      </c>
      <c r="I56" s="2" t="s">
        <v>27</v>
      </c>
      <c r="J56" s="2" t="s">
        <v>26</v>
      </c>
      <c r="K56" s="107">
        <v>1614.4</v>
      </c>
    </row>
    <row r="57" spans="7:11" x14ac:dyDescent="0.2">
      <c r="G57" s="3">
        <v>41594</v>
      </c>
      <c r="H57" s="2" t="s">
        <v>28</v>
      </c>
      <c r="I57" s="2" t="s">
        <v>20</v>
      </c>
      <c r="J57" s="2" t="s">
        <v>21</v>
      </c>
      <c r="K57" s="107">
        <v>9309.51</v>
      </c>
    </row>
    <row r="58" spans="7:11" x14ac:dyDescent="0.2">
      <c r="G58" s="3">
        <v>41349</v>
      </c>
      <c r="H58" s="2" t="s">
        <v>28</v>
      </c>
      <c r="I58" s="2" t="s">
        <v>23</v>
      </c>
      <c r="J58" s="2" t="s">
        <v>36</v>
      </c>
      <c r="K58" s="107">
        <v>1102.78</v>
      </c>
    </row>
    <row r="59" spans="7:11" x14ac:dyDescent="0.2">
      <c r="G59" s="3">
        <v>41503</v>
      </c>
      <c r="H59" s="2" t="s">
        <v>31</v>
      </c>
      <c r="I59" s="2" t="s">
        <v>27</v>
      </c>
      <c r="J59" s="2" t="s">
        <v>24</v>
      </c>
      <c r="K59" s="107">
        <v>6216.09</v>
      </c>
    </row>
    <row r="60" spans="7:11" x14ac:dyDescent="0.2">
      <c r="G60" s="3">
        <v>41195</v>
      </c>
      <c r="H60" s="2" t="s">
        <v>31</v>
      </c>
      <c r="I60" s="2" t="s">
        <v>14</v>
      </c>
      <c r="J60" s="2" t="s">
        <v>30</v>
      </c>
      <c r="K60" s="107">
        <v>3073.61</v>
      </c>
    </row>
    <row r="61" spans="7:11" x14ac:dyDescent="0.2">
      <c r="G61" s="3">
        <v>41543</v>
      </c>
      <c r="H61" s="2" t="s">
        <v>28</v>
      </c>
      <c r="I61" s="2" t="s">
        <v>27</v>
      </c>
      <c r="J61" s="2" t="s">
        <v>35</v>
      </c>
      <c r="K61" s="107">
        <v>7454.44</v>
      </c>
    </row>
    <row r="62" spans="7:11" x14ac:dyDescent="0.2">
      <c r="G62" s="3">
        <v>41437</v>
      </c>
      <c r="H62" s="2" t="s">
        <v>13</v>
      </c>
      <c r="I62" s="2" t="s">
        <v>23</v>
      </c>
      <c r="J62" s="2" t="s">
        <v>18</v>
      </c>
      <c r="K62" s="107">
        <v>5928.4</v>
      </c>
    </row>
    <row r="63" spans="7:11" x14ac:dyDescent="0.2">
      <c r="G63" s="3">
        <v>41014</v>
      </c>
      <c r="H63" s="2" t="s">
        <v>17</v>
      </c>
      <c r="I63" s="2" t="s">
        <v>23</v>
      </c>
      <c r="J63" s="2" t="s">
        <v>34</v>
      </c>
      <c r="K63" s="107">
        <v>3195.16</v>
      </c>
    </row>
    <row r="64" spans="7:11" x14ac:dyDescent="0.2">
      <c r="G64" s="3">
        <v>41638</v>
      </c>
      <c r="H64" s="2" t="s">
        <v>13</v>
      </c>
      <c r="I64" s="2" t="s">
        <v>20</v>
      </c>
      <c r="J64" s="2" t="s">
        <v>32</v>
      </c>
      <c r="K64" s="107">
        <v>7118.01</v>
      </c>
    </row>
    <row r="65" spans="7:11" x14ac:dyDescent="0.2">
      <c r="G65" s="3">
        <v>41167</v>
      </c>
      <c r="H65" s="2" t="s">
        <v>28</v>
      </c>
      <c r="I65" s="2" t="s">
        <v>27</v>
      </c>
      <c r="J65" s="2" t="s">
        <v>282</v>
      </c>
      <c r="K65" s="107">
        <v>4335.96</v>
      </c>
    </row>
    <row r="66" spans="7:11" x14ac:dyDescent="0.2">
      <c r="G66" s="3">
        <v>41040</v>
      </c>
      <c r="H66" s="2" t="s">
        <v>28</v>
      </c>
      <c r="I66" s="2" t="s">
        <v>23</v>
      </c>
      <c r="J66" s="2" t="s">
        <v>29</v>
      </c>
      <c r="K66" s="107">
        <v>3792.05</v>
      </c>
    </row>
    <row r="67" spans="7:11" x14ac:dyDescent="0.2">
      <c r="G67" s="3">
        <v>40974</v>
      </c>
      <c r="H67" s="2" t="s">
        <v>17</v>
      </c>
      <c r="I67" s="2" t="s">
        <v>23</v>
      </c>
      <c r="J67" s="2" t="s">
        <v>33</v>
      </c>
      <c r="K67" s="107">
        <v>5347.36</v>
      </c>
    </row>
    <row r="68" spans="7:11" x14ac:dyDescent="0.2">
      <c r="G68" s="3">
        <v>41170</v>
      </c>
      <c r="H68" s="2" t="s">
        <v>31</v>
      </c>
      <c r="I68" s="2" t="s">
        <v>23</v>
      </c>
      <c r="J68" s="2" t="s">
        <v>282</v>
      </c>
      <c r="K68" s="107">
        <v>659.07</v>
      </c>
    </row>
    <row r="69" spans="7:11" x14ac:dyDescent="0.2">
      <c r="G69" s="3">
        <v>41370</v>
      </c>
      <c r="H69" s="2" t="s">
        <v>28</v>
      </c>
      <c r="I69" s="2" t="s">
        <v>23</v>
      </c>
      <c r="J69" s="2" t="s">
        <v>30</v>
      </c>
      <c r="K69" s="107">
        <v>2198.98</v>
      </c>
    </row>
    <row r="70" spans="7:11" x14ac:dyDescent="0.2">
      <c r="G70" s="3">
        <v>41524</v>
      </c>
      <c r="H70" s="2" t="s">
        <v>31</v>
      </c>
      <c r="I70" s="2" t="s">
        <v>27</v>
      </c>
      <c r="J70" s="2" t="s">
        <v>34</v>
      </c>
      <c r="K70" s="107">
        <v>5398.59</v>
      </c>
    </row>
    <row r="71" spans="7:11" x14ac:dyDescent="0.2">
      <c r="G71" s="3">
        <v>40955</v>
      </c>
      <c r="H71" s="2" t="s">
        <v>28</v>
      </c>
      <c r="I71" s="2" t="s">
        <v>27</v>
      </c>
      <c r="J71" s="2" t="s">
        <v>26</v>
      </c>
      <c r="K71" s="107">
        <v>7364.46</v>
      </c>
    </row>
    <row r="72" spans="7:11" x14ac:dyDescent="0.2">
      <c r="G72" s="3">
        <v>41635</v>
      </c>
      <c r="H72" s="2" t="s">
        <v>31</v>
      </c>
      <c r="I72" s="2" t="s">
        <v>27</v>
      </c>
      <c r="J72" s="2" t="s">
        <v>18</v>
      </c>
      <c r="K72" s="107">
        <v>7777.61</v>
      </c>
    </row>
    <row r="73" spans="7:11" x14ac:dyDescent="0.2">
      <c r="G73" s="3">
        <v>41182</v>
      </c>
      <c r="H73" s="2" t="s">
        <v>31</v>
      </c>
      <c r="I73" s="2" t="s">
        <v>27</v>
      </c>
      <c r="J73" s="2" t="s">
        <v>35</v>
      </c>
      <c r="K73" s="107">
        <v>1354.19</v>
      </c>
    </row>
    <row r="74" spans="7:11" x14ac:dyDescent="0.2">
      <c r="G74" s="3">
        <v>41197</v>
      </c>
      <c r="H74" s="2" t="s">
        <v>31</v>
      </c>
      <c r="I74" s="2" t="s">
        <v>20</v>
      </c>
      <c r="J74" s="2" t="s">
        <v>35</v>
      </c>
      <c r="K74" s="107">
        <v>1382.72</v>
      </c>
    </row>
    <row r="75" spans="7:11" x14ac:dyDescent="0.2">
      <c r="G75" s="3">
        <v>41607</v>
      </c>
      <c r="H75" s="2" t="s">
        <v>28</v>
      </c>
      <c r="I75" s="2" t="s">
        <v>14</v>
      </c>
      <c r="J75" s="2" t="s">
        <v>15</v>
      </c>
      <c r="K75" s="107">
        <v>4533.32</v>
      </c>
    </row>
    <row r="76" spans="7:11" x14ac:dyDescent="0.2">
      <c r="G76" s="3">
        <v>40996</v>
      </c>
      <c r="H76" s="2" t="s">
        <v>28</v>
      </c>
      <c r="I76" s="2" t="s">
        <v>14</v>
      </c>
      <c r="J76" s="2" t="s">
        <v>15</v>
      </c>
      <c r="K76" s="107">
        <v>7485.08</v>
      </c>
    </row>
    <row r="77" spans="7:11" x14ac:dyDescent="0.2">
      <c r="G77" s="3">
        <v>41568</v>
      </c>
      <c r="H77" s="2" t="s">
        <v>31</v>
      </c>
      <c r="I77" s="2" t="s">
        <v>27</v>
      </c>
      <c r="J77" s="2" t="s">
        <v>282</v>
      </c>
      <c r="K77" s="107">
        <v>9195.83</v>
      </c>
    </row>
    <row r="78" spans="7:11" x14ac:dyDescent="0.2">
      <c r="G78" s="3">
        <v>40970</v>
      </c>
      <c r="H78" s="2" t="s">
        <v>13</v>
      </c>
      <c r="I78" s="2" t="s">
        <v>27</v>
      </c>
      <c r="J78" s="2" t="s">
        <v>282</v>
      </c>
      <c r="K78" s="107">
        <v>8505.42</v>
      </c>
    </row>
    <row r="79" spans="7:11" x14ac:dyDescent="0.2">
      <c r="G79" s="3">
        <v>41526</v>
      </c>
      <c r="H79" s="2" t="s">
        <v>28</v>
      </c>
      <c r="I79" s="2" t="s">
        <v>23</v>
      </c>
      <c r="J79" s="2" t="s">
        <v>34</v>
      </c>
      <c r="K79" s="107">
        <v>2972.91</v>
      </c>
    </row>
    <row r="80" spans="7:11" x14ac:dyDescent="0.2">
      <c r="G80" s="3">
        <v>40969</v>
      </c>
      <c r="H80" s="2" t="s">
        <v>28</v>
      </c>
      <c r="I80" s="2" t="s">
        <v>20</v>
      </c>
      <c r="J80" s="2" t="s">
        <v>30</v>
      </c>
      <c r="K80" s="107">
        <v>8610.6</v>
      </c>
    </row>
    <row r="81" spans="7:11" x14ac:dyDescent="0.2">
      <c r="G81" s="3">
        <v>41340</v>
      </c>
      <c r="H81" s="2" t="s">
        <v>17</v>
      </c>
      <c r="I81" s="2" t="s">
        <v>20</v>
      </c>
      <c r="J81" s="2" t="s">
        <v>33</v>
      </c>
      <c r="K81" s="107">
        <v>4859.1899999999996</v>
      </c>
    </row>
    <row r="82" spans="7:11" x14ac:dyDescent="0.2">
      <c r="G82" s="3">
        <v>41410</v>
      </c>
      <c r="H82" s="2" t="s">
        <v>13</v>
      </c>
      <c r="I82" s="2" t="s">
        <v>23</v>
      </c>
      <c r="J82" s="2" t="s">
        <v>32</v>
      </c>
      <c r="K82" s="107">
        <v>605.9</v>
      </c>
    </row>
    <row r="83" spans="7:11" x14ac:dyDescent="0.2">
      <c r="G83" s="3">
        <v>41257</v>
      </c>
      <c r="H83" s="2" t="s">
        <v>31</v>
      </c>
      <c r="I83" s="2" t="s">
        <v>20</v>
      </c>
      <c r="J83" s="2" t="s">
        <v>36</v>
      </c>
      <c r="K83" s="107">
        <v>2204.08</v>
      </c>
    </row>
    <row r="84" spans="7:11" x14ac:dyDescent="0.2">
      <c r="G84" s="3">
        <v>41112</v>
      </c>
      <c r="H84" s="2" t="s">
        <v>28</v>
      </c>
      <c r="I84" s="2" t="s">
        <v>14</v>
      </c>
      <c r="J84" s="2" t="s">
        <v>34</v>
      </c>
      <c r="K84" s="107">
        <v>1181.4100000000001</v>
      </c>
    </row>
    <row r="85" spans="7:11" x14ac:dyDescent="0.2">
      <c r="G85" s="3">
        <v>41178</v>
      </c>
      <c r="H85" s="2" t="s">
        <v>17</v>
      </c>
      <c r="I85" s="2" t="s">
        <v>14</v>
      </c>
      <c r="J85" s="2" t="s">
        <v>33</v>
      </c>
      <c r="K85" s="107">
        <v>2985.15</v>
      </c>
    </row>
    <row r="86" spans="7:11" x14ac:dyDescent="0.2">
      <c r="G86" s="3">
        <v>41000</v>
      </c>
      <c r="H86" s="2" t="s">
        <v>31</v>
      </c>
      <c r="I86" s="2" t="s">
        <v>27</v>
      </c>
      <c r="J86" s="2" t="s">
        <v>36</v>
      </c>
      <c r="K86" s="107">
        <v>6452.52</v>
      </c>
    </row>
    <row r="87" spans="7:11" x14ac:dyDescent="0.2">
      <c r="G87" s="3">
        <v>41384</v>
      </c>
      <c r="H87" s="2" t="s">
        <v>28</v>
      </c>
      <c r="I87" s="2" t="s">
        <v>20</v>
      </c>
      <c r="J87" s="2" t="s">
        <v>34</v>
      </c>
      <c r="K87" s="107">
        <v>1086.72</v>
      </c>
    </row>
    <row r="88" spans="7:11" x14ac:dyDescent="0.2">
      <c r="G88" s="3">
        <v>40919</v>
      </c>
      <c r="H88" s="2" t="s">
        <v>31</v>
      </c>
      <c r="I88" s="2" t="s">
        <v>14</v>
      </c>
      <c r="J88" s="2" t="s">
        <v>282</v>
      </c>
      <c r="K88" s="107">
        <v>5929.07</v>
      </c>
    </row>
    <row r="89" spans="7:11" x14ac:dyDescent="0.2">
      <c r="G89" s="3">
        <v>41128</v>
      </c>
      <c r="H89" s="2" t="s">
        <v>13</v>
      </c>
      <c r="I89" s="2" t="s">
        <v>14</v>
      </c>
      <c r="J89" s="2" t="s">
        <v>18</v>
      </c>
      <c r="K89" s="107">
        <v>7005.06</v>
      </c>
    </row>
    <row r="90" spans="7:11" x14ac:dyDescent="0.2">
      <c r="G90" s="3">
        <v>41185</v>
      </c>
      <c r="H90" s="2" t="s">
        <v>13</v>
      </c>
      <c r="I90" s="2" t="s">
        <v>23</v>
      </c>
      <c r="J90" s="2" t="s">
        <v>33</v>
      </c>
      <c r="K90" s="107">
        <v>3949.12</v>
      </c>
    </row>
    <row r="91" spans="7:11" x14ac:dyDescent="0.2">
      <c r="G91" s="3">
        <v>41619</v>
      </c>
      <c r="H91" s="2" t="s">
        <v>13</v>
      </c>
      <c r="I91" s="2" t="s">
        <v>27</v>
      </c>
      <c r="J91" s="2" t="s">
        <v>33</v>
      </c>
      <c r="K91" s="107">
        <v>9226.98</v>
      </c>
    </row>
    <row r="92" spans="7:11" x14ac:dyDescent="0.2">
      <c r="G92" s="3">
        <v>40922</v>
      </c>
      <c r="H92" s="2" t="s">
        <v>31</v>
      </c>
      <c r="I92" s="2" t="s">
        <v>20</v>
      </c>
      <c r="J92" s="2" t="s">
        <v>21</v>
      </c>
      <c r="K92" s="107">
        <v>4863.9799999999996</v>
      </c>
    </row>
    <row r="93" spans="7:11" x14ac:dyDescent="0.2">
      <c r="G93" s="3">
        <v>41114</v>
      </c>
      <c r="H93" s="2" t="s">
        <v>28</v>
      </c>
      <c r="I93" s="2" t="s">
        <v>14</v>
      </c>
      <c r="J93" s="2" t="s">
        <v>34</v>
      </c>
      <c r="K93" s="107">
        <v>7578.83</v>
      </c>
    </row>
    <row r="94" spans="7:11" x14ac:dyDescent="0.2">
      <c r="G94" s="3">
        <v>41282</v>
      </c>
      <c r="H94" s="2" t="s">
        <v>31</v>
      </c>
      <c r="I94" s="2" t="s">
        <v>14</v>
      </c>
      <c r="J94" s="2" t="s">
        <v>26</v>
      </c>
      <c r="K94" s="107">
        <v>3683.86</v>
      </c>
    </row>
    <row r="95" spans="7:11" x14ac:dyDescent="0.2">
      <c r="G95" s="3">
        <v>41067</v>
      </c>
      <c r="H95" s="2" t="s">
        <v>31</v>
      </c>
      <c r="I95" s="2" t="s">
        <v>20</v>
      </c>
      <c r="J95" s="2" t="s">
        <v>35</v>
      </c>
      <c r="K95" s="107">
        <v>7527.34</v>
      </c>
    </row>
    <row r="96" spans="7:11" x14ac:dyDescent="0.2">
      <c r="G96" s="3">
        <v>41322</v>
      </c>
      <c r="H96" s="2" t="s">
        <v>17</v>
      </c>
      <c r="I96" s="2" t="s">
        <v>20</v>
      </c>
      <c r="J96" s="2" t="s">
        <v>26</v>
      </c>
      <c r="K96" s="107">
        <v>5272.61</v>
      </c>
    </row>
    <row r="97" spans="7:11" x14ac:dyDescent="0.2">
      <c r="G97" s="3">
        <v>41070</v>
      </c>
      <c r="H97" s="2" t="s">
        <v>17</v>
      </c>
      <c r="I97" s="2" t="s">
        <v>14</v>
      </c>
      <c r="J97" s="2" t="s">
        <v>29</v>
      </c>
      <c r="K97" s="107">
        <v>5000.72</v>
      </c>
    </row>
    <row r="98" spans="7:11" x14ac:dyDescent="0.2">
      <c r="G98" s="3">
        <v>41554</v>
      </c>
      <c r="H98" s="2" t="s">
        <v>31</v>
      </c>
      <c r="I98" s="2" t="s">
        <v>14</v>
      </c>
      <c r="J98" s="2" t="s">
        <v>26</v>
      </c>
      <c r="K98" s="107">
        <v>6299.13</v>
      </c>
    </row>
    <row r="99" spans="7:11" x14ac:dyDescent="0.2">
      <c r="G99" s="3">
        <v>41411</v>
      </c>
      <c r="H99" s="2" t="s">
        <v>28</v>
      </c>
      <c r="I99" s="2" t="s">
        <v>14</v>
      </c>
      <c r="J99" s="2" t="s">
        <v>36</v>
      </c>
      <c r="K99" s="107">
        <v>4766.28</v>
      </c>
    </row>
    <row r="100" spans="7:11" x14ac:dyDescent="0.2">
      <c r="G100" s="3">
        <v>41148</v>
      </c>
      <c r="H100" s="2" t="s">
        <v>28</v>
      </c>
      <c r="I100" s="2" t="s">
        <v>20</v>
      </c>
      <c r="J100" s="2" t="s">
        <v>32</v>
      </c>
      <c r="K100" s="107">
        <v>8787.5400000000009</v>
      </c>
    </row>
    <row r="101" spans="7:11" x14ac:dyDescent="0.2">
      <c r="G101" s="3">
        <v>41019</v>
      </c>
      <c r="H101" s="2" t="s">
        <v>28</v>
      </c>
      <c r="I101" s="2" t="s">
        <v>14</v>
      </c>
      <c r="J101" s="2" t="s">
        <v>18</v>
      </c>
      <c r="K101" s="107">
        <v>6002.53</v>
      </c>
    </row>
    <row r="102" spans="7:11" x14ac:dyDescent="0.2">
      <c r="G102" s="3">
        <v>41515</v>
      </c>
      <c r="H102" s="2" t="s">
        <v>28</v>
      </c>
      <c r="I102" s="2" t="s">
        <v>27</v>
      </c>
      <c r="J102" s="2" t="s">
        <v>29</v>
      </c>
      <c r="K102" s="107">
        <v>4972.05</v>
      </c>
    </row>
    <row r="103" spans="7:11" x14ac:dyDescent="0.2">
      <c r="G103" s="3">
        <v>41627</v>
      </c>
      <c r="H103" s="2" t="s">
        <v>17</v>
      </c>
      <c r="I103" s="2" t="s">
        <v>20</v>
      </c>
      <c r="J103" s="2" t="s">
        <v>15</v>
      </c>
      <c r="K103" s="107">
        <v>7799.36</v>
      </c>
    </row>
    <row r="104" spans="7:11" x14ac:dyDescent="0.2">
      <c r="G104" s="3">
        <v>41151</v>
      </c>
      <c r="H104" s="2" t="s">
        <v>28</v>
      </c>
      <c r="I104" s="2" t="s">
        <v>14</v>
      </c>
      <c r="J104" s="2" t="s">
        <v>29</v>
      </c>
      <c r="K104" s="107">
        <v>6779.78</v>
      </c>
    </row>
    <row r="105" spans="7:11" x14ac:dyDescent="0.2">
      <c r="G105" s="3">
        <v>41019</v>
      </c>
      <c r="H105" s="2" t="s">
        <v>28</v>
      </c>
      <c r="I105" s="2" t="s">
        <v>27</v>
      </c>
      <c r="J105" s="2" t="s">
        <v>21</v>
      </c>
      <c r="K105" s="107">
        <v>9233.33</v>
      </c>
    </row>
    <row r="106" spans="7:11" x14ac:dyDescent="0.2">
      <c r="G106" s="3">
        <v>41168</v>
      </c>
      <c r="H106" s="2" t="s">
        <v>31</v>
      </c>
      <c r="I106" s="2" t="s">
        <v>14</v>
      </c>
      <c r="J106" s="2" t="s">
        <v>35</v>
      </c>
      <c r="K106" s="107">
        <v>4880.68</v>
      </c>
    </row>
    <row r="107" spans="7:11" x14ac:dyDescent="0.2">
      <c r="G107" s="3">
        <v>41294</v>
      </c>
      <c r="H107" s="2" t="s">
        <v>13</v>
      </c>
      <c r="I107" s="2" t="s">
        <v>27</v>
      </c>
      <c r="J107" s="2" t="s">
        <v>30</v>
      </c>
      <c r="K107" s="107">
        <v>4665.66</v>
      </c>
    </row>
    <row r="108" spans="7:11" x14ac:dyDescent="0.2">
      <c r="G108" s="3">
        <v>41407</v>
      </c>
      <c r="H108" s="2" t="s">
        <v>31</v>
      </c>
      <c r="I108" s="2" t="s">
        <v>23</v>
      </c>
      <c r="J108" s="2" t="s">
        <v>21</v>
      </c>
      <c r="K108" s="107">
        <v>7640.92</v>
      </c>
    </row>
    <row r="109" spans="7:11" x14ac:dyDescent="0.2">
      <c r="G109" s="3">
        <v>41105</v>
      </c>
      <c r="H109" s="2" t="s">
        <v>17</v>
      </c>
      <c r="I109" s="2" t="s">
        <v>23</v>
      </c>
      <c r="J109" s="2" t="s">
        <v>21</v>
      </c>
      <c r="K109" s="107">
        <v>2545.9899999999998</v>
      </c>
    </row>
    <row r="110" spans="7:11" x14ac:dyDescent="0.2">
      <c r="G110" s="3">
        <v>41184</v>
      </c>
      <c r="H110" s="2" t="s">
        <v>28</v>
      </c>
      <c r="I110" s="2" t="s">
        <v>14</v>
      </c>
      <c r="J110" s="2" t="s">
        <v>26</v>
      </c>
      <c r="K110" s="107">
        <v>7126.18</v>
      </c>
    </row>
    <row r="111" spans="7:11" x14ac:dyDescent="0.2">
      <c r="G111" s="3">
        <v>41614</v>
      </c>
      <c r="H111" s="2" t="s">
        <v>13</v>
      </c>
      <c r="I111" s="2" t="s">
        <v>27</v>
      </c>
      <c r="J111" s="2" t="s">
        <v>34</v>
      </c>
      <c r="K111" s="107">
        <v>2531.39</v>
      </c>
    </row>
    <row r="112" spans="7:11" x14ac:dyDescent="0.2">
      <c r="G112" s="3">
        <v>41556</v>
      </c>
      <c r="H112" s="2" t="s">
        <v>31</v>
      </c>
      <c r="I112" s="2" t="s">
        <v>27</v>
      </c>
      <c r="J112" s="2" t="s">
        <v>32</v>
      </c>
      <c r="K112" s="107">
        <v>7181.93</v>
      </c>
    </row>
    <row r="113" spans="7:11" x14ac:dyDescent="0.2">
      <c r="G113" s="3">
        <v>41094</v>
      </c>
      <c r="H113" s="2" t="s">
        <v>17</v>
      </c>
      <c r="I113" s="2" t="s">
        <v>27</v>
      </c>
      <c r="J113" s="2" t="s">
        <v>24</v>
      </c>
      <c r="K113" s="107">
        <v>5835.13</v>
      </c>
    </row>
    <row r="114" spans="7:11" x14ac:dyDescent="0.2">
      <c r="G114" s="3">
        <v>41195</v>
      </c>
      <c r="H114" s="2" t="s">
        <v>17</v>
      </c>
      <c r="I114" s="2" t="s">
        <v>27</v>
      </c>
      <c r="J114" s="2" t="s">
        <v>35</v>
      </c>
      <c r="K114" s="107">
        <v>6474.43</v>
      </c>
    </row>
    <row r="115" spans="7:11" x14ac:dyDescent="0.2">
      <c r="G115" s="3">
        <v>41275</v>
      </c>
      <c r="H115" s="2" t="s">
        <v>13</v>
      </c>
      <c r="I115" s="2" t="s">
        <v>20</v>
      </c>
      <c r="J115" s="2" t="s">
        <v>18</v>
      </c>
      <c r="K115" s="107">
        <v>2122.21</v>
      </c>
    </row>
    <row r="116" spans="7:11" x14ac:dyDescent="0.2">
      <c r="G116" s="3">
        <v>41149</v>
      </c>
      <c r="H116" s="2" t="s">
        <v>13</v>
      </c>
      <c r="I116" s="2" t="s">
        <v>20</v>
      </c>
      <c r="J116" s="2" t="s">
        <v>24</v>
      </c>
      <c r="K116" s="107">
        <v>7867.52</v>
      </c>
    </row>
    <row r="117" spans="7:11" x14ac:dyDescent="0.2">
      <c r="G117" s="3">
        <v>41513</v>
      </c>
      <c r="H117" s="2" t="s">
        <v>17</v>
      </c>
      <c r="I117" s="2" t="s">
        <v>27</v>
      </c>
      <c r="J117" s="2" t="s">
        <v>36</v>
      </c>
      <c r="K117" s="107">
        <v>6250.12</v>
      </c>
    </row>
    <row r="118" spans="7:11" x14ac:dyDescent="0.2">
      <c r="G118" s="3">
        <v>41146</v>
      </c>
      <c r="H118" s="2" t="s">
        <v>13</v>
      </c>
      <c r="I118" s="2" t="s">
        <v>20</v>
      </c>
      <c r="J118" s="2" t="s">
        <v>18</v>
      </c>
      <c r="K118" s="107">
        <v>3535.99</v>
      </c>
    </row>
    <row r="119" spans="7:11" x14ac:dyDescent="0.2">
      <c r="G119" s="3">
        <v>41124</v>
      </c>
      <c r="H119" s="2" t="s">
        <v>17</v>
      </c>
      <c r="I119" s="2" t="s">
        <v>14</v>
      </c>
      <c r="J119" s="2" t="s">
        <v>18</v>
      </c>
      <c r="K119" s="107">
        <v>9427.82</v>
      </c>
    </row>
    <row r="120" spans="7:11" x14ac:dyDescent="0.2">
      <c r="G120" s="3">
        <v>41017</v>
      </c>
      <c r="H120" s="2" t="s">
        <v>31</v>
      </c>
      <c r="I120" s="2" t="s">
        <v>23</v>
      </c>
      <c r="J120" s="2" t="s">
        <v>26</v>
      </c>
      <c r="K120" s="107">
        <v>82.3</v>
      </c>
    </row>
    <row r="121" spans="7:11" x14ac:dyDescent="0.2">
      <c r="G121" s="3">
        <v>41130</v>
      </c>
      <c r="H121" s="2" t="s">
        <v>28</v>
      </c>
      <c r="I121" s="2" t="s">
        <v>23</v>
      </c>
      <c r="J121" s="2" t="s">
        <v>29</v>
      </c>
      <c r="K121" s="107">
        <v>2492.6999999999998</v>
      </c>
    </row>
    <row r="122" spans="7:11" x14ac:dyDescent="0.2">
      <c r="G122" s="3">
        <v>41285</v>
      </c>
      <c r="H122" s="2" t="s">
        <v>13</v>
      </c>
      <c r="I122" s="2" t="s">
        <v>27</v>
      </c>
      <c r="J122" s="2" t="s">
        <v>26</v>
      </c>
      <c r="K122" s="107">
        <v>3475.35</v>
      </c>
    </row>
    <row r="123" spans="7:11" x14ac:dyDescent="0.2">
      <c r="G123" s="3">
        <v>41516</v>
      </c>
      <c r="H123" s="2" t="s">
        <v>31</v>
      </c>
      <c r="I123" s="2" t="s">
        <v>14</v>
      </c>
      <c r="J123" s="2" t="s">
        <v>32</v>
      </c>
      <c r="K123" s="107">
        <v>6592.57</v>
      </c>
    </row>
    <row r="124" spans="7:11" x14ac:dyDescent="0.2">
      <c r="G124" s="3">
        <v>41435</v>
      </c>
      <c r="H124" s="2" t="s">
        <v>17</v>
      </c>
      <c r="I124" s="2" t="s">
        <v>23</v>
      </c>
      <c r="J124" s="2" t="s">
        <v>24</v>
      </c>
      <c r="K124" s="107">
        <v>5702.68</v>
      </c>
    </row>
    <row r="125" spans="7:11" x14ac:dyDescent="0.2">
      <c r="G125" s="3">
        <v>41490</v>
      </c>
      <c r="H125" s="2" t="s">
        <v>31</v>
      </c>
      <c r="I125" s="2" t="s">
        <v>23</v>
      </c>
      <c r="J125" s="2" t="s">
        <v>18</v>
      </c>
      <c r="K125" s="107">
        <v>6701.73</v>
      </c>
    </row>
    <row r="126" spans="7:11" x14ac:dyDescent="0.2">
      <c r="G126" s="3">
        <v>41407</v>
      </c>
      <c r="H126" s="2" t="s">
        <v>17</v>
      </c>
      <c r="I126" s="2" t="s">
        <v>20</v>
      </c>
      <c r="J126" s="2" t="s">
        <v>30</v>
      </c>
      <c r="K126" s="107">
        <v>7206.46</v>
      </c>
    </row>
    <row r="127" spans="7:11" x14ac:dyDescent="0.2">
      <c r="G127" s="3">
        <v>41283</v>
      </c>
      <c r="H127" s="2" t="s">
        <v>13</v>
      </c>
      <c r="I127" s="2" t="s">
        <v>14</v>
      </c>
      <c r="J127" s="2" t="s">
        <v>18</v>
      </c>
      <c r="K127" s="107">
        <v>1230.3699999999999</v>
      </c>
    </row>
    <row r="128" spans="7:11" x14ac:dyDescent="0.2">
      <c r="G128" s="3">
        <v>41504</v>
      </c>
      <c r="H128" s="2" t="s">
        <v>13</v>
      </c>
      <c r="I128" s="2" t="s">
        <v>27</v>
      </c>
      <c r="J128" s="2" t="s">
        <v>15</v>
      </c>
      <c r="K128" s="107">
        <v>6543.04</v>
      </c>
    </row>
    <row r="129" spans="7:11" x14ac:dyDescent="0.2">
      <c r="G129" s="3">
        <v>41131</v>
      </c>
      <c r="H129" s="2" t="s">
        <v>13</v>
      </c>
      <c r="I129" s="2" t="s">
        <v>23</v>
      </c>
      <c r="J129" s="2" t="s">
        <v>21</v>
      </c>
      <c r="K129" s="107">
        <v>266.89</v>
      </c>
    </row>
    <row r="130" spans="7:11" x14ac:dyDescent="0.2">
      <c r="G130" s="3">
        <v>40954</v>
      </c>
      <c r="H130" s="2" t="s">
        <v>17</v>
      </c>
      <c r="I130" s="2" t="s">
        <v>20</v>
      </c>
      <c r="J130" s="2" t="s">
        <v>21</v>
      </c>
      <c r="K130" s="107">
        <v>159.71</v>
      </c>
    </row>
    <row r="131" spans="7:11" x14ac:dyDescent="0.2">
      <c r="G131" s="3">
        <v>41628</v>
      </c>
      <c r="H131" s="2" t="s">
        <v>28</v>
      </c>
      <c r="I131" s="2" t="s">
        <v>14</v>
      </c>
      <c r="J131" s="2" t="s">
        <v>32</v>
      </c>
      <c r="K131" s="107">
        <v>9960.8700000000008</v>
      </c>
    </row>
    <row r="132" spans="7:11" x14ac:dyDescent="0.2">
      <c r="G132" s="3">
        <v>41092</v>
      </c>
      <c r="H132" s="2" t="s">
        <v>28</v>
      </c>
      <c r="I132" s="2" t="s">
        <v>20</v>
      </c>
      <c r="J132" s="2" t="s">
        <v>24</v>
      </c>
      <c r="K132" s="107">
        <v>1520.37</v>
      </c>
    </row>
    <row r="133" spans="7:11" x14ac:dyDescent="0.2">
      <c r="G133" s="3">
        <v>41336</v>
      </c>
      <c r="H133" s="2" t="s">
        <v>17</v>
      </c>
      <c r="I133" s="2" t="s">
        <v>23</v>
      </c>
      <c r="J133" s="2" t="s">
        <v>15</v>
      </c>
      <c r="K133" s="107">
        <v>992.32</v>
      </c>
    </row>
    <row r="134" spans="7:11" x14ac:dyDescent="0.2">
      <c r="G134" s="3">
        <v>41308</v>
      </c>
      <c r="H134" s="2" t="s">
        <v>17</v>
      </c>
      <c r="I134" s="2" t="s">
        <v>23</v>
      </c>
      <c r="J134" s="2" t="s">
        <v>282</v>
      </c>
      <c r="K134" s="107">
        <v>5522.55</v>
      </c>
    </row>
    <row r="135" spans="7:11" x14ac:dyDescent="0.2">
      <c r="G135" s="3">
        <v>41599</v>
      </c>
      <c r="H135" s="2" t="s">
        <v>28</v>
      </c>
      <c r="I135" s="2" t="s">
        <v>20</v>
      </c>
      <c r="J135" s="2" t="s">
        <v>29</v>
      </c>
      <c r="K135" s="107">
        <v>3050.43</v>
      </c>
    </row>
    <row r="136" spans="7:11" x14ac:dyDescent="0.2">
      <c r="G136" s="3">
        <v>41575</v>
      </c>
      <c r="H136" s="2" t="s">
        <v>28</v>
      </c>
      <c r="I136" s="2" t="s">
        <v>27</v>
      </c>
      <c r="J136" s="2" t="s">
        <v>35</v>
      </c>
      <c r="K136" s="107">
        <v>4600.95</v>
      </c>
    </row>
    <row r="137" spans="7:11" x14ac:dyDescent="0.2">
      <c r="G137" s="3">
        <v>40969</v>
      </c>
      <c r="H137" s="2" t="s">
        <v>13</v>
      </c>
      <c r="I137" s="2" t="s">
        <v>23</v>
      </c>
      <c r="J137" s="2" t="s">
        <v>32</v>
      </c>
      <c r="K137" s="107">
        <v>4190.0600000000004</v>
      </c>
    </row>
    <row r="138" spans="7:11" x14ac:dyDescent="0.2">
      <c r="G138" s="3">
        <v>41252</v>
      </c>
      <c r="H138" s="2" t="s">
        <v>28</v>
      </c>
      <c r="I138" s="2" t="s">
        <v>23</v>
      </c>
      <c r="J138" s="2" t="s">
        <v>21</v>
      </c>
      <c r="K138" s="107">
        <v>3287.13</v>
      </c>
    </row>
    <row r="139" spans="7:11" x14ac:dyDescent="0.2">
      <c r="G139" s="3">
        <v>41047</v>
      </c>
      <c r="H139" s="2" t="s">
        <v>28</v>
      </c>
      <c r="I139" s="2" t="s">
        <v>27</v>
      </c>
      <c r="J139" s="2" t="s">
        <v>26</v>
      </c>
      <c r="K139" s="107">
        <v>6433.22</v>
      </c>
    </row>
    <row r="140" spans="7:11" x14ac:dyDescent="0.2">
      <c r="G140" s="3">
        <v>41315</v>
      </c>
      <c r="H140" s="2" t="s">
        <v>17</v>
      </c>
      <c r="I140" s="2" t="s">
        <v>14</v>
      </c>
      <c r="J140" s="2" t="s">
        <v>21</v>
      </c>
      <c r="K140" s="107">
        <v>8852.66</v>
      </c>
    </row>
    <row r="141" spans="7:11" x14ac:dyDescent="0.2">
      <c r="G141" s="3">
        <v>40969</v>
      </c>
      <c r="H141" s="2" t="s">
        <v>31</v>
      </c>
      <c r="I141" s="2" t="s">
        <v>20</v>
      </c>
      <c r="J141" s="2" t="s">
        <v>26</v>
      </c>
      <c r="K141" s="107">
        <v>6093.98</v>
      </c>
    </row>
    <row r="142" spans="7:11" x14ac:dyDescent="0.2">
      <c r="G142" s="3">
        <v>41100</v>
      </c>
      <c r="H142" s="2" t="s">
        <v>28</v>
      </c>
      <c r="I142" s="2" t="s">
        <v>23</v>
      </c>
      <c r="J142" s="2" t="s">
        <v>18</v>
      </c>
      <c r="K142" s="107">
        <v>3228.74</v>
      </c>
    </row>
    <row r="143" spans="7:11" x14ac:dyDescent="0.2">
      <c r="G143" s="3">
        <v>40929</v>
      </c>
      <c r="H143" s="2" t="s">
        <v>17</v>
      </c>
      <c r="I143" s="2" t="s">
        <v>23</v>
      </c>
      <c r="J143" s="2" t="s">
        <v>24</v>
      </c>
      <c r="K143" s="107">
        <v>9790.9500000000007</v>
      </c>
    </row>
    <row r="144" spans="7:11" x14ac:dyDescent="0.2">
      <c r="G144" s="3">
        <v>41047</v>
      </c>
      <c r="H144" s="2" t="s">
        <v>31</v>
      </c>
      <c r="I144" s="2" t="s">
        <v>23</v>
      </c>
      <c r="J144" s="2" t="s">
        <v>21</v>
      </c>
      <c r="K144" s="107">
        <v>6601.2</v>
      </c>
    </row>
    <row r="145" spans="7:11" x14ac:dyDescent="0.2">
      <c r="G145" s="3">
        <v>41456</v>
      </c>
      <c r="H145" s="2" t="s">
        <v>28</v>
      </c>
      <c r="I145" s="2" t="s">
        <v>27</v>
      </c>
      <c r="J145" s="2" t="s">
        <v>36</v>
      </c>
      <c r="K145" s="107">
        <v>7960.8</v>
      </c>
    </row>
    <row r="146" spans="7:11" x14ac:dyDescent="0.2">
      <c r="G146" s="3">
        <v>41413</v>
      </c>
      <c r="H146" s="2" t="s">
        <v>17</v>
      </c>
      <c r="I146" s="2" t="s">
        <v>23</v>
      </c>
      <c r="J146" s="2" t="s">
        <v>29</v>
      </c>
      <c r="K146" s="107">
        <v>2400.5300000000002</v>
      </c>
    </row>
    <row r="147" spans="7:11" x14ac:dyDescent="0.2">
      <c r="G147" s="3">
        <v>40999</v>
      </c>
      <c r="H147" s="2" t="s">
        <v>28</v>
      </c>
      <c r="I147" s="2" t="s">
        <v>27</v>
      </c>
      <c r="J147" s="2" t="s">
        <v>29</v>
      </c>
      <c r="K147" s="107">
        <v>4990.71</v>
      </c>
    </row>
    <row r="148" spans="7:11" x14ac:dyDescent="0.2">
      <c r="G148" s="3">
        <v>41547</v>
      </c>
      <c r="H148" s="2" t="s">
        <v>13</v>
      </c>
      <c r="I148" s="2" t="s">
        <v>27</v>
      </c>
      <c r="J148" s="2" t="s">
        <v>18</v>
      </c>
      <c r="K148" s="107">
        <v>898.54</v>
      </c>
    </row>
    <row r="149" spans="7:11" x14ac:dyDescent="0.2">
      <c r="G149" s="3">
        <v>41029</v>
      </c>
      <c r="H149" s="2" t="s">
        <v>31</v>
      </c>
      <c r="I149" s="2" t="s">
        <v>20</v>
      </c>
      <c r="J149" s="2" t="s">
        <v>29</v>
      </c>
      <c r="K149" s="107">
        <v>6491.21</v>
      </c>
    </row>
    <row r="150" spans="7:11" x14ac:dyDescent="0.2">
      <c r="G150" s="3">
        <v>41102</v>
      </c>
      <c r="H150" s="2" t="s">
        <v>28</v>
      </c>
      <c r="I150" s="2" t="s">
        <v>27</v>
      </c>
      <c r="J150" s="2" t="s">
        <v>24</v>
      </c>
      <c r="K150" s="107">
        <v>3274.9</v>
      </c>
    </row>
    <row r="151" spans="7:11" x14ac:dyDescent="0.2">
      <c r="G151" s="3">
        <v>41031</v>
      </c>
      <c r="H151" s="2" t="s">
        <v>13</v>
      </c>
      <c r="I151" s="2" t="s">
        <v>23</v>
      </c>
      <c r="J151" s="2" t="s">
        <v>24</v>
      </c>
      <c r="K151" s="107">
        <v>4798.8900000000003</v>
      </c>
    </row>
    <row r="152" spans="7:11" x14ac:dyDescent="0.2">
      <c r="G152" s="3">
        <v>41217</v>
      </c>
      <c r="H152" s="2" t="s">
        <v>31</v>
      </c>
      <c r="I152" s="2" t="s">
        <v>23</v>
      </c>
      <c r="J152" s="2" t="s">
        <v>26</v>
      </c>
      <c r="K152" s="107">
        <v>6397.83</v>
      </c>
    </row>
    <row r="153" spans="7:11" x14ac:dyDescent="0.2">
      <c r="G153" s="3">
        <v>41311</v>
      </c>
      <c r="H153" s="2" t="s">
        <v>13</v>
      </c>
      <c r="I153" s="2" t="s">
        <v>14</v>
      </c>
      <c r="J153" s="2" t="s">
        <v>35</v>
      </c>
      <c r="K153" s="107">
        <v>2236.36</v>
      </c>
    </row>
    <row r="154" spans="7:11" x14ac:dyDescent="0.2">
      <c r="G154" s="3">
        <v>41549</v>
      </c>
      <c r="H154" s="2" t="s">
        <v>31</v>
      </c>
      <c r="I154" s="2" t="s">
        <v>27</v>
      </c>
      <c r="J154" s="2" t="s">
        <v>33</v>
      </c>
      <c r="K154" s="107">
        <v>391.71</v>
      </c>
    </row>
    <row r="155" spans="7:11" x14ac:dyDescent="0.2">
      <c r="G155" s="3">
        <v>41536</v>
      </c>
      <c r="H155" s="2" t="s">
        <v>17</v>
      </c>
      <c r="I155" s="2" t="s">
        <v>23</v>
      </c>
      <c r="J155" s="2" t="s">
        <v>35</v>
      </c>
      <c r="K155" s="107">
        <v>4385.37</v>
      </c>
    </row>
    <row r="156" spans="7:11" x14ac:dyDescent="0.2">
      <c r="G156" s="3">
        <v>41056</v>
      </c>
      <c r="H156" s="2" t="s">
        <v>13</v>
      </c>
      <c r="I156" s="2" t="s">
        <v>20</v>
      </c>
      <c r="J156" s="2" t="s">
        <v>35</v>
      </c>
      <c r="K156" s="107">
        <v>4922.12</v>
      </c>
    </row>
    <row r="157" spans="7:11" x14ac:dyDescent="0.2">
      <c r="G157" s="3">
        <v>41624</v>
      </c>
      <c r="H157" s="2" t="s">
        <v>28</v>
      </c>
      <c r="I157" s="2" t="s">
        <v>14</v>
      </c>
      <c r="J157" s="2" t="s">
        <v>26</v>
      </c>
      <c r="K157" s="107">
        <v>6859.69</v>
      </c>
    </row>
    <row r="158" spans="7:11" x14ac:dyDescent="0.2">
      <c r="G158" s="3">
        <v>41412</v>
      </c>
      <c r="H158" s="2" t="s">
        <v>31</v>
      </c>
      <c r="I158" s="2" t="s">
        <v>23</v>
      </c>
      <c r="J158" s="2" t="s">
        <v>30</v>
      </c>
      <c r="K158" s="107">
        <v>4542.1400000000003</v>
      </c>
    </row>
    <row r="159" spans="7:11" x14ac:dyDescent="0.2">
      <c r="G159" s="3">
        <v>41347</v>
      </c>
      <c r="H159" s="2" t="s">
        <v>28</v>
      </c>
      <c r="I159" s="2" t="s">
        <v>27</v>
      </c>
      <c r="J159" s="2" t="s">
        <v>30</v>
      </c>
      <c r="K159" s="107">
        <v>5507.25</v>
      </c>
    </row>
    <row r="160" spans="7:11" x14ac:dyDescent="0.2">
      <c r="G160" s="3">
        <v>40989</v>
      </c>
      <c r="H160" s="2" t="s">
        <v>31</v>
      </c>
      <c r="I160" s="2" t="s">
        <v>27</v>
      </c>
      <c r="J160" s="2" t="s">
        <v>30</v>
      </c>
      <c r="K160" s="107">
        <v>4482.53</v>
      </c>
    </row>
    <row r="161" spans="7:11" x14ac:dyDescent="0.2">
      <c r="G161" s="3">
        <v>40943</v>
      </c>
      <c r="H161" s="2" t="s">
        <v>28</v>
      </c>
      <c r="I161" s="2" t="s">
        <v>27</v>
      </c>
      <c r="J161" s="2" t="s">
        <v>32</v>
      </c>
      <c r="K161" s="107">
        <v>2658.34</v>
      </c>
    </row>
    <row r="162" spans="7:11" x14ac:dyDescent="0.2">
      <c r="G162" s="3">
        <v>41083</v>
      </c>
      <c r="H162" s="2" t="s">
        <v>17</v>
      </c>
      <c r="I162" s="2" t="s">
        <v>20</v>
      </c>
      <c r="J162" s="2" t="s">
        <v>30</v>
      </c>
      <c r="K162" s="107">
        <v>4616.16</v>
      </c>
    </row>
    <row r="163" spans="7:11" x14ac:dyDescent="0.2">
      <c r="G163" s="3">
        <v>41553</v>
      </c>
      <c r="H163" s="2" t="s">
        <v>31</v>
      </c>
      <c r="I163" s="2" t="s">
        <v>27</v>
      </c>
      <c r="J163" s="2" t="s">
        <v>29</v>
      </c>
      <c r="K163" s="107">
        <v>6330.3</v>
      </c>
    </row>
    <row r="164" spans="7:11" x14ac:dyDescent="0.2">
      <c r="G164" s="3">
        <v>41364</v>
      </c>
      <c r="H164" s="2" t="s">
        <v>28</v>
      </c>
      <c r="I164" s="2" t="s">
        <v>14</v>
      </c>
      <c r="J164" s="2" t="s">
        <v>26</v>
      </c>
      <c r="K164" s="107">
        <v>1313.47</v>
      </c>
    </row>
    <row r="165" spans="7:11" x14ac:dyDescent="0.2">
      <c r="G165" s="3">
        <v>41059</v>
      </c>
      <c r="H165" s="2" t="s">
        <v>28</v>
      </c>
      <c r="I165" s="2" t="s">
        <v>23</v>
      </c>
      <c r="J165" s="2" t="s">
        <v>33</v>
      </c>
      <c r="K165" s="107">
        <v>5587.69</v>
      </c>
    </row>
    <row r="166" spans="7:11" x14ac:dyDescent="0.2">
      <c r="G166" s="3">
        <v>41099</v>
      </c>
      <c r="H166" s="2" t="s">
        <v>17</v>
      </c>
      <c r="I166" s="2" t="s">
        <v>23</v>
      </c>
      <c r="J166" s="2" t="s">
        <v>30</v>
      </c>
      <c r="K166" s="107">
        <v>3990.06</v>
      </c>
    </row>
    <row r="167" spans="7:11" x14ac:dyDescent="0.2">
      <c r="G167" s="3">
        <v>41444</v>
      </c>
      <c r="H167" s="2" t="s">
        <v>17</v>
      </c>
      <c r="I167" s="2" t="s">
        <v>27</v>
      </c>
      <c r="J167" s="2" t="s">
        <v>21</v>
      </c>
      <c r="K167" s="107">
        <v>3729.75</v>
      </c>
    </row>
    <row r="168" spans="7:11" x14ac:dyDescent="0.2">
      <c r="G168" s="3">
        <v>41620</v>
      </c>
      <c r="H168" s="2" t="s">
        <v>17</v>
      </c>
      <c r="I168" s="2" t="s">
        <v>14</v>
      </c>
      <c r="J168" s="2" t="s">
        <v>30</v>
      </c>
      <c r="K168" s="107">
        <v>136.47999999999999</v>
      </c>
    </row>
    <row r="169" spans="7:11" x14ac:dyDescent="0.2">
      <c r="G169" s="3">
        <v>41020</v>
      </c>
      <c r="H169" s="2" t="s">
        <v>28</v>
      </c>
      <c r="I169" s="2" t="s">
        <v>27</v>
      </c>
      <c r="J169" s="2" t="s">
        <v>33</v>
      </c>
      <c r="K169" s="107">
        <v>1978.08</v>
      </c>
    </row>
    <row r="170" spans="7:11" x14ac:dyDescent="0.2">
      <c r="G170" s="3">
        <v>40947</v>
      </c>
      <c r="H170" s="2" t="s">
        <v>28</v>
      </c>
      <c r="I170" s="2" t="s">
        <v>27</v>
      </c>
      <c r="J170" s="2" t="s">
        <v>15</v>
      </c>
      <c r="K170" s="107">
        <v>2582.7600000000002</v>
      </c>
    </row>
    <row r="171" spans="7:11" x14ac:dyDescent="0.2">
      <c r="G171" s="3">
        <v>41160</v>
      </c>
      <c r="H171" s="2" t="s">
        <v>17</v>
      </c>
      <c r="I171" s="2" t="s">
        <v>27</v>
      </c>
      <c r="J171" s="2" t="s">
        <v>24</v>
      </c>
      <c r="K171" s="107">
        <v>2072.27</v>
      </c>
    </row>
    <row r="172" spans="7:11" x14ac:dyDescent="0.2">
      <c r="G172" s="3">
        <v>41424</v>
      </c>
      <c r="H172" s="2" t="s">
        <v>17</v>
      </c>
      <c r="I172" s="2" t="s">
        <v>23</v>
      </c>
      <c r="J172" s="2" t="s">
        <v>15</v>
      </c>
      <c r="K172" s="107">
        <v>1894.12</v>
      </c>
    </row>
    <row r="173" spans="7:11" x14ac:dyDescent="0.2">
      <c r="G173" s="3">
        <v>40945</v>
      </c>
      <c r="H173" s="2" t="s">
        <v>31</v>
      </c>
      <c r="I173" s="2" t="s">
        <v>14</v>
      </c>
      <c r="J173" s="2" t="s">
        <v>33</v>
      </c>
      <c r="K173" s="107">
        <v>8015.49</v>
      </c>
    </row>
    <row r="174" spans="7:11" x14ac:dyDescent="0.2">
      <c r="G174" s="3">
        <v>41286</v>
      </c>
      <c r="H174" s="2" t="s">
        <v>28</v>
      </c>
      <c r="I174" s="2" t="s">
        <v>27</v>
      </c>
      <c r="J174" s="2" t="s">
        <v>282</v>
      </c>
      <c r="K174" s="107">
        <v>5884.92</v>
      </c>
    </row>
    <row r="175" spans="7:11" x14ac:dyDescent="0.2">
      <c r="G175" s="3">
        <v>41268</v>
      </c>
      <c r="H175" s="2" t="s">
        <v>17</v>
      </c>
      <c r="I175" s="2" t="s">
        <v>20</v>
      </c>
      <c r="J175" s="2" t="s">
        <v>36</v>
      </c>
      <c r="K175" s="107">
        <v>7431.63</v>
      </c>
    </row>
    <row r="176" spans="7:11" x14ac:dyDescent="0.2">
      <c r="G176" s="3">
        <v>41362</v>
      </c>
      <c r="H176" s="2" t="s">
        <v>17</v>
      </c>
      <c r="I176" s="2" t="s">
        <v>27</v>
      </c>
      <c r="J176" s="2" t="s">
        <v>15</v>
      </c>
      <c r="K176" s="107">
        <v>7492.21</v>
      </c>
    </row>
    <row r="177" spans="7:11" x14ac:dyDescent="0.2">
      <c r="G177" s="3">
        <v>41086</v>
      </c>
      <c r="H177" s="2" t="s">
        <v>17</v>
      </c>
      <c r="I177" s="2" t="s">
        <v>23</v>
      </c>
      <c r="J177" s="2" t="s">
        <v>18</v>
      </c>
      <c r="K177" s="107">
        <v>6736.05</v>
      </c>
    </row>
    <row r="178" spans="7:11" x14ac:dyDescent="0.2">
      <c r="G178" s="3">
        <v>41613</v>
      </c>
      <c r="H178" s="2" t="s">
        <v>28</v>
      </c>
      <c r="I178" s="2" t="s">
        <v>20</v>
      </c>
      <c r="J178" s="2" t="s">
        <v>33</v>
      </c>
      <c r="K178" s="107">
        <v>2243.91</v>
      </c>
    </row>
    <row r="179" spans="7:11" x14ac:dyDescent="0.2">
      <c r="G179" s="3">
        <v>41067</v>
      </c>
      <c r="H179" s="2" t="s">
        <v>28</v>
      </c>
      <c r="I179" s="2" t="s">
        <v>14</v>
      </c>
      <c r="J179" s="2" t="s">
        <v>30</v>
      </c>
      <c r="K179" s="107">
        <v>9809.18</v>
      </c>
    </row>
    <row r="180" spans="7:11" x14ac:dyDescent="0.2">
      <c r="G180" s="3">
        <v>41169</v>
      </c>
      <c r="H180" s="2" t="s">
        <v>31</v>
      </c>
      <c r="I180" s="2" t="s">
        <v>14</v>
      </c>
      <c r="J180" s="2" t="s">
        <v>29</v>
      </c>
      <c r="K180" s="107">
        <v>2865.57</v>
      </c>
    </row>
    <row r="181" spans="7:11" x14ac:dyDescent="0.2">
      <c r="G181" s="3">
        <v>41092</v>
      </c>
      <c r="H181" s="2" t="s">
        <v>17</v>
      </c>
      <c r="I181" s="2" t="s">
        <v>27</v>
      </c>
      <c r="J181" s="2" t="s">
        <v>33</v>
      </c>
      <c r="K181" s="107">
        <v>3637.79</v>
      </c>
    </row>
    <row r="182" spans="7:11" x14ac:dyDescent="0.2">
      <c r="G182" s="3">
        <v>41206</v>
      </c>
      <c r="H182" s="2" t="s">
        <v>31</v>
      </c>
      <c r="I182" s="2" t="s">
        <v>27</v>
      </c>
      <c r="J182" s="2" t="s">
        <v>29</v>
      </c>
      <c r="K182" s="107">
        <v>9517.92</v>
      </c>
    </row>
    <row r="183" spans="7:11" x14ac:dyDescent="0.2">
      <c r="G183" s="3">
        <v>41315</v>
      </c>
      <c r="H183" s="2" t="s">
        <v>17</v>
      </c>
      <c r="I183" s="2" t="s">
        <v>23</v>
      </c>
      <c r="J183" s="2" t="s">
        <v>35</v>
      </c>
      <c r="K183" s="107">
        <v>5913.46</v>
      </c>
    </row>
    <row r="184" spans="7:11" x14ac:dyDescent="0.2">
      <c r="G184" s="3">
        <v>41146</v>
      </c>
      <c r="H184" s="2" t="s">
        <v>13</v>
      </c>
      <c r="I184" s="2" t="s">
        <v>20</v>
      </c>
      <c r="J184" s="2" t="s">
        <v>35</v>
      </c>
      <c r="K184" s="107">
        <v>5769.62</v>
      </c>
    </row>
    <row r="185" spans="7:11" x14ac:dyDescent="0.2">
      <c r="G185" s="3">
        <v>41252</v>
      </c>
      <c r="H185" s="2" t="s">
        <v>28</v>
      </c>
      <c r="I185" s="2" t="s">
        <v>23</v>
      </c>
      <c r="J185" s="2" t="s">
        <v>18</v>
      </c>
      <c r="K185" s="107">
        <v>4316.8900000000003</v>
      </c>
    </row>
    <row r="186" spans="7:11" x14ac:dyDescent="0.2">
      <c r="G186" s="3">
        <v>41144</v>
      </c>
      <c r="H186" s="2" t="s">
        <v>28</v>
      </c>
      <c r="I186" s="2" t="s">
        <v>27</v>
      </c>
      <c r="J186" s="2" t="s">
        <v>30</v>
      </c>
      <c r="K186" s="107">
        <v>1762.64</v>
      </c>
    </row>
    <row r="187" spans="7:11" x14ac:dyDescent="0.2">
      <c r="G187" s="3">
        <v>40940</v>
      </c>
      <c r="H187" s="2" t="s">
        <v>13</v>
      </c>
      <c r="I187" s="2" t="s">
        <v>14</v>
      </c>
      <c r="J187" s="2" t="s">
        <v>282</v>
      </c>
      <c r="K187" s="107">
        <v>9967.8700000000008</v>
      </c>
    </row>
    <row r="188" spans="7:11" x14ac:dyDescent="0.2">
      <c r="G188" s="3">
        <v>41206</v>
      </c>
      <c r="H188" s="2" t="s">
        <v>28</v>
      </c>
      <c r="I188" s="2" t="s">
        <v>14</v>
      </c>
      <c r="J188" s="2" t="s">
        <v>15</v>
      </c>
      <c r="K188" s="107">
        <v>7369.81</v>
      </c>
    </row>
    <row r="189" spans="7:11" x14ac:dyDescent="0.2">
      <c r="G189" s="3">
        <v>40979</v>
      </c>
      <c r="H189" s="2" t="s">
        <v>28</v>
      </c>
      <c r="I189" s="2" t="s">
        <v>20</v>
      </c>
      <c r="J189" s="2" t="s">
        <v>33</v>
      </c>
      <c r="K189" s="107">
        <v>6570.44</v>
      </c>
    </row>
    <row r="190" spans="7:11" x14ac:dyDescent="0.2">
      <c r="G190" s="3">
        <v>41637</v>
      </c>
      <c r="H190" s="2" t="s">
        <v>28</v>
      </c>
      <c r="I190" s="2" t="s">
        <v>20</v>
      </c>
      <c r="J190" s="2" t="s">
        <v>282</v>
      </c>
      <c r="K190" s="107">
        <v>7285.85</v>
      </c>
    </row>
    <row r="191" spans="7:11" x14ac:dyDescent="0.2">
      <c r="G191" s="3">
        <v>41141</v>
      </c>
      <c r="H191" s="2" t="s">
        <v>28</v>
      </c>
      <c r="I191" s="2" t="s">
        <v>20</v>
      </c>
      <c r="J191" s="2" t="s">
        <v>29</v>
      </c>
      <c r="K191" s="107">
        <v>457.56</v>
      </c>
    </row>
    <row r="192" spans="7:11" x14ac:dyDescent="0.2">
      <c r="G192" s="3">
        <v>41168</v>
      </c>
      <c r="H192" s="2" t="s">
        <v>17</v>
      </c>
      <c r="I192" s="2" t="s">
        <v>20</v>
      </c>
      <c r="J192" s="2" t="s">
        <v>24</v>
      </c>
      <c r="K192" s="107">
        <v>451.46</v>
      </c>
    </row>
    <row r="193" spans="7:11" x14ac:dyDescent="0.2">
      <c r="G193" s="3">
        <v>41106</v>
      </c>
      <c r="H193" s="2" t="s">
        <v>17</v>
      </c>
      <c r="I193" s="2" t="s">
        <v>27</v>
      </c>
      <c r="J193" s="2" t="s">
        <v>32</v>
      </c>
      <c r="K193" s="107">
        <v>9582.9</v>
      </c>
    </row>
    <row r="194" spans="7:11" x14ac:dyDescent="0.2">
      <c r="G194" s="3">
        <v>41206</v>
      </c>
      <c r="H194" s="2" t="s">
        <v>17</v>
      </c>
      <c r="I194" s="2" t="s">
        <v>20</v>
      </c>
      <c r="J194" s="2" t="s">
        <v>36</v>
      </c>
      <c r="K194" s="107">
        <v>2044.46</v>
      </c>
    </row>
    <row r="195" spans="7:11" x14ac:dyDescent="0.2">
      <c r="G195" s="3">
        <v>41489</v>
      </c>
      <c r="H195" s="2" t="s">
        <v>13</v>
      </c>
      <c r="I195" s="2" t="s">
        <v>27</v>
      </c>
      <c r="J195" s="2" t="s">
        <v>26</v>
      </c>
      <c r="K195" s="107">
        <v>3463.96</v>
      </c>
    </row>
    <row r="196" spans="7:11" x14ac:dyDescent="0.2">
      <c r="G196" s="3">
        <v>40958</v>
      </c>
      <c r="H196" s="2" t="s">
        <v>13</v>
      </c>
      <c r="I196" s="2" t="s">
        <v>27</v>
      </c>
      <c r="J196" s="2" t="s">
        <v>21</v>
      </c>
      <c r="K196" s="107">
        <v>172.77</v>
      </c>
    </row>
    <row r="197" spans="7:11" x14ac:dyDescent="0.2">
      <c r="G197" s="3">
        <v>41192</v>
      </c>
      <c r="H197" s="2" t="s">
        <v>28</v>
      </c>
      <c r="I197" s="2" t="s">
        <v>27</v>
      </c>
      <c r="J197" s="2" t="s">
        <v>24</v>
      </c>
      <c r="K197" s="107">
        <v>9438.77</v>
      </c>
    </row>
    <row r="198" spans="7:11" x14ac:dyDescent="0.2">
      <c r="G198" s="3">
        <v>41169</v>
      </c>
      <c r="H198" s="2" t="s">
        <v>17</v>
      </c>
      <c r="I198" s="2" t="s">
        <v>27</v>
      </c>
      <c r="J198" s="2" t="s">
        <v>15</v>
      </c>
      <c r="K198" s="107">
        <v>4488.33</v>
      </c>
    </row>
    <row r="199" spans="7:11" x14ac:dyDescent="0.2">
      <c r="G199" s="3">
        <v>41453</v>
      </c>
      <c r="H199" s="2" t="s">
        <v>13</v>
      </c>
      <c r="I199" s="2" t="s">
        <v>23</v>
      </c>
      <c r="J199" s="2" t="s">
        <v>32</v>
      </c>
      <c r="K199" s="107">
        <v>3812.82</v>
      </c>
    </row>
    <row r="200" spans="7:11" x14ac:dyDescent="0.2">
      <c r="G200" s="3">
        <v>41245</v>
      </c>
      <c r="H200" s="2" t="s">
        <v>17</v>
      </c>
      <c r="I200" s="2" t="s">
        <v>14</v>
      </c>
      <c r="J200" s="2" t="s">
        <v>21</v>
      </c>
      <c r="K200" s="107">
        <v>7768.34</v>
      </c>
    </row>
    <row r="201" spans="7:11" x14ac:dyDescent="0.2">
      <c r="G201" s="3">
        <v>41169</v>
      </c>
      <c r="H201" s="2" t="s">
        <v>13</v>
      </c>
      <c r="I201" s="2" t="s">
        <v>14</v>
      </c>
      <c r="J201" s="2" t="s">
        <v>18</v>
      </c>
      <c r="K201" s="107">
        <v>6486.18</v>
      </c>
    </row>
    <row r="202" spans="7:11" x14ac:dyDescent="0.2">
      <c r="G202" s="3">
        <v>41321</v>
      </c>
      <c r="H202" s="2" t="s">
        <v>13</v>
      </c>
      <c r="I202" s="2" t="s">
        <v>20</v>
      </c>
      <c r="J202" s="2" t="s">
        <v>36</v>
      </c>
      <c r="K202" s="107">
        <v>8767.76</v>
      </c>
    </row>
    <row r="203" spans="7:11" x14ac:dyDescent="0.2">
      <c r="G203" s="3">
        <v>41381</v>
      </c>
      <c r="H203" s="2" t="s">
        <v>17</v>
      </c>
      <c r="I203" s="2" t="s">
        <v>20</v>
      </c>
      <c r="J203" s="2" t="s">
        <v>21</v>
      </c>
      <c r="K203" s="107">
        <v>7991.82</v>
      </c>
    </row>
    <row r="204" spans="7:11" x14ac:dyDescent="0.2">
      <c r="G204" s="3">
        <v>40933</v>
      </c>
      <c r="H204" s="2" t="s">
        <v>31</v>
      </c>
      <c r="I204" s="2" t="s">
        <v>27</v>
      </c>
      <c r="J204" s="2" t="s">
        <v>21</v>
      </c>
      <c r="K204" s="107">
        <v>3578.54</v>
      </c>
    </row>
    <row r="205" spans="7:11" x14ac:dyDescent="0.2">
      <c r="G205" s="3">
        <v>41625</v>
      </c>
      <c r="H205" s="2" t="s">
        <v>31</v>
      </c>
      <c r="I205" s="2" t="s">
        <v>27</v>
      </c>
      <c r="J205" s="2" t="s">
        <v>35</v>
      </c>
      <c r="K205" s="107">
        <v>5592.79</v>
      </c>
    </row>
    <row r="206" spans="7:11" x14ac:dyDescent="0.2">
      <c r="G206" s="3">
        <v>41068</v>
      </c>
      <c r="H206" s="2" t="s">
        <v>17</v>
      </c>
      <c r="I206" s="2" t="s">
        <v>14</v>
      </c>
      <c r="J206" s="2" t="s">
        <v>18</v>
      </c>
      <c r="K206" s="107">
        <v>9990.02</v>
      </c>
    </row>
    <row r="207" spans="7:11" x14ac:dyDescent="0.2">
      <c r="G207" s="3">
        <v>41492</v>
      </c>
      <c r="H207" s="2" t="s">
        <v>28</v>
      </c>
      <c r="I207" s="2" t="s">
        <v>14</v>
      </c>
      <c r="J207" s="2" t="s">
        <v>18</v>
      </c>
      <c r="K207" s="107">
        <v>1048.9000000000001</v>
      </c>
    </row>
    <row r="208" spans="7:11" x14ac:dyDescent="0.2">
      <c r="G208" s="3">
        <v>40987</v>
      </c>
      <c r="H208" s="2" t="s">
        <v>13</v>
      </c>
      <c r="I208" s="2" t="s">
        <v>23</v>
      </c>
      <c r="J208" s="2" t="s">
        <v>30</v>
      </c>
      <c r="K208" s="107">
        <v>7376.88</v>
      </c>
    </row>
    <row r="209" spans="7:11" x14ac:dyDescent="0.2">
      <c r="G209" s="3">
        <v>41291</v>
      </c>
      <c r="H209" s="2" t="s">
        <v>17</v>
      </c>
      <c r="I209" s="2" t="s">
        <v>27</v>
      </c>
      <c r="J209" s="2" t="s">
        <v>15</v>
      </c>
      <c r="K209" s="107">
        <v>586.23</v>
      </c>
    </row>
    <row r="210" spans="7:11" x14ac:dyDescent="0.2">
      <c r="G210" s="3">
        <v>41025</v>
      </c>
      <c r="H210" s="2" t="s">
        <v>17</v>
      </c>
      <c r="I210" s="2" t="s">
        <v>23</v>
      </c>
      <c r="J210" s="2" t="s">
        <v>26</v>
      </c>
      <c r="K210" s="107">
        <v>8017.99</v>
      </c>
    </row>
    <row r="211" spans="7:11" x14ac:dyDescent="0.2">
      <c r="G211" s="3">
        <v>41236</v>
      </c>
      <c r="H211" s="2" t="s">
        <v>28</v>
      </c>
      <c r="I211" s="2" t="s">
        <v>23</v>
      </c>
      <c r="J211" s="2" t="s">
        <v>282</v>
      </c>
      <c r="K211" s="107">
        <v>5340.37</v>
      </c>
    </row>
    <row r="212" spans="7:11" x14ac:dyDescent="0.2">
      <c r="G212" s="3">
        <v>41189</v>
      </c>
      <c r="H212" s="2" t="s">
        <v>28</v>
      </c>
      <c r="I212" s="2" t="s">
        <v>27</v>
      </c>
      <c r="J212" s="2" t="s">
        <v>24</v>
      </c>
      <c r="K212" s="107">
        <v>3122.4</v>
      </c>
    </row>
    <row r="213" spans="7:11" x14ac:dyDescent="0.2">
      <c r="G213" s="3">
        <v>40937</v>
      </c>
      <c r="H213" s="2" t="s">
        <v>13</v>
      </c>
      <c r="I213" s="2" t="s">
        <v>14</v>
      </c>
      <c r="J213" s="2" t="s">
        <v>35</v>
      </c>
      <c r="K213" s="107">
        <v>9829.42</v>
      </c>
    </row>
    <row r="214" spans="7:11" x14ac:dyDescent="0.2">
      <c r="G214" s="3">
        <v>41504</v>
      </c>
      <c r="H214" s="2" t="s">
        <v>13</v>
      </c>
      <c r="I214" s="2" t="s">
        <v>14</v>
      </c>
      <c r="J214" s="2" t="s">
        <v>34</v>
      </c>
      <c r="K214" s="107">
        <v>4574.5600000000004</v>
      </c>
    </row>
    <row r="215" spans="7:11" x14ac:dyDescent="0.2">
      <c r="G215" s="3">
        <v>41352</v>
      </c>
      <c r="H215" s="2" t="s">
        <v>13</v>
      </c>
      <c r="I215" s="2" t="s">
        <v>27</v>
      </c>
      <c r="J215" s="2" t="s">
        <v>26</v>
      </c>
      <c r="K215" s="107">
        <v>8434.3799999999992</v>
      </c>
    </row>
    <row r="216" spans="7:11" x14ac:dyDescent="0.2">
      <c r="G216" s="3">
        <v>41598</v>
      </c>
      <c r="H216" s="2" t="s">
        <v>13</v>
      </c>
      <c r="I216" s="2" t="s">
        <v>14</v>
      </c>
      <c r="J216" s="2" t="s">
        <v>33</v>
      </c>
      <c r="K216" s="107">
        <v>3561.73</v>
      </c>
    </row>
    <row r="217" spans="7:11" x14ac:dyDescent="0.2">
      <c r="G217" s="3">
        <v>40932</v>
      </c>
      <c r="H217" s="2" t="s">
        <v>17</v>
      </c>
      <c r="I217" s="2" t="s">
        <v>20</v>
      </c>
      <c r="J217" s="2" t="s">
        <v>282</v>
      </c>
      <c r="K217" s="107">
        <v>895.93</v>
      </c>
    </row>
    <row r="218" spans="7:11" x14ac:dyDescent="0.2">
      <c r="G218" s="3">
        <v>41425</v>
      </c>
      <c r="H218" s="2" t="s">
        <v>13</v>
      </c>
      <c r="I218" s="2" t="s">
        <v>20</v>
      </c>
      <c r="J218" s="2" t="s">
        <v>29</v>
      </c>
      <c r="K218" s="107">
        <v>9988.99</v>
      </c>
    </row>
    <row r="219" spans="7:11" x14ac:dyDescent="0.2">
      <c r="G219" s="3">
        <v>41015</v>
      </c>
      <c r="H219" s="2" t="s">
        <v>28</v>
      </c>
      <c r="I219" s="2" t="s">
        <v>23</v>
      </c>
      <c r="J219" s="2" t="s">
        <v>282</v>
      </c>
      <c r="K219" s="107">
        <v>4053.6</v>
      </c>
    </row>
    <row r="220" spans="7:11" x14ac:dyDescent="0.2">
      <c r="G220" s="3">
        <v>41302</v>
      </c>
      <c r="H220" s="2" t="s">
        <v>17</v>
      </c>
      <c r="I220" s="2" t="s">
        <v>27</v>
      </c>
      <c r="J220" s="2" t="s">
        <v>282</v>
      </c>
      <c r="K220" s="107">
        <v>6958.4</v>
      </c>
    </row>
    <row r="221" spans="7:11" x14ac:dyDescent="0.2">
      <c r="G221" s="3">
        <v>41156</v>
      </c>
      <c r="H221" s="2" t="s">
        <v>28</v>
      </c>
      <c r="I221" s="2" t="s">
        <v>27</v>
      </c>
      <c r="J221" s="2" t="s">
        <v>26</v>
      </c>
      <c r="K221" s="107">
        <v>7985.57</v>
      </c>
    </row>
    <row r="222" spans="7:11" x14ac:dyDescent="0.2">
      <c r="G222" s="3">
        <v>41441</v>
      </c>
      <c r="H222" s="2" t="s">
        <v>31</v>
      </c>
      <c r="I222" s="2" t="s">
        <v>23</v>
      </c>
      <c r="J222" s="2" t="s">
        <v>33</v>
      </c>
      <c r="K222" s="107">
        <v>6599.01</v>
      </c>
    </row>
    <row r="223" spans="7:11" x14ac:dyDescent="0.2">
      <c r="G223" s="3">
        <v>40913</v>
      </c>
      <c r="H223" s="2" t="s">
        <v>28</v>
      </c>
      <c r="I223" s="2" t="s">
        <v>20</v>
      </c>
      <c r="J223" s="2" t="s">
        <v>24</v>
      </c>
      <c r="K223" s="107">
        <v>1092.4000000000001</v>
      </c>
    </row>
    <row r="224" spans="7:11" x14ac:dyDescent="0.2">
      <c r="G224" s="3">
        <v>41363</v>
      </c>
      <c r="H224" s="2" t="s">
        <v>28</v>
      </c>
      <c r="I224" s="2" t="s">
        <v>27</v>
      </c>
      <c r="J224" s="2" t="s">
        <v>29</v>
      </c>
      <c r="K224" s="107">
        <v>6432.9</v>
      </c>
    </row>
    <row r="225" spans="7:11" x14ac:dyDescent="0.2">
      <c r="G225" s="3">
        <v>41540</v>
      </c>
      <c r="H225" s="2" t="s">
        <v>17</v>
      </c>
      <c r="I225" s="2" t="s">
        <v>27</v>
      </c>
      <c r="J225" s="2" t="s">
        <v>36</v>
      </c>
      <c r="K225" s="107">
        <v>3353.63</v>
      </c>
    </row>
    <row r="226" spans="7:11" x14ac:dyDescent="0.2">
      <c r="G226" s="3">
        <v>41624</v>
      </c>
      <c r="H226" s="2" t="s">
        <v>31</v>
      </c>
      <c r="I226" s="2" t="s">
        <v>14</v>
      </c>
      <c r="J226" s="2" t="s">
        <v>24</v>
      </c>
      <c r="K226" s="107">
        <v>1643.66</v>
      </c>
    </row>
    <row r="227" spans="7:11" x14ac:dyDescent="0.2">
      <c r="G227" s="3">
        <v>41260</v>
      </c>
      <c r="H227" s="2" t="s">
        <v>28</v>
      </c>
      <c r="I227" s="2" t="s">
        <v>14</v>
      </c>
      <c r="J227" s="2" t="s">
        <v>35</v>
      </c>
      <c r="K227" s="107">
        <v>2780.3</v>
      </c>
    </row>
    <row r="228" spans="7:11" x14ac:dyDescent="0.2">
      <c r="G228" s="3">
        <v>41621</v>
      </c>
      <c r="H228" s="2" t="s">
        <v>17</v>
      </c>
      <c r="I228" s="2" t="s">
        <v>27</v>
      </c>
      <c r="J228" s="2" t="s">
        <v>32</v>
      </c>
      <c r="K228" s="107">
        <v>2054.33</v>
      </c>
    </row>
    <row r="229" spans="7:11" x14ac:dyDescent="0.2">
      <c r="G229" s="3">
        <v>41639</v>
      </c>
      <c r="H229" s="2" t="s">
        <v>17</v>
      </c>
      <c r="I229" s="2" t="s">
        <v>27</v>
      </c>
      <c r="J229" s="2" t="s">
        <v>29</v>
      </c>
      <c r="K229" s="107">
        <v>9300.6</v>
      </c>
    </row>
    <row r="230" spans="7:11" x14ac:dyDescent="0.2">
      <c r="G230" s="3">
        <v>41253</v>
      </c>
      <c r="H230" s="2" t="s">
        <v>31</v>
      </c>
      <c r="I230" s="2" t="s">
        <v>14</v>
      </c>
      <c r="J230" s="2" t="s">
        <v>15</v>
      </c>
      <c r="K230" s="107">
        <v>3255.28</v>
      </c>
    </row>
    <row r="231" spans="7:11" x14ac:dyDescent="0.2">
      <c r="G231" s="3">
        <v>41204</v>
      </c>
      <c r="H231" s="2" t="s">
        <v>28</v>
      </c>
      <c r="I231" s="2" t="s">
        <v>14</v>
      </c>
      <c r="J231" s="2" t="s">
        <v>36</v>
      </c>
      <c r="K231" s="107">
        <v>4004.09</v>
      </c>
    </row>
    <row r="232" spans="7:11" x14ac:dyDescent="0.2">
      <c r="G232" s="3">
        <v>40930</v>
      </c>
      <c r="H232" s="2" t="s">
        <v>28</v>
      </c>
      <c r="I232" s="2" t="s">
        <v>20</v>
      </c>
      <c r="J232" s="2" t="s">
        <v>282</v>
      </c>
      <c r="K232" s="107">
        <v>3080.26</v>
      </c>
    </row>
    <row r="233" spans="7:11" x14ac:dyDescent="0.2">
      <c r="G233" s="3">
        <v>41056</v>
      </c>
      <c r="H233" s="2" t="s">
        <v>13</v>
      </c>
      <c r="I233" s="2" t="s">
        <v>20</v>
      </c>
      <c r="J233" s="2" t="s">
        <v>36</v>
      </c>
      <c r="K233" s="107">
        <v>194.68</v>
      </c>
    </row>
    <row r="234" spans="7:11" x14ac:dyDescent="0.2">
      <c r="G234" s="3">
        <v>41030</v>
      </c>
      <c r="H234" s="2" t="s">
        <v>13</v>
      </c>
      <c r="I234" s="2" t="s">
        <v>14</v>
      </c>
      <c r="J234" s="2" t="s">
        <v>36</v>
      </c>
      <c r="K234" s="107">
        <v>3355.05</v>
      </c>
    </row>
    <row r="235" spans="7:11" x14ac:dyDescent="0.2">
      <c r="G235" s="3">
        <v>41635</v>
      </c>
      <c r="H235" s="2" t="s">
        <v>28</v>
      </c>
      <c r="I235" s="2" t="s">
        <v>20</v>
      </c>
      <c r="J235" s="2" t="s">
        <v>18</v>
      </c>
      <c r="K235" s="107">
        <v>6822.01</v>
      </c>
    </row>
    <row r="236" spans="7:11" x14ac:dyDescent="0.2">
      <c r="G236" s="3">
        <v>41195</v>
      </c>
      <c r="H236" s="2" t="s">
        <v>13</v>
      </c>
      <c r="I236" s="2" t="s">
        <v>27</v>
      </c>
      <c r="J236" s="2" t="s">
        <v>282</v>
      </c>
      <c r="K236" s="107">
        <v>31.67</v>
      </c>
    </row>
    <row r="237" spans="7:11" x14ac:dyDescent="0.2">
      <c r="G237" s="3">
        <v>41270</v>
      </c>
      <c r="H237" s="2" t="s">
        <v>13</v>
      </c>
      <c r="I237" s="2" t="s">
        <v>20</v>
      </c>
      <c r="J237" s="2" t="s">
        <v>36</v>
      </c>
      <c r="K237" s="107">
        <v>9179.51</v>
      </c>
    </row>
    <row r="238" spans="7:11" x14ac:dyDescent="0.2">
      <c r="G238" s="3">
        <v>41341</v>
      </c>
      <c r="H238" s="2" t="s">
        <v>28</v>
      </c>
      <c r="I238" s="2" t="s">
        <v>27</v>
      </c>
      <c r="J238" s="2" t="s">
        <v>18</v>
      </c>
      <c r="K238" s="107">
        <v>3780.85</v>
      </c>
    </row>
    <row r="239" spans="7:11" x14ac:dyDescent="0.2">
      <c r="G239" s="3">
        <v>40909</v>
      </c>
      <c r="H239" s="2" t="s">
        <v>17</v>
      </c>
      <c r="I239" s="2" t="s">
        <v>14</v>
      </c>
      <c r="J239" s="2" t="s">
        <v>26</v>
      </c>
      <c r="K239" s="107">
        <v>7358.03</v>
      </c>
    </row>
    <row r="240" spans="7:11" x14ac:dyDescent="0.2">
      <c r="G240" s="3">
        <v>41465</v>
      </c>
      <c r="H240" s="2" t="s">
        <v>13</v>
      </c>
      <c r="I240" s="2" t="s">
        <v>27</v>
      </c>
      <c r="J240" s="2" t="s">
        <v>21</v>
      </c>
      <c r="K240" s="107">
        <v>9139</v>
      </c>
    </row>
    <row r="241" spans="7:11" x14ac:dyDescent="0.2">
      <c r="G241" s="3">
        <v>40950</v>
      </c>
      <c r="H241" s="2" t="s">
        <v>13</v>
      </c>
      <c r="I241" s="2" t="s">
        <v>20</v>
      </c>
      <c r="J241" s="2" t="s">
        <v>26</v>
      </c>
      <c r="K241" s="107">
        <v>4852.71</v>
      </c>
    </row>
    <row r="242" spans="7:11" x14ac:dyDescent="0.2">
      <c r="G242" s="3">
        <v>41487</v>
      </c>
      <c r="H242" s="2" t="s">
        <v>31</v>
      </c>
      <c r="I242" s="2" t="s">
        <v>14</v>
      </c>
      <c r="J242" s="2" t="s">
        <v>35</v>
      </c>
      <c r="K242" s="107">
        <v>8293</v>
      </c>
    </row>
    <row r="243" spans="7:11" x14ac:dyDescent="0.2">
      <c r="G243" s="3">
        <v>41562</v>
      </c>
      <c r="H243" s="2" t="s">
        <v>31</v>
      </c>
      <c r="I243" s="2" t="s">
        <v>23</v>
      </c>
      <c r="J243" s="2" t="s">
        <v>282</v>
      </c>
      <c r="K243" s="107">
        <v>8702.2199999999993</v>
      </c>
    </row>
    <row r="244" spans="7:11" x14ac:dyDescent="0.2">
      <c r="G244" s="3">
        <v>41323</v>
      </c>
      <c r="H244" s="2" t="s">
        <v>28</v>
      </c>
      <c r="I244" s="2" t="s">
        <v>27</v>
      </c>
      <c r="J244" s="2" t="s">
        <v>21</v>
      </c>
      <c r="K244" s="107">
        <v>6801.81</v>
      </c>
    </row>
    <row r="245" spans="7:11" x14ac:dyDescent="0.2">
      <c r="G245" s="3">
        <v>41144</v>
      </c>
      <c r="H245" s="2" t="s">
        <v>17</v>
      </c>
      <c r="I245" s="2" t="s">
        <v>20</v>
      </c>
      <c r="J245" s="2" t="s">
        <v>33</v>
      </c>
      <c r="K245" s="107">
        <v>1739.18</v>
      </c>
    </row>
    <row r="246" spans="7:11" x14ac:dyDescent="0.2">
      <c r="G246" s="3">
        <v>41232</v>
      </c>
      <c r="H246" s="2" t="s">
        <v>28</v>
      </c>
      <c r="I246" s="2" t="s">
        <v>27</v>
      </c>
      <c r="J246" s="2" t="s">
        <v>282</v>
      </c>
      <c r="K246" s="107">
        <v>1591.81</v>
      </c>
    </row>
    <row r="247" spans="7:11" x14ac:dyDescent="0.2">
      <c r="G247" s="3">
        <v>41008</v>
      </c>
      <c r="H247" s="2" t="s">
        <v>31</v>
      </c>
      <c r="I247" s="2" t="s">
        <v>23</v>
      </c>
      <c r="J247" s="2" t="s">
        <v>282</v>
      </c>
      <c r="K247" s="107">
        <v>4565.57</v>
      </c>
    </row>
    <row r="248" spans="7:11" x14ac:dyDescent="0.2">
      <c r="G248" s="3">
        <v>41111</v>
      </c>
      <c r="H248" s="2" t="s">
        <v>13</v>
      </c>
      <c r="I248" s="2" t="s">
        <v>23</v>
      </c>
      <c r="J248" s="2" t="s">
        <v>33</v>
      </c>
      <c r="K248" s="107">
        <v>1865.9</v>
      </c>
    </row>
    <row r="249" spans="7:11" x14ac:dyDescent="0.2">
      <c r="G249" s="3">
        <v>41563</v>
      </c>
      <c r="H249" s="2" t="s">
        <v>31</v>
      </c>
      <c r="I249" s="2" t="s">
        <v>23</v>
      </c>
      <c r="J249" s="2" t="s">
        <v>29</v>
      </c>
      <c r="K249" s="107">
        <v>7328.66</v>
      </c>
    </row>
    <row r="250" spans="7:11" x14ac:dyDescent="0.2">
      <c r="G250" s="3">
        <v>41608</v>
      </c>
      <c r="H250" s="2" t="s">
        <v>28</v>
      </c>
      <c r="I250" s="2" t="s">
        <v>20</v>
      </c>
      <c r="J250" s="2" t="s">
        <v>21</v>
      </c>
      <c r="K250" s="107">
        <v>8208.32</v>
      </c>
    </row>
    <row r="251" spans="7:11" x14ac:dyDescent="0.2">
      <c r="G251" s="3">
        <v>41600</v>
      </c>
      <c r="H251" s="2" t="s">
        <v>17</v>
      </c>
      <c r="I251" s="2" t="s">
        <v>14</v>
      </c>
      <c r="J251" s="2" t="s">
        <v>36</v>
      </c>
      <c r="K251" s="107">
        <v>7500.83</v>
      </c>
    </row>
    <row r="252" spans="7:11" x14ac:dyDescent="0.2">
      <c r="G252" s="3">
        <v>41487</v>
      </c>
      <c r="H252" s="2" t="s">
        <v>31</v>
      </c>
      <c r="I252" s="2" t="s">
        <v>27</v>
      </c>
      <c r="J252" s="2" t="s">
        <v>21</v>
      </c>
      <c r="K252" s="107">
        <v>8355.24</v>
      </c>
    </row>
    <row r="253" spans="7:11" x14ac:dyDescent="0.2">
      <c r="G253" s="3">
        <v>41311</v>
      </c>
      <c r="H253" s="2" t="s">
        <v>28</v>
      </c>
      <c r="I253" s="2" t="s">
        <v>23</v>
      </c>
      <c r="J253" s="2" t="s">
        <v>35</v>
      </c>
      <c r="K253" s="107">
        <v>7299.41</v>
      </c>
    </row>
    <row r="254" spans="7:11" x14ac:dyDescent="0.2">
      <c r="G254" s="3">
        <v>41159</v>
      </c>
      <c r="H254" s="2" t="s">
        <v>28</v>
      </c>
      <c r="I254" s="2" t="s">
        <v>27</v>
      </c>
      <c r="J254" s="2" t="s">
        <v>30</v>
      </c>
      <c r="K254" s="107">
        <v>2742.97</v>
      </c>
    </row>
    <row r="255" spans="7:11" x14ac:dyDescent="0.2">
      <c r="G255" s="3">
        <v>41071</v>
      </c>
      <c r="H255" s="2" t="s">
        <v>28</v>
      </c>
      <c r="I255" s="2" t="s">
        <v>14</v>
      </c>
      <c r="J255" s="2" t="s">
        <v>26</v>
      </c>
      <c r="K255" s="107">
        <v>4899.28</v>
      </c>
    </row>
    <row r="256" spans="7:11" x14ac:dyDescent="0.2">
      <c r="G256" s="3">
        <v>41511</v>
      </c>
      <c r="H256" s="2" t="s">
        <v>17</v>
      </c>
      <c r="I256" s="2" t="s">
        <v>23</v>
      </c>
      <c r="J256" s="2" t="s">
        <v>36</v>
      </c>
      <c r="K256" s="107">
        <v>7383.2</v>
      </c>
    </row>
    <row r="257" spans="7:11" x14ac:dyDescent="0.2">
      <c r="G257" s="3">
        <v>41351</v>
      </c>
      <c r="H257" s="2" t="s">
        <v>28</v>
      </c>
      <c r="I257" s="2" t="s">
        <v>27</v>
      </c>
      <c r="J257" s="2" t="s">
        <v>21</v>
      </c>
      <c r="K257" s="107">
        <v>367</v>
      </c>
    </row>
    <row r="258" spans="7:11" x14ac:dyDescent="0.2">
      <c r="G258" s="3">
        <v>41404</v>
      </c>
      <c r="H258" s="2" t="s">
        <v>13</v>
      </c>
      <c r="I258" s="2" t="s">
        <v>14</v>
      </c>
      <c r="J258" s="2" t="s">
        <v>33</v>
      </c>
      <c r="K258" s="107">
        <v>5015.6099999999997</v>
      </c>
    </row>
    <row r="259" spans="7:11" x14ac:dyDescent="0.2">
      <c r="G259" s="3">
        <v>41371</v>
      </c>
      <c r="H259" s="2" t="s">
        <v>28</v>
      </c>
      <c r="I259" s="2" t="s">
        <v>23</v>
      </c>
      <c r="J259" s="2" t="s">
        <v>30</v>
      </c>
      <c r="K259" s="107">
        <v>1296.3</v>
      </c>
    </row>
    <row r="260" spans="7:11" x14ac:dyDescent="0.2">
      <c r="G260" s="3">
        <v>41624</v>
      </c>
      <c r="H260" s="2" t="s">
        <v>28</v>
      </c>
      <c r="I260" s="2" t="s">
        <v>23</v>
      </c>
      <c r="J260" s="2" t="s">
        <v>21</v>
      </c>
      <c r="K260" s="107">
        <v>5430.38</v>
      </c>
    </row>
    <row r="261" spans="7:11" x14ac:dyDescent="0.2">
      <c r="G261" s="3">
        <v>41252</v>
      </c>
      <c r="H261" s="2" t="s">
        <v>28</v>
      </c>
      <c r="I261" s="2" t="s">
        <v>20</v>
      </c>
      <c r="J261" s="2" t="s">
        <v>32</v>
      </c>
      <c r="K261" s="107">
        <v>1394.11</v>
      </c>
    </row>
    <row r="262" spans="7:11" x14ac:dyDescent="0.2">
      <c r="G262" s="3">
        <v>40955</v>
      </c>
      <c r="H262" s="2" t="s">
        <v>13</v>
      </c>
      <c r="I262" s="2" t="s">
        <v>14</v>
      </c>
      <c r="J262" s="2" t="s">
        <v>32</v>
      </c>
      <c r="K262" s="107">
        <v>8619.7099999999991</v>
      </c>
    </row>
    <row r="263" spans="7:11" x14ac:dyDescent="0.2">
      <c r="G263" s="3">
        <v>40917</v>
      </c>
      <c r="H263" s="2" t="s">
        <v>31</v>
      </c>
      <c r="I263" s="2" t="s">
        <v>27</v>
      </c>
      <c r="J263" s="2" t="s">
        <v>29</v>
      </c>
      <c r="K263" s="107">
        <v>5596.57</v>
      </c>
    </row>
    <row r="264" spans="7:11" x14ac:dyDescent="0.2">
      <c r="G264" s="3">
        <v>41114</v>
      </c>
      <c r="H264" s="2" t="s">
        <v>31</v>
      </c>
      <c r="I264" s="2" t="s">
        <v>20</v>
      </c>
      <c r="J264" s="2" t="s">
        <v>15</v>
      </c>
      <c r="K264" s="107">
        <v>8741.44</v>
      </c>
    </row>
    <row r="265" spans="7:11" x14ac:dyDescent="0.2">
      <c r="G265" s="3">
        <v>41441</v>
      </c>
      <c r="H265" s="2" t="s">
        <v>28</v>
      </c>
      <c r="I265" s="2" t="s">
        <v>27</v>
      </c>
      <c r="J265" s="2" t="s">
        <v>24</v>
      </c>
      <c r="K265" s="107">
        <v>3165.52</v>
      </c>
    </row>
    <row r="266" spans="7:11" x14ac:dyDescent="0.2">
      <c r="G266" s="3">
        <v>41303</v>
      </c>
      <c r="H266" s="2" t="s">
        <v>28</v>
      </c>
      <c r="I266" s="2" t="s">
        <v>27</v>
      </c>
      <c r="J266" s="2" t="s">
        <v>30</v>
      </c>
      <c r="K266" s="107">
        <v>2254.5500000000002</v>
      </c>
    </row>
    <row r="267" spans="7:11" x14ac:dyDescent="0.2">
      <c r="G267" s="3">
        <v>41540</v>
      </c>
      <c r="H267" s="2" t="s">
        <v>31</v>
      </c>
      <c r="I267" s="2" t="s">
        <v>23</v>
      </c>
      <c r="J267" s="2" t="s">
        <v>29</v>
      </c>
      <c r="K267" s="107">
        <v>3627.5</v>
      </c>
    </row>
    <row r="268" spans="7:11" x14ac:dyDescent="0.2">
      <c r="G268" s="3">
        <v>41308</v>
      </c>
      <c r="H268" s="2" t="s">
        <v>13</v>
      </c>
      <c r="I268" s="2" t="s">
        <v>23</v>
      </c>
      <c r="J268" s="2" t="s">
        <v>30</v>
      </c>
      <c r="K268" s="107">
        <v>2007.96</v>
      </c>
    </row>
    <row r="269" spans="7:11" x14ac:dyDescent="0.2">
      <c r="G269" s="3">
        <v>41033</v>
      </c>
      <c r="H269" s="2" t="s">
        <v>17</v>
      </c>
      <c r="I269" s="2" t="s">
        <v>27</v>
      </c>
      <c r="J269" s="2" t="s">
        <v>29</v>
      </c>
      <c r="K269" s="107">
        <v>2659.18</v>
      </c>
    </row>
    <row r="270" spans="7:11" x14ac:dyDescent="0.2">
      <c r="G270" s="3">
        <v>41452</v>
      </c>
      <c r="H270" s="2" t="s">
        <v>31</v>
      </c>
      <c r="I270" s="2" t="s">
        <v>20</v>
      </c>
      <c r="J270" s="2" t="s">
        <v>15</v>
      </c>
      <c r="K270" s="107">
        <v>4519.2</v>
      </c>
    </row>
    <row r="271" spans="7:11" x14ac:dyDescent="0.2">
      <c r="G271" s="3">
        <v>41523</v>
      </c>
      <c r="H271" s="2" t="s">
        <v>17</v>
      </c>
      <c r="I271" s="2" t="s">
        <v>20</v>
      </c>
      <c r="J271" s="2" t="s">
        <v>29</v>
      </c>
      <c r="K271" s="107">
        <v>6123.8</v>
      </c>
    </row>
    <row r="272" spans="7:11" x14ac:dyDescent="0.2">
      <c r="G272" s="3">
        <v>41466</v>
      </c>
      <c r="H272" s="2" t="s">
        <v>17</v>
      </c>
      <c r="I272" s="2" t="s">
        <v>23</v>
      </c>
      <c r="J272" s="2" t="s">
        <v>26</v>
      </c>
      <c r="K272" s="107">
        <v>7226.38</v>
      </c>
    </row>
    <row r="273" spans="7:11" x14ac:dyDescent="0.2">
      <c r="G273" s="3">
        <v>41003</v>
      </c>
      <c r="H273" s="2" t="s">
        <v>17</v>
      </c>
      <c r="I273" s="2" t="s">
        <v>14</v>
      </c>
      <c r="J273" s="2" t="s">
        <v>30</v>
      </c>
      <c r="K273" s="107">
        <v>2737.67</v>
      </c>
    </row>
    <row r="274" spans="7:11" x14ac:dyDescent="0.2">
      <c r="G274" s="3">
        <v>40945</v>
      </c>
      <c r="H274" s="2" t="s">
        <v>17</v>
      </c>
      <c r="I274" s="2" t="s">
        <v>14</v>
      </c>
      <c r="J274" s="2" t="s">
        <v>30</v>
      </c>
      <c r="K274" s="107">
        <v>5634.28</v>
      </c>
    </row>
    <row r="275" spans="7:11" x14ac:dyDescent="0.2">
      <c r="G275" s="3">
        <v>41631</v>
      </c>
      <c r="H275" s="2" t="s">
        <v>31</v>
      </c>
      <c r="I275" s="2" t="s">
        <v>20</v>
      </c>
      <c r="J275" s="2" t="s">
        <v>36</v>
      </c>
      <c r="K275" s="107">
        <v>7390.26</v>
      </c>
    </row>
    <row r="276" spans="7:11" x14ac:dyDescent="0.2">
      <c r="G276" s="3">
        <v>41438</v>
      </c>
      <c r="H276" s="2" t="s">
        <v>31</v>
      </c>
      <c r="I276" s="2" t="s">
        <v>14</v>
      </c>
      <c r="J276" s="2" t="s">
        <v>282</v>
      </c>
      <c r="K276" s="107">
        <v>9566.86</v>
      </c>
    </row>
    <row r="277" spans="7:11" x14ac:dyDescent="0.2">
      <c r="G277" s="3">
        <v>41615</v>
      </c>
      <c r="H277" s="2" t="s">
        <v>31</v>
      </c>
      <c r="I277" s="2" t="s">
        <v>14</v>
      </c>
      <c r="J277" s="2" t="s">
        <v>34</v>
      </c>
      <c r="K277" s="107">
        <v>6261.06</v>
      </c>
    </row>
    <row r="278" spans="7:11" x14ac:dyDescent="0.2">
      <c r="G278" s="3">
        <v>41293</v>
      </c>
      <c r="H278" s="2" t="s">
        <v>28</v>
      </c>
      <c r="I278" s="2" t="s">
        <v>20</v>
      </c>
      <c r="J278" s="2" t="s">
        <v>34</v>
      </c>
      <c r="K278" s="107">
        <v>4920.38</v>
      </c>
    </row>
    <row r="279" spans="7:11" x14ac:dyDescent="0.2">
      <c r="G279" s="3">
        <v>41226</v>
      </c>
      <c r="H279" s="2" t="s">
        <v>31</v>
      </c>
      <c r="I279" s="2" t="s">
        <v>14</v>
      </c>
      <c r="J279" s="2" t="s">
        <v>282</v>
      </c>
      <c r="K279" s="107">
        <v>7694.13</v>
      </c>
    </row>
    <row r="280" spans="7:11" x14ac:dyDescent="0.2">
      <c r="G280" s="3">
        <v>41476</v>
      </c>
      <c r="H280" s="2" t="s">
        <v>31</v>
      </c>
      <c r="I280" s="2" t="s">
        <v>20</v>
      </c>
      <c r="J280" s="2" t="s">
        <v>24</v>
      </c>
      <c r="K280" s="107">
        <v>7255.67</v>
      </c>
    </row>
    <row r="281" spans="7:11" x14ac:dyDescent="0.2">
      <c r="G281" s="3">
        <v>41208</v>
      </c>
      <c r="H281" s="2" t="s">
        <v>28</v>
      </c>
      <c r="I281" s="2" t="s">
        <v>27</v>
      </c>
      <c r="J281" s="2" t="s">
        <v>282</v>
      </c>
      <c r="K281" s="107">
        <v>6638.15</v>
      </c>
    </row>
    <row r="282" spans="7:11" x14ac:dyDescent="0.2">
      <c r="G282" s="3">
        <v>41082</v>
      </c>
      <c r="H282" s="2" t="s">
        <v>17</v>
      </c>
      <c r="I282" s="2" t="s">
        <v>14</v>
      </c>
      <c r="J282" s="2" t="s">
        <v>15</v>
      </c>
      <c r="K282" s="107">
        <v>9190.24</v>
      </c>
    </row>
    <row r="283" spans="7:11" x14ac:dyDescent="0.2">
      <c r="G283" s="3">
        <v>41228</v>
      </c>
      <c r="H283" s="2" t="s">
        <v>31</v>
      </c>
      <c r="I283" s="2" t="s">
        <v>23</v>
      </c>
      <c r="J283" s="2" t="s">
        <v>26</v>
      </c>
      <c r="K283" s="107">
        <v>7139.52</v>
      </c>
    </row>
    <row r="284" spans="7:11" x14ac:dyDescent="0.2">
      <c r="G284" s="3">
        <v>41419</v>
      </c>
      <c r="H284" s="2" t="s">
        <v>28</v>
      </c>
      <c r="I284" s="2" t="s">
        <v>23</v>
      </c>
      <c r="J284" s="2" t="s">
        <v>35</v>
      </c>
      <c r="K284" s="107">
        <v>2928.77</v>
      </c>
    </row>
    <row r="285" spans="7:11" x14ac:dyDescent="0.2">
      <c r="G285" s="3">
        <v>41607</v>
      </c>
      <c r="H285" s="2" t="s">
        <v>13</v>
      </c>
      <c r="I285" s="2" t="s">
        <v>14</v>
      </c>
      <c r="J285" s="2" t="s">
        <v>32</v>
      </c>
      <c r="K285" s="107">
        <v>6995.52</v>
      </c>
    </row>
    <row r="286" spans="7:11" x14ac:dyDescent="0.2">
      <c r="G286" s="3">
        <v>41517</v>
      </c>
      <c r="H286" s="2" t="s">
        <v>17</v>
      </c>
      <c r="I286" s="2" t="s">
        <v>14</v>
      </c>
      <c r="J286" s="2" t="s">
        <v>36</v>
      </c>
      <c r="K286" s="107">
        <v>1168.17</v>
      </c>
    </row>
    <row r="287" spans="7:11" x14ac:dyDescent="0.2">
      <c r="G287" s="3">
        <v>41173</v>
      </c>
      <c r="H287" s="2" t="s">
        <v>17</v>
      </c>
      <c r="I287" s="2" t="s">
        <v>14</v>
      </c>
      <c r="J287" s="2" t="s">
        <v>18</v>
      </c>
      <c r="K287" s="107">
        <v>2976.57</v>
      </c>
    </row>
    <row r="288" spans="7:11" x14ac:dyDescent="0.2">
      <c r="G288" s="3">
        <v>41451</v>
      </c>
      <c r="H288" s="2" t="s">
        <v>13</v>
      </c>
      <c r="I288" s="2" t="s">
        <v>20</v>
      </c>
      <c r="J288" s="2" t="s">
        <v>35</v>
      </c>
      <c r="K288" s="107">
        <v>3383.18</v>
      </c>
    </row>
    <row r="289" spans="7:11" x14ac:dyDescent="0.2">
      <c r="G289" s="3">
        <v>41260</v>
      </c>
      <c r="H289" s="2" t="s">
        <v>28</v>
      </c>
      <c r="I289" s="2" t="s">
        <v>27</v>
      </c>
      <c r="J289" s="2" t="s">
        <v>15</v>
      </c>
      <c r="K289" s="107">
        <v>1116.78</v>
      </c>
    </row>
    <row r="290" spans="7:11" x14ac:dyDescent="0.2">
      <c r="G290" s="3">
        <v>41091</v>
      </c>
      <c r="H290" s="2" t="s">
        <v>31</v>
      </c>
      <c r="I290" s="2" t="s">
        <v>20</v>
      </c>
      <c r="J290" s="2" t="s">
        <v>34</v>
      </c>
      <c r="K290" s="107">
        <v>285.3</v>
      </c>
    </row>
    <row r="291" spans="7:11" x14ac:dyDescent="0.2">
      <c r="G291" s="3">
        <v>41274</v>
      </c>
      <c r="H291" s="2" t="s">
        <v>13</v>
      </c>
      <c r="I291" s="2" t="s">
        <v>27</v>
      </c>
      <c r="J291" s="2" t="s">
        <v>30</v>
      </c>
      <c r="K291" s="107">
        <v>5023.6099999999997</v>
      </c>
    </row>
    <row r="292" spans="7:11" x14ac:dyDescent="0.2">
      <c r="G292" s="3">
        <v>41614</v>
      </c>
      <c r="H292" s="2" t="s">
        <v>17</v>
      </c>
      <c r="I292" s="2" t="s">
        <v>14</v>
      </c>
      <c r="J292" s="2" t="s">
        <v>33</v>
      </c>
      <c r="K292" s="107">
        <v>2024.77</v>
      </c>
    </row>
    <row r="293" spans="7:11" x14ac:dyDescent="0.2">
      <c r="G293" s="3">
        <v>41494</v>
      </c>
      <c r="H293" s="2" t="s">
        <v>13</v>
      </c>
      <c r="I293" s="2" t="s">
        <v>27</v>
      </c>
      <c r="J293" s="2" t="s">
        <v>26</v>
      </c>
      <c r="K293" s="107">
        <v>3792.36</v>
      </c>
    </row>
    <row r="294" spans="7:11" x14ac:dyDescent="0.2">
      <c r="G294" s="3">
        <v>41463</v>
      </c>
      <c r="H294" s="2" t="s">
        <v>28</v>
      </c>
      <c r="I294" s="2" t="s">
        <v>23</v>
      </c>
      <c r="J294" s="2" t="s">
        <v>33</v>
      </c>
      <c r="K294" s="107">
        <v>4945.1000000000004</v>
      </c>
    </row>
    <row r="295" spans="7:11" x14ac:dyDescent="0.2">
      <c r="G295" s="3">
        <v>41622</v>
      </c>
      <c r="H295" s="2" t="s">
        <v>13</v>
      </c>
      <c r="I295" s="2" t="s">
        <v>20</v>
      </c>
      <c r="J295" s="2" t="s">
        <v>282</v>
      </c>
      <c r="K295" s="107">
        <v>5669.01</v>
      </c>
    </row>
    <row r="296" spans="7:11" x14ac:dyDescent="0.2">
      <c r="G296" s="3">
        <v>41396</v>
      </c>
      <c r="H296" s="2" t="s">
        <v>31</v>
      </c>
      <c r="I296" s="2" t="s">
        <v>14</v>
      </c>
      <c r="J296" s="2" t="s">
        <v>36</v>
      </c>
      <c r="K296" s="107">
        <v>9743.7099999999991</v>
      </c>
    </row>
    <row r="297" spans="7:11" x14ac:dyDescent="0.2">
      <c r="G297" s="3">
        <v>41291</v>
      </c>
      <c r="H297" s="2" t="s">
        <v>13</v>
      </c>
      <c r="I297" s="2" t="s">
        <v>14</v>
      </c>
      <c r="J297" s="2" t="s">
        <v>24</v>
      </c>
      <c r="K297" s="107">
        <v>3336.56</v>
      </c>
    </row>
    <row r="298" spans="7:11" x14ac:dyDescent="0.2">
      <c r="G298" s="3">
        <v>41509</v>
      </c>
      <c r="H298" s="2" t="s">
        <v>28</v>
      </c>
      <c r="I298" s="2" t="s">
        <v>23</v>
      </c>
      <c r="J298" s="2" t="s">
        <v>15</v>
      </c>
      <c r="K298" s="107">
        <v>8921.3700000000008</v>
      </c>
    </row>
    <row r="299" spans="7:11" x14ac:dyDescent="0.2">
      <c r="G299" s="3">
        <v>41399</v>
      </c>
      <c r="H299" s="2" t="s">
        <v>13</v>
      </c>
      <c r="I299" s="2" t="s">
        <v>27</v>
      </c>
      <c r="J299" s="2" t="s">
        <v>32</v>
      </c>
      <c r="K299" s="107">
        <v>9754.1200000000008</v>
      </c>
    </row>
    <row r="300" spans="7:11" x14ac:dyDescent="0.2">
      <c r="G300" s="3">
        <v>41204</v>
      </c>
      <c r="H300" s="2" t="s">
        <v>31</v>
      </c>
      <c r="I300" s="2" t="s">
        <v>14</v>
      </c>
      <c r="J300" s="2" t="s">
        <v>18</v>
      </c>
      <c r="K300" s="107">
        <v>1205.05</v>
      </c>
    </row>
    <row r="301" spans="7:11" x14ac:dyDescent="0.2">
      <c r="G301" s="3">
        <v>41508</v>
      </c>
      <c r="H301" s="2" t="s">
        <v>31</v>
      </c>
      <c r="I301" s="2" t="s">
        <v>27</v>
      </c>
      <c r="J301" s="2" t="s">
        <v>32</v>
      </c>
      <c r="K301" s="107">
        <v>5923.29</v>
      </c>
    </row>
    <row r="302" spans="7:11" x14ac:dyDescent="0.2">
      <c r="G302" s="3">
        <v>41490</v>
      </c>
      <c r="H302" s="2" t="s">
        <v>31</v>
      </c>
      <c r="I302" s="2" t="s">
        <v>20</v>
      </c>
      <c r="J302" s="2" t="s">
        <v>34</v>
      </c>
      <c r="K302" s="107">
        <v>5253.03</v>
      </c>
    </row>
    <row r="303" spans="7:11" x14ac:dyDescent="0.2">
      <c r="G303" s="3">
        <v>41580</v>
      </c>
      <c r="H303" s="2" t="s">
        <v>17</v>
      </c>
      <c r="I303" s="2" t="s">
        <v>14</v>
      </c>
      <c r="J303" s="2" t="s">
        <v>21</v>
      </c>
      <c r="K303" s="107">
        <v>7618.63</v>
      </c>
    </row>
    <row r="304" spans="7:11" x14ac:dyDescent="0.2">
      <c r="G304" s="3">
        <v>41395</v>
      </c>
      <c r="H304" s="2" t="s">
        <v>13</v>
      </c>
      <c r="I304" s="2" t="s">
        <v>14</v>
      </c>
      <c r="J304" s="2" t="s">
        <v>18</v>
      </c>
      <c r="K304" s="107">
        <v>9094.93</v>
      </c>
    </row>
    <row r="305" spans="7:11" x14ac:dyDescent="0.2">
      <c r="G305" s="3">
        <v>41371</v>
      </c>
      <c r="H305" s="2" t="s">
        <v>13</v>
      </c>
      <c r="I305" s="2" t="s">
        <v>20</v>
      </c>
      <c r="J305" s="2" t="s">
        <v>36</v>
      </c>
      <c r="K305" s="107">
        <v>6112.4</v>
      </c>
    </row>
    <row r="306" spans="7:11" x14ac:dyDescent="0.2">
      <c r="G306" s="3">
        <v>41270</v>
      </c>
      <c r="H306" s="2" t="s">
        <v>28</v>
      </c>
      <c r="I306" s="2" t="s">
        <v>23</v>
      </c>
      <c r="J306" s="2" t="s">
        <v>26</v>
      </c>
      <c r="K306" s="107">
        <v>1487.56</v>
      </c>
    </row>
    <row r="307" spans="7:11" x14ac:dyDescent="0.2">
      <c r="G307" s="3">
        <v>41339</v>
      </c>
      <c r="H307" s="2" t="s">
        <v>31</v>
      </c>
      <c r="I307" s="2" t="s">
        <v>14</v>
      </c>
      <c r="J307" s="2" t="s">
        <v>29</v>
      </c>
      <c r="K307" s="107">
        <v>4285.96</v>
      </c>
    </row>
    <row r="308" spans="7:11" x14ac:dyDescent="0.2">
      <c r="G308" s="3">
        <v>41511</v>
      </c>
      <c r="H308" s="2" t="s">
        <v>13</v>
      </c>
      <c r="I308" s="2" t="s">
        <v>23</v>
      </c>
      <c r="J308" s="2" t="s">
        <v>21</v>
      </c>
      <c r="K308" s="107">
        <v>1150.29</v>
      </c>
    </row>
    <row r="309" spans="7:11" x14ac:dyDescent="0.2">
      <c r="G309" s="3">
        <v>41233</v>
      </c>
      <c r="H309" s="2" t="s">
        <v>17</v>
      </c>
      <c r="I309" s="2" t="s">
        <v>14</v>
      </c>
      <c r="J309" s="2" t="s">
        <v>34</v>
      </c>
      <c r="K309" s="107">
        <v>4334.8900000000003</v>
      </c>
    </row>
    <row r="310" spans="7:11" x14ac:dyDescent="0.2">
      <c r="G310" s="3">
        <v>41154</v>
      </c>
      <c r="H310" s="2" t="s">
        <v>31</v>
      </c>
      <c r="I310" s="2" t="s">
        <v>23</v>
      </c>
      <c r="J310" s="2" t="s">
        <v>35</v>
      </c>
      <c r="K310" s="107">
        <v>5810.15</v>
      </c>
    </row>
    <row r="311" spans="7:11" x14ac:dyDescent="0.2">
      <c r="G311" s="3">
        <v>41154</v>
      </c>
      <c r="H311" s="2" t="s">
        <v>31</v>
      </c>
      <c r="I311" s="2" t="s">
        <v>14</v>
      </c>
      <c r="J311" s="2" t="s">
        <v>24</v>
      </c>
      <c r="K311" s="107">
        <v>5851.51</v>
      </c>
    </row>
    <row r="312" spans="7:11" x14ac:dyDescent="0.2">
      <c r="G312" s="3">
        <v>41505</v>
      </c>
      <c r="H312" s="2" t="s">
        <v>13</v>
      </c>
      <c r="I312" s="2" t="s">
        <v>27</v>
      </c>
      <c r="J312" s="2" t="s">
        <v>26</v>
      </c>
      <c r="K312" s="107">
        <v>9809.41</v>
      </c>
    </row>
    <row r="313" spans="7:11" x14ac:dyDescent="0.2">
      <c r="G313" s="3">
        <v>40969</v>
      </c>
      <c r="H313" s="2" t="s">
        <v>13</v>
      </c>
      <c r="I313" s="2" t="s">
        <v>14</v>
      </c>
      <c r="J313" s="2" t="s">
        <v>35</v>
      </c>
      <c r="K313" s="107">
        <v>7494.9</v>
      </c>
    </row>
    <row r="314" spans="7:11" x14ac:dyDescent="0.2">
      <c r="G314" s="3">
        <v>41268</v>
      </c>
      <c r="H314" s="2" t="s">
        <v>28</v>
      </c>
      <c r="I314" s="2" t="s">
        <v>20</v>
      </c>
      <c r="J314" s="2" t="s">
        <v>33</v>
      </c>
      <c r="K314" s="107">
        <v>8144.71</v>
      </c>
    </row>
    <row r="315" spans="7:11" x14ac:dyDescent="0.2">
      <c r="G315" s="3">
        <v>41430</v>
      </c>
      <c r="H315" s="2" t="s">
        <v>28</v>
      </c>
      <c r="I315" s="2" t="s">
        <v>23</v>
      </c>
      <c r="J315" s="2" t="s">
        <v>282</v>
      </c>
      <c r="K315" s="107">
        <v>573.21</v>
      </c>
    </row>
    <row r="316" spans="7:11" x14ac:dyDescent="0.2">
      <c r="G316" s="3">
        <v>41496</v>
      </c>
      <c r="H316" s="2" t="s">
        <v>28</v>
      </c>
      <c r="I316" s="2" t="s">
        <v>20</v>
      </c>
      <c r="J316" s="2" t="s">
        <v>33</v>
      </c>
      <c r="K316" s="107">
        <v>892.32</v>
      </c>
    </row>
    <row r="317" spans="7:11" x14ac:dyDescent="0.2">
      <c r="G317" s="3">
        <v>41248</v>
      </c>
      <c r="H317" s="2" t="s">
        <v>28</v>
      </c>
      <c r="I317" s="2" t="s">
        <v>20</v>
      </c>
      <c r="J317" s="2" t="s">
        <v>34</v>
      </c>
      <c r="K317" s="107">
        <v>4800.9799999999996</v>
      </c>
    </row>
    <row r="318" spans="7:11" x14ac:dyDescent="0.2">
      <c r="G318" s="3">
        <v>41116</v>
      </c>
      <c r="H318" s="2" t="s">
        <v>13</v>
      </c>
      <c r="I318" s="2" t="s">
        <v>23</v>
      </c>
      <c r="J318" s="2" t="s">
        <v>21</v>
      </c>
      <c r="K318" s="107">
        <v>8898.61</v>
      </c>
    </row>
    <row r="319" spans="7:11" x14ac:dyDescent="0.2">
      <c r="G319" s="3">
        <v>41302</v>
      </c>
      <c r="H319" s="2" t="s">
        <v>17</v>
      </c>
      <c r="I319" s="2" t="s">
        <v>27</v>
      </c>
      <c r="J319" s="2" t="s">
        <v>24</v>
      </c>
      <c r="K319" s="107">
        <v>3955.79</v>
      </c>
    </row>
    <row r="320" spans="7:11" x14ac:dyDescent="0.2">
      <c r="G320" s="3">
        <v>41571</v>
      </c>
      <c r="H320" s="2" t="s">
        <v>13</v>
      </c>
      <c r="I320" s="2" t="s">
        <v>20</v>
      </c>
      <c r="J320" s="2" t="s">
        <v>30</v>
      </c>
      <c r="K320" s="107">
        <v>764.17</v>
      </c>
    </row>
    <row r="321" spans="7:11" x14ac:dyDescent="0.2">
      <c r="G321" s="3">
        <v>41526</v>
      </c>
      <c r="H321" s="2" t="s">
        <v>28</v>
      </c>
      <c r="I321" s="2" t="s">
        <v>14</v>
      </c>
      <c r="J321" s="2" t="s">
        <v>32</v>
      </c>
      <c r="K321" s="107">
        <v>4990.93</v>
      </c>
    </row>
    <row r="322" spans="7:11" x14ac:dyDescent="0.2">
      <c r="G322" s="3">
        <v>41578</v>
      </c>
      <c r="H322" s="2" t="s">
        <v>13</v>
      </c>
      <c r="I322" s="2" t="s">
        <v>14</v>
      </c>
      <c r="J322" s="2" t="s">
        <v>15</v>
      </c>
      <c r="K322" s="107">
        <v>7710.7</v>
      </c>
    </row>
    <row r="323" spans="7:11" x14ac:dyDescent="0.2">
      <c r="G323" s="3">
        <v>41088</v>
      </c>
      <c r="H323" s="2" t="s">
        <v>28</v>
      </c>
      <c r="I323" s="2" t="s">
        <v>14</v>
      </c>
      <c r="J323" s="2" t="s">
        <v>36</v>
      </c>
      <c r="K323" s="107">
        <v>903.92</v>
      </c>
    </row>
    <row r="324" spans="7:11" x14ac:dyDescent="0.2">
      <c r="G324" s="3">
        <v>41117</v>
      </c>
      <c r="H324" s="2" t="s">
        <v>31</v>
      </c>
      <c r="I324" s="2" t="s">
        <v>27</v>
      </c>
      <c r="J324" s="2" t="s">
        <v>21</v>
      </c>
      <c r="K324" s="107">
        <v>6083.34</v>
      </c>
    </row>
    <row r="325" spans="7:11" x14ac:dyDescent="0.2">
      <c r="G325" s="3">
        <v>41061</v>
      </c>
      <c r="H325" s="2" t="s">
        <v>13</v>
      </c>
      <c r="I325" s="2" t="s">
        <v>23</v>
      </c>
      <c r="J325" s="2" t="s">
        <v>30</v>
      </c>
      <c r="K325" s="107">
        <v>1773.06</v>
      </c>
    </row>
    <row r="326" spans="7:11" x14ac:dyDescent="0.2">
      <c r="G326" s="3">
        <v>40966</v>
      </c>
      <c r="H326" s="2" t="s">
        <v>13</v>
      </c>
      <c r="I326" s="2" t="s">
        <v>14</v>
      </c>
      <c r="J326" s="2" t="s">
        <v>26</v>
      </c>
      <c r="K326" s="107">
        <v>6201.04</v>
      </c>
    </row>
    <row r="327" spans="7:11" x14ac:dyDescent="0.2">
      <c r="G327" s="3">
        <v>41391</v>
      </c>
      <c r="H327" s="2" t="s">
        <v>31</v>
      </c>
      <c r="I327" s="2" t="s">
        <v>23</v>
      </c>
      <c r="J327" s="2" t="s">
        <v>282</v>
      </c>
      <c r="K327" s="107">
        <v>2760.24</v>
      </c>
    </row>
    <row r="328" spans="7:11" x14ac:dyDescent="0.2">
      <c r="G328" s="3">
        <v>41134</v>
      </c>
      <c r="H328" s="2" t="s">
        <v>28</v>
      </c>
      <c r="I328" s="2" t="s">
        <v>27</v>
      </c>
      <c r="J328" s="2" t="s">
        <v>26</v>
      </c>
      <c r="K328" s="107">
        <v>9598.19</v>
      </c>
    </row>
    <row r="329" spans="7:11" x14ac:dyDescent="0.2">
      <c r="G329" s="3">
        <v>40983</v>
      </c>
      <c r="H329" s="2" t="s">
        <v>28</v>
      </c>
      <c r="I329" s="2" t="s">
        <v>14</v>
      </c>
      <c r="J329" s="2" t="s">
        <v>18</v>
      </c>
      <c r="K329" s="107">
        <v>8121.05</v>
      </c>
    </row>
    <row r="330" spans="7:11" x14ac:dyDescent="0.2">
      <c r="G330" s="3">
        <v>40985</v>
      </c>
      <c r="H330" s="2" t="s">
        <v>31</v>
      </c>
      <c r="I330" s="2" t="s">
        <v>23</v>
      </c>
      <c r="J330" s="2" t="s">
        <v>18</v>
      </c>
      <c r="K330" s="107">
        <v>8942.11</v>
      </c>
    </row>
    <row r="331" spans="7:11" x14ac:dyDescent="0.2">
      <c r="G331" s="3">
        <v>41236</v>
      </c>
      <c r="H331" s="2" t="s">
        <v>28</v>
      </c>
      <c r="I331" s="2" t="s">
        <v>20</v>
      </c>
      <c r="J331" s="2" t="s">
        <v>26</v>
      </c>
      <c r="K331" s="107">
        <v>1240.3599999999999</v>
      </c>
    </row>
    <row r="332" spans="7:11" x14ac:dyDescent="0.2">
      <c r="G332" s="3">
        <v>41299</v>
      </c>
      <c r="H332" s="2" t="s">
        <v>17</v>
      </c>
      <c r="I332" s="2" t="s">
        <v>23</v>
      </c>
      <c r="J332" s="2" t="s">
        <v>24</v>
      </c>
      <c r="K332" s="107">
        <v>6670.85</v>
      </c>
    </row>
    <row r="333" spans="7:11" x14ac:dyDescent="0.2">
      <c r="G333" s="3">
        <v>41275</v>
      </c>
      <c r="H333" s="2" t="s">
        <v>31</v>
      </c>
      <c r="I333" s="2" t="s">
        <v>23</v>
      </c>
      <c r="J333" s="2" t="s">
        <v>18</v>
      </c>
      <c r="K333" s="107">
        <v>2635.84</v>
      </c>
    </row>
    <row r="334" spans="7:11" x14ac:dyDescent="0.2">
      <c r="G334" s="3">
        <v>41123</v>
      </c>
      <c r="H334" s="2" t="s">
        <v>31</v>
      </c>
      <c r="I334" s="2" t="s">
        <v>14</v>
      </c>
      <c r="J334" s="2" t="s">
        <v>32</v>
      </c>
      <c r="K334" s="107">
        <v>9989.93</v>
      </c>
    </row>
    <row r="335" spans="7:11" x14ac:dyDescent="0.2">
      <c r="G335" s="3">
        <v>41585</v>
      </c>
      <c r="H335" s="2" t="s">
        <v>28</v>
      </c>
      <c r="I335" s="2" t="s">
        <v>14</v>
      </c>
      <c r="J335" s="2" t="s">
        <v>24</v>
      </c>
      <c r="K335" s="107">
        <v>6195.82</v>
      </c>
    </row>
    <row r="336" spans="7:11" x14ac:dyDescent="0.2">
      <c r="G336" s="3">
        <v>41260</v>
      </c>
      <c r="H336" s="2" t="s">
        <v>13</v>
      </c>
      <c r="I336" s="2" t="s">
        <v>23</v>
      </c>
      <c r="J336" s="2" t="s">
        <v>15</v>
      </c>
      <c r="K336" s="107">
        <v>9079.26</v>
      </c>
    </row>
    <row r="337" spans="7:11" x14ac:dyDescent="0.2">
      <c r="G337" s="3">
        <v>41210</v>
      </c>
      <c r="H337" s="2" t="s">
        <v>13</v>
      </c>
      <c r="I337" s="2" t="s">
        <v>14</v>
      </c>
      <c r="J337" s="2" t="s">
        <v>26</v>
      </c>
      <c r="K337" s="107">
        <v>6273.92</v>
      </c>
    </row>
    <row r="338" spans="7:11" x14ac:dyDescent="0.2">
      <c r="G338" s="3">
        <v>40930</v>
      </c>
      <c r="H338" s="2" t="s">
        <v>31</v>
      </c>
      <c r="I338" s="2" t="s">
        <v>20</v>
      </c>
      <c r="J338" s="2" t="s">
        <v>29</v>
      </c>
      <c r="K338" s="107">
        <v>1856.45</v>
      </c>
    </row>
    <row r="339" spans="7:11" x14ac:dyDescent="0.2">
      <c r="G339" s="3">
        <v>41499</v>
      </c>
      <c r="H339" s="2" t="s">
        <v>28</v>
      </c>
      <c r="I339" s="2" t="s">
        <v>20</v>
      </c>
      <c r="J339" s="2" t="s">
        <v>15</v>
      </c>
      <c r="K339" s="107">
        <v>5878.34</v>
      </c>
    </row>
    <row r="340" spans="7:11" x14ac:dyDescent="0.2">
      <c r="G340" s="3">
        <v>41626</v>
      </c>
      <c r="H340" s="2" t="s">
        <v>31</v>
      </c>
      <c r="I340" s="2" t="s">
        <v>27</v>
      </c>
      <c r="J340" s="2" t="s">
        <v>34</v>
      </c>
      <c r="K340" s="107">
        <v>254.69</v>
      </c>
    </row>
    <row r="341" spans="7:11" x14ac:dyDescent="0.2">
      <c r="G341" s="3">
        <v>41614</v>
      </c>
      <c r="H341" s="2" t="s">
        <v>13</v>
      </c>
      <c r="I341" s="2" t="s">
        <v>14</v>
      </c>
      <c r="J341" s="2" t="s">
        <v>26</v>
      </c>
      <c r="K341" s="107">
        <v>126.3</v>
      </c>
    </row>
    <row r="342" spans="7:11" x14ac:dyDescent="0.2">
      <c r="G342" s="3">
        <v>41552</v>
      </c>
      <c r="H342" s="2" t="s">
        <v>13</v>
      </c>
      <c r="I342" s="2" t="s">
        <v>20</v>
      </c>
      <c r="J342" s="2" t="s">
        <v>32</v>
      </c>
      <c r="K342" s="107">
        <v>1552.1</v>
      </c>
    </row>
    <row r="343" spans="7:11" x14ac:dyDescent="0.2">
      <c r="G343" s="3">
        <v>40920</v>
      </c>
      <c r="H343" s="2" t="s">
        <v>31</v>
      </c>
      <c r="I343" s="2" t="s">
        <v>14</v>
      </c>
      <c r="J343" s="2" t="s">
        <v>32</v>
      </c>
      <c r="K343" s="107">
        <v>9735.27</v>
      </c>
    </row>
    <row r="344" spans="7:11" x14ac:dyDescent="0.2">
      <c r="G344" s="3">
        <v>41518</v>
      </c>
      <c r="H344" s="2" t="s">
        <v>31</v>
      </c>
      <c r="I344" s="2" t="s">
        <v>14</v>
      </c>
      <c r="J344" s="2" t="s">
        <v>282</v>
      </c>
      <c r="K344" s="107">
        <v>9769.27</v>
      </c>
    </row>
    <row r="345" spans="7:11" x14ac:dyDescent="0.2">
      <c r="G345" s="3">
        <v>41108</v>
      </c>
      <c r="H345" s="2" t="s">
        <v>28</v>
      </c>
      <c r="I345" s="2" t="s">
        <v>20</v>
      </c>
      <c r="J345" s="2" t="s">
        <v>282</v>
      </c>
      <c r="K345" s="107">
        <v>7665.93</v>
      </c>
    </row>
    <row r="346" spans="7:11" x14ac:dyDescent="0.2">
      <c r="G346" s="3">
        <v>41271</v>
      </c>
      <c r="H346" s="2" t="s">
        <v>28</v>
      </c>
      <c r="I346" s="2" t="s">
        <v>27</v>
      </c>
      <c r="J346" s="2" t="s">
        <v>29</v>
      </c>
      <c r="K346" s="107">
        <v>9789.73</v>
      </c>
    </row>
    <row r="347" spans="7:11" x14ac:dyDescent="0.2">
      <c r="G347" s="3">
        <v>40934</v>
      </c>
      <c r="H347" s="2" t="s">
        <v>13</v>
      </c>
      <c r="I347" s="2" t="s">
        <v>14</v>
      </c>
      <c r="J347" s="2" t="s">
        <v>35</v>
      </c>
      <c r="K347" s="107">
        <v>1222.3399999999999</v>
      </c>
    </row>
    <row r="348" spans="7:11" x14ac:dyDescent="0.2">
      <c r="G348" s="3">
        <v>41624</v>
      </c>
      <c r="H348" s="2" t="s">
        <v>17</v>
      </c>
      <c r="I348" s="2" t="s">
        <v>23</v>
      </c>
      <c r="J348" s="2" t="s">
        <v>29</v>
      </c>
      <c r="K348" s="107">
        <v>7026.86</v>
      </c>
    </row>
    <row r="349" spans="7:11" x14ac:dyDescent="0.2">
      <c r="G349" s="3">
        <v>41087</v>
      </c>
      <c r="H349" s="2" t="s">
        <v>31</v>
      </c>
      <c r="I349" s="2" t="s">
        <v>23</v>
      </c>
      <c r="J349" s="2" t="s">
        <v>34</v>
      </c>
      <c r="K349" s="107">
        <v>2905.94</v>
      </c>
    </row>
    <row r="350" spans="7:11" x14ac:dyDescent="0.2">
      <c r="G350" s="3">
        <v>41628</v>
      </c>
      <c r="H350" s="2" t="s">
        <v>13</v>
      </c>
      <c r="I350" s="2" t="s">
        <v>27</v>
      </c>
      <c r="J350" s="2" t="s">
        <v>21</v>
      </c>
      <c r="K350" s="107">
        <v>5146.1099999999997</v>
      </c>
    </row>
    <row r="351" spans="7:11" x14ac:dyDescent="0.2">
      <c r="G351" s="3">
        <v>41595</v>
      </c>
      <c r="H351" s="2" t="s">
        <v>17</v>
      </c>
      <c r="I351" s="2" t="s">
        <v>20</v>
      </c>
      <c r="J351" s="2" t="s">
        <v>26</v>
      </c>
      <c r="K351" s="107">
        <v>9946.85</v>
      </c>
    </row>
    <row r="352" spans="7:11" x14ac:dyDescent="0.2">
      <c r="G352" s="3">
        <v>41574</v>
      </c>
      <c r="H352" s="2" t="s">
        <v>31</v>
      </c>
      <c r="I352" s="2" t="s">
        <v>14</v>
      </c>
      <c r="J352" s="2" t="s">
        <v>33</v>
      </c>
      <c r="K352" s="107">
        <v>7215.05</v>
      </c>
    </row>
    <row r="353" spans="7:11" x14ac:dyDescent="0.2">
      <c r="G353" s="3">
        <v>41019</v>
      </c>
      <c r="H353" s="2" t="s">
        <v>17</v>
      </c>
      <c r="I353" s="2" t="s">
        <v>27</v>
      </c>
      <c r="J353" s="2" t="s">
        <v>18</v>
      </c>
      <c r="K353" s="107">
        <v>9691.92</v>
      </c>
    </row>
    <row r="354" spans="7:11" x14ac:dyDescent="0.2">
      <c r="G354" s="3">
        <v>41511</v>
      </c>
      <c r="H354" s="2" t="s">
        <v>31</v>
      </c>
      <c r="I354" s="2" t="s">
        <v>23</v>
      </c>
      <c r="J354" s="2" t="s">
        <v>33</v>
      </c>
      <c r="K354" s="107">
        <v>2821.29</v>
      </c>
    </row>
    <row r="355" spans="7:11" x14ac:dyDescent="0.2">
      <c r="G355" s="3">
        <v>41612</v>
      </c>
      <c r="H355" s="2" t="s">
        <v>13</v>
      </c>
      <c r="I355" s="2" t="s">
        <v>27</v>
      </c>
      <c r="J355" s="2" t="s">
        <v>33</v>
      </c>
      <c r="K355" s="107">
        <v>2640.59</v>
      </c>
    </row>
    <row r="356" spans="7:11" x14ac:dyDescent="0.2">
      <c r="G356" s="3">
        <v>41003</v>
      </c>
      <c r="H356" s="2" t="s">
        <v>28</v>
      </c>
      <c r="I356" s="2" t="s">
        <v>27</v>
      </c>
      <c r="J356" s="2" t="s">
        <v>29</v>
      </c>
      <c r="K356" s="107">
        <v>2645.16</v>
      </c>
    </row>
    <row r="357" spans="7:11" x14ac:dyDescent="0.2">
      <c r="G357" s="3">
        <v>41003</v>
      </c>
      <c r="H357" s="2" t="s">
        <v>17</v>
      </c>
      <c r="I357" s="2" t="s">
        <v>23</v>
      </c>
      <c r="J357" s="2" t="s">
        <v>21</v>
      </c>
      <c r="K357" s="107">
        <v>1815.72</v>
      </c>
    </row>
    <row r="358" spans="7:11" x14ac:dyDescent="0.2">
      <c r="G358" s="3">
        <v>41414</v>
      </c>
      <c r="H358" s="2" t="s">
        <v>13</v>
      </c>
      <c r="I358" s="2" t="s">
        <v>27</v>
      </c>
      <c r="J358" s="2" t="s">
        <v>15</v>
      </c>
      <c r="K358" s="107">
        <v>3712.92</v>
      </c>
    </row>
    <row r="359" spans="7:11" x14ac:dyDescent="0.2">
      <c r="G359" s="3">
        <v>41176</v>
      </c>
      <c r="H359" s="2" t="s">
        <v>17</v>
      </c>
      <c r="I359" s="2" t="s">
        <v>23</v>
      </c>
      <c r="J359" s="2" t="s">
        <v>26</v>
      </c>
      <c r="K359" s="107">
        <v>9057.17</v>
      </c>
    </row>
    <row r="360" spans="7:11" x14ac:dyDescent="0.2">
      <c r="G360" s="3">
        <v>41561</v>
      </c>
      <c r="H360" s="2" t="s">
        <v>17</v>
      </c>
      <c r="I360" s="2" t="s">
        <v>14</v>
      </c>
      <c r="J360" s="2" t="s">
        <v>35</v>
      </c>
      <c r="K360" s="107">
        <v>3408.45</v>
      </c>
    </row>
    <row r="361" spans="7:11" x14ac:dyDescent="0.2">
      <c r="G361" s="3">
        <v>41622</v>
      </c>
      <c r="H361" s="2" t="s">
        <v>17</v>
      </c>
      <c r="I361" s="2" t="s">
        <v>23</v>
      </c>
      <c r="J361" s="2" t="s">
        <v>282</v>
      </c>
      <c r="K361" s="107">
        <v>4548.32</v>
      </c>
    </row>
    <row r="362" spans="7:11" x14ac:dyDescent="0.2">
      <c r="G362" s="3">
        <v>41531</v>
      </c>
      <c r="H362" s="2" t="s">
        <v>13</v>
      </c>
      <c r="I362" s="2" t="s">
        <v>20</v>
      </c>
      <c r="J362" s="2" t="s">
        <v>26</v>
      </c>
      <c r="K362" s="107">
        <v>6559.63</v>
      </c>
    </row>
    <row r="363" spans="7:11" x14ac:dyDescent="0.2">
      <c r="G363" s="3">
        <v>40963</v>
      </c>
      <c r="H363" s="2" t="s">
        <v>28</v>
      </c>
      <c r="I363" s="2" t="s">
        <v>27</v>
      </c>
      <c r="J363" s="2" t="s">
        <v>32</v>
      </c>
      <c r="K363" s="107">
        <v>1191.31</v>
      </c>
    </row>
    <row r="364" spans="7:11" x14ac:dyDescent="0.2">
      <c r="G364" s="3">
        <v>41298</v>
      </c>
      <c r="H364" s="2" t="s">
        <v>13</v>
      </c>
      <c r="I364" s="2" t="s">
        <v>27</v>
      </c>
      <c r="J364" s="2" t="s">
        <v>18</v>
      </c>
      <c r="K364" s="107">
        <v>9477.8700000000008</v>
      </c>
    </row>
    <row r="365" spans="7:11" x14ac:dyDescent="0.2">
      <c r="G365" s="3">
        <v>41359</v>
      </c>
      <c r="H365" s="2" t="s">
        <v>17</v>
      </c>
      <c r="I365" s="2" t="s">
        <v>14</v>
      </c>
      <c r="J365" s="2" t="s">
        <v>35</v>
      </c>
      <c r="K365" s="107">
        <v>3202.33</v>
      </c>
    </row>
    <row r="366" spans="7:11" x14ac:dyDescent="0.2">
      <c r="G366" s="3">
        <v>41549</v>
      </c>
      <c r="H366" s="2" t="s">
        <v>31</v>
      </c>
      <c r="I366" s="2" t="s">
        <v>14</v>
      </c>
      <c r="J366" s="2" t="s">
        <v>15</v>
      </c>
      <c r="K366" s="107">
        <v>8900.58</v>
      </c>
    </row>
    <row r="367" spans="7:11" x14ac:dyDescent="0.2">
      <c r="G367" s="3">
        <v>41489</v>
      </c>
      <c r="H367" s="2" t="s">
        <v>17</v>
      </c>
      <c r="I367" s="2" t="s">
        <v>20</v>
      </c>
      <c r="J367" s="2" t="s">
        <v>30</v>
      </c>
      <c r="K367" s="107">
        <v>4894.4399999999996</v>
      </c>
    </row>
    <row r="368" spans="7:11" x14ac:dyDescent="0.2">
      <c r="G368" s="3">
        <v>41411</v>
      </c>
      <c r="H368" s="2" t="s">
        <v>28</v>
      </c>
      <c r="I368" s="2" t="s">
        <v>27</v>
      </c>
      <c r="J368" s="2" t="s">
        <v>21</v>
      </c>
      <c r="K368" s="107">
        <v>1202.1099999999999</v>
      </c>
    </row>
    <row r="369" spans="7:11" x14ac:dyDescent="0.2">
      <c r="G369" s="3">
        <v>41047</v>
      </c>
      <c r="H369" s="2" t="s">
        <v>28</v>
      </c>
      <c r="I369" s="2" t="s">
        <v>20</v>
      </c>
      <c r="J369" s="2" t="s">
        <v>29</v>
      </c>
      <c r="K369" s="107">
        <v>739.23</v>
      </c>
    </row>
    <row r="370" spans="7:11" x14ac:dyDescent="0.2">
      <c r="G370" s="3">
        <v>41137</v>
      </c>
      <c r="H370" s="2" t="s">
        <v>17</v>
      </c>
      <c r="I370" s="2" t="s">
        <v>20</v>
      </c>
      <c r="J370" s="2" t="s">
        <v>33</v>
      </c>
      <c r="K370" s="107">
        <v>2829.7</v>
      </c>
    </row>
    <row r="371" spans="7:11" x14ac:dyDescent="0.2">
      <c r="G371" s="3">
        <v>40929</v>
      </c>
      <c r="H371" s="2" t="s">
        <v>31</v>
      </c>
      <c r="I371" s="2" t="s">
        <v>20</v>
      </c>
      <c r="J371" s="2" t="s">
        <v>34</v>
      </c>
      <c r="K371" s="107">
        <v>2615.83</v>
      </c>
    </row>
    <row r="372" spans="7:11" x14ac:dyDescent="0.2">
      <c r="G372" s="3">
        <v>41084</v>
      </c>
      <c r="H372" s="2" t="s">
        <v>13</v>
      </c>
      <c r="I372" s="2" t="s">
        <v>20</v>
      </c>
      <c r="J372" s="2" t="s">
        <v>30</v>
      </c>
      <c r="K372" s="107">
        <v>942.75</v>
      </c>
    </row>
    <row r="373" spans="7:11" x14ac:dyDescent="0.2">
      <c r="G373" s="3">
        <v>41556</v>
      </c>
      <c r="H373" s="2" t="s">
        <v>13</v>
      </c>
      <c r="I373" s="2" t="s">
        <v>14</v>
      </c>
      <c r="J373" s="2" t="s">
        <v>21</v>
      </c>
      <c r="K373" s="107">
        <v>498.99</v>
      </c>
    </row>
    <row r="374" spans="7:11" x14ac:dyDescent="0.2">
      <c r="G374" s="3">
        <v>41294</v>
      </c>
      <c r="H374" s="2" t="s">
        <v>17</v>
      </c>
      <c r="I374" s="2" t="s">
        <v>27</v>
      </c>
      <c r="J374" s="2" t="s">
        <v>21</v>
      </c>
      <c r="K374" s="107">
        <v>6794.31</v>
      </c>
    </row>
    <row r="375" spans="7:11" x14ac:dyDescent="0.2">
      <c r="G375" s="3">
        <v>41419</v>
      </c>
      <c r="H375" s="2" t="s">
        <v>28</v>
      </c>
      <c r="I375" s="2" t="s">
        <v>27</v>
      </c>
      <c r="J375" s="2" t="s">
        <v>21</v>
      </c>
      <c r="K375" s="107">
        <v>1009.01</v>
      </c>
    </row>
    <row r="376" spans="7:11" x14ac:dyDescent="0.2">
      <c r="G376" s="3">
        <v>41256</v>
      </c>
      <c r="H376" s="2" t="s">
        <v>28</v>
      </c>
      <c r="I376" s="2" t="s">
        <v>20</v>
      </c>
      <c r="J376" s="2" t="s">
        <v>282</v>
      </c>
      <c r="K376" s="107">
        <v>6130.38</v>
      </c>
    </row>
    <row r="377" spans="7:11" x14ac:dyDescent="0.2">
      <c r="G377" s="3">
        <v>41330</v>
      </c>
      <c r="H377" s="2" t="s">
        <v>31</v>
      </c>
      <c r="I377" s="2" t="s">
        <v>23</v>
      </c>
      <c r="J377" s="2" t="s">
        <v>32</v>
      </c>
      <c r="K377" s="107">
        <v>1407.45</v>
      </c>
    </row>
    <row r="378" spans="7:11" x14ac:dyDescent="0.2">
      <c r="G378" s="3">
        <v>41262</v>
      </c>
      <c r="H378" s="2" t="s">
        <v>17</v>
      </c>
      <c r="I378" s="2" t="s">
        <v>27</v>
      </c>
      <c r="J378" s="2" t="s">
        <v>26</v>
      </c>
      <c r="K378" s="107">
        <v>9945.06</v>
      </c>
    </row>
    <row r="379" spans="7:11" x14ac:dyDescent="0.2">
      <c r="G379" s="3">
        <v>41276</v>
      </c>
      <c r="H379" s="2" t="s">
        <v>28</v>
      </c>
      <c r="I379" s="2" t="s">
        <v>23</v>
      </c>
      <c r="J379" s="2" t="s">
        <v>34</v>
      </c>
      <c r="K379" s="107">
        <v>6141.55</v>
      </c>
    </row>
    <row r="380" spans="7:11" x14ac:dyDescent="0.2">
      <c r="G380" s="3">
        <v>41105</v>
      </c>
      <c r="H380" s="2" t="s">
        <v>17</v>
      </c>
      <c r="I380" s="2" t="s">
        <v>27</v>
      </c>
      <c r="J380" s="2" t="s">
        <v>26</v>
      </c>
      <c r="K380" s="107">
        <v>9966.81</v>
      </c>
    </row>
    <row r="381" spans="7:11" x14ac:dyDescent="0.2">
      <c r="G381" s="3">
        <v>41261</v>
      </c>
      <c r="H381" s="2" t="s">
        <v>17</v>
      </c>
      <c r="I381" s="2" t="s">
        <v>14</v>
      </c>
      <c r="J381" s="2" t="s">
        <v>21</v>
      </c>
      <c r="K381" s="107">
        <v>561.33000000000004</v>
      </c>
    </row>
    <row r="382" spans="7:11" x14ac:dyDescent="0.2">
      <c r="G382" s="3">
        <v>41383</v>
      </c>
      <c r="H382" s="2" t="s">
        <v>17</v>
      </c>
      <c r="I382" s="2" t="s">
        <v>23</v>
      </c>
      <c r="J382" s="2" t="s">
        <v>34</v>
      </c>
      <c r="K382" s="107">
        <v>3177.68</v>
      </c>
    </row>
    <row r="383" spans="7:11" x14ac:dyDescent="0.2">
      <c r="G383" s="3">
        <v>41554</v>
      </c>
      <c r="H383" s="2" t="s">
        <v>13</v>
      </c>
      <c r="I383" s="2" t="s">
        <v>20</v>
      </c>
      <c r="J383" s="2" t="s">
        <v>29</v>
      </c>
      <c r="K383" s="107">
        <v>7883.58</v>
      </c>
    </row>
    <row r="384" spans="7:11" x14ac:dyDescent="0.2">
      <c r="G384" s="3">
        <v>41279</v>
      </c>
      <c r="H384" s="2" t="s">
        <v>28</v>
      </c>
      <c r="I384" s="2" t="s">
        <v>14</v>
      </c>
      <c r="J384" s="2" t="s">
        <v>15</v>
      </c>
      <c r="K384" s="107">
        <v>3346.52</v>
      </c>
    </row>
    <row r="385" spans="7:11" x14ac:dyDescent="0.2">
      <c r="G385" s="3">
        <v>41469</v>
      </c>
      <c r="H385" s="2" t="s">
        <v>28</v>
      </c>
      <c r="I385" s="2" t="s">
        <v>27</v>
      </c>
      <c r="J385" s="2" t="s">
        <v>30</v>
      </c>
      <c r="K385" s="107">
        <v>3642.07</v>
      </c>
    </row>
    <row r="386" spans="7:11" x14ac:dyDescent="0.2">
      <c r="G386" s="3">
        <v>41503</v>
      </c>
      <c r="H386" s="2" t="s">
        <v>28</v>
      </c>
      <c r="I386" s="2" t="s">
        <v>20</v>
      </c>
      <c r="J386" s="2" t="s">
        <v>18</v>
      </c>
      <c r="K386" s="107">
        <v>8309.1200000000008</v>
      </c>
    </row>
    <row r="387" spans="7:11" x14ac:dyDescent="0.2">
      <c r="G387" s="3">
        <v>41401</v>
      </c>
      <c r="H387" s="2" t="s">
        <v>17</v>
      </c>
      <c r="I387" s="2" t="s">
        <v>20</v>
      </c>
      <c r="J387" s="2" t="s">
        <v>29</v>
      </c>
      <c r="K387" s="107">
        <v>8520.15</v>
      </c>
    </row>
    <row r="388" spans="7:11" x14ac:dyDescent="0.2">
      <c r="G388" s="3">
        <v>41144</v>
      </c>
      <c r="H388" s="2" t="s">
        <v>17</v>
      </c>
      <c r="I388" s="2" t="s">
        <v>23</v>
      </c>
      <c r="J388" s="2" t="s">
        <v>30</v>
      </c>
      <c r="K388" s="107">
        <v>5300.77</v>
      </c>
    </row>
    <row r="389" spans="7:11" x14ac:dyDescent="0.2">
      <c r="G389" s="3">
        <v>41391</v>
      </c>
      <c r="H389" s="2" t="s">
        <v>13</v>
      </c>
      <c r="I389" s="2" t="s">
        <v>27</v>
      </c>
      <c r="J389" s="2" t="s">
        <v>15</v>
      </c>
      <c r="K389" s="107">
        <v>4453.05</v>
      </c>
    </row>
    <row r="390" spans="7:11" x14ac:dyDescent="0.2">
      <c r="G390" s="3">
        <v>41234</v>
      </c>
      <c r="H390" s="2" t="s">
        <v>28</v>
      </c>
      <c r="I390" s="2" t="s">
        <v>23</v>
      </c>
      <c r="J390" s="2" t="s">
        <v>34</v>
      </c>
      <c r="K390" s="107">
        <v>8597.41</v>
      </c>
    </row>
    <row r="391" spans="7:11" x14ac:dyDescent="0.2">
      <c r="G391" s="3">
        <v>41358</v>
      </c>
      <c r="H391" s="2" t="s">
        <v>17</v>
      </c>
      <c r="I391" s="2" t="s">
        <v>27</v>
      </c>
      <c r="J391" s="2" t="s">
        <v>282</v>
      </c>
      <c r="K391" s="107">
        <v>3027.98</v>
      </c>
    </row>
    <row r="392" spans="7:11" x14ac:dyDescent="0.2">
      <c r="G392" s="3">
        <v>41274</v>
      </c>
      <c r="H392" s="2" t="s">
        <v>31</v>
      </c>
      <c r="I392" s="2" t="s">
        <v>27</v>
      </c>
      <c r="J392" s="2" t="s">
        <v>26</v>
      </c>
      <c r="K392" s="107">
        <v>9310.7099999999991</v>
      </c>
    </row>
    <row r="393" spans="7:11" x14ac:dyDescent="0.2">
      <c r="G393" s="3">
        <v>41327</v>
      </c>
      <c r="H393" s="2" t="s">
        <v>31</v>
      </c>
      <c r="I393" s="2" t="s">
        <v>14</v>
      </c>
      <c r="J393" s="2" t="s">
        <v>282</v>
      </c>
      <c r="K393" s="107">
        <v>1168.94</v>
      </c>
    </row>
    <row r="394" spans="7:11" x14ac:dyDescent="0.2">
      <c r="G394" s="3">
        <v>41250</v>
      </c>
      <c r="H394" s="2" t="s">
        <v>13</v>
      </c>
      <c r="I394" s="2" t="s">
        <v>23</v>
      </c>
      <c r="J394" s="2" t="s">
        <v>24</v>
      </c>
      <c r="K394" s="107">
        <v>9929.27</v>
      </c>
    </row>
    <row r="395" spans="7:11" x14ac:dyDescent="0.2">
      <c r="G395" s="3">
        <v>41263</v>
      </c>
      <c r="H395" s="2" t="s">
        <v>28</v>
      </c>
      <c r="I395" s="2" t="s">
        <v>20</v>
      </c>
      <c r="J395" s="2" t="s">
        <v>21</v>
      </c>
      <c r="K395" s="107">
        <v>6238.76</v>
      </c>
    </row>
    <row r="396" spans="7:11" x14ac:dyDescent="0.2">
      <c r="G396" s="3">
        <v>41076</v>
      </c>
      <c r="H396" s="2" t="s">
        <v>28</v>
      </c>
      <c r="I396" s="2" t="s">
        <v>20</v>
      </c>
      <c r="J396" s="2" t="s">
        <v>30</v>
      </c>
      <c r="K396" s="107">
        <v>4998.1099999999997</v>
      </c>
    </row>
    <row r="397" spans="7:11" x14ac:dyDescent="0.2">
      <c r="G397" s="3">
        <v>40996</v>
      </c>
      <c r="H397" s="2" t="s">
        <v>31</v>
      </c>
      <c r="I397" s="2" t="s">
        <v>14</v>
      </c>
      <c r="J397" s="2" t="s">
        <v>282</v>
      </c>
      <c r="K397" s="107">
        <v>1012.52</v>
      </c>
    </row>
    <row r="398" spans="7:11" x14ac:dyDescent="0.2">
      <c r="G398" s="3">
        <v>41240</v>
      </c>
      <c r="H398" s="2" t="s">
        <v>13</v>
      </c>
      <c r="I398" s="2" t="s">
        <v>27</v>
      </c>
      <c r="J398" s="2" t="s">
        <v>21</v>
      </c>
      <c r="K398" s="107">
        <v>4453.0600000000004</v>
      </c>
    </row>
    <row r="399" spans="7:11" x14ac:dyDescent="0.2">
      <c r="G399" s="3">
        <v>41324</v>
      </c>
      <c r="H399" s="2" t="s">
        <v>13</v>
      </c>
      <c r="I399" s="2" t="s">
        <v>23</v>
      </c>
      <c r="J399" s="2" t="s">
        <v>32</v>
      </c>
      <c r="K399" s="107">
        <v>2594.4899999999998</v>
      </c>
    </row>
    <row r="400" spans="7:11" x14ac:dyDescent="0.2">
      <c r="G400" s="3">
        <v>41395</v>
      </c>
      <c r="H400" s="2" t="s">
        <v>28</v>
      </c>
      <c r="I400" s="2" t="s">
        <v>23</v>
      </c>
      <c r="J400" s="2" t="s">
        <v>34</v>
      </c>
      <c r="K400" s="107">
        <v>5317.18</v>
      </c>
    </row>
    <row r="401" spans="7:11" x14ac:dyDescent="0.2">
      <c r="G401" s="3">
        <v>41272</v>
      </c>
      <c r="H401" s="2" t="s">
        <v>31</v>
      </c>
      <c r="I401" s="2" t="s">
        <v>23</v>
      </c>
      <c r="J401" s="2" t="s">
        <v>15</v>
      </c>
      <c r="K401" s="107">
        <v>1337.41</v>
      </c>
    </row>
    <row r="402" spans="7:11" x14ac:dyDescent="0.2">
      <c r="G402" s="3">
        <v>41125</v>
      </c>
      <c r="H402" s="2" t="s">
        <v>28</v>
      </c>
      <c r="I402" s="2" t="s">
        <v>14</v>
      </c>
      <c r="J402" s="2" t="s">
        <v>24</v>
      </c>
      <c r="K402" s="107">
        <v>1865.79</v>
      </c>
    </row>
    <row r="403" spans="7:11" x14ac:dyDescent="0.2">
      <c r="G403" s="3">
        <v>40920</v>
      </c>
      <c r="H403" s="2" t="s">
        <v>17</v>
      </c>
      <c r="I403" s="2" t="s">
        <v>27</v>
      </c>
      <c r="J403" s="2" t="s">
        <v>282</v>
      </c>
      <c r="K403" s="107">
        <v>5726.05</v>
      </c>
    </row>
    <row r="404" spans="7:11" x14ac:dyDescent="0.2">
      <c r="G404" s="3">
        <v>41404</v>
      </c>
      <c r="H404" s="2" t="s">
        <v>31</v>
      </c>
      <c r="I404" s="2" t="s">
        <v>23</v>
      </c>
      <c r="J404" s="2" t="s">
        <v>24</v>
      </c>
      <c r="K404" s="107">
        <v>3128.08</v>
      </c>
    </row>
    <row r="405" spans="7:11" x14ac:dyDescent="0.2">
      <c r="G405" s="3">
        <v>41054</v>
      </c>
      <c r="H405" s="2" t="s">
        <v>28</v>
      </c>
      <c r="I405" s="2" t="s">
        <v>14</v>
      </c>
      <c r="J405" s="2" t="s">
        <v>24</v>
      </c>
      <c r="K405" s="107">
        <v>2259.34</v>
      </c>
    </row>
    <row r="406" spans="7:11" x14ac:dyDescent="0.2">
      <c r="G406" s="3">
        <v>41576</v>
      </c>
      <c r="H406" s="2" t="s">
        <v>13</v>
      </c>
      <c r="I406" s="2" t="s">
        <v>20</v>
      </c>
      <c r="J406" s="2" t="s">
        <v>29</v>
      </c>
      <c r="K406" s="107">
        <v>7183.28</v>
      </c>
    </row>
    <row r="407" spans="7:11" x14ac:dyDescent="0.2">
      <c r="G407" s="3">
        <v>41444</v>
      </c>
      <c r="H407" s="2" t="s">
        <v>17</v>
      </c>
      <c r="I407" s="2" t="s">
        <v>27</v>
      </c>
      <c r="J407" s="2" t="s">
        <v>282</v>
      </c>
      <c r="K407" s="107">
        <v>8428.4</v>
      </c>
    </row>
    <row r="408" spans="7:11" x14ac:dyDescent="0.2">
      <c r="G408" s="3">
        <v>41536</v>
      </c>
      <c r="H408" s="2" t="s">
        <v>17</v>
      </c>
      <c r="I408" s="2" t="s">
        <v>20</v>
      </c>
      <c r="J408" s="2" t="s">
        <v>21</v>
      </c>
      <c r="K408" s="107">
        <v>210.21</v>
      </c>
    </row>
    <row r="409" spans="7:11" x14ac:dyDescent="0.2">
      <c r="G409" s="3">
        <v>41220</v>
      </c>
      <c r="H409" s="2" t="s">
        <v>28</v>
      </c>
      <c r="I409" s="2" t="s">
        <v>14</v>
      </c>
      <c r="J409" s="2" t="s">
        <v>36</v>
      </c>
      <c r="K409" s="107">
        <v>9976.35</v>
      </c>
    </row>
    <row r="410" spans="7:11" x14ac:dyDescent="0.2">
      <c r="G410" s="3">
        <v>41229</v>
      </c>
      <c r="H410" s="2" t="s">
        <v>31</v>
      </c>
      <c r="I410" s="2" t="s">
        <v>20</v>
      </c>
      <c r="J410" s="2" t="s">
        <v>29</v>
      </c>
      <c r="K410" s="107">
        <v>5500.38</v>
      </c>
    </row>
    <row r="411" spans="7:11" x14ac:dyDescent="0.2">
      <c r="G411" s="3">
        <v>40935</v>
      </c>
      <c r="H411" s="2" t="s">
        <v>13</v>
      </c>
      <c r="I411" s="2" t="s">
        <v>27</v>
      </c>
      <c r="J411" s="2" t="s">
        <v>29</v>
      </c>
      <c r="K411" s="107">
        <v>3728.66</v>
      </c>
    </row>
    <row r="412" spans="7:11" x14ac:dyDescent="0.2">
      <c r="G412" s="3">
        <v>41444</v>
      </c>
      <c r="H412" s="2" t="s">
        <v>13</v>
      </c>
      <c r="I412" s="2" t="s">
        <v>20</v>
      </c>
      <c r="J412" s="2" t="s">
        <v>29</v>
      </c>
      <c r="K412" s="107">
        <v>2921.66</v>
      </c>
    </row>
    <row r="413" spans="7:11" x14ac:dyDescent="0.2">
      <c r="G413" s="3">
        <v>41071</v>
      </c>
      <c r="H413" s="2" t="s">
        <v>28</v>
      </c>
      <c r="I413" s="2" t="s">
        <v>23</v>
      </c>
      <c r="J413" s="2" t="s">
        <v>282</v>
      </c>
      <c r="K413" s="107">
        <v>4824.3900000000003</v>
      </c>
    </row>
    <row r="414" spans="7:11" x14ac:dyDescent="0.2">
      <c r="G414" s="3">
        <v>41038</v>
      </c>
      <c r="H414" s="2" t="s">
        <v>13</v>
      </c>
      <c r="I414" s="2" t="s">
        <v>20</v>
      </c>
      <c r="J414" s="2" t="s">
        <v>30</v>
      </c>
      <c r="K414" s="107">
        <v>2863.76</v>
      </c>
    </row>
    <row r="415" spans="7:11" x14ac:dyDescent="0.2">
      <c r="G415" s="3">
        <v>41506</v>
      </c>
      <c r="H415" s="2" t="s">
        <v>31</v>
      </c>
      <c r="I415" s="2" t="s">
        <v>14</v>
      </c>
      <c r="J415" s="2" t="s">
        <v>34</v>
      </c>
      <c r="K415" s="107">
        <v>1163.6400000000001</v>
      </c>
    </row>
    <row r="416" spans="7:11" x14ac:dyDescent="0.2">
      <c r="G416" s="3">
        <v>41190</v>
      </c>
      <c r="H416" s="2" t="s">
        <v>17</v>
      </c>
      <c r="I416" s="2" t="s">
        <v>14</v>
      </c>
      <c r="J416" s="2" t="s">
        <v>29</v>
      </c>
      <c r="K416" s="107">
        <v>2302.29</v>
      </c>
    </row>
    <row r="417" spans="7:11" x14ac:dyDescent="0.2">
      <c r="G417" s="3">
        <v>41331</v>
      </c>
      <c r="H417" s="2" t="s">
        <v>13</v>
      </c>
      <c r="I417" s="2" t="s">
        <v>27</v>
      </c>
      <c r="J417" s="2" t="s">
        <v>33</v>
      </c>
      <c r="K417" s="107">
        <v>4236.47</v>
      </c>
    </row>
    <row r="418" spans="7:11" x14ac:dyDescent="0.2">
      <c r="G418" s="3">
        <v>41173</v>
      </c>
      <c r="H418" s="2" t="s">
        <v>13</v>
      </c>
      <c r="I418" s="2" t="s">
        <v>27</v>
      </c>
      <c r="J418" s="2" t="s">
        <v>30</v>
      </c>
      <c r="K418" s="107">
        <v>7731.13</v>
      </c>
    </row>
    <row r="419" spans="7:11" x14ac:dyDescent="0.2">
      <c r="G419" s="3">
        <v>41199</v>
      </c>
      <c r="H419" s="2" t="s">
        <v>28</v>
      </c>
      <c r="I419" s="2" t="s">
        <v>23</v>
      </c>
      <c r="J419" s="2" t="s">
        <v>29</v>
      </c>
      <c r="K419" s="107">
        <v>5002.8999999999996</v>
      </c>
    </row>
    <row r="420" spans="7:11" x14ac:dyDescent="0.2">
      <c r="G420" s="3">
        <v>41045</v>
      </c>
      <c r="H420" s="2" t="s">
        <v>17</v>
      </c>
      <c r="I420" s="2" t="s">
        <v>14</v>
      </c>
      <c r="J420" s="2" t="s">
        <v>35</v>
      </c>
      <c r="K420" s="107">
        <v>3885.67</v>
      </c>
    </row>
    <row r="421" spans="7:11" x14ac:dyDescent="0.2">
      <c r="G421" s="3">
        <v>41447</v>
      </c>
      <c r="H421" s="2" t="s">
        <v>31</v>
      </c>
      <c r="I421" s="2" t="s">
        <v>14</v>
      </c>
      <c r="J421" s="2" t="s">
        <v>33</v>
      </c>
      <c r="K421" s="107">
        <v>4634.6000000000004</v>
      </c>
    </row>
    <row r="422" spans="7:11" x14ac:dyDescent="0.2">
      <c r="G422" s="3">
        <v>41229</v>
      </c>
      <c r="H422" s="2" t="s">
        <v>17</v>
      </c>
      <c r="I422" s="2" t="s">
        <v>23</v>
      </c>
      <c r="J422" s="2" t="s">
        <v>18</v>
      </c>
      <c r="K422" s="107">
        <v>8019.5</v>
      </c>
    </row>
    <row r="423" spans="7:11" x14ac:dyDescent="0.2">
      <c r="G423" s="3">
        <v>41468</v>
      </c>
      <c r="H423" s="2" t="s">
        <v>28</v>
      </c>
      <c r="I423" s="2" t="s">
        <v>27</v>
      </c>
      <c r="J423" s="2" t="s">
        <v>26</v>
      </c>
      <c r="K423" s="107">
        <v>9341.7900000000009</v>
      </c>
    </row>
    <row r="424" spans="7:11" x14ac:dyDescent="0.2">
      <c r="G424" s="3">
        <v>41100</v>
      </c>
      <c r="H424" s="2" t="s">
        <v>28</v>
      </c>
      <c r="I424" s="2" t="s">
        <v>23</v>
      </c>
      <c r="J424" s="2" t="s">
        <v>282</v>
      </c>
      <c r="K424" s="107">
        <v>526.99</v>
      </c>
    </row>
    <row r="425" spans="7:11" x14ac:dyDescent="0.2">
      <c r="G425" s="3">
        <v>41142</v>
      </c>
      <c r="H425" s="2" t="s">
        <v>17</v>
      </c>
      <c r="I425" s="2" t="s">
        <v>27</v>
      </c>
      <c r="J425" s="2" t="s">
        <v>30</v>
      </c>
      <c r="K425" s="107">
        <v>2032.86</v>
      </c>
    </row>
    <row r="426" spans="7:11" x14ac:dyDescent="0.2">
      <c r="G426" s="3">
        <v>41090</v>
      </c>
      <c r="H426" s="2" t="s">
        <v>17</v>
      </c>
      <c r="I426" s="2" t="s">
        <v>23</v>
      </c>
      <c r="J426" s="2" t="s">
        <v>18</v>
      </c>
      <c r="K426" s="107">
        <v>4919.49</v>
      </c>
    </row>
    <row r="427" spans="7:11" x14ac:dyDescent="0.2">
      <c r="G427" s="3">
        <v>41347</v>
      </c>
      <c r="H427" s="2" t="s">
        <v>28</v>
      </c>
      <c r="I427" s="2" t="s">
        <v>27</v>
      </c>
      <c r="J427" s="2" t="s">
        <v>35</v>
      </c>
      <c r="K427" s="107">
        <v>3649.94</v>
      </c>
    </row>
    <row r="428" spans="7:11" x14ac:dyDescent="0.2">
      <c r="G428" s="3">
        <v>41043</v>
      </c>
      <c r="H428" s="2" t="s">
        <v>31</v>
      </c>
      <c r="I428" s="2" t="s">
        <v>14</v>
      </c>
      <c r="J428" s="2" t="s">
        <v>34</v>
      </c>
      <c r="K428" s="107">
        <v>923.36</v>
      </c>
    </row>
    <row r="429" spans="7:11" x14ac:dyDescent="0.2">
      <c r="G429" s="3">
        <v>41586</v>
      </c>
      <c r="H429" s="2" t="s">
        <v>31</v>
      </c>
      <c r="I429" s="2" t="s">
        <v>14</v>
      </c>
      <c r="J429" s="2" t="s">
        <v>35</v>
      </c>
      <c r="K429" s="107">
        <v>7706.14</v>
      </c>
    </row>
    <row r="430" spans="7:11" x14ac:dyDescent="0.2">
      <c r="G430" s="3">
        <v>41487</v>
      </c>
      <c r="H430" s="2" t="s">
        <v>17</v>
      </c>
      <c r="I430" s="2" t="s">
        <v>14</v>
      </c>
      <c r="J430" s="2" t="s">
        <v>36</v>
      </c>
      <c r="K430" s="107">
        <v>2525.59</v>
      </c>
    </row>
    <row r="431" spans="7:11" x14ac:dyDescent="0.2">
      <c r="G431" s="3">
        <v>40988</v>
      </c>
      <c r="H431" s="2" t="s">
        <v>28</v>
      </c>
      <c r="I431" s="2" t="s">
        <v>14</v>
      </c>
      <c r="J431" s="2" t="s">
        <v>35</v>
      </c>
      <c r="K431" s="107">
        <v>200.99</v>
      </c>
    </row>
    <row r="432" spans="7:11" x14ac:dyDescent="0.2">
      <c r="G432" s="3">
        <v>41039</v>
      </c>
      <c r="H432" s="2" t="s">
        <v>28</v>
      </c>
      <c r="I432" s="2" t="s">
        <v>20</v>
      </c>
      <c r="J432" s="2" t="s">
        <v>34</v>
      </c>
      <c r="K432" s="107">
        <v>3790.97</v>
      </c>
    </row>
    <row r="433" spans="7:11" x14ac:dyDescent="0.2">
      <c r="G433" s="3">
        <v>41423</v>
      </c>
      <c r="H433" s="2" t="s">
        <v>17</v>
      </c>
      <c r="I433" s="2" t="s">
        <v>20</v>
      </c>
      <c r="J433" s="2" t="s">
        <v>30</v>
      </c>
      <c r="K433" s="107">
        <v>326.16000000000003</v>
      </c>
    </row>
    <row r="434" spans="7:11" x14ac:dyDescent="0.2">
      <c r="G434" s="3">
        <v>41323</v>
      </c>
      <c r="H434" s="2" t="s">
        <v>28</v>
      </c>
      <c r="I434" s="2" t="s">
        <v>23</v>
      </c>
      <c r="J434" s="2" t="s">
        <v>35</v>
      </c>
      <c r="K434" s="107">
        <v>6538.62</v>
      </c>
    </row>
    <row r="435" spans="7:11" x14ac:dyDescent="0.2">
      <c r="G435" s="3">
        <v>41401</v>
      </c>
      <c r="H435" s="2" t="s">
        <v>31</v>
      </c>
      <c r="I435" s="2" t="s">
        <v>14</v>
      </c>
      <c r="J435" s="2" t="s">
        <v>18</v>
      </c>
      <c r="K435" s="107">
        <v>7087.8</v>
      </c>
    </row>
    <row r="436" spans="7:11" x14ac:dyDescent="0.2">
      <c r="G436" s="3">
        <v>41149</v>
      </c>
      <c r="H436" s="2" t="s">
        <v>28</v>
      </c>
      <c r="I436" s="2" t="s">
        <v>27</v>
      </c>
      <c r="J436" s="2" t="s">
        <v>21</v>
      </c>
      <c r="K436" s="107">
        <v>9576.82</v>
      </c>
    </row>
    <row r="437" spans="7:11" x14ac:dyDescent="0.2">
      <c r="G437" s="3">
        <v>41608</v>
      </c>
      <c r="H437" s="2" t="s">
        <v>13</v>
      </c>
      <c r="I437" s="2" t="s">
        <v>23</v>
      </c>
      <c r="J437" s="2" t="s">
        <v>282</v>
      </c>
      <c r="K437" s="107">
        <v>2169.36</v>
      </c>
    </row>
    <row r="438" spans="7:11" x14ac:dyDescent="0.2">
      <c r="G438" s="3">
        <v>40962</v>
      </c>
      <c r="H438" s="2" t="s">
        <v>17</v>
      </c>
      <c r="I438" s="2" t="s">
        <v>27</v>
      </c>
      <c r="J438" s="2" t="s">
        <v>15</v>
      </c>
      <c r="K438" s="107">
        <v>6349.21</v>
      </c>
    </row>
    <row r="439" spans="7:11" x14ac:dyDescent="0.2">
      <c r="G439" s="3">
        <v>41098</v>
      </c>
      <c r="H439" s="2" t="s">
        <v>31</v>
      </c>
      <c r="I439" s="2" t="s">
        <v>27</v>
      </c>
      <c r="J439" s="2" t="s">
        <v>282</v>
      </c>
      <c r="K439" s="107">
        <v>597.17999999999995</v>
      </c>
    </row>
    <row r="440" spans="7:11" x14ac:dyDescent="0.2">
      <c r="G440" s="3">
        <v>41385</v>
      </c>
      <c r="H440" s="2" t="s">
        <v>28</v>
      </c>
      <c r="I440" s="2" t="s">
        <v>20</v>
      </c>
      <c r="J440" s="2" t="s">
        <v>32</v>
      </c>
      <c r="K440" s="107">
        <v>8062.54</v>
      </c>
    </row>
    <row r="441" spans="7:11" x14ac:dyDescent="0.2">
      <c r="G441" s="3">
        <v>41168</v>
      </c>
      <c r="H441" s="2" t="s">
        <v>31</v>
      </c>
      <c r="I441" s="2" t="s">
        <v>27</v>
      </c>
      <c r="J441" s="2" t="s">
        <v>24</v>
      </c>
      <c r="K441" s="107">
        <v>2239.8200000000002</v>
      </c>
    </row>
    <row r="442" spans="7:11" x14ac:dyDescent="0.2">
      <c r="G442" s="3">
        <v>41033</v>
      </c>
      <c r="H442" s="2" t="s">
        <v>13</v>
      </c>
      <c r="I442" s="2" t="s">
        <v>27</v>
      </c>
      <c r="J442" s="2" t="s">
        <v>26</v>
      </c>
      <c r="K442" s="107">
        <v>8535.9699999999993</v>
      </c>
    </row>
    <row r="443" spans="7:11" x14ac:dyDescent="0.2">
      <c r="G443" s="3">
        <v>41062</v>
      </c>
      <c r="H443" s="2" t="s">
        <v>28</v>
      </c>
      <c r="I443" s="2" t="s">
        <v>20</v>
      </c>
      <c r="J443" s="2" t="s">
        <v>282</v>
      </c>
      <c r="K443" s="107">
        <v>5096.67</v>
      </c>
    </row>
    <row r="444" spans="7:11" x14ac:dyDescent="0.2">
      <c r="G444" s="3">
        <v>41243</v>
      </c>
      <c r="H444" s="2" t="s">
        <v>13</v>
      </c>
      <c r="I444" s="2" t="s">
        <v>14</v>
      </c>
      <c r="J444" s="2" t="s">
        <v>36</v>
      </c>
      <c r="K444" s="107">
        <v>7144.52</v>
      </c>
    </row>
    <row r="445" spans="7:11" x14ac:dyDescent="0.2">
      <c r="G445" s="3">
        <v>40989</v>
      </c>
      <c r="H445" s="2" t="s">
        <v>17</v>
      </c>
      <c r="I445" s="2" t="s">
        <v>23</v>
      </c>
      <c r="J445" s="2" t="s">
        <v>29</v>
      </c>
      <c r="K445" s="107">
        <v>7378.25</v>
      </c>
    </row>
    <row r="446" spans="7:11" x14ac:dyDescent="0.2">
      <c r="G446" s="3">
        <v>40969</v>
      </c>
      <c r="H446" s="2" t="s">
        <v>31</v>
      </c>
      <c r="I446" s="2" t="s">
        <v>20</v>
      </c>
      <c r="J446" s="2" t="s">
        <v>29</v>
      </c>
      <c r="K446" s="107">
        <v>2972.12</v>
      </c>
    </row>
    <row r="447" spans="7:11" x14ac:dyDescent="0.2">
      <c r="G447" s="3">
        <v>41432</v>
      </c>
      <c r="H447" s="2" t="s">
        <v>13</v>
      </c>
      <c r="I447" s="2" t="s">
        <v>20</v>
      </c>
      <c r="J447" s="2" t="s">
        <v>29</v>
      </c>
      <c r="K447" s="107">
        <v>6141.18</v>
      </c>
    </row>
    <row r="448" spans="7:11" x14ac:dyDescent="0.2">
      <c r="G448" s="3">
        <v>41443</v>
      </c>
      <c r="H448" s="2" t="s">
        <v>28</v>
      </c>
      <c r="I448" s="2" t="s">
        <v>23</v>
      </c>
      <c r="J448" s="2" t="s">
        <v>26</v>
      </c>
      <c r="K448" s="107">
        <v>8561.11</v>
      </c>
    </row>
    <row r="449" spans="7:11" x14ac:dyDescent="0.2">
      <c r="G449" s="3">
        <v>41037</v>
      </c>
      <c r="H449" s="2" t="s">
        <v>31</v>
      </c>
      <c r="I449" s="2" t="s">
        <v>23</v>
      </c>
      <c r="J449" s="2" t="s">
        <v>33</v>
      </c>
      <c r="K449" s="107">
        <v>7742.54</v>
      </c>
    </row>
    <row r="450" spans="7:11" x14ac:dyDescent="0.2">
      <c r="G450" s="3">
        <v>40946</v>
      </c>
      <c r="H450" s="2" t="s">
        <v>31</v>
      </c>
      <c r="I450" s="2" t="s">
        <v>23</v>
      </c>
      <c r="J450" s="2" t="s">
        <v>282</v>
      </c>
      <c r="K450" s="107">
        <v>3096.63</v>
      </c>
    </row>
    <row r="451" spans="7:11" x14ac:dyDescent="0.2">
      <c r="G451" s="3">
        <v>41602</v>
      </c>
      <c r="H451" s="2" t="s">
        <v>17</v>
      </c>
      <c r="I451" s="2" t="s">
        <v>27</v>
      </c>
      <c r="J451" s="2" t="s">
        <v>26</v>
      </c>
      <c r="K451" s="107">
        <v>5290.04</v>
      </c>
    </row>
    <row r="452" spans="7:11" x14ac:dyDescent="0.2">
      <c r="G452" s="3">
        <v>41359</v>
      </c>
      <c r="H452" s="2" t="s">
        <v>17</v>
      </c>
      <c r="I452" s="2" t="s">
        <v>14</v>
      </c>
      <c r="J452" s="2" t="s">
        <v>36</v>
      </c>
      <c r="K452" s="107">
        <v>1675.2</v>
      </c>
    </row>
    <row r="453" spans="7:11" x14ac:dyDescent="0.2">
      <c r="G453" s="3">
        <v>41094</v>
      </c>
      <c r="H453" s="2" t="s">
        <v>31</v>
      </c>
      <c r="I453" s="2" t="s">
        <v>27</v>
      </c>
      <c r="J453" s="2" t="s">
        <v>24</v>
      </c>
      <c r="K453" s="107">
        <v>5019.84</v>
      </c>
    </row>
    <row r="454" spans="7:11" x14ac:dyDescent="0.2">
      <c r="G454" s="3">
        <v>41066</v>
      </c>
      <c r="H454" s="2" t="s">
        <v>17</v>
      </c>
      <c r="I454" s="2" t="s">
        <v>23</v>
      </c>
      <c r="J454" s="2" t="s">
        <v>21</v>
      </c>
      <c r="K454" s="107">
        <v>2884.53</v>
      </c>
    </row>
    <row r="455" spans="7:11" x14ac:dyDescent="0.2">
      <c r="G455" s="3">
        <v>41415</v>
      </c>
      <c r="H455" s="2" t="s">
        <v>13</v>
      </c>
      <c r="I455" s="2" t="s">
        <v>27</v>
      </c>
      <c r="J455" s="2" t="s">
        <v>30</v>
      </c>
      <c r="K455" s="107">
        <v>4999.76</v>
      </c>
    </row>
    <row r="456" spans="7:11" x14ac:dyDescent="0.2">
      <c r="G456" s="3">
        <v>41476</v>
      </c>
      <c r="H456" s="2" t="s">
        <v>31</v>
      </c>
      <c r="I456" s="2" t="s">
        <v>20</v>
      </c>
      <c r="J456" s="2" t="s">
        <v>21</v>
      </c>
      <c r="K456" s="107">
        <v>8784.52</v>
      </c>
    </row>
    <row r="457" spans="7:11" x14ac:dyDescent="0.2">
      <c r="G457" s="3">
        <v>41546</v>
      </c>
      <c r="H457" s="2" t="s">
        <v>13</v>
      </c>
      <c r="I457" s="2" t="s">
        <v>20</v>
      </c>
      <c r="J457" s="2" t="s">
        <v>34</v>
      </c>
      <c r="K457" s="107">
        <v>3863.43</v>
      </c>
    </row>
    <row r="458" spans="7:11" x14ac:dyDescent="0.2">
      <c r="G458" s="3">
        <v>41310</v>
      </c>
      <c r="H458" s="2" t="s">
        <v>13</v>
      </c>
      <c r="I458" s="2" t="s">
        <v>20</v>
      </c>
      <c r="J458" s="2" t="s">
        <v>15</v>
      </c>
      <c r="K458" s="107">
        <v>1016.32</v>
      </c>
    </row>
    <row r="459" spans="7:11" x14ac:dyDescent="0.2">
      <c r="G459" s="3">
        <v>40964</v>
      </c>
      <c r="H459" s="2" t="s">
        <v>13</v>
      </c>
      <c r="I459" s="2" t="s">
        <v>14</v>
      </c>
      <c r="J459" s="2" t="s">
        <v>18</v>
      </c>
      <c r="K459" s="107">
        <v>4095.09</v>
      </c>
    </row>
    <row r="460" spans="7:11" x14ac:dyDescent="0.2">
      <c r="G460" s="3">
        <v>40947</v>
      </c>
      <c r="H460" s="2" t="s">
        <v>28</v>
      </c>
      <c r="I460" s="2" t="s">
        <v>27</v>
      </c>
      <c r="J460" s="2" t="s">
        <v>26</v>
      </c>
      <c r="K460" s="107">
        <v>4234.3500000000004</v>
      </c>
    </row>
    <row r="461" spans="7:11" x14ac:dyDescent="0.2">
      <c r="G461" s="3">
        <v>41474</v>
      </c>
      <c r="H461" s="2" t="s">
        <v>28</v>
      </c>
      <c r="I461" s="2" t="s">
        <v>14</v>
      </c>
      <c r="J461" s="2" t="s">
        <v>35</v>
      </c>
      <c r="K461" s="107">
        <v>9556.16</v>
      </c>
    </row>
    <row r="462" spans="7:11" x14ac:dyDescent="0.2">
      <c r="G462" s="3">
        <v>41487</v>
      </c>
      <c r="H462" s="2" t="s">
        <v>17</v>
      </c>
      <c r="I462" s="2" t="s">
        <v>27</v>
      </c>
      <c r="J462" s="2" t="s">
        <v>26</v>
      </c>
      <c r="K462" s="107">
        <v>7931.45</v>
      </c>
    </row>
    <row r="463" spans="7:11" x14ac:dyDescent="0.2">
      <c r="G463" s="3">
        <v>41006</v>
      </c>
      <c r="H463" s="2" t="s">
        <v>13</v>
      </c>
      <c r="I463" s="2" t="s">
        <v>14</v>
      </c>
      <c r="J463" s="2" t="s">
        <v>15</v>
      </c>
      <c r="K463" s="107">
        <v>6162.09</v>
      </c>
    </row>
    <row r="464" spans="7:11" x14ac:dyDescent="0.2">
      <c r="G464" s="3">
        <v>41025</v>
      </c>
      <c r="H464" s="2" t="s">
        <v>28</v>
      </c>
      <c r="I464" s="2" t="s">
        <v>27</v>
      </c>
      <c r="J464" s="2" t="s">
        <v>15</v>
      </c>
      <c r="K464" s="107">
        <v>2526.71</v>
      </c>
    </row>
    <row r="465" spans="7:11" x14ac:dyDescent="0.2">
      <c r="G465" s="3">
        <v>41295</v>
      </c>
      <c r="H465" s="2" t="s">
        <v>28</v>
      </c>
      <c r="I465" s="2" t="s">
        <v>27</v>
      </c>
      <c r="J465" s="2" t="s">
        <v>15</v>
      </c>
      <c r="K465" s="107">
        <v>5091.37</v>
      </c>
    </row>
    <row r="466" spans="7:11" x14ac:dyDescent="0.2">
      <c r="G466" s="3">
        <v>41389</v>
      </c>
      <c r="H466" s="2" t="s">
        <v>31</v>
      </c>
      <c r="I466" s="2" t="s">
        <v>23</v>
      </c>
      <c r="J466" s="2" t="s">
        <v>33</v>
      </c>
      <c r="K466" s="107">
        <v>9328.7099999999991</v>
      </c>
    </row>
    <row r="467" spans="7:11" x14ac:dyDescent="0.2">
      <c r="G467" s="3">
        <v>41087</v>
      </c>
      <c r="H467" s="2" t="s">
        <v>28</v>
      </c>
      <c r="I467" s="2" t="s">
        <v>14</v>
      </c>
      <c r="J467" s="2" t="s">
        <v>282</v>
      </c>
      <c r="K467" s="107">
        <v>8803.18</v>
      </c>
    </row>
    <row r="468" spans="7:11" x14ac:dyDescent="0.2">
      <c r="G468" s="3">
        <v>41180</v>
      </c>
      <c r="H468" s="2" t="s">
        <v>28</v>
      </c>
      <c r="I468" s="2" t="s">
        <v>23</v>
      </c>
      <c r="J468" s="2" t="s">
        <v>33</v>
      </c>
      <c r="K468" s="107">
        <v>7959.39</v>
      </c>
    </row>
    <row r="469" spans="7:11" x14ac:dyDescent="0.2">
      <c r="G469" s="3">
        <v>41198</v>
      </c>
      <c r="H469" s="2" t="s">
        <v>13</v>
      </c>
      <c r="I469" s="2" t="s">
        <v>23</v>
      </c>
      <c r="J469" s="2" t="s">
        <v>24</v>
      </c>
      <c r="K469" s="107">
        <v>8409.7900000000009</v>
      </c>
    </row>
    <row r="470" spans="7:11" x14ac:dyDescent="0.2">
      <c r="G470" s="3">
        <v>41312</v>
      </c>
      <c r="H470" s="2" t="s">
        <v>31</v>
      </c>
      <c r="I470" s="2" t="s">
        <v>14</v>
      </c>
      <c r="J470" s="2" t="s">
        <v>35</v>
      </c>
      <c r="K470" s="107">
        <v>805.26</v>
      </c>
    </row>
    <row r="471" spans="7:11" x14ac:dyDescent="0.2">
      <c r="G471" s="3">
        <v>40937</v>
      </c>
      <c r="H471" s="2" t="s">
        <v>13</v>
      </c>
      <c r="I471" s="2" t="s">
        <v>20</v>
      </c>
      <c r="J471" s="2" t="s">
        <v>35</v>
      </c>
      <c r="K471" s="107">
        <v>9884.69</v>
      </c>
    </row>
    <row r="472" spans="7:11" x14ac:dyDescent="0.2">
      <c r="G472" s="3">
        <v>41053</v>
      </c>
      <c r="H472" s="2" t="s">
        <v>31</v>
      </c>
      <c r="I472" s="2" t="s">
        <v>20</v>
      </c>
      <c r="J472" s="2" t="s">
        <v>29</v>
      </c>
      <c r="K472" s="107">
        <v>2227.61</v>
      </c>
    </row>
    <row r="473" spans="7:11" x14ac:dyDescent="0.2">
      <c r="G473" s="3">
        <v>41426</v>
      </c>
      <c r="H473" s="2" t="s">
        <v>31</v>
      </c>
      <c r="I473" s="2" t="s">
        <v>27</v>
      </c>
      <c r="J473" s="2" t="s">
        <v>21</v>
      </c>
      <c r="K473" s="107">
        <v>6005.87</v>
      </c>
    </row>
    <row r="474" spans="7:11" x14ac:dyDescent="0.2">
      <c r="G474" s="3">
        <v>40956</v>
      </c>
      <c r="H474" s="2" t="s">
        <v>17</v>
      </c>
      <c r="I474" s="2" t="s">
        <v>27</v>
      </c>
      <c r="J474" s="2" t="s">
        <v>26</v>
      </c>
      <c r="K474" s="107">
        <v>6663.49</v>
      </c>
    </row>
    <row r="475" spans="7:11" x14ac:dyDescent="0.2">
      <c r="G475" s="3">
        <v>41027</v>
      </c>
      <c r="H475" s="2" t="s">
        <v>13</v>
      </c>
      <c r="I475" s="2" t="s">
        <v>23</v>
      </c>
      <c r="J475" s="2" t="s">
        <v>15</v>
      </c>
      <c r="K475" s="107">
        <v>3739.47</v>
      </c>
    </row>
    <row r="476" spans="7:11" x14ac:dyDescent="0.2">
      <c r="G476" s="3">
        <v>40950</v>
      </c>
      <c r="H476" s="2" t="s">
        <v>17</v>
      </c>
      <c r="I476" s="2" t="s">
        <v>27</v>
      </c>
      <c r="J476" s="2" t="s">
        <v>32</v>
      </c>
      <c r="K476" s="107">
        <v>9040.24</v>
      </c>
    </row>
    <row r="477" spans="7:11" x14ac:dyDescent="0.2">
      <c r="G477" s="3">
        <v>40987</v>
      </c>
      <c r="H477" s="2" t="s">
        <v>13</v>
      </c>
      <c r="I477" s="2" t="s">
        <v>23</v>
      </c>
      <c r="J477" s="2" t="s">
        <v>36</v>
      </c>
      <c r="K477" s="107">
        <v>4579.12</v>
      </c>
    </row>
    <row r="478" spans="7:11" x14ac:dyDescent="0.2">
      <c r="G478" s="3">
        <v>41383</v>
      </c>
      <c r="H478" s="2" t="s">
        <v>28</v>
      </c>
      <c r="I478" s="2" t="s">
        <v>20</v>
      </c>
      <c r="J478" s="2" t="s">
        <v>36</v>
      </c>
      <c r="K478" s="107">
        <v>4049.38</v>
      </c>
    </row>
    <row r="479" spans="7:11" x14ac:dyDescent="0.2">
      <c r="G479" s="3">
        <v>41369</v>
      </c>
      <c r="H479" s="2" t="s">
        <v>13</v>
      </c>
      <c r="I479" s="2" t="s">
        <v>14</v>
      </c>
      <c r="J479" s="2" t="s">
        <v>36</v>
      </c>
      <c r="K479" s="107">
        <v>897.75</v>
      </c>
    </row>
    <row r="480" spans="7:11" x14ac:dyDescent="0.2">
      <c r="G480" s="3">
        <v>41097</v>
      </c>
      <c r="H480" s="2" t="s">
        <v>28</v>
      </c>
      <c r="I480" s="2" t="s">
        <v>23</v>
      </c>
      <c r="J480" s="2" t="s">
        <v>33</v>
      </c>
      <c r="K480" s="107">
        <v>5481.41</v>
      </c>
    </row>
    <row r="481" spans="7:11" x14ac:dyDescent="0.2">
      <c r="G481" s="3">
        <v>41006</v>
      </c>
      <c r="H481" s="2" t="s">
        <v>13</v>
      </c>
      <c r="I481" s="2" t="s">
        <v>14</v>
      </c>
      <c r="J481" s="2" t="s">
        <v>15</v>
      </c>
      <c r="K481" s="107">
        <v>1924.13</v>
      </c>
    </row>
    <row r="482" spans="7:11" x14ac:dyDescent="0.2">
      <c r="G482" s="3">
        <v>41034</v>
      </c>
      <c r="H482" s="2" t="s">
        <v>17</v>
      </c>
      <c r="I482" s="2" t="s">
        <v>27</v>
      </c>
      <c r="J482" s="2" t="s">
        <v>282</v>
      </c>
      <c r="K482" s="107">
        <v>4592.78</v>
      </c>
    </row>
    <row r="483" spans="7:11" x14ac:dyDescent="0.2">
      <c r="G483" s="3">
        <v>41376</v>
      </c>
      <c r="H483" s="2" t="s">
        <v>31</v>
      </c>
      <c r="I483" s="2" t="s">
        <v>14</v>
      </c>
      <c r="J483" s="2" t="s">
        <v>30</v>
      </c>
      <c r="K483" s="107">
        <v>5866.84</v>
      </c>
    </row>
    <row r="484" spans="7:11" x14ac:dyDescent="0.2">
      <c r="G484" s="3">
        <v>41315</v>
      </c>
      <c r="H484" s="2" t="s">
        <v>31</v>
      </c>
      <c r="I484" s="2" t="s">
        <v>27</v>
      </c>
      <c r="J484" s="2" t="s">
        <v>29</v>
      </c>
      <c r="K484" s="107">
        <v>6785.93</v>
      </c>
    </row>
    <row r="485" spans="7:11" x14ac:dyDescent="0.2">
      <c r="G485" s="3">
        <v>40964</v>
      </c>
      <c r="H485" s="2" t="s">
        <v>28</v>
      </c>
      <c r="I485" s="2" t="s">
        <v>27</v>
      </c>
      <c r="J485" s="2" t="s">
        <v>15</v>
      </c>
      <c r="K485" s="107">
        <v>3152.14</v>
      </c>
    </row>
    <row r="486" spans="7:11" x14ac:dyDescent="0.2">
      <c r="G486" s="3">
        <v>40924</v>
      </c>
      <c r="H486" s="2" t="s">
        <v>28</v>
      </c>
      <c r="I486" s="2" t="s">
        <v>20</v>
      </c>
      <c r="J486" s="2" t="s">
        <v>33</v>
      </c>
      <c r="K486" s="107">
        <v>6306.02</v>
      </c>
    </row>
    <row r="487" spans="7:11" x14ac:dyDescent="0.2">
      <c r="G487" s="3">
        <v>41384</v>
      </c>
      <c r="H487" s="2" t="s">
        <v>31</v>
      </c>
      <c r="I487" s="2" t="s">
        <v>20</v>
      </c>
      <c r="J487" s="2" t="s">
        <v>33</v>
      </c>
      <c r="K487" s="107">
        <v>7190.64</v>
      </c>
    </row>
    <row r="488" spans="7:11" x14ac:dyDescent="0.2">
      <c r="G488" s="3">
        <v>41622</v>
      </c>
      <c r="H488" s="2" t="s">
        <v>13</v>
      </c>
      <c r="I488" s="2" t="s">
        <v>23</v>
      </c>
      <c r="J488" s="2" t="s">
        <v>35</v>
      </c>
      <c r="K488" s="107">
        <v>9184.8700000000008</v>
      </c>
    </row>
    <row r="489" spans="7:11" x14ac:dyDescent="0.2">
      <c r="G489" s="3">
        <v>41497</v>
      </c>
      <c r="H489" s="2" t="s">
        <v>28</v>
      </c>
      <c r="I489" s="2" t="s">
        <v>23</v>
      </c>
      <c r="J489" s="2" t="s">
        <v>32</v>
      </c>
      <c r="K489" s="107">
        <v>2936.21</v>
      </c>
    </row>
    <row r="490" spans="7:11" x14ac:dyDescent="0.2">
      <c r="G490" s="3">
        <v>41474</v>
      </c>
      <c r="H490" s="2" t="s">
        <v>31</v>
      </c>
      <c r="I490" s="2" t="s">
        <v>14</v>
      </c>
      <c r="J490" s="2" t="s">
        <v>33</v>
      </c>
      <c r="K490" s="107">
        <v>2963.11</v>
      </c>
    </row>
    <row r="491" spans="7:11" x14ac:dyDescent="0.2">
      <c r="G491" s="3">
        <v>41599</v>
      </c>
      <c r="H491" s="2" t="s">
        <v>28</v>
      </c>
      <c r="I491" s="2" t="s">
        <v>14</v>
      </c>
      <c r="J491" s="2" t="s">
        <v>29</v>
      </c>
      <c r="K491" s="107">
        <v>6759.64</v>
      </c>
    </row>
    <row r="492" spans="7:11" x14ac:dyDescent="0.2">
      <c r="G492" s="3">
        <v>41391</v>
      </c>
      <c r="H492" s="2" t="s">
        <v>13</v>
      </c>
      <c r="I492" s="2" t="s">
        <v>14</v>
      </c>
      <c r="J492" s="2" t="s">
        <v>34</v>
      </c>
      <c r="K492" s="107">
        <v>2553.19</v>
      </c>
    </row>
    <row r="493" spans="7:11" x14ac:dyDescent="0.2">
      <c r="G493" s="3">
        <v>41013</v>
      </c>
      <c r="H493" s="2" t="s">
        <v>31</v>
      </c>
      <c r="I493" s="2" t="s">
        <v>14</v>
      </c>
      <c r="J493" s="2" t="s">
        <v>36</v>
      </c>
      <c r="K493" s="107">
        <v>9869.25</v>
      </c>
    </row>
    <row r="494" spans="7:11" x14ac:dyDescent="0.2">
      <c r="G494" s="3">
        <v>41170</v>
      </c>
      <c r="H494" s="2" t="s">
        <v>28</v>
      </c>
      <c r="I494" s="2" t="s">
        <v>23</v>
      </c>
      <c r="J494" s="2" t="s">
        <v>21</v>
      </c>
      <c r="K494" s="107">
        <v>6205.17</v>
      </c>
    </row>
    <row r="495" spans="7:11" x14ac:dyDescent="0.2">
      <c r="G495" s="3">
        <v>41293</v>
      </c>
      <c r="H495" s="2" t="s">
        <v>17</v>
      </c>
      <c r="I495" s="2" t="s">
        <v>20</v>
      </c>
      <c r="J495" s="2" t="s">
        <v>24</v>
      </c>
      <c r="K495" s="107">
        <v>7505.23</v>
      </c>
    </row>
    <row r="496" spans="7:11" x14ac:dyDescent="0.2">
      <c r="G496" s="3">
        <v>41573</v>
      </c>
      <c r="H496" s="2" t="s">
        <v>31</v>
      </c>
      <c r="I496" s="2" t="s">
        <v>20</v>
      </c>
      <c r="J496" s="2" t="s">
        <v>36</v>
      </c>
      <c r="K496" s="107">
        <v>3623.22</v>
      </c>
    </row>
    <row r="497" spans="7:11" x14ac:dyDescent="0.2">
      <c r="G497" s="3">
        <v>41546</v>
      </c>
      <c r="H497" s="2" t="s">
        <v>28</v>
      </c>
      <c r="I497" s="2" t="s">
        <v>27</v>
      </c>
      <c r="J497" s="2" t="s">
        <v>30</v>
      </c>
      <c r="K497" s="107">
        <v>9448.1</v>
      </c>
    </row>
    <row r="498" spans="7:11" x14ac:dyDescent="0.2">
      <c r="G498" s="3">
        <v>41496</v>
      </c>
      <c r="H498" s="2" t="s">
        <v>13</v>
      </c>
      <c r="I498" s="2" t="s">
        <v>20</v>
      </c>
      <c r="J498" s="2" t="s">
        <v>21</v>
      </c>
      <c r="K498" s="107">
        <v>3892.65</v>
      </c>
    </row>
    <row r="499" spans="7:11" x14ac:dyDescent="0.2">
      <c r="G499" s="3">
        <v>41119</v>
      </c>
      <c r="H499" s="2" t="s">
        <v>31</v>
      </c>
      <c r="I499" s="2" t="s">
        <v>27</v>
      </c>
      <c r="J499" s="2" t="s">
        <v>29</v>
      </c>
      <c r="K499" s="107">
        <v>1757.88</v>
      </c>
    </row>
    <row r="500" spans="7:11" x14ac:dyDescent="0.2">
      <c r="G500" s="3">
        <v>41638</v>
      </c>
      <c r="H500" s="2" t="s">
        <v>13</v>
      </c>
      <c r="I500" s="2" t="s">
        <v>20</v>
      </c>
      <c r="J500" s="2" t="s">
        <v>26</v>
      </c>
      <c r="K500" s="107">
        <v>1746.67</v>
      </c>
    </row>
    <row r="501" spans="7:11" x14ac:dyDescent="0.2">
      <c r="G501" s="3">
        <v>40948</v>
      </c>
      <c r="H501" s="2" t="s">
        <v>31</v>
      </c>
      <c r="I501" s="2" t="s">
        <v>27</v>
      </c>
      <c r="J501" s="2" t="s">
        <v>33</v>
      </c>
      <c r="K501" s="107">
        <v>4872.87</v>
      </c>
    </row>
    <row r="502" spans="7:11" x14ac:dyDescent="0.2">
      <c r="G502" s="3">
        <v>41300</v>
      </c>
      <c r="H502" s="2" t="s">
        <v>13</v>
      </c>
      <c r="I502" s="2" t="s">
        <v>14</v>
      </c>
      <c r="J502" s="2" t="s">
        <v>36</v>
      </c>
      <c r="K502" s="107">
        <v>3122.8</v>
      </c>
    </row>
    <row r="503" spans="7:11" x14ac:dyDescent="0.2">
      <c r="G503" s="3">
        <v>41562</v>
      </c>
      <c r="H503" s="2" t="s">
        <v>17</v>
      </c>
      <c r="I503" s="2" t="s">
        <v>20</v>
      </c>
      <c r="J503" s="2" t="s">
        <v>18</v>
      </c>
      <c r="K503" s="107">
        <v>75.239999999999995</v>
      </c>
    </row>
    <row r="504" spans="7:11" x14ac:dyDescent="0.2">
      <c r="G504" s="3">
        <v>41356</v>
      </c>
      <c r="H504" s="2" t="s">
        <v>28</v>
      </c>
      <c r="I504" s="2" t="s">
        <v>23</v>
      </c>
      <c r="J504" s="2" t="s">
        <v>24</v>
      </c>
      <c r="K504" s="107">
        <v>559.17999999999995</v>
      </c>
    </row>
    <row r="505" spans="7:11" x14ac:dyDescent="0.2">
      <c r="G505" s="3">
        <v>41182</v>
      </c>
      <c r="H505" s="2" t="s">
        <v>31</v>
      </c>
      <c r="I505" s="2" t="s">
        <v>20</v>
      </c>
      <c r="J505" s="2" t="s">
        <v>29</v>
      </c>
      <c r="K505" s="107">
        <v>1013.23</v>
      </c>
    </row>
    <row r="506" spans="7:11" x14ac:dyDescent="0.2">
      <c r="G506" s="3">
        <v>41509</v>
      </c>
      <c r="H506" s="2" t="s">
        <v>17</v>
      </c>
      <c r="I506" s="2" t="s">
        <v>23</v>
      </c>
      <c r="J506" s="2" t="s">
        <v>36</v>
      </c>
      <c r="K506" s="107">
        <v>1476.93</v>
      </c>
    </row>
    <row r="507" spans="7:11" x14ac:dyDescent="0.2">
      <c r="G507" s="3">
        <v>40986</v>
      </c>
      <c r="H507" s="2" t="s">
        <v>28</v>
      </c>
      <c r="I507" s="2" t="s">
        <v>23</v>
      </c>
      <c r="J507" s="2" t="s">
        <v>29</v>
      </c>
      <c r="K507" s="107">
        <v>2782.24</v>
      </c>
    </row>
    <row r="508" spans="7:11" x14ac:dyDescent="0.2">
      <c r="G508" s="3">
        <v>40922</v>
      </c>
      <c r="H508" s="2" t="s">
        <v>31</v>
      </c>
      <c r="I508" s="2" t="s">
        <v>20</v>
      </c>
      <c r="J508" s="2" t="s">
        <v>35</v>
      </c>
      <c r="K508" s="107">
        <v>7480.03</v>
      </c>
    </row>
    <row r="509" spans="7:11" x14ac:dyDescent="0.2">
      <c r="G509" s="3">
        <v>41260</v>
      </c>
      <c r="H509" s="2" t="s">
        <v>28</v>
      </c>
      <c r="I509" s="2" t="s">
        <v>27</v>
      </c>
      <c r="J509" s="2" t="s">
        <v>26</v>
      </c>
      <c r="K509" s="107">
        <v>8639.83</v>
      </c>
    </row>
    <row r="510" spans="7:11" x14ac:dyDescent="0.2">
      <c r="G510" s="3">
        <v>41481</v>
      </c>
      <c r="H510" s="2" t="s">
        <v>17</v>
      </c>
      <c r="I510" s="2" t="s">
        <v>27</v>
      </c>
      <c r="J510" s="2" t="s">
        <v>18</v>
      </c>
      <c r="K510" s="107">
        <v>9969.86</v>
      </c>
    </row>
    <row r="511" spans="7:11" x14ac:dyDescent="0.2">
      <c r="G511" s="3">
        <v>41503</v>
      </c>
      <c r="H511" s="2" t="s">
        <v>28</v>
      </c>
      <c r="I511" s="2" t="s">
        <v>20</v>
      </c>
      <c r="J511" s="2" t="s">
        <v>26</v>
      </c>
      <c r="K511" s="107">
        <v>2557.1799999999998</v>
      </c>
    </row>
    <row r="512" spans="7:11" x14ac:dyDescent="0.2">
      <c r="G512" s="3">
        <v>41205</v>
      </c>
      <c r="H512" s="2" t="s">
        <v>17</v>
      </c>
      <c r="I512" s="2" t="s">
        <v>23</v>
      </c>
      <c r="J512" s="2" t="s">
        <v>32</v>
      </c>
      <c r="K512" s="107">
        <v>6918.21</v>
      </c>
    </row>
    <row r="513" spans="7:11" x14ac:dyDescent="0.2">
      <c r="G513" s="3">
        <v>41522</v>
      </c>
      <c r="H513" s="2" t="s">
        <v>28</v>
      </c>
      <c r="I513" s="2" t="s">
        <v>14</v>
      </c>
      <c r="J513" s="2" t="s">
        <v>36</v>
      </c>
      <c r="K513" s="107">
        <v>8865.32</v>
      </c>
    </row>
    <row r="514" spans="7:11" x14ac:dyDescent="0.2">
      <c r="G514" s="3">
        <v>41289</v>
      </c>
      <c r="H514" s="2" t="s">
        <v>31</v>
      </c>
      <c r="I514" s="2" t="s">
        <v>23</v>
      </c>
      <c r="J514" s="2" t="s">
        <v>35</v>
      </c>
      <c r="K514" s="107">
        <v>184.11</v>
      </c>
    </row>
    <row r="515" spans="7:11" x14ac:dyDescent="0.2">
      <c r="G515" s="3">
        <v>41592</v>
      </c>
      <c r="H515" s="2" t="s">
        <v>13</v>
      </c>
      <c r="I515" s="2" t="s">
        <v>23</v>
      </c>
      <c r="J515" s="2" t="s">
        <v>26</v>
      </c>
      <c r="K515" s="107">
        <v>6648.77</v>
      </c>
    </row>
    <row r="516" spans="7:11" x14ac:dyDescent="0.2">
      <c r="G516" s="3">
        <v>41528</v>
      </c>
      <c r="H516" s="2" t="s">
        <v>17</v>
      </c>
      <c r="I516" s="2" t="s">
        <v>23</v>
      </c>
      <c r="J516" s="2" t="s">
        <v>18</v>
      </c>
      <c r="K516" s="107">
        <v>77.95</v>
      </c>
    </row>
    <row r="517" spans="7:11" x14ac:dyDescent="0.2">
      <c r="G517" s="3">
        <v>41024</v>
      </c>
      <c r="H517" s="2" t="s">
        <v>17</v>
      </c>
      <c r="I517" s="2" t="s">
        <v>23</v>
      </c>
      <c r="J517" s="2" t="s">
        <v>34</v>
      </c>
      <c r="K517" s="107">
        <v>3971.6</v>
      </c>
    </row>
    <row r="518" spans="7:11" x14ac:dyDescent="0.2">
      <c r="G518" s="3">
        <v>41280</v>
      </c>
      <c r="H518" s="2" t="s">
        <v>31</v>
      </c>
      <c r="I518" s="2" t="s">
        <v>14</v>
      </c>
      <c r="J518" s="2" t="s">
        <v>33</v>
      </c>
      <c r="K518" s="107">
        <v>9090.41</v>
      </c>
    </row>
    <row r="519" spans="7:11" x14ac:dyDescent="0.2">
      <c r="G519" s="3">
        <v>41202</v>
      </c>
      <c r="H519" s="2" t="s">
        <v>13</v>
      </c>
      <c r="I519" s="2" t="s">
        <v>27</v>
      </c>
      <c r="J519" s="2" t="s">
        <v>24</v>
      </c>
      <c r="K519" s="107">
        <v>7061.95</v>
      </c>
    </row>
    <row r="520" spans="7:11" x14ac:dyDescent="0.2">
      <c r="G520" s="3">
        <v>41317</v>
      </c>
      <c r="H520" s="2" t="s">
        <v>31</v>
      </c>
      <c r="I520" s="2" t="s">
        <v>23</v>
      </c>
      <c r="J520" s="2" t="s">
        <v>33</v>
      </c>
      <c r="K520" s="107">
        <v>253.58</v>
      </c>
    </row>
    <row r="521" spans="7:11" x14ac:dyDescent="0.2">
      <c r="G521" s="3">
        <v>41486</v>
      </c>
      <c r="H521" s="2" t="s">
        <v>28</v>
      </c>
      <c r="I521" s="2" t="s">
        <v>14</v>
      </c>
      <c r="J521" s="2" t="s">
        <v>30</v>
      </c>
      <c r="K521" s="107">
        <v>1751.36</v>
      </c>
    </row>
    <row r="522" spans="7:11" x14ac:dyDescent="0.2">
      <c r="G522" s="3">
        <v>41169</v>
      </c>
      <c r="H522" s="2" t="s">
        <v>31</v>
      </c>
      <c r="I522" s="2" t="s">
        <v>27</v>
      </c>
      <c r="J522" s="2" t="s">
        <v>282</v>
      </c>
      <c r="K522" s="107">
        <v>6542.55</v>
      </c>
    </row>
    <row r="523" spans="7:11" x14ac:dyDescent="0.2">
      <c r="G523" s="3">
        <v>41291</v>
      </c>
      <c r="H523" s="2" t="s">
        <v>31</v>
      </c>
      <c r="I523" s="2" t="s">
        <v>27</v>
      </c>
      <c r="J523" s="2" t="s">
        <v>30</v>
      </c>
      <c r="K523" s="107">
        <v>471.13</v>
      </c>
    </row>
    <row r="524" spans="7:11" x14ac:dyDescent="0.2">
      <c r="G524" s="3">
        <v>41480</v>
      </c>
      <c r="H524" s="2" t="s">
        <v>28</v>
      </c>
      <c r="I524" s="2" t="s">
        <v>27</v>
      </c>
      <c r="J524" s="2" t="s">
        <v>282</v>
      </c>
      <c r="K524" s="107">
        <v>6741.79</v>
      </c>
    </row>
    <row r="525" spans="7:11" x14ac:dyDescent="0.2">
      <c r="G525" s="3">
        <v>41102</v>
      </c>
      <c r="H525" s="2" t="s">
        <v>13</v>
      </c>
      <c r="I525" s="2" t="s">
        <v>23</v>
      </c>
      <c r="J525" s="2" t="s">
        <v>34</v>
      </c>
      <c r="K525" s="107">
        <v>9875.9599999999991</v>
      </c>
    </row>
    <row r="526" spans="7:11" x14ac:dyDescent="0.2">
      <c r="G526" s="3">
        <v>41471</v>
      </c>
      <c r="H526" s="2" t="s">
        <v>17</v>
      </c>
      <c r="I526" s="2" t="s">
        <v>14</v>
      </c>
      <c r="J526" s="2" t="s">
        <v>24</v>
      </c>
      <c r="K526" s="107">
        <v>8351.94</v>
      </c>
    </row>
    <row r="527" spans="7:11" x14ac:dyDescent="0.2">
      <c r="G527" s="3">
        <v>41092</v>
      </c>
      <c r="H527" s="2" t="s">
        <v>31</v>
      </c>
      <c r="I527" s="2" t="s">
        <v>27</v>
      </c>
      <c r="J527" s="2" t="s">
        <v>35</v>
      </c>
      <c r="K527" s="107">
        <v>2556.29</v>
      </c>
    </row>
    <row r="528" spans="7:11" x14ac:dyDescent="0.2">
      <c r="G528" s="3">
        <v>41156</v>
      </c>
      <c r="H528" s="2" t="s">
        <v>28</v>
      </c>
      <c r="I528" s="2" t="s">
        <v>23</v>
      </c>
      <c r="J528" s="2" t="s">
        <v>35</v>
      </c>
      <c r="K528" s="107">
        <v>5481.16</v>
      </c>
    </row>
    <row r="529" spans="7:11" x14ac:dyDescent="0.2">
      <c r="G529" s="3">
        <v>41354</v>
      </c>
      <c r="H529" s="2" t="s">
        <v>17</v>
      </c>
      <c r="I529" s="2" t="s">
        <v>20</v>
      </c>
      <c r="J529" s="2" t="s">
        <v>30</v>
      </c>
      <c r="K529" s="107">
        <v>9742.4500000000007</v>
      </c>
    </row>
    <row r="530" spans="7:11" x14ac:dyDescent="0.2">
      <c r="G530" s="3">
        <v>41591</v>
      </c>
      <c r="H530" s="2" t="s">
        <v>17</v>
      </c>
      <c r="I530" s="2" t="s">
        <v>20</v>
      </c>
      <c r="J530" s="2" t="s">
        <v>15</v>
      </c>
      <c r="K530" s="107">
        <v>1937.29</v>
      </c>
    </row>
    <row r="531" spans="7:11" x14ac:dyDescent="0.2">
      <c r="G531" s="3">
        <v>41110</v>
      </c>
      <c r="H531" s="2" t="s">
        <v>17</v>
      </c>
      <c r="I531" s="2" t="s">
        <v>27</v>
      </c>
      <c r="J531" s="2" t="s">
        <v>32</v>
      </c>
      <c r="K531" s="107">
        <v>1311.18</v>
      </c>
    </row>
    <row r="532" spans="7:11" x14ac:dyDescent="0.2">
      <c r="G532" s="3">
        <v>41372</v>
      </c>
      <c r="H532" s="2" t="s">
        <v>28</v>
      </c>
      <c r="I532" s="2" t="s">
        <v>23</v>
      </c>
      <c r="J532" s="2" t="s">
        <v>36</v>
      </c>
      <c r="K532" s="107">
        <v>415.98</v>
      </c>
    </row>
    <row r="533" spans="7:11" x14ac:dyDescent="0.2">
      <c r="G533" s="3">
        <v>40927</v>
      </c>
      <c r="H533" s="2" t="s">
        <v>13</v>
      </c>
      <c r="I533" s="2" t="s">
        <v>20</v>
      </c>
      <c r="J533" s="2" t="s">
        <v>30</v>
      </c>
      <c r="K533" s="107">
        <v>3372.76</v>
      </c>
    </row>
    <row r="534" spans="7:11" x14ac:dyDescent="0.2">
      <c r="G534" s="3">
        <v>40913</v>
      </c>
      <c r="H534" s="2" t="s">
        <v>13</v>
      </c>
      <c r="I534" s="2" t="s">
        <v>20</v>
      </c>
      <c r="J534" s="2" t="s">
        <v>30</v>
      </c>
      <c r="K534" s="107">
        <v>1321.33</v>
      </c>
    </row>
    <row r="535" spans="7:11" x14ac:dyDescent="0.2">
      <c r="G535" s="3">
        <v>40989</v>
      </c>
      <c r="H535" s="2" t="s">
        <v>28</v>
      </c>
      <c r="I535" s="2" t="s">
        <v>23</v>
      </c>
      <c r="J535" s="2" t="s">
        <v>282</v>
      </c>
      <c r="K535" s="107">
        <v>580.15</v>
      </c>
    </row>
    <row r="536" spans="7:11" x14ac:dyDescent="0.2">
      <c r="G536" s="3">
        <v>41639</v>
      </c>
      <c r="H536" s="2" t="s">
        <v>31</v>
      </c>
      <c r="I536" s="2" t="s">
        <v>14</v>
      </c>
      <c r="J536" s="2" t="s">
        <v>32</v>
      </c>
      <c r="K536" s="107">
        <v>9849.67</v>
      </c>
    </row>
    <row r="537" spans="7:11" x14ac:dyDescent="0.2">
      <c r="G537" s="3">
        <v>41615</v>
      </c>
      <c r="H537" s="2" t="s">
        <v>28</v>
      </c>
      <c r="I537" s="2" t="s">
        <v>23</v>
      </c>
      <c r="J537" s="2" t="s">
        <v>33</v>
      </c>
      <c r="K537" s="107">
        <v>4824.46</v>
      </c>
    </row>
    <row r="538" spans="7:11" x14ac:dyDescent="0.2">
      <c r="G538" s="3">
        <v>40935</v>
      </c>
      <c r="H538" s="2" t="s">
        <v>17</v>
      </c>
      <c r="I538" s="2" t="s">
        <v>23</v>
      </c>
      <c r="J538" s="2" t="s">
        <v>282</v>
      </c>
      <c r="K538" s="107">
        <v>6430.89</v>
      </c>
    </row>
    <row r="539" spans="7:11" x14ac:dyDescent="0.2">
      <c r="G539" s="3">
        <v>41298</v>
      </c>
      <c r="H539" s="2" t="s">
        <v>17</v>
      </c>
      <c r="I539" s="2" t="s">
        <v>27</v>
      </c>
      <c r="J539" s="2" t="s">
        <v>282</v>
      </c>
      <c r="K539" s="107">
        <v>253.57</v>
      </c>
    </row>
    <row r="540" spans="7:11" x14ac:dyDescent="0.2">
      <c r="G540" s="3">
        <v>41472</v>
      </c>
      <c r="H540" s="2" t="s">
        <v>17</v>
      </c>
      <c r="I540" s="2" t="s">
        <v>27</v>
      </c>
      <c r="J540" s="2" t="s">
        <v>36</v>
      </c>
      <c r="K540" s="107">
        <v>3122.03</v>
      </c>
    </row>
    <row r="541" spans="7:11" x14ac:dyDescent="0.2">
      <c r="G541" s="3">
        <v>41526</v>
      </c>
      <c r="H541" s="2" t="s">
        <v>28</v>
      </c>
      <c r="I541" s="2" t="s">
        <v>23</v>
      </c>
      <c r="J541" s="2" t="s">
        <v>30</v>
      </c>
      <c r="K541" s="107">
        <v>9966.7800000000007</v>
      </c>
    </row>
    <row r="542" spans="7:11" x14ac:dyDescent="0.2">
      <c r="G542" s="3">
        <v>41520</v>
      </c>
      <c r="H542" s="2" t="s">
        <v>17</v>
      </c>
      <c r="I542" s="2" t="s">
        <v>20</v>
      </c>
      <c r="J542" s="2" t="s">
        <v>34</v>
      </c>
      <c r="K542" s="107">
        <v>9885.26</v>
      </c>
    </row>
    <row r="543" spans="7:11" x14ac:dyDescent="0.2">
      <c r="G543" s="3">
        <v>40956</v>
      </c>
      <c r="H543" s="2" t="s">
        <v>28</v>
      </c>
      <c r="I543" s="2" t="s">
        <v>14</v>
      </c>
      <c r="J543" s="2" t="s">
        <v>282</v>
      </c>
      <c r="K543" s="107">
        <v>4415.66</v>
      </c>
    </row>
    <row r="544" spans="7:11" x14ac:dyDescent="0.2">
      <c r="G544" s="3">
        <v>41637</v>
      </c>
      <c r="H544" s="2" t="s">
        <v>28</v>
      </c>
      <c r="I544" s="2" t="s">
        <v>20</v>
      </c>
      <c r="J544" s="2" t="s">
        <v>33</v>
      </c>
      <c r="K544" s="107">
        <v>6823.4</v>
      </c>
    </row>
    <row r="545" spans="7:11" x14ac:dyDescent="0.2">
      <c r="G545" s="3">
        <v>41148</v>
      </c>
      <c r="H545" s="2" t="s">
        <v>31</v>
      </c>
      <c r="I545" s="2" t="s">
        <v>27</v>
      </c>
      <c r="J545" s="2" t="s">
        <v>15</v>
      </c>
      <c r="K545" s="107">
        <v>5809.58</v>
      </c>
    </row>
    <row r="546" spans="7:11" x14ac:dyDescent="0.2">
      <c r="G546" s="3">
        <v>41442</v>
      </c>
      <c r="H546" s="2" t="s">
        <v>31</v>
      </c>
      <c r="I546" s="2" t="s">
        <v>27</v>
      </c>
      <c r="J546" s="2" t="s">
        <v>21</v>
      </c>
      <c r="K546" s="107">
        <v>8490.77</v>
      </c>
    </row>
    <row r="547" spans="7:11" x14ac:dyDescent="0.2">
      <c r="G547" s="3">
        <v>41210</v>
      </c>
      <c r="H547" s="2" t="s">
        <v>13</v>
      </c>
      <c r="I547" s="2" t="s">
        <v>23</v>
      </c>
      <c r="J547" s="2" t="s">
        <v>15</v>
      </c>
      <c r="K547" s="107">
        <v>1819.7</v>
      </c>
    </row>
    <row r="548" spans="7:11" x14ac:dyDescent="0.2">
      <c r="G548" s="3">
        <v>40975</v>
      </c>
      <c r="H548" s="2" t="s">
        <v>28</v>
      </c>
      <c r="I548" s="2" t="s">
        <v>14</v>
      </c>
      <c r="J548" s="2" t="s">
        <v>30</v>
      </c>
      <c r="K548" s="107">
        <v>8224.69</v>
      </c>
    </row>
    <row r="549" spans="7:11" x14ac:dyDescent="0.2">
      <c r="G549" s="3">
        <v>41599</v>
      </c>
      <c r="H549" s="2" t="s">
        <v>13</v>
      </c>
      <c r="I549" s="2" t="s">
        <v>14</v>
      </c>
      <c r="J549" s="2" t="s">
        <v>15</v>
      </c>
      <c r="K549" s="107">
        <v>8525.9699999999993</v>
      </c>
    </row>
    <row r="550" spans="7:11" x14ac:dyDescent="0.2">
      <c r="G550" s="3">
        <v>41465</v>
      </c>
      <c r="H550" s="2" t="s">
        <v>28</v>
      </c>
      <c r="I550" s="2" t="s">
        <v>14</v>
      </c>
      <c r="J550" s="2" t="s">
        <v>29</v>
      </c>
      <c r="K550" s="107">
        <v>7070.37</v>
      </c>
    </row>
    <row r="551" spans="7:11" x14ac:dyDescent="0.2">
      <c r="G551" s="3">
        <v>41483</v>
      </c>
      <c r="H551" s="2" t="s">
        <v>28</v>
      </c>
      <c r="I551" s="2" t="s">
        <v>23</v>
      </c>
      <c r="J551" s="2" t="s">
        <v>32</v>
      </c>
      <c r="K551" s="107">
        <v>8968.09</v>
      </c>
    </row>
    <row r="552" spans="7:11" x14ac:dyDescent="0.2">
      <c r="G552" s="3">
        <v>41049</v>
      </c>
      <c r="H552" s="2" t="s">
        <v>13</v>
      </c>
      <c r="I552" s="2" t="s">
        <v>20</v>
      </c>
      <c r="J552" s="2" t="s">
        <v>18</v>
      </c>
      <c r="K552" s="107">
        <v>7974.56</v>
      </c>
    </row>
    <row r="553" spans="7:11" x14ac:dyDescent="0.2">
      <c r="G553" s="3">
        <v>40911</v>
      </c>
      <c r="H553" s="2" t="s">
        <v>17</v>
      </c>
      <c r="I553" s="2" t="s">
        <v>27</v>
      </c>
      <c r="J553" s="2" t="s">
        <v>34</v>
      </c>
      <c r="K553" s="107">
        <v>2308.96</v>
      </c>
    </row>
    <row r="554" spans="7:11" x14ac:dyDescent="0.2">
      <c r="G554" s="3">
        <v>41118</v>
      </c>
      <c r="H554" s="2" t="s">
        <v>31</v>
      </c>
      <c r="I554" s="2" t="s">
        <v>14</v>
      </c>
      <c r="J554" s="2" t="s">
        <v>24</v>
      </c>
      <c r="K554" s="107">
        <v>2028.99</v>
      </c>
    </row>
    <row r="555" spans="7:11" x14ac:dyDescent="0.2">
      <c r="G555" s="3">
        <v>41042</v>
      </c>
      <c r="H555" s="2" t="s">
        <v>13</v>
      </c>
      <c r="I555" s="2" t="s">
        <v>14</v>
      </c>
      <c r="J555" s="2" t="s">
        <v>35</v>
      </c>
      <c r="K555" s="107">
        <v>3406.65</v>
      </c>
    </row>
    <row r="556" spans="7:11" x14ac:dyDescent="0.2">
      <c r="G556" s="3">
        <v>40912</v>
      </c>
      <c r="H556" s="2" t="s">
        <v>28</v>
      </c>
      <c r="I556" s="2" t="s">
        <v>23</v>
      </c>
      <c r="J556" s="2" t="s">
        <v>36</v>
      </c>
      <c r="K556" s="107">
        <v>8005.88</v>
      </c>
    </row>
    <row r="557" spans="7:11" x14ac:dyDescent="0.2">
      <c r="G557" s="3">
        <v>40958</v>
      </c>
      <c r="H557" s="2" t="s">
        <v>31</v>
      </c>
      <c r="I557" s="2" t="s">
        <v>20</v>
      </c>
      <c r="J557" s="2" t="s">
        <v>32</v>
      </c>
      <c r="K557" s="107">
        <v>3285.93</v>
      </c>
    </row>
    <row r="558" spans="7:11" x14ac:dyDescent="0.2">
      <c r="G558" s="3">
        <v>41038</v>
      </c>
      <c r="H558" s="2" t="s">
        <v>17</v>
      </c>
      <c r="I558" s="2" t="s">
        <v>27</v>
      </c>
      <c r="J558" s="2" t="s">
        <v>15</v>
      </c>
      <c r="K558" s="107">
        <v>1192.18</v>
      </c>
    </row>
    <row r="559" spans="7:11" x14ac:dyDescent="0.2">
      <c r="G559" s="3">
        <v>41508</v>
      </c>
      <c r="H559" s="2" t="s">
        <v>31</v>
      </c>
      <c r="I559" s="2" t="s">
        <v>20</v>
      </c>
      <c r="J559" s="2" t="s">
        <v>18</v>
      </c>
      <c r="K559" s="107">
        <v>9565.77</v>
      </c>
    </row>
    <row r="560" spans="7:11" x14ac:dyDescent="0.2">
      <c r="G560" s="3">
        <v>41402</v>
      </c>
      <c r="H560" s="2" t="s">
        <v>31</v>
      </c>
      <c r="I560" s="2" t="s">
        <v>14</v>
      </c>
      <c r="J560" s="2" t="s">
        <v>26</v>
      </c>
      <c r="K560" s="107">
        <v>8341.82</v>
      </c>
    </row>
    <row r="561" spans="7:11" x14ac:dyDescent="0.2">
      <c r="G561" s="3">
        <v>41156</v>
      </c>
      <c r="H561" s="2" t="s">
        <v>17</v>
      </c>
      <c r="I561" s="2" t="s">
        <v>23</v>
      </c>
      <c r="J561" s="2" t="s">
        <v>282</v>
      </c>
      <c r="K561" s="107">
        <v>4976.55</v>
      </c>
    </row>
    <row r="562" spans="7:11" x14ac:dyDescent="0.2">
      <c r="G562" s="3">
        <v>41272</v>
      </c>
      <c r="H562" s="2" t="s">
        <v>13</v>
      </c>
      <c r="I562" s="2" t="s">
        <v>27</v>
      </c>
      <c r="J562" s="2" t="s">
        <v>21</v>
      </c>
      <c r="K562" s="107">
        <v>9778.4500000000007</v>
      </c>
    </row>
    <row r="563" spans="7:11" x14ac:dyDescent="0.2">
      <c r="G563" s="3">
        <v>41251</v>
      </c>
      <c r="H563" s="2" t="s">
        <v>13</v>
      </c>
      <c r="I563" s="2" t="s">
        <v>20</v>
      </c>
      <c r="J563" s="2" t="s">
        <v>33</v>
      </c>
      <c r="K563" s="107">
        <v>1682.18</v>
      </c>
    </row>
    <row r="564" spans="7:11" x14ac:dyDescent="0.2">
      <c r="G564" s="3">
        <v>41588</v>
      </c>
      <c r="H564" s="2" t="s">
        <v>31</v>
      </c>
      <c r="I564" s="2" t="s">
        <v>20</v>
      </c>
      <c r="J564" s="2" t="s">
        <v>34</v>
      </c>
      <c r="K564" s="107">
        <v>9445.6299999999992</v>
      </c>
    </row>
    <row r="565" spans="7:11" x14ac:dyDescent="0.2">
      <c r="G565" s="3">
        <v>41547</v>
      </c>
      <c r="H565" s="2" t="s">
        <v>31</v>
      </c>
      <c r="I565" s="2" t="s">
        <v>20</v>
      </c>
      <c r="J565" s="2" t="s">
        <v>18</v>
      </c>
      <c r="K565" s="107">
        <v>4993.6899999999996</v>
      </c>
    </row>
    <row r="566" spans="7:11" x14ac:dyDescent="0.2">
      <c r="G566" s="3">
        <v>41511</v>
      </c>
      <c r="H566" s="2" t="s">
        <v>28</v>
      </c>
      <c r="I566" s="2" t="s">
        <v>14</v>
      </c>
      <c r="J566" s="2" t="s">
        <v>34</v>
      </c>
      <c r="K566" s="107">
        <v>611.15</v>
      </c>
    </row>
    <row r="567" spans="7:11" x14ac:dyDescent="0.2">
      <c r="G567" s="3">
        <v>41022</v>
      </c>
      <c r="H567" s="2" t="s">
        <v>31</v>
      </c>
      <c r="I567" s="2" t="s">
        <v>20</v>
      </c>
      <c r="J567" s="2" t="s">
        <v>24</v>
      </c>
      <c r="K567" s="107">
        <v>9924.7099999999991</v>
      </c>
    </row>
    <row r="568" spans="7:11" x14ac:dyDescent="0.2">
      <c r="G568" s="3">
        <v>41350</v>
      </c>
      <c r="H568" s="2" t="s">
        <v>13</v>
      </c>
      <c r="I568" s="2" t="s">
        <v>14</v>
      </c>
      <c r="J568" s="2" t="s">
        <v>36</v>
      </c>
      <c r="K568" s="107">
        <v>3907.1</v>
      </c>
    </row>
    <row r="569" spans="7:11" x14ac:dyDescent="0.2">
      <c r="G569" s="3">
        <v>41077</v>
      </c>
      <c r="H569" s="2" t="s">
        <v>13</v>
      </c>
      <c r="I569" s="2" t="s">
        <v>23</v>
      </c>
      <c r="J569" s="2" t="s">
        <v>18</v>
      </c>
      <c r="K569" s="107">
        <v>9399.9699999999993</v>
      </c>
    </row>
    <row r="570" spans="7:11" x14ac:dyDescent="0.2">
      <c r="G570" s="3">
        <v>41330</v>
      </c>
      <c r="H570" s="2" t="s">
        <v>28</v>
      </c>
      <c r="I570" s="2" t="s">
        <v>14</v>
      </c>
      <c r="J570" s="2" t="s">
        <v>24</v>
      </c>
      <c r="K570" s="107">
        <v>4150.57</v>
      </c>
    </row>
    <row r="571" spans="7:11" x14ac:dyDescent="0.2">
      <c r="G571" s="3">
        <v>41549</v>
      </c>
      <c r="H571" s="2" t="s">
        <v>28</v>
      </c>
      <c r="I571" s="2" t="s">
        <v>20</v>
      </c>
      <c r="J571" s="2" t="s">
        <v>21</v>
      </c>
      <c r="K571" s="107">
        <v>7772.14</v>
      </c>
    </row>
    <row r="572" spans="7:11" x14ac:dyDescent="0.2">
      <c r="G572" s="3">
        <v>41366</v>
      </c>
      <c r="H572" s="2" t="s">
        <v>31</v>
      </c>
      <c r="I572" s="2" t="s">
        <v>27</v>
      </c>
      <c r="J572" s="2" t="s">
        <v>24</v>
      </c>
      <c r="K572" s="107">
        <v>8281.93</v>
      </c>
    </row>
    <row r="573" spans="7:11" x14ac:dyDescent="0.2">
      <c r="G573" s="3">
        <v>41493</v>
      </c>
      <c r="H573" s="2" t="s">
        <v>28</v>
      </c>
      <c r="I573" s="2" t="s">
        <v>27</v>
      </c>
      <c r="J573" s="2" t="s">
        <v>24</v>
      </c>
      <c r="K573" s="107">
        <v>9389.06</v>
      </c>
    </row>
    <row r="574" spans="7:11" x14ac:dyDescent="0.2">
      <c r="G574" s="3">
        <v>41435</v>
      </c>
      <c r="H574" s="2" t="s">
        <v>31</v>
      </c>
      <c r="I574" s="2" t="s">
        <v>20</v>
      </c>
      <c r="J574" s="2" t="s">
        <v>35</v>
      </c>
      <c r="K574" s="107">
        <v>3282.69</v>
      </c>
    </row>
    <row r="575" spans="7:11" x14ac:dyDescent="0.2">
      <c r="G575" s="3">
        <v>40994</v>
      </c>
      <c r="H575" s="2" t="s">
        <v>28</v>
      </c>
      <c r="I575" s="2" t="s">
        <v>20</v>
      </c>
      <c r="J575" s="2" t="s">
        <v>33</v>
      </c>
      <c r="K575" s="107">
        <v>9789.2099999999991</v>
      </c>
    </row>
    <row r="576" spans="7:11" x14ac:dyDescent="0.2">
      <c r="G576" s="3">
        <v>41371</v>
      </c>
      <c r="H576" s="2" t="s">
        <v>13</v>
      </c>
      <c r="I576" s="2" t="s">
        <v>14</v>
      </c>
      <c r="J576" s="2" t="s">
        <v>34</v>
      </c>
      <c r="K576" s="107">
        <v>8514.0300000000007</v>
      </c>
    </row>
    <row r="577" spans="7:11" x14ac:dyDescent="0.2">
      <c r="G577" s="3">
        <v>41023</v>
      </c>
      <c r="H577" s="2" t="s">
        <v>13</v>
      </c>
      <c r="I577" s="2" t="s">
        <v>23</v>
      </c>
      <c r="J577" s="2" t="s">
        <v>32</v>
      </c>
      <c r="K577" s="107">
        <v>3089.9</v>
      </c>
    </row>
    <row r="578" spans="7:11" x14ac:dyDescent="0.2">
      <c r="G578" s="3">
        <v>40965</v>
      </c>
      <c r="H578" s="2" t="s">
        <v>28</v>
      </c>
      <c r="I578" s="2" t="s">
        <v>27</v>
      </c>
      <c r="J578" s="2" t="s">
        <v>32</v>
      </c>
      <c r="K578" s="107">
        <v>1509.36</v>
      </c>
    </row>
    <row r="579" spans="7:11" x14ac:dyDescent="0.2">
      <c r="G579" s="3">
        <v>41444</v>
      </c>
      <c r="H579" s="2" t="s">
        <v>28</v>
      </c>
      <c r="I579" s="2" t="s">
        <v>23</v>
      </c>
      <c r="J579" s="2" t="s">
        <v>15</v>
      </c>
      <c r="K579" s="107">
        <v>2231.81</v>
      </c>
    </row>
    <row r="580" spans="7:11" x14ac:dyDescent="0.2">
      <c r="G580" s="3">
        <v>41064</v>
      </c>
      <c r="H580" s="2" t="s">
        <v>28</v>
      </c>
      <c r="I580" s="2" t="s">
        <v>14</v>
      </c>
      <c r="J580" s="2" t="s">
        <v>32</v>
      </c>
      <c r="K580" s="107">
        <v>8241.4</v>
      </c>
    </row>
    <row r="581" spans="7:11" x14ac:dyDescent="0.2">
      <c r="G581" s="3">
        <v>41218</v>
      </c>
      <c r="H581" s="2" t="s">
        <v>31</v>
      </c>
      <c r="I581" s="2" t="s">
        <v>14</v>
      </c>
      <c r="J581" s="2" t="s">
        <v>30</v>
      </c>
      <c r="K581" s="107">
        <v>8252</v>
      </c>
    </row>
    <row r="582" spans="7:11" x14ac:dyDescent="0.2">
      <c r="G582" s="3">
        <v>41244</v>
      </c>
      <c r="H582" s="2" t="s">
        <v>28</v>
      </c>
      <c r="I582" s="2" t="s">
        <v>20</v>
      </c>
      <c r="J582" s="2" t="s">
        <v>21</v>
      </c>
      <c r="K582" s="107">
        <v>6510.88</v>
      </c>
    </row>
    <row r="583" spans="7:11" x14ac:dyDescent="0.2">
      <c r="G583" s="3">
        <v>41634</v>
      </c>
      <c r="H583" s="2" t="s">
        <v>17</v>
      </c>
      <c r="I583" s="2" t="s">
        <v>27</v>
      </c>
      <c r="J583" s="2" t="s">
        <v>15</v>
      </c>
      <c r="K583" s="107">
        <v>6335.57</v>
      </c>
    </row>
    <row r="584" spans="7:11" x14ac:dyDescent="0.2">
      <c r="G584" s="3">
        <v>41067</v>
      </c>
      <c r="H584" s="2" t="s">
        <v>17</v>
      </c>
      <c r="I584" s="2" t="s">
        <v>14</v>
      </c>
      <c r="J584" s="2" t="s">
        <v>36</v>
      </c>
      <c r="K584" s="107">
        <v>1699.77</v>
      </c>
    </row>
    <row r="585" spans="7:11" x14ac:dyDescent="0.2">
      <c r="G585" s="3">
        <v>41099</v>
      </c>
      <c r="H585" s="2" t="s">
        <v>13</v>
      </c>
      <c r="I585" s="2" t="s">
        <v>23</v>
      </c>
      <c r="J585" s="2" t="s">
        <v>33</v>
      </c>
      <c r="K585" s="107">
        <v>2876.53</v>
      </c>
    </row>
    <row r="586" spans="7:11" x14ac:dyDescent="0.2">
      <c r="G586" s="3">
        <v>41335</v>
      </c>
      <c r="H586" s="2" t="s">
        <v>17</v>
      </c>
      <c r="I586" s="2" t="s">
        <v>20</v>
      </c>
      <c r="J586" s="2" t="s">
        <v>30</v>
      </c>
      <c r="K586" s="107">
        <v>3604.36</v>
      </c>
    </row>
    <row r="587" spans="7:11" x14ac:dyDescent="0.2">
      <c r="G587" s="3">
        <v>40953</v>
      </c>
      <c r="H587" s="2" t="s">
        <v>31</v>
      </c>
      <c r="I587" s="2" t="s">
        <v>14</v>
      </c>
      <c r="J587" s="2" t="s">
        <v>18</v>
      </c>
      <c r="K587" s="107">
        <v>7060.27</v>
      </c>
    </row>
    <row r="588" spans="7:11" x14ac:dyDescent="0.2">
      <c r="G588" s="3">
        <v>41078</v>
      </c>
      <c r="H588" s="2" t="s">
        <v>13</v>
      </c>
      <c r="I588" s="2" t="s">
        <v>14</v>
      </c>
      <c r="J588" s="2" t="s">
        <v>35</v>
      </c>
      <c r="K588" s="107">
        <v>3394.47</v>
      </c>
    </row>
    <row r="589" spans="7:11" x14ac:dyDescent="0.2">
      <c r="G589" s="3">
        <v>41099</v>
      </c>
      <c r="H589" s="2" t="s">
        <v>13</v>
      </c>
      <c r="I589" s="2" t="s">
        <v>20</v>
      </c>
      <c r="J589" s="2" t="s">
        <v>32</v>
      </c>
      <c r="K589" s="107">
        <v>7502.52</v>
      </c>
    </row>
    <row r="590" spans="7:11" x14ac:dyDescent="0.2">
      <c r="G590" s="3">
        <v>40964</v>
      </c>
      <c r="H590" s="2" t="s">
        <v>17</v>
      </c>
      <c r="I590" s="2" t="s">
        <v>27</v>
      </c>
      <c r="J590" s="2" t="s">
        <v>21</v>
      </c>
      <c r="K590" s="107">
        <v>9529.9599999999991</v>
      </c>
    </row>
    <row r="591" spans="7:11" x14ac:dyDescent="0.2">
      <c r="G591" s="3">
        <v>41193</v>
      </c>
      <c r="H591" s="2" t="s">
        <v>28</v>
      </c>
      <c r="I591" s="2" t="s">
        <v>23</v>
      </c>
      <c r="J591" s="2" t="s">
        <v>33</v>
      </c>
      <c r="K591" s="107">
        <v>720.97</v>
      </c>
    </row>
    <row r="592" spans="7:11" x14ac:dyDescent="0.2">
      <c r="G592" s="3">
        <v>41540</v>
      </c>
      <c r="H592" s="2" t="s">
        <v>31</v>
      </c>
      <c r="I592" s="2" t="s">
        <v>27</v>
      </c>
      <c r="J592" s="2" t="s">
        <v>34</v>
      </c>
      <c r="K592" s="107">
        <v>8074.21</v>
      </c>
    </row>
    <row r="593" spans="7:11" x14ac:dyDescent="0.2">
      <c r="G593" s="3">
        <v>41448</v>
      </c>
      <c r="H593" s="2" t="s">
        <v>17</v>
      </c>
      <c r="I593" s="2" t="s">
        <v>14</v>
      </c>
      <c r="J593" s="2" t="s">
        <v>24</v>
      </c>
      <c r="K593" s="107">
        <v>1412.64</v>
      </c>
    </row>
    <row r="594" spans="7:11" x14ac:dyDescent="0.2">
      <c r="G594" s="3">
        <v>41514</v>
      </c>
      <c r="H594" s="2" t="s">
        <v>17</v>
      </c>
      <c r="I594" s="2" t="s">
        <v>14</v>
      </c>
      <c r="J594" s="2" t="s">
        <v>35</v>
      </c>
      <c r="K594" s="107">
        <v>4809.22</v>
      </c>
    </row>
    <row r="595" spans="7:11" x14ac:dyDescent="0.2">
      <c r="G595" s="3">
        <v>41046</v>
      </c>
      <c r="H595" s="2" t="s">
        <v>17</v>
      </c>
      <c r="I595" s="2" t="s">
        <v>27</v>
      </c>
      <c r="J595" s="2" t="s">
        <v>21</v>
      </c>
      <c r="K595" s="107">
        <v>4342.7</v>
      </c>
    </row>
    <row r="596" spans="7:11" x14ac:dyDescent="0.2">
      <c r="G596" s="3">
        <v>41415</v>
      </c>
      <c r="H596" s="2" t="s">
        <v>13</v>
      </c>
      <c r="I596" s="2" t="s">
        <v>14</v>
      </c>
      <c r="J596" s="2" t="s">
        <v>26</v>
      </c>
      <c r="K596" s="107">
        <v>7544.87</v>
      </c>
    </row>
    <row r="597" spans="7:11" x14ac:dyDescent="0.2">
      <c r="G597" s="3">
        <v>41166</v>
      </c>
      <c r="H597" s="2" t="s">
        <v>31</v>
      </c>
      <c r="I597" s="2" t="s">
        <v>27</v>
      </c>
      <c r="J597" s="2" t="s">
        <v>34</v>
      </c>
      <c r="K597" s="107">
        <v>8679.2000000000007</v>
      </c>
    </row>
    <row r="598" spans="7:11" x14ac:dyDescent="0.2">
      <c r="G598" s="3">
        <v>41234</v>
      </c>
      <c r="H598" s="2" t="s">
        <v>17</v>
      </c>
      <c r="I598" s="2" t="s">
        <v>27</v>
      </c>
      <c r="J598" s="2" t="s">
        <v>34</v>
      </c>
      <c r="K598" s="107">
        <v>6158.99</v>
      </c>
    </row>
    <row r="599" spans="7:11" x14ac:dyDescent="0.2">
      <c r="G599" s="3">
        <v>41389</v>
      </c>
      <c r="H599" s="2" t="s">
        <v>31</v>
      </c>
      <c r="I599" s="2" t="s">
        <v>23</v>
      </c>
      <c r="J599" s="2" t="s">
        <v>15</v>
      </c>
      <c r="K599" s="107">
        <v>6167.43</v>
      </c>
    </row>
    <row r="600" spans="7:11" x14ac:dyDescent="0.2">
      <c r="G600" s="3">
        <v>41523</v>
      </c>
      <c r="H600" s="2" t="s">
        <v>17</v>
      </c>
      <c r="I600" s="2" t="s">
        <v>14</v>
      </c>
      <c r="J600" s="2" t="s">
        <v>24</v>
      </c>
      <c r="K600" s="107">
        <v>6315.94</v>
      </c>
    </row>
    <row r="601" spans="7:11" x14ac:dyDescent="0.2">
      <c r="G601" s="3">
        <v>41198</v>
      </c>
      <c r="H601" s="2" t="s">
        <v>28</v>
      </c>
      <c r="I601" s="2" t="s">
        <v>23</v>
      </c>
      <c r="J601" s="2" t="s">
        <v>24</v>
      </c>
      <c r="K601" s="107">
        <v>2640.35</v>
      </c>
    </row>
    <row r="602" spans="7:11" x14ac:dyDescent="0.2">
      <c r="G602" s="3">
        <v>41535</v>
      </c>
      <c r="H602" s="2" t="s">
        <v>17</v>
      </c>
      <c r="I602" s="2" t="s">
        <v>14</v>
      </c>
      <c r="J602" s="2" t="s">
        <v>282</v>
      </c>
      <c r="K602" s="107">
        <v>7541.59</v>
      </c>
    </row>
    <row r="603" spans="7:11" x14ac:dyDescent="0.2">
      <c r="G603" s="3">
        <v>41325</v>
      </c>
      <c r="H603" s="2" t="s">
        <v>13</v>
      </c>
      <c r="I603" s="2" t="s">
        <v>14</v>
      </c>
      <c r="J603" s="2" t="s">
        <v>30</v>
      </c>
      <c r="K603" s="107">
        <v>1701.72</v>
      </c>
    </row>
    <row r="604" spans="7:11" x14ac:dyDescent="0.2">
      <c r="G604" s="3">
        <v>41638</v>
      </c>
      <c r="H604" s="2" t="s">
        <v>31</v>
      </c>
      <c r="I604" s="2" t="s">
        <v>27</v>
      </c>
      <c r="J604" s="2" t="s">
        <v>30</v>
      </c>
      <c r="K604" s="107">
        <v>5002.92</v>
      </c>
    </row>
    <row r="605" spans="7:11" x14ac:dyDescent="0.2">
      <c r="G605" s="3">
        <v>41588</v>
      </c>
      <c r="H605" s="2" t="s">
        <v>13</v>
      </c>
      <c r="I605" s="2" t="s">
        <v>23</v>
      </c>
      <c r="J605" s="2" t="s">
        <v>36</v>
      </c>
      <c r="K605" s="107">
        <v>8275.86</v>
      </c>
    </row>
    <row r="606" spans="7:11" x14ac:dyDescent="0.2">
      <c r="G606" s="3">
        <v>41141</v>
      </c>
      <c r="H606" s="2" t="s">
        <v>17</v>
      </c>
      <c r="I606" s="2" t="s">
        <v>20</v>
      </c>
      <c r="J606" s="2" t="s">
        <v>15</v>
      </c>
      <c r="K606" s="107">
        <v>6932.98</v>
      </c>
    </row>
    <row r="607" spans="7:11" x14ac:dyDescent="0.2">
      <c r="G607" s="3">
        <v>41391</v>
      </c>
      <c r="H607" s="2" t="s">
        <v>13</v>
      </c>
      <c r="I607" s="2" t="s">
        <v>27</v>
      </c>
      <c r="J607" s="2" t="s">
        <v>36</v>
      </c>
      <c r="K607" s="107">
        <v>134.83000000000001</v>
      </c>
    </row>
    <row r="608" spans="7:11" x14ac:dyDescent="0.2">
      <c r="G608" s="3">
        <v>41074</v>
      </c>
      <c r="H608" s="2" t="s">
        <v>28</v>
      </c>
      <c r="I608" s="2" t="s">
        <v>14</v>
      </c>
      <c r="J608" s="2" t="s">
        <v>26</v>
      </c>
      <c r="K608" s="107">
        <v>4589.92</v>
      </c>
    </row>
    <row r="609" spans="7:11" x14ac:dyDescent="0.2">
      <c r="G609" s="3">
        <v>41026</v>
      </c>
      <c r="H609" s="2" t="s">
        <v>17</v>
      </c>
      <c r="I609" s="2" t="s">
        <v>23</v>
      </c>
      <c r="J609" s="2" t="s">
        <v>282</v>
      </c>
      <c r="K609" s="107">
        <v>8641.86</v>
      </c>
    </row>
    <row r="610" spans="7:11" x14ac:dyDescent="0.2">
      <c r="G610" s="3">
        <v>41362</v>
      </c>
      <c r="H610" s="2" t="s">
        <v>31</v>
      </c>
      <c r="I610" s="2" t="s">
        <v>14</v>
      </c>
      <c r="J610" s="2" t="s">
        <v>33</v>
      </c>
      <c r="K610" s="107">
        <v>4287.8900000000003</v>
      </c>
    </row>
    <row r="611" spans="7:11" x14ac:dyDescent="0.2">
      <c r="G611" s="3">
        <v>41228</v>
      </c>
      <c r="H611" s="2" t="s">
        <v>13</v>
      </c>
      <c r="I611" s="2" t="s">
        <v>14</v>
      </c>
      <c r="J611" s="2" t="s">
        <v>29</v>
      </c>
      <c r="K611" s="107">
        <v>2509.23</v>
      </c>
    </row>
    <row r="612" spans="7:11" x14ac:dyDescent="0.2">
      <c r="G612" s="3">
        <v>41293</v>
      </c>
      <c r="H612" s="2" t="s">
        <v>17</v>
      </c>
      <c r="I612" s="2" t="s">
        <v>20</v>
      </c>
      <c r="J612" s="2" t="s">
        <v>282</v>
      </c>
      <c r="K612" s="107">
        <v>2469.59</v>
      </c>
    </row>
    <row r="613" spans="7:11" x14ac:dyDescent="0.2">
      <c r="G613" s="3">
        <v>41213</v>
      </c>
      <c r="H613" s="2" t="s">
        <v>28</v>
      </c>
      <c r="I613" s="2" t="s">
        <v>14</v>
      </c>
      <c r="J613" s="2" t="s">
        <v>26</v>
      </c>
      <c r="K613" s="107">
        <v>5161.8599999999997</v>
      </c>
    </row>
    <row r="614" spans="7:11" x14ac:dyDescent="0.2">
      <c r="G614" s="3">
        <v>40992</v>
      </c>
      <c r="H614" s="2" t="s">
        <v>17</v>
      </c>
      <c r="I614" s="2" t="s">
        <v>27</v>
      </c>
      <c r="J614" s="2" t="s">
        <v>32</v>
      </c>
      <c r="K614" s="107">
        <v>6437.72</v>
      </c>
    </row>
    <row r="615" spans="7:11" x14ac:dyDescent="0.2">
      <c r="G615" s="3">
        <v>41319</v>
      </c>
      <c r="H615" s="2" t="s">
        <v>31</v>
      </c>
      <c r="I615" s="2" t="s">
        <v>20</v>
      </c>
      <c r="J615" s="2" t="s">
        <v>18</v>
      </c>
      <c r="K615" s="107">
        <v>4591.33</v>
      </c>
    </row>
    <row r="616" spans="7:11" x14ac:dyDescent="0.2">
      <c r="G616" s="3">
        <v>41489</v>
      </c>
      <c r="H616" s="2" t="s">
        <v>13</v>
      </c>
      <c r="I616" s="2" t="s">
        <v>23</v>
      </c>
      <c r="J616" s="2" t="s">
        <v>34</v>
      </c>
      <c r="K616" s="107">
        <v>9551.08</v>
      </c>
    </row>
    <row r="617" spans="7:11" x14ac:dyDescent="0.2">
      <c r="G617" s="3">
        <v>41340</v>
      </c>
      <c r="H617" s="2" t="s">
        <v>17</v>
      </c>
      <c r="I617" s="2" t="s">
        <v>27</v>
      </c>
      <c r="J617" s="2" t="s">
        <v>24</v>
      </c>
      <c r="K617" s="107">
        <v>7400.35</v>
      </c>
    </row>
    <row r="618" spans="7:11" x14ac:dyDescent="0.2">
      <c r="G618" s="3">
        <v>41483</v>
      </c>
      <c r="H618" s="2" t="s">
        <v>28</v>
      </c>
      <c r="I618" s="2" t="s">
        <v>20</v>
      </c>
      <c r="J618" s="2" t="s">
        <v>30</v>
      </c>
      <c r="K618" s="107">
        <v>568.42999999999995</v>
      </c>
    </row>
    <row r="619" spans="7:11" x14ac:dyDescent="0.2">
      <c r="G619" s="3">
        <v>41592</v>
      </c>
      <c r="H619" s="2" t="s">
        <v>17</v>
      </c>
      <c r="I619" s="2" t="s">
        <v>27</v>
      </c>
      <c r="J619" s="2" t="s">
        <v>29</v>
      </c>
      <c r="K619" s="107">
        <v>5727.83</v>
      </c>
    </row>
    <row r="620" spans="7:11" x14ac:dyDescent="0.2">
      <c r="G620" s="3">
        <v>41070</v>
      </c>
      <c r="H620" s="2" t="s">
        <v>31</v>
      </c>
      <c r="I620" s="2" t="s">
        <v>27</v>
      </c>
      <c r="J620" s="2" t="s">
        <v>30</v>
      </c>
      <c r="K620" s="107">
        <v>5433.76</v>
      </c>
    </row>
    <row r="621" spans="7:11" x14ac:dyDescent="0.2">
      <c r="G621" s="3">
        <v>41376</v>
      </c>
      <c r="H621" s="2" t="s">
        <v>17</v>
      </c>
      <c r="I621" s="2" t="s">
        <v>27</v>
      </c>
      <c r="J621" s="2" t="s">
        <v>26</v>
      </c>
      <c r="K621" s="107">
        <v>8918.83</v>
      </c>
    </row>
    <row r="622" spans="7:11" x14ac:dyDescent="0.2">
      <c r="G622" s="3">
        <v>41397</v>
      </c>
      <c r="H622" s="2" t="s">
        <v>17</v>
      </c>
      <c r="I622" s="2" t="s">
        <v>27</v>
      </c>
      <c r="J622" s="2" t="s">
        <v>29</v>
      </c>
      <c r="K622" s="107">
        <v>3046.52</v>
      </c>
    </row>
    <row r="623" spans="7:11" x14ac:dyDescent="0.2">
      <c r="G623" s="3">
        <v>41549</v>
      </c>
      <c r="H623" s="2" t="s">
        <v>17</v>
      </c>
      <c r="I623" s="2" t="s">
        <v>23</v>
      </c>
      <c r="J623" s="2" t="s">
        <v>18</v>
      </c>
      <c r="K623" s="107">
        <v>4984.33</v>
      </c>
    </row>
    <row r="624" spans="7:11" x14ac:dyDescent="0.2">
      <c r="G624" s="3">
        <v>40910</v>
      </c>
      <c r="H624" s="2" t="s">
        <v>31</v>
      </c>
      <c r="I624" s="2" t="s">
        <v>20</v>
      </c>
      <c r="J624" s="2" t="s">
        <v>18</v>
      </c>
      <c r="K624" s="107">
        <v>5544.84</v>
      </c>
    </row>
    <row r="625" spans="7:11" x14ac:dyDescent="0.2">
      <c r="G625" s="3">
        <v>41539</v>
      </c>
      <c r="H625" s="2" t="s">
        <v>13</v>
      </c>
      <c r="I625" s="2" t="s">
        <v>20</v>
      </c>
      <c r="J625" s="2" t="s">
        <v>30</v>
      </c>
      <c r="K625" s="107">
        <v>8137.7</v>
      </c>
    </row>
    <row r="626" spans="7:11" x14ac:dyDescent="0.2">
      <c r="G626" s="3">
        <v>41227</v>
      </c>
      <c r="H626" s="2" t="s">
        <v>17</v>
      </c>
      <c r="I626" s="2" t="s">
        <v>20</v>
      </c>
      <c r="J626" s="2" t="s">
        <v>33</v>
      </c>
      <c r="K626" s="107">
        <v>48.47</v>
      </c>
    </row>
    <row r="627" spans="7:11" x14ac:dyDescent="0.2">
      <c r="G627" s="3">
        <v>40996</v>
      </c>
      <c r="H627" s="2" t="s">
        <v>17</v>
      </c>
      <c r="I627" s="2" t="s">
        <v>27</v>
      </c>
      <c r="J627" s="2" t="s">
        <v>32</v>
      </c>
      <c r="K627" s="107">
        <v>6936.14</v>
      </c>
    </row>
    <row r="628" spans="7:11" x14ac:dyDescent="0.2">
      <c r="G628" s="3">
        <v>41082</v>
      </c>
      <c r="H628" s="2" t="s">
        <v>17</v>
      </c>
      <c r="I628" s="2" t="s">
        <v>14</v>
      </c>
      <c r="J628" s="2" t="s">
        <v>21</v>
      </c>
      <c r="K628" s="107">
        <v>2239.67</v>
      </c>
    </row>
    <row r="629" spans="7:11" x14ac:dyDescent="0.2">
      <c r="G629" s="3">
        <v>41468</v>
      </c>
      <c r="H629" s="2" t="s">
        <v>28</v>
      </c>
      <c r="I629" s="2" t="s">
        <v>27</v>
      </c>
      <c r="J629" s="2" t="s">
        <v>24</v>
      </c>
      <c r="K629" s="107">
        <v>9171.9699999999993</v>
      </c>
    </row>
    <row r="630" spans="7:11" x14ac:dyDescent="0.2">
      <c r="G630" s="3">
        <v>41312</v>
      </c>
      <c r="H630" s="2" t="s">
        <v>13</v>
      </c>
      <c r="I630" s="2" t="s">
        <v>20</v>
      </c>
      <c r="J630" s="2" t="s">
        <v>36</v>
      </c>
      <c r="K630" s="107">
        <v>4841.1400000000003</v>
      </c>
    </row>
    <row r="631" spans="7:11" x14ac:dyDescent="0.2">
      <c r="G631" s="3">
        <v>41252</v>
      </c>
      <c r="H631" s="2" t="s">
        <v>31</v>
      </c>
      <c r="I631" s="2" t="s">
        <v>20</v>
      </c>
      <c r="J631" s="2" t="s">
        <v>30</v>
      </c>
      <c r="K631" s="107">
        <v>5769.25</v>
      </c>
    </row>
    <row r="632" spans="7:11" x14ac:dyDescent="0.2">
      <c r="G632" s="3">
        <v>41446</v>
      </c>
      <c r="H632" s="2" t="s">
        <v>31</v>
      </c>
      <c r="I632" s="2" t="s">
        <v>23</v>
      </c>
      <c r="J632" s="2" t="s">
        <v>24</v>
      </c>
      <c r="K632" s="107">
        <v>7529.57</v>
      </c>
    </row>
    <row r="633" spans="7:11" x14ac:dyDescent="0.2">
      <c r="G633" s="3">
        <v>41069</v>
      </c>
      <c r="H633" s="2" t="s">
        <v>17</v>
      </c>
      <c r="I633" s="2" t="s">
        <v>23</v>
      </c>
      <c r="J633" s="2" t="s">
        <v>29</v>
      </c>
      <c r="K633" s="107">
        <v>3246.92</v>
      </c>
    </row>
    <row r="634" spans="7:11" x14ac:dyDescent="0.2">
      <c r="G634" s="3">
        <v>41155</v>
      </c>
      <c r="H634" s="2" t="s">
        <v>13</v>
      </c>
      <c r="I634" s="2" t="s">
        <v>23</v>
      </c>
      <c r="J634" s="2" t="s">
        <v>21</v>
      </c>
      <c r="K634" s="107">
        <v>4545.57</v>
      </c>
    </row>
    <row r="635" spans="7:11" x14ac:dyDescent="0.2">
      <c r="G635" s="3">
        <v>41289</v>
      </c>
      <c r="H635" s="2" t="s">
        <v>31</v>
      </c>
      <c r="I635" s="2" t="s">
        <v>14</v>
      </c>
      <c r="J635" s="2" t="s">
        <v>29</v>
      </c>
      <c r="K635" s="107">
        <v>3072.82</v>
      </c>
    </row>
    <row r="636" spans="7:11" x14ac:dyDescent="0.2">
      <c r="G636" s="3">
        <v>41311</v>
      </c>
      <c r="H636" s="2" t="s">
        <v>17</v>
      </c>
      <c r="I636" s="2" t="s">
        <v>23</v>
      </c>
      <c r="J636" s="2" t="s">
        <v>30</v>
      </c>
      <c r="K636" s="107">
        <v>3757.34</v>
      </c>
    </row>
    <row r="637" spans="7:11" x14ac:dyDescent="0.2">
      <c r="G637" s="3">
        <v>41551</v>
      </c>
      <c r="H637" s="2" t="s">
        <v>31</v>
      </c>
      <c r="I637" s="2" t="s">
        <v>20</v>
      </c>
      <c r="J637" s="2" t="s">
        <v>36</v>
      </c>
      <c r="K637" s="107">
        <v>8905.9</v>
      </c>
    </row>
    <row r="638" spans="7:11" x14ac:dyDescent="0.2">
      <c r="G638" s="3">
        <v>41084</v>
      </c>
      <c r="H638" s="2" t="s">
        <v>31</v>
      </c>
      <c r="I638" s="2" t="s">
        <v>14</v>
      </c>
      <c r="J638" s="2" t="s">
        <v>18</v>
      </c>
      <c r="K638" s="107">
        <v>690.45</v>
      </c>
    </row>
    <row r="639" spans="7:11" x14ac:dyDescent="0.2">
      <c r="G639" s="3">
        <v>41067</v>
      </c>
      <c r="H639" s="2" t="s">
        <v>28</v>
      </c>
      <c r="I639" s="2" t="s">
        <v>20</v>
      </c>
      <c r="J639" s="2" t="s">
        <v>30</v>
      </c>
      <c r="K639" s="107">
        <v>5312.02</v>
      </c>
    </row>
    <row r="640" spans="7:11" x14ac:dyDescent="0.2">
      <c r="G640" s="3">
        <v>41513</v>
      </c>
      <c r="H640" s="2" t="s">
        <v>17</v>
      </c>
      <c r="I640" s="2" t="s">
        <v>23</v>
      </c>
      <c r="J640" s="2" t="s">
        <v>36</v>
      </c>
      <c r="K640" s="107">
        <v>1377.97</v>
      </c>
    </row>
    <row r="641" spans="7:11" x14ac:dyDescent="0.2">
      <c r="G641" s="3">
        <v>40956</v>
      </c>
      <c r="H641" s="2" t="s">
        <v>31</v>
      </c>
      <c r="I641" s="2" t="s">
        <v>23</v>
      </c>
      <c r="J641" s="2" t="s">
        <v>15</v>
      </c>
      <c r="K641" s="107">
        <v>3467.02</v>
      </c>
    </row>
    <row r="642" spans="7:11" x14ac:dyDescent="0.2">
      <c r="G642" s="3">
        <v>41256</v>
      </c>
      <c r="H642" s="2" t="s">
        <v>17</v>
      </c>
      <c r="I642" s="2" t="s">
        <v>23</v>
      </c>
      <c r="J642" s="2" t="s">
        <v>26</v>
      </c>
      <c r="K642" s="107">
        <v>8606.8799999999992</v>
      </c>
    </row>
    <row r="643" spans="7:11" x14ac:dyDescent="0.2">
      <c r="G643" s="3">
        <v>41002</v>
      </c>
      <c r="H643" s="2" t="s">
        <v>17</v>
      </c>
      <c r="I643" s="2" t="s">
        <v>20</v>
      </c>
      <c r="J643" s="2" t="s">
        <v>282</v>
      </c>
      <c r="K643" s="107">
        <v>3973.11</v>
      </c>
    </row>
    <row r="644" spans="7:11" x14ac:dyDescent="0.2">
      <c r="G644" s="3">
        <v>41156</v>
      </c>
      <c r="H644" s="2" t="s">
        <v>17</v>
      </c>
      <c r="I644" s="2" t="s">
        <v>14</v>
      </c>
      <c r="J644" s="2" t="s">
        <v>32</v>
      </c>
      <c r="K644" s="107">
        <v>9376.99</v>
      </c>
    </row>
    <row r="645" spans="7:11" x14ac:dyDescent="0.2">
      <c r="G645" s="3">
        <v>41275</v>
      </c>
      <c r="H645" s="2" t="s">
        <v>31</v>
      </c>
      <c r="I645" s="2" t="s">
        <v>27</v>
      </c>
      <c r="J645" s="2" t="s">
        <v>32</v>
      </c>
      <c r="K645" s="107">
        <v>4731.7299999999996</v>
      </c>
    </row>
    <row r="646" spans="7:11" x14ac:dyDescent="0.2">
      <c r="G646" s="3">
        <v>40994</v>
      </c>
      <c r="H646" s="2" t="s">
        <v>28</v>
      </c>
      <c r="I646" s="2" t="s">
        <v>23</v>
      </c>
      <c r="J646" s="2" t="s">
        <v>36</v>
      </c>
      <c r="K646" s="107">
        <v>3568.64</v>
      </c>
    </row>
    <row r="647" spans="7:11" x14ac:dyDescent="0.2">
      <c r="G647" s="3">
        <v>41514</v>
      </c>
      <c r="H647" s="2" t="s">
        <v>31</v>
      </c>
      <c r="I647" s="2" t="s">
        <v>23</v>
      </c>
      <c r="J647" s="2" t="s">
        <v>26</v>
      </c>
      <c r="K647" s="107">
        <v>1418.92</v>
      </c>
    </row>
    <row r="648" spans="7:11" x14ac:dyDescent="0.2">
      <c r="G648" s="3">
        <v>41034</v>
      </c>
      <c r="H648" s="2" t="s">
        <v>17</v>
      </c>
      <c r="I648" s="2" t="s">
        <v>23</v>
      </c>
      <c r="J648" s="2" t="s">
        <v>32</v>
      </c>
      <c r="K648" s="107">
        <v>1728.55</v>
      </c>
    </row>
    <row r="649" spans="7:11" x14ac:dyDescent="0.2">
      <c r="G649" s="3">
        <v>41138</v>
      </c>
      <c r="H649" s="2" t="s">
        <v>31</v>
      </c>
      <c r="I649" s="2" t="s">
        <v>14</v>
      </c>
      <c r="J649" s="2" t="s">
        <v>18</v>
      </c>
      <c r="K649" s="107">
        <v>7262.77</v>
      </c>
    </row>
    <row r="650" spans="7:11" x14ac:dyDescent="0.2">
      <c r="G650" s="3">
        <v>41153</v>
      </c>
      <c r="H650" s="2" t="s">
        <v>31</v>
      </c>
      <c r="I650" s="2" t="s">
        <v>27</v>
      </c>
      <c r="J650" s="2" t="s">
        <v>36</v>
      </c>
      <c r="K650" s="107">
        <v>1838.91</v>
      </c>
    </row>
    <row r="651" spans="7:11" x14ac:dyDescent="0.2">
      <c r="G651" s="3">
        <v>40962</v>
      </c>
      <c r="H651" s="2" t="s">
        <v>17</v>
      </c>
      <c r="I651" s="2" t="s">
        <v>27</v>
      </c>
      <c r="J651" s="2" t="s">
        <v>24</v>
      </c>
      <c r="K651" s="107">
        <v>4467.01</v>
      </c>
    </row>
    <row r="652" spans="7:11" x14ac:dyDescent="0.2">
      <c r="G652" s="3">
        <v>41069</v>
      </c>
      <c r="H652" s="2" t="s">
        <v>28</v>
      </c>
      <c r="I652" s="2" t="s">
        <v>14</v>
      </c>
      <c r="J652" s="2" t="s">
        <v>18</v>
      </c>
      <c r="K652" s="107">
        <v>7372.04</v>
      </c>
    </row>
    <row r="653" spans="7:11" x14ac:dyDescent="0.2">
      <c r="G653" s="3">
        <v>41380</v>
      </c>
      <c r="H653" s="2" t="s">
        <v>28</v>
      </c>
      <c r="I653" s="2" t="s">
        <v>20</v>
      </c>
      <c r="J653" s="2" t="s">
        <v>18</v>
      </c>
      <c r="K653" s="107">
        <v>7766.85</v>
      </c>
    </row>
    <row r="654" spans="7:11" x14ac:dyDescent="0.2">
      <c r="G654" s="3">
        <v>41059</v>
      </c>
      <c r="H654" s="2" t="s">
        <v>31</v>
      </c>
      <c r="I654" s="2" t="s">
        <v>27</v>
      </c>
      <c r="J654" s="2" t="s">
        <v>26</v>
      </c>
      <c r="K654" s="107">
        <v>495.07</v>
      </c>
    </row>
    <row r="655" spans="7:11" x14ac:dyDescent="0.2">
      <c r="G655" s="3">
        <v>41088</v>
      </c>
      <c r="H655" s="2" t="s">
        <v>17</v>
      </c>
      <c r="I655" s="2" t="s">
        <v>14</v>
      </c>
      <c r="J655" s="2" t="s">
        <v>29</v>
      </c>
      <c r="K655" s="107">
        <v>951.2</v>
      </c>
    </row>
    <row r="656" spans="7:11" x14ac:dyDescent="0.2">
      <c r="G656" s="3">
        <v>41122</v>
      </c>
      <c r="H656" s="2" t="s">
        <v>13</v>
      </c>
      <c r="I656" s="2" t="s">
        <v>14</v>
      </c>
      <c r="J656" s="2" t="s">
        <v>18</v>
      </c>
      <c r="K656" s="107">
        <v>2022.13</v>
      </c>
    </row>
    <row r="657" spans="7:11" x14ac:dyDescent="0.2">
      <c r="G657" s="3">
        <v>41436</v>
      </c>
      <c r="H657" s="2" t="s">
        <v>28</v>
      </c>
      <c r="I657" s="2" t="s">
        <v>20</v>
      </c>
      <c r="J657" s="2" t="s">
        <v>36</v>
      </c>
      <c r="K657" s="107">
        <v>5810.73</v>
      </c>
    </row>
    <row r="658" spans="7:11" x14ac:dyDescent="0.2">
      <c r="G658" s="3">
        <v>41233</v>
      </c>
      <c r="H658" s="2" t="s">
        <v>28</v>
      </c>
      <c r="I658" s="2" t="s">
        <v>27</v>
      </c>
      <c r="J658" s="2" t="s">
        <v>26</v>
      </c>
      <c r="K658" s="107">
        <v>6604.93</v>
      </c>
    </row>
    <row r="659" spans="7:11" x14ac:dyDescent="0.2">
      <c r="G659" s="3">
        <v>41126</v>
      </c>
      <c r="H659" s="2" t="s">
        <v>17</v>
      </c>
      <c r="I659" s="2" t="s">
        <v>20</v>
      </c>
      <c r="J659" s="2" t="s">
        <v>35</v>
      </c>
      <c r="K659" s="107">
        <v>8822.52</v>
      </c>
    </row>
    <row r="660" spans="7:11" x14ac:dyDescent="0.2">
      <c r="G660" s="3">
        <v>41011</v>
      </c>
      <c r="H660" s="2" t="s">
        <v>31</v>
      </c>
      <c r="I660" s="2" t="s">
        <v>14</v>
      </c>
      <c r="J660" s="2" t="s">
        <v>26</v>
      </c>
      <c r="K660" s="107">
        <v>8391.41</v>
      </c>
    </row>
    <row r="661" spans="7:11" x14ac:dyDescent="0.2">
      <c r="G661" s="3">
        <v>41611</v>
      </c>
      <c r="H661" s="2" t="s">
        <v>13</v>
      </c>
      <c r="I661" s="2" t="s">
        <v>14</v>
      </c>
      <c r="J661" s="2" t="s">
        <v>29</v>
      </c>
      <c r="K661" s="107">
        <v>2228.08</v>
      </c>
    </row>
    <row r="662" spans="7:11" x14ac:dyDescent="0.2">
      <c r="G662" s="3">
        <v>41247</v>
      </c>
      <c r="H662" s="2" t="s">
        <v>28</v>
      </c>
      <c r="I662" s="2" t="s">
        <v>27</v>
      </c>
      <c r="J662" s="2" t="s">
        <v>35</v>
      </c>
      <c r="K662" s="107">
        <v>6091.82</v>
      </c>
    </row>
    <row r="663" spans="7:11" x14ac:dyDescent="0.2">
      <c r="G663" s="3">
        <v>41525</v>
      </c>
      <c r="H663" s="2" t="s">
        <v>17</v>
      </c>
      <c r="I663" s="2" t="s">
        <v>14</v>
      </c>
      <c r="J663" s="2" t="s">
        <v>21</v>
      </c>
      <c r="K663" s="107">
        <v>2698.3</v>
      </c>
    </row>
    <row r="664" spans="7:11" x14ac:dyDescent="0.2">
      <c r="G664" s="3">
        <v>41136</v>
      </c>
      <c r="H664" s="2" t="s">
        <v>13</v>
      </c>
      <c r="I664" s="2" t="s">
        <v>20</v>
      </c>
      <c r="J664" s="2" t="s">
        <v>282</v>
      </c>
      <c r="K664" s="107">
        <v>8712.86</v>
      </c>
    </row>
    <row r="665" spans="7:11" x14ac:dyDescent="0.2">
      <c r="G665" s="3">
        <v>41428</v>
      </c>
      <c r="H665" s="2" t="s">
        <v>17</v>
      </c>
      <c r="I665" s="2" t="s">
        <v>23</v>
      </c>
      <c r="J665" s="2" t="s">
        <v>29</v>
      </c>
      <c r="K665" s="107">
        <v>9420.64</v>
      </c>
    </row>
    <row r="666" spans="7:11" x14ac:dyDescent="0.2">
      <c r="G666" s="3">
        <v>41294</v>
      </c>
      <c r="H666" s="2" t="s">
        <v>13</v>
      </c>
      <c r="I666" s="2" t="s">
        <v>20</v>
      </c>
      <c r="J666" s="2" t="s">
        <v>32</v>
      </c>
      <c r="K666" s="107">
        <v>1085.53</v>
      </c>
    </row>
    <row r="667" spans="7:11" x14ac:dyDescent="0.2">
      <c r="G667" s="3">
        <v>41542</v>
      </c>
      <c r="H667" s="2" t="s">
        <v>13</v>
      </c>
      <c r="I667" s="2" t="s">
        <v>20</v>
      </c>
      <c r="J667" s="2" t="s">
        <v>30</v>
      </c>
      <c r="K667" s="107">
        <v>5871.16</v>
      </c>
    </row>
    <row r="668" spans="7:11" x14ac:dyDescent="0.2">
      <c r="G668" s="3">
        <v>41048</v>
      </c>
      <c r="H668" s="2" t="s">
        <v>28</v>
      </c>
      <c r="I668" s="2" t="s">
        <v>23</v>
      </c>
      <c r="J668" s="2" t="s">
        <v>15</v>
      </c>
      <c r="K668" s="107">
        <v>3401.76</v>
      </c>
    </row>
    <row r="669" spans="7:11" x14ac:dyDescent="0.2">
      <c r="G669" s="3">
        <v>41575</v>
      </c>
      <c r="H669" s="2" t="s">
        <v>17</v>
      </c>
      <c r="I669" s="2" t="s">
        <v>27</v>
      </c>
      <c r="J669" s="2" t="s">
        <v>32</v>
      </c>
      <c r="K669" s="107">
        <v>1109.48</v>
      </c>
    </row>
    <row r="670" spans="7:11" x14ac:dyDescent="0.2">
      <c r="G670" s="3">
        <v>41349</v>
      </c>
      <c r="H670" s="2" t="s">
        <v>17</v>
      </c>
      <c r="I670" s="2" t="s">
        <v>23</v>
      </c>
      <c r="J670" s="2" t="s">
        <v>33</v>
      </c>
      <c r="K670" s="107">
        <v>7765.72</v>
      </c>
    </row>
    <row r="671" spans="7:11" x14ac:dyDescent="0.2">
      <c r="G671" s="3">
        <v>41182</v>
      </c>
      <c r="H671" s="2" t="s">
        <v>17</v>
      </c>
      <c r="I671" s="2" t="s">
        <v>23</v>
      </c>
      <c r="J671" s="2" t="s">
        <v>34</v>
      </c>
      <c r="K671" s="107">
        <v>1050.7</v>
      </c>
    </row>
    <row r="672" spans="7:11" x14ac:dyDescent="0.2">
      <c r="G672" s="3">
        <v>41409</v>
      </c>
      <c r="H672" s="2" t="s">
        <v>17</v>
      </c>
      <c r="I672" s="2" t="s">
        <v>23</v>
      </c>
      <c r="J672" s="2" t="s">
        <v>35</v>
      </c>
      <c r="K672" s="107">
        <v>6555.49</v>
      </c>
    </row>
    <row r="673" spans="7:11" x14ac:dyDescent="0.2">
      <c r="G673" s="3">
        <v>41329</v>
      </c>
      <c r="H673" s="2" t="s">
        <v>13</v>
      </c>
      <c r="I673" s="2" t="s">
        <v>23</v>
      </c>
      <c r="J673" s="2" t="s">
        <v>29</v>
      </c>
      <c r="K673" s="107">
        <v>8111.21</v>
      </c>
    </row>
    <row r="674" spans="7:11" x14ac:dyDescent="0.2">
      <c r="G674" s="3">
        <v>41483</v>
      </c>
      <c r="H674" s="2" t="s">
        <v>31</v>
      </c>
      <c r="I674" s="2" t="s">
        <v>20</v>
      </c>
      <c r="J674" s="2" t="s">
        <v>35</v>
      </c>
      <c r="K674" s="107">
        <v>5290.05</v>
      </c>
    </row>
    <row r="675" spans="7:11" x14ac:dyDescent="0.2">
      <c r="G675" s="3">
        <v>41413</v>
      </c>
      <c r="H675" s="2" t="s">
        <v>17</v>
      </c>
      <c r="I675" s="2" t="s">
        <v>20</v>
      </c>
      <c r="J675" s="2" t="s">
        <v>36</v>
      </c>
      <c r="K675" s="107">
        <v>4442.29</v>
      </c>
    </row>
    <row r="676" spans="7:11" x14ac:dyDescent="0.2">
      <c r="G676" s="3">
        <v>41498</v>
      </c>
      <c r="H676" s="2" t="s">
        <v>17</v>
      </c>
      <c r="I676" s="2" t="s">
        <v>20</v>
      </c>
      <c r="J676" s="2" t="s">
        <v>36</v>
      </c>
      <c r="K676" s="107">
        <v>882.34</v>
      </c>
    </row>
    <row r="677" spans="7:11" x14ac:dyDescent="0.2">
      <c r="G677" s="3">
        <v>41341</v>
      </c>
      <c r="H677" s="2" t="s">
        <v>17</v>
      </c>
      <c r="I677" s="2" t="s">
        <v>14</v>
      </c>
      <c r="J677" s="2" t="s">
        <v>36</v>
      </c>
      <c r="K677" s="107">
        <v>1774.51</v>
      </c>
    </row>
    <row r="678" spans="7:11" x14ac:dyDescent="0.2">
      <c r="G678" s="3">
        <v>41145</v>
      </c>
      <c r="H678" s="2" t="s">
        <v>13</v>
      </c>
      <c r="I678" s="2" t="s">
        <v>14</v>
      </c>
      <c r="J678" s="2" t="s">
        <v>26</v>
      </c>
      <c r="K678" s="107">
        <v>917.51</v>
      </c>
    </row>
    <row r="679" spans="7:11" x14ac:dyDescent="0.2">
      <c r="G679" s="3">
        <v>41440</v>
      </c>
      <c r="H679" s="2" t="s">
        <v>17</v>
      </c>
      <c r="I679" s="2" t="s">
        <v>27</v>
      </c>
      <c r="J679" s="2" t="s">
        <v>18</v>
      </c>
      <c r="K679" s="107">
        <v>9163.49</v>
      </c>
    </row>
    <row r="680" spans="7:11" x14ac:dyDescent="0.2">
      <c r="G680" s="3">
        <v>41298</v>
      </c>
      <c r="H680" s="2" t="s">
        <v>28</v>
      </c>
      <c r="I680" s="2" t="s">
        <v>23</v>
      </c>
      <c r="J680" s="2" t="s">
        <v>24</v>
      </c>
      <c r="K680" s="107">
        <v>2538.62</v>
      </c>
    </row>
    <row r="681" spans="7:11" x14ac:dyDescent="0.2">
      <c r="G681" s="3">
        <v>41205</v>
      </c>
      <c r="H681" s="2" t="s">
        <v>17</v>
      </c>
      <c r="I681" s="2" t="s">
        <v>20</v>
      </c>
      <c r="J681" s="2" t="s">
        <v>24</v>
      </c>
      <c r="K681" s="107">
        <v>2528.84</v>
      </c>
    </row>
    <row r="682" spans="7:11" x14ac:dyDescent="0.2">
      <c r="G682" s="3">
        <v>41028</v>
      </c>
      <c r="H682" s="2" t="s">
        <v>17</v>
      </c>
      <c r="I682" s="2" t="s">
        <v>14</v>
      </c>
      <c r="J682" s="2" t="s">
        <v>34</v>
      </c>
      <c r="K682" s="107">
        <v>6348.21</v>
      </c>
    </row>
    <row r="683" spans="7:11" x14ac:dyDescent="0.2">
      <c r="G683" s="3">
        <v>41470</v>
      </c>
      <c r="H683" s="2" t="s">
        <v>13</v>
      </c>
      <c r="I683" s="2" t="s">
        <v>20</v>
      </c>
      <c r="J683" s="2" t="s">
        <v>30</v>
      </c>
      <c r="K683" s="107">
        <v>1780.07</v>
      </c>
    </row>
    <row r="684" spans="7:11" x14ac:dyDescent="0.2">
      <c r="G684" s="3">
        <v>41226</v>
      </c>
      <c r="H684" s="2" t="s">
        <v>31</v>
      </c>
      <c r="I684" s="2" t="s">
        <v>23</v>
      </c>
      <c r="J684" s="2" t="s">
        <v>29</v>
      </c>
      <c r="K684" s="107">
        <v>304.26</v>
      </c>
    </row>
    <row r="685" spans="7:11" x14ac:dyDescent="0.2">
      <c r="G685" s="3">
        <v>41192</v>
      </c>
      <c r="H685" s="2" t="s">
        <v>13</v>
      </c>
      <c r="I685" s="2" t="s">
        <v>14</v>
      </c>
      <c r="J685" s="2" t="s">
        <v>30</v>
      </c>
      <c r="K685" s="107">
        <v>9632</v>
      </c>
    </row>
    <row r="686" spans="7:11" x14ac:dyDescent="0.2">
      <c r="G686" s="3">
        <v>41543</v>
      </c>
      <c r="H686" s="2" t="s">
        <v>13</v>
      </c>
      <c r="I686" s="2" t="s">
        <v>14</v>
      </c>
      <c r="J686" s="2" t="s">
        <v>282</v>
      </c>
      <c r="K686" s="107">
        <v>6529.79</v>
      </c>
    </row>
    <row r="687" spans="7:11" x14ac:dyDescent="0.2">
      <c r="G687" s="3">
        <v>41626</v>
      </c>
      <c r="H687" s="2" t="s">
        <v>13</v>
      </c>
      <c r="I687" s="2" t="s">
        <v>14</v>
      </c>
      <c r="J687" s="2" t="s">
        <v>34</v>
      </c>
      <c r="K687" s="107">
        <v>3149.81</v>
      </c>
    </row>
    <row r="688" spans="7:11" x14ac:dyDescent="0.2">
      <c r="G688" s="3">
        <v>41061</v>
      </c>
      <c r="H688" s="2" t="s">
        <v>17</v>
      </c>
      <c r="I688" s="2" t="s">
        <v>14</v>
      </c>
      <c r="J688" s="2" t="s">
        <v>15</v>
      </c>
      <c r="K688" s="107">
        <v>1702.22</v>
      </c>
    </row>
    <row r="689" spans="7:11" x14ac:dyDescent="0.2">
      <c r="G689" s="3">
        <v>41379</v>
      </c>
      <c r="H689" s="2" t="s">
        <v>17</v>
      </c>
      <c r="I689" s="2" t="s">
        <v>27</v>
      </c>
      <c r="J689" s="2" t="s">
        <v>282</v>
      </c>
      <c r="K689" s="107">
        <v>7436.11</v>
      </c>
    </row>
    <row r="690" spans="7:11" x14ac:dyDescent="0.2">
      <c r="G690" s="3">
        <v>41509</v>
      </c>
      <c r="H690" s="2" t="s">
        <v>17</v>
      </c>
      <c r="I690" s="2" t="s">
        <v>23</v>
      </c>
      <c r="J690" s="2" t="s">
        <v>21</v>
      </c>
      <c r="K690" s="107">
        <v>4824.92</v>
      </c>
    </row>
    <row r="691" spans="7:11" x14ac:dyDescent="0.2">
      <c r="G691" s="3">
        <v>41347</v>
      </c>
      <c r="H691" s="2" t="s">
        <v>28</v>
      </c>
      <c r="I691" s="2" t="s">
        <v>27</v>
      </c>
      <c r="J691" s="2" t="s">
        <v>30</v>
      </c>
      <c r="K691" s="107">
        <v>1908.39</v>
      </c>
    </row>
    <row r="692" spans="7:11" x14ac:dyDescent="0.2">
      <c r="G692" s="3">
        <v>40909</v>
      </c>
      <c r="H692" s="2" t="s">
        <v>28</v>
      </c>
      <c r="I692" s="2" t="s">
        <v>14</v>
      </c>
      <c r="J692" s="2" t="s">
        <v>34</v>
      </c>
      <c r="K692" s="107">
        <v>1692.57</v>
      </c>
    </row>
    <row r="693" spans="7:11" x14ac:dyDescent="0.2">
      <c r="G693" s="3">
        <v>40960</v>
      </c>
      <c r="H693" s="2" t="s">
        <v>17</v>
      </c>
      <c r="I693" s="2" t="s">
        <v>27</v>
      </c>
      <c r="J693" s="2" t="s">
        <v>24</v>
      </c>
      <c r="K693" s="107">
        <v>5028.51</v>
      </c>
    </row>
    <row r="694" spans="7:11" x14ac:dyDescent="0.2">
      <c r="G694" s="3">
        <v>40928</v>
      </c>
      <c r="H694" s="2" t="s">
        <v>13</v>
      </c>
      <c r="I694" s="2" t="s">
        <v>14</v>
      </c>
      <c r="J694" s="2" t="s">
        <v>36</v>
      </c>
      <c r="K694" s="107">
        <v>990.28</v>
      </c>
    </row>
    <row r="695" spans="7:11" x14ac:dyDescent="0.2">
      <c r="G695" s="3">
        <v>41295</v>
      </c>
      <c r="H695" s="2" t="s">
        <v>31</v>
      </c>
      <c r="I695" s="2" t="s">
        <v>23</v>
      </c>
      <c r="J695" s="2" t="s">
        <v>21</v>
      </c>
      <c r="K695" s="107">
        <v>8452.98</v>
      </c>
    </row>
    <row r="696" spans="7:11" x14ac:dyDescent="0.2">
      <c r="G696" s="3">
        <v>41263</v>
      </c>
      <c r="H696" s="2" t="s">
        <v>28</v>
      </c>
      <c r="I696" s="2" t="s">
        <v>20</v>
      </c>
      <c r="J696" s="2" t="s">
        <v>30</v>
      </c>
      <c r="K696" s="107">
        <v>8474.6200000000008</v>
      </c>
    </row>
    <row r="697" spans="7:11" x14ac:dyDescent="0.2">
      <c r="G697" s="3">
        <v>40978</v>
      </c>
      <c r="H697" s="2" t="s">
        <v>28</v>
      </c>
      <c r="I697" s="2" t="s">
        <v>27</v>
      </c>
      <c r="J697" s="2" t="s">
        <v>21</v>
      </c>
      <c r="K697" s="107">
        <v>8009.78</v>
      </c>
    </row>
    <row r="698" spans="7:11" x14ac:dyDescent="0.2">
      <c r="G698" s="3">
        <v>41571</v>
      </c>
      <c r="H698" s="2" t="s">
        <v>28</v>
      </c>
      <c r="I698" s="2" t="s">
        <v>14</v>
      </c>
      <c r="J698" s="2" t="s">
        <v>36</v>
      </c>
      <c r="K698" s="107">
        <v>8931.3700000000008</v>
      </c>
    </row>
    <row r="699" spans="7:11" x14ac:dyDescent="0.2">
      <c r="G699" s="3">
        <v>41403</v>
      </c>
      <c r="H699" s="2" t="s">
        <v>28</v>
      </c>
      <c r="I699" s="2" t="s">
        <v>20</v>
      </c>
      <c r="J699" s="2" t="s">
        <v>29</v>
      </c>
      <c r="K699" s="107">
        <v>4322.1899999999996</v>
      </c>
    </row>
    <row r="700" spans="7:11" x14ac:dyDescent="0.2">
      <c r="G700" s="3">
        <v>41556</v>
      </c>
      <c r="H700" s="2" t="s">
        <v>31</v>
      </c>
      <c r="I700" s="2" t="s">
        <v>27</v>
      </c>
      <c r="J700" s="2" t="s">
        <v>29</v>
      </c>
      <c r="K700" s="107">
        <v>3519.96</v>
      </c>
    </row>
    <row r="701" spans="7:11" x14ac:dyDescent="0.2">
      <c r="G701" s="3">
        <v>41125</v>
      </c>
      <c r="H701" s="2" t="s">
        <v>28</v>
      </c>
      <c r="I701" s="2" t="s">
        <v>14</v>
      </c>
      <c r="J701" s="2" t="s">
        <v>282</v>
      </c>
      <c r="K701" s="107">
        <v>1283.43</v>
      </c>
    </row>
    <row r="702" spans="7:11" x14ac:dyDescent="0.2">
      <c r="G702" s="3">
        <v>41295</v>
      </c>
      <c r="H702" s="2" t="s">
        <v>31</v>
      </c>
      <c r="I702" s="2" t="s">
        <v>20</v>
      </c>
      <c r="J702" s="2" t="s">
        <v>24</v>
      </c>
      <c r="K702" s="107">
        <v>4094.81</v>
      </c>
    </row>
    <row r="703" spans="7:11" x14ac:dyDescent="0.2">
      <c r="G703" s="3">
        <v>41394</v>
      </c>
      <c r="H703" s="2" t="s">
        <v>28</v>
      </c>
      <c r="I703" s="2" t="s">
        <v>23</v>
      </c>
      <c r="J703" s="2" t="s">
        <v>35</v>
      </c>
      <c r="K703" s="107">
        <v>4449.8500000000004</v>
      </c>
    </row>
    <row r="704" spans="7:11" x14ac:dyDescent="0.2">
      <c r="G704" s="3">
        <v>41540</v>
      </c>
      <c r="H704" s="2" t="s">
        <v>31</v>
      </c>
      <c r="I704" s="2" t="s">
        <v>27</v>
      </c>
      <c r="J704" s="2" t="s">
        <v>36</v>
      </c>
      <c r="K704" s="107">
        <v>2857.14</v>
      </c>
    </row>
    <row r="705" spans="7:11" x14ac:dyDescent="0.2">
      <c r="G705" s="3">
        <v>41612</v>
      </c>
      <c r="H705" s="2" t="s">
        <v>17</v>
      </c>
      <c r="I705" s="2" t="s">
        <v>14</v>
      </c>
      <c r="J705" s="2" t="s">
        <v>35</v>
      </c>
      <c r="K705" s="107">
        <v>5583.64</v>
      </c>
    </row>
    <row r="706" spans="7:11" x14ac:dyDescent="0.2">
      <c r="G706" s="3">
        <v>41554</v>
      </c>
      <c r="H706" s="2" t="s">
        <v>17</v>
      </c>
      <c r="I706" s="2" t="s">
        <v>27</v>
      </c>
      <c r="J706" s="2" t="s">
        <v>18</v>
      </c>
      <c r="K706" s="107">
        <v>2558.37</v>
      </c>
    </row>
    <row r="707" spans="7:11" x14ac:dyDescent="0.2">
      <c r="G707" s="3">
        <v>41170</v>
      </c>
      <c r="H707" s="2" t="s">
        <v>17</v>
      </c>
      <c r="I707" s="2" t="s">
        <v>23</v>
      </c>
      <c r="J707" s="2" t="s">
        <v>21</v>
      </c>
      <c r="K707" s="107">
        <v>9723.07</v>
      </c>
    </row>
    <row r="708" spans="7:11" x14ac:dyDescent="0.2">
      <c r="G708" s="3">
        <v>41143</v>
      </c>
      <c r="H708" s="2" t="s">
        <v>17</v>
      </c>
      <c r="I708" s="2" t="s">
        <v>14</v>
      </c>
      <c r="J708" s="2" t="s">
        <v>30</v>
      </c>
      <c r="K708" s="107">
        <v>3712.45</v>
      </c>
    </row>
    <row r="709" spans="7:11" x14ac:dyDescent="0.2">
      <c r="G709" s="3">
        <v>41579</v>
      </c>
      <c r="H709" s="2" t="s">
        <v>13</v>
      </c>
      <c r="I709" s="2" t="s">
        <v>27</v>
      </c>
      <c r="J709" s="2" t="s">
        <v>33</v>
      </c>
      <c r="K709" s="107">
        <v>9945.51</v>
      </c>
    </row>
    <row r="710" spans="7:11" x14ac:dyDescent="0.2">
      <c r="G710" s="3">
        <v>41338</v>
      </c>
      <c r="H710" s="2" t="s">
        <v>13</v>
      </c>
      <c r="I710" s="2" t="s">
        <v>14</v>
      </c>
      <c r="J710" s="2" t="s">
        <v>18</v>
      </c>
      <c r="K710" s="107">
        <v>3246.08</v>
      </c>
    </row>
    <row r="711" spans="7:11" x14ac:dyDescent="0.2">
      <c r="G711" s="3">
        <v>41568</v>
      </c>
      <c r="H711" s="2" t="s">
        <v>31</v>
      </c>
      <c r="I711" s="2" t="s">
        <v>23</v>
      </c>
      <c r="J711" s="2" t="s">
        <v>32</v>
      </c>
      <c r="K711" s="107">
        <v>1295.44</v>
      </c>
    </row>
    <row r="712" spans="7:11" x14ac:dyDescent="0.2">
      <c r="G712" s="3">
        <v>41165</v>
      </c>
      <c r="H712" s="2" t="s">
        <v>28</v>
      </c>
      <c r="I712" s="2" t="s">
        <v>20</v>
      </c>
      <c r="J712" s="2" t="s">
        <v>30</v>
      </c>
      <c r="K712" s="107">
        <v>2400.1999999999998</v>
      </c>
    </row>
    <row r="713" spans="7:11" x14ac:dyDescent="0.2">
      <c r="G713" s="3">
        <v>40934</v>
      </c>
      <c r="H713" s="2" t="s">
        <v>13</v>
      </c>
      <c r="I713" s="2" t="s">
        <v>27</v>
      </c>
      <c r="J713" s="2" t="s">
        <v>15</v>
      </c>
      <c r="K713" s="107">
        <v>8071.86</v>
      </c>
    </row>
    <row r="714" spans="7:11" x14ac:dyDescent="0.2">
      <c r="G714" s="3">
        <v>41601</v>
      </c>
      <c r="H714" s="2" t="s">
        <v>28</v>
      </c>
      <c r="I714" s="2" t="s">
        <v>23</v>
      </c>
      <c r="J714" s="2" t="s">
        <v>29</v>
      </c>
      <c r="K714" s="107">
        <v>5615.38</v>
      </c>
    </row>
    <row r="715" spans="7:11" x14ac:dyDescent="0.2">
      <c r="G715" s="3">
        <v>41600</v>
      </c>
      <c r="H715" s="2" t="s">
        <v>13</v>
      </c>
      <c r="I715" s="2" t="s">
        <v>23</v>
      </c>
      <c r="J715" s="2" t="s">
        <v>18</v>
      </c>
      <c r="K715" s="107">
        <v>9570.27</v>
      </c>
    </row>
    <row r="716" spans="7:11" x14ac:dyDescent="0.2">
      <c r="G716" s="3">
        <v>41311</v>
      </c>
      <c r="H716" s="2" t="s">
        <v>17</v>
      </c>
      <c r="I716" s="2" t="s">
        <v>27</v>
      </c>
      <c r="J716" s="2" t="s">
        <v>15</v>
      </c>
      <c r="K716" s="107">
        <v>7845.72</v>
      </c>
    </row>
    <row r="717" spans="7:11" x14ac:dyDescent="0.2">
      <c r="G717" s="3">
        <v>41438</v>
      </c>
      <c r="H717" s="2" t="s">
        <v>28</v>
      </c>
      <c r="I717" s="2" t="s">
        <v>14</v>
      </c>
      <c r="J717" s="2" t="s">
        <v>32</v>
      </c>
      <c r="K717" s="107">
        <v>3772.17</v>
      </c>
    </row>
    <row r="718" spans="7:11" x14ac:dyDescent="0.2">
      <c r="G718" s="3">
        <v>41007</v>
      </c>
      <c r="H718" s="2" t="s">
        <v>13</v>
      </c>
      <c r="I718" s="2" t="s">
        <v>27</v>
      </c>
      <c r="J718" s="2" t="s">
        <v>30</v>
      </c>
      <c r="K718" s="107">
        <v>7703.45</v>
      </c>
    </row>
    <row r="719" spans="7:11" x14ac:dyDescent="0.2">
      <c r="G719" s="3">
        <v>41356</v>
      </c>
      <c r="H719" s="2" t="s">
        <v>28</v>
      </c>
      <c r="I719" s="2" t="s">
        <v>20</v>
      </c>
      <c r="J719" s="2" t="s">
        <v>35</v>
      </c>
      <c r="K719" s="107">
        <v>2840.07</v>
      </c>
    </row>
    <row r="720" spans="7:11" x14ac:dyDescent="0.2">
      <c r="G720" s="3">
        <v>41024</v>
      </c>
      <c r="H720" s="2" t="s">
        <v>17</v>
      </c>
      <c r="I720" s="2" t="s">
        <v>27</v>
      </c>
      <c r="J720" s="2" t="s">
        <v>282</v>
      </c>
      <c r="K720" s="107">
        <v>7427.69</v>
      </c>
    </row>
    <row r="721" spans="7:11" x14ac:dyDescent="0.2">
      <c r="G721" s="3">
        <v>41295</v>
      </c>
      <c r="H721" s="2" t="s">
        <v>17</v>
      </c>
      <c r="I721" s="2" t="s">
        <v>14</v>
      </c>
      <c r="J721" s="2" t="s">
        <v>36</v>
      </c>
      <c r="K721" s="107">
        <v>3990.22</v>
      </c>
    </row>
    <row r="722" spans="7:11" x14ac:dyDescent="0.2">
      <c r="G722" s="3">
        <v>41279</v>
      </c>
      <c r="H722" s="2" t="s">
        <v>31</v>
      </c>
      <c r="I722" s="2" t="s">
        <v>27</v>
      </c>
      <c r="J722" s="2" t="s">
        <v>35</v>
      </c>
      <c r="K722" s="107">
        <v>3648.34</v>
      </c>
    </row>
    <row r="723" spans="7:11" x14ac:dyDescent="0.2">
      <c r="G723" s="3">
        <v>41411</v>
      </c>
      <c r="H723" s="2" t="s">
        <v>13</v>
      </c>
      <c r="I723" s="2" t="s">
        <v>23</v>
      </c>
      <c r="J723" s="2" t="s">
        <v>18</v>
      </c>
      <c r="K723" s="107">
        <v>1181.6099999999999</v>
      </c>
    </row>
    <row r="724" spans="7:11" x14ac:dyDescent="0.2">
      <c r="G724" s="3">
        <v>41120</v>
      </c>
      <c r="H724" s="2" t="s">
        <v>31</v>
      </c>
      <c r="I724" s="2" t="s">
        <v>23</v>
      </c>
      <c r="J724" s="2" t="s">
        <v>24</v>
      </c>
      <c r="K724" s="107">
        <v>7306.97</v>
      </c>
    </row>
    <row r="725" spans="7:11" x14ac:dyDescent="0.2">
      <c r="G725" s="3">
        <v>41557</v>
      </c>
      <c r="H725" s="2" t="s">
        <v>17</v>
      </c>
      <c r="I725" s="2" t="s">
        <v>23</v>
      </c>
      <c r="J725" s="2" t="s">
        <v>33</v>
      </c>
      <c r="K725" s="107">
        <v>494.03</v>
      </c>
    </row>
    <row r="726" spans="7:11" x14ac:dyDescent="0.2">
      <c r="G726" s="3">
        <v>41278</v>
      </c>
      <c r="H726" s="2" t="s">
        <v>28</v>
      </c>
      <c r="I726" s="2" t="s">
        <v>14</v>
      </c>
      <c r="J726" s="2" t="s">
        <v>26</v>
      </c>
      <c r="K726" s="107">
        <v>7168.09</v>
      </c>
    </row>
    <row r="727" spans="7:11" x14ac:dyDescent="0.2">
      <c r="G727" s="3">
        <v>41268</v>
      </c>
      <c r="H727" s="2" t="s">
        <v>31</v>
      </c>
      <c r="I727" s="2" t="s">
        <v>20</v>
      </c>
      <c r="J727" s="2" t="s">
        <v>35</v>
      </c>
      <c r="K727" s="107">
        <v>2416.7800000000002</v>
      </c>
    </row>
    <row r="728" spans="7:11" x14ac:dyDescent="0.2">
      <c r="G728" s="3">
        <v>40959</v>
      </c>
      <c r="H728" s="2" t="s">
        <v>28</v>
      </c>
      <c r="I728" s="2" t="s">
        <v>20</v>
      </c>
      <c r="J728" s="2" t="s">
        <v>18</v>
      </c>
      <c r="K728" s="107">
        <v>3488.74</v>
      </c>
    </row>
    <row r="729" spans="7:11" x14ac:dyDescent="0.2">
      <c r="G729" s="3">
        <v>41138</v>
      </c>
      <c r="H729" s="2" t="s">
        <v>31</v>
      </c>
      <c r="I729" s="2" t="s">
        <v>23</v>
      </c>
      <c r="J729" s="2" t="s">
        <v>33</v>
      </c>
      <c r="K729" s="107">
        <v>402.15</v>
      </c>
    </row>
    <row r="730" spans="7:11" x14ac:dyDescent="0.2">
      <c r="G730" s="3">
        <v>41410</v>
      </c>
      <c r="H730" s="2" t="s">
        <v>17</v>
      </c>
      <c r="I730" s="2" t="s">
        <v>20</v>
      </c>
      <c r="J730" s="2" t="s">
        <v>282</v>
      </c>
      <c r="K730" s="107">
        <v>4652.24</v>
      </c>
    </row>
    <row r="731" spans="7:11" x14ac:dyDescent="0.2">
      <c r="G731" s="3">
        <v>41206</v>
      </c>
      <c r="H731" s="2" t="s">
        <v>13</v>
      </c>
      <c r="I731" s="2" t="s">
        <v>27</v>
      </c>
      <c r="J731" s="2" t="s">
        <v>24</v>
      </c>
      <c r="K731" s="107">
        <v>2613.12</v>
      </c>
    </row>
    <row r="732" spans="7:11" x14ac:dyDescent="0.2">
      <c r="G732" s="3">
        <v>41170</v>
      </c>
      <c r="H732" s="2" t="s">
        <v>13</v>
      </c>
      <c r="I732" s="2" t="s">
        <v>14</v>
      </c>
      <c r="J732" s="2" t="s">
        <v>282</v>
      </c>
      <c r="K732" s="107">
        <v>75.989999999999995</v>
      </c>
    </row>
    <row r="733" spans="7:11" x14ac:dyDescent="0.2">
      <c r="G733" s="3">
        <v>41358</v>
      </c>
      <c r="H733" s="2" t="s">
        <v>31</v>
      </c>
      <c r="I733" s="2" t="s">
        <v>20</v>
      </c>
      <c r="J733" s="2" t="s">
        <v>21</v>
      </c>
      <c r="K733" s="107">
        <v>4859.55</v>
      </c>
    </row>
    <row r="734" spans="7:11" x14ac:dyDescent="0.2">
      <c r="G734" s="3">
        <v>41172</v>
      </c>
      <c r="H734" s="2" t="s">
        <v>31</v>
      </c>
      <c r="I734" s="2" t="s">
        <v>23</v>
      </c>
      <c r="J734" s="2" t="s">
        <v>21</v>
      </c>
      <c r="K734" s="107">
        <v>1381.47</v>
      </c>
    </row>
    <row r="735" spans="7:11" x14ac:dyDescent="0.2">
      <c r="G735" s="3">
        <v>41270</v>
      </c>
      <c r="H735" s="2" t="s">
        <v>31</v>
      </c>
      <c r="I735" s="2" t="s">
        <v>23</v>
      </c>
      <c r="J735" s="2" t="s">
        <v>21</v>
      </c>
      <c r="K735" s="107">
        <v>3435.28</v>
      </c>
    </row>
    <row r="736" spans="7:11" x14ac:dyDescent="0.2">
      <c r="G736" s="3">
        <v>41345</v>
      </c>
      <c r="H736" s="2" t="s">
        <v>13</v>
      </c>
      <c r="I736" s="2" t="s">
        <v>20</v>
      </c>
      <c r="J736" s="2" t="s">
        <v>35</v>
      </c>
      <c r="K736" s="107">
        <v>2205.61</v>
      </c>
    </row>
    <row r="737" spans="7:11" x14ac:dyDescent="0.2">
      <c r="G737" s="3">
        <v>41180</v>
      </c>
      <c r="H737" s="2" t="s">
        <v>13</v>
      </c>
      <c r="I737" s="2" t="s">
        <v>20</v>
      </c>
      <c r="J737" s="2" t="s">
        <v>21</v>
      </c>
      <c r="K737" s="107">
        <v>1334.88</v>
      </c>
    </row>
    <row r="738" spans="7:11" x14ac:dyDescent="0.2">
      <c r="G738" s="3">
        <v>41376</v>
      </c>
      <c r="H738" s="2" t="s">
        <v>28</v>
      </c>
      <c r="I738" s="2" t="s">
        <v>27</v>
      </c>
      <c r="J738" s="2" t="s">
        <v>26</v>
      </c>
      <c r="K738" s="107">
        <v>2195.61</v>
      </c>
    </row>
    <row r="739" spans="7:11" x14ac:dyDescent="0.2">
      <c r="G739" s="3">
        <v>41280</v>
      </c>
      <c r="H739" s="2" t="s">
        <v>13</v>
      </c>
      <c r="I739" s="2" t="s">
        <v>14</v>
      </c>
      <c r="J739" s="2" t="s">
        <v>34</v>
      </c>
      <c r="K739" s="107">
        <v>8702.75</v>
      </c>
    </row>
    <row r="740" spans="7:11" x14ac:dyDescent="0.2">
      <c r="G740" s="3">
        <v>41607</v>
      </c>
      <c r="H740" s="2" t="s">
        <v>17</v>
      </c>
      <c r="I740" s="2" t="s">
        <v>14</v>
      </c>
      <c r="J740" s="2" t="s">
        <v>32</v>
      </c>
      <c r="K740" s="107">
        <v>1529.13</v>
      </c>
    </row>
    <row r="741" spans="7:11" x14ac:dyDescent="0.2">
      <c r="G741" s="3">
        <v>41158</v>
      </c>
      <c r="H741" s="2" t="s">
        <v>17</v>
      </c>
      <c r="I741" s="2" t="s">
        <v>23</v>
      </c>
      <c r="J741" s="2" t="s">
        <v>282</v>
      </c>
      <c r="K741" s="107">
        <v>4121.8500000000004</v>
      </c>
    </row>
    <row r="742" spans="7:11" x14ac:dyDescent="0.2">
      <c r="G742" s="3">
        <v>41203</v>
      </c>
      <c r="H742" s="2" t="s">
        <v>17</v>
      </c>
      <c r="I742" s="2" t="s">
        <v>27</v>
      </c>
      <c r="J742" s="2" t="s">
        <v>30</v>
      </c>
      <c r="K742" s="107">
        <v>1418.95</v>
      </c>
    </row>
    <row r="743" spans="7:11" x14ac:dyDescent="0.2">
      <c r="G743" s="3">
        <v>41333</v>
      </c>
      <c r="H743" s="2" t="s">
        <v>31</v>
      </c>
      <c r="I743" s="2" t="s">
        <v>27</v>
      </c>
      <c r="J743" s="2" t="s">
        <v>29</v>
      </c>
      <c r="K743" s="107">
        <v>6586.21</v>
      </c>
    </row>
    <row r="744" spans="7:11" x14ac:dyDescent="0.2">
      <c r="G744" s="3">
        <v>41216</v>
      </c>
      <c r="H744" s="2" t="s">
        <v>17</v>
      </c>
      <c r="I744" s="2" t="s">
        <v>23</v>
      </c>
      <c r="J744" s="2" t="s">
        <v>15</v>
      </c>
      <c r="K744" s="107">
        <v>680.08</v>
      </c>
    </row>
    <row r="745" spans="7:11" x14ac:dyDescent="0.2">
      <c r="G745" s="3">
        <v>41403</v>
      </c>
      <c r="H745" s="2" t="s">
        <v>13</v>
      </c>
      <c r="I745" s="2" t="s">
        <v>27</v>
      </c>
      <c r="J745" s="2" t="s">
        <v>29</v>
      </c>
      <c r="K745" s="107">
        <v>4696.88</v>
      </c>
    </row>
    <row r="746" spans="7:11" x14ac:dyDescent="0.2">
      <c r="G746" s="3">
        <v>41037</v>
      </c>
      <c r="H746" s="2" t="s">
        <v>28</v>
      </c>
      <c r="I746" s="2" t="s">
        <v>20</v>
      </c>
      <c r="J746" s="2" t="s">
        <v>32</v>
      </c>
      <c r="K746" s="107">
        <v>4957.21</v>
      </c>
    </row>
    <row r="747" spans="7:11" x14ac:dyDescent="0.2">
      <c r="G747" s="3">
        <v>41284</v>
      </c>
      <c r="H747" s="2" t="s">
        <v>13</v>
      </c>
      <c r="I747" s="2" t="s">
        <v>23</v>
      </c>
      <c r="J747" s="2" t="s">
        <v>24</v>
      </c>
      <c r="K747" s="107">
        <v>6608.18</v>
      </c>
    </row>
    <row r="748" spans="7:11" x14ac:dyDescent="0.2">
      <c r="G748" s="3">
        <v>41090</v>
      </c>
      <c r="H748" s="2" t="s">
        <v>28</v>
      </c>
      <c r="I748" s="2" t="s">
        <v>14</v>
      </c>
      <c r="J748" s="2" t="s">
        <v>32</v>
      </c>
      <c r="K748" s="107">
        <v>5478.08</v>
      </c>
    </row>
    <row r="749" spans="7:11" x14ac:dyDescent="0.2">
      <c r="G749" s="3">
        <v>41393</v>
      </c>
      <c r="H749" s="2" t="s">
        <v>17</v>
      </c>
      <c r="I749" s="2" t="s">
        <v>23</v>
      </c>
      <c r="J749" s="2" t="s">
        <v>36</v>
      </c>
      <c r="K749" s="107">
        <v>3830.38</v>
      </c>
    </row>
    <row r="750" spans="7:11" x14ac:dyDescent="0.2">
      <c r="G750" s="3">
        <v>40932</v>
      </c>
      <c r="H750" s="2" t="s">
        <v>31</v>
      </c>
      <c r="I750" s="2" t="s">
        <v>20</v>
      </c>
      <c r="J750" s="2" t="s">
        <v>33</v>
      </c>
      <c r="K750" s="107">
        <v>8091.95</v>
      </c>
    </row>
    <row r="751" spans="7:11" x14ac:dyDescent="0.2">
      <c r="G751" s="3">
        <v>40921</v>
      </c>
      <c r="H751" s="2" t="s">
        <v>31</v>
      </c>
      <c r="I751" s="2" t="s">
        <v>23</v>
      </c>
      <c r="J751" s="2" t="s">
        <v>33</v>
      </c>
      <c r="K751" s="107">
        <v>2980.06</v>
      </c>
    </row>
    <row r="752" spans="7:11" x14ac:dyDescent="0.2">
      <c r="G752" s="3">
        <v>41010</v>
      </c>
      <c r="H752" s="2" t="s">
        <v>13</v>
      </c>
      <c r="I752" s="2" t="s">
        <v>20</v>
      </c>
      <c r="J752" s="2" t="s">
        <v>24</v>
      </c>
      <c r="K752" s="107">
        <v>378.01</v>
      </c>
    </row>
    <row r="753" spans="7:11" x14ac:dyDescent="0.2">
      <c r="G753" s="3">
        <v>41356</v>
      </c>
      <c r="H753" s="2" t="s">
        <v>13</v>
      </c>
      <c r="I753" s="2" t="s">
        <v>27</v>
      </c>
      <c r="J753" s="2" t="s">
        <v>18</v>
      </c>
      <c r="K753" s="107">
        <v>2144</v>
      </c>
    </row>
    <row r="754" spans="7:11" x14ac:dyDescent="0.2">
      <c r="G754" s="3">
        <v>41487</v>
      </c>
      <c r="H754" s="2" t="s">
        <v>17</v>
      </c>
      <c r="I754" s="2" t="s">
        <v>14</v>
      </c>
      <c r="J754" s="2" t="s">
        <v>24</v>
      </c>
      <c r="K754" s="107">
        <v>9347.9</v>
      </c>
    </row>
    <row r="755" spans="7:11" x14ac:dyDescent="0.2">
      <c r="G755" s="3">
        <v>41136</v>
      </c>
      <c r="H755" s="2" t="s">
        <v>31</v>
      </c>
      <c r="I755" s="2" t="s">
        <v>14</v>
      </c>
      <c r="J755" s="2" t="s">
        <v>282</v>
      </c>
      <c r="K755" s="107">
        <v>8788.57</v>
      </c>
    </row>
    <row r="756" spans="7:11" x14ac:dyDescent="0.2">
      <c r="G756" s="3">
        <v>41412</v>
      </c>
      <c r="H756" s="2" t="s">
        <v>31</v>
      </c>
      <c r="I756" s="2" t="s">
        <v>27</v>
      </c>
      <c r="J756" s="2" t="s">
        <v>32</v>
      </c>
      <c r="K756" s="107">
        <v>607.47</v>
      </c>
    </row>
    <row r="757" spans="7:11" x14ac:dyDescent="0.2">
      <c r="G757" s="3">
        <v>41344</v>
      </c>
      <c r="H757" s="2" t="s">
        <v>31</v>
      </c>
      <c r="I757" s="2" t="s">
        <v>27</v>
      </c>
      <c r="J757" s="2" t="s">
        <v>35</v>
      </c>
      <c r="K757" s="107">
        <v>7641.92</v>
      </c>
    </row>
    <row r="758" spans="7:11" x14ac:dyDescent="0.2">
      <c r="G758" s="3">
        <v>41449</v>
      </c>
      <c r="H758" s="2" t="s">
        <v>13</v>
      </c>
      <c r="I758" s="2" t="s">
        <v>20</v>
      </c>
      <c r="J758" s="2" t="s">
        <v>36</v>
      </c>
      <c r="K758" s="107">
        <v>6610.66</v>
      </c>
    </row>
    <row r="759" spans="7:11" x14ac:dyDescent="0.2">
      <c r="G759" s="3">
        <v>41603</v>
      </c>
      <c r="H759" s="2" t="s">
        <v>17</v>
      </c>
      <c r="I759" s="2" t="s">
        <v>14</v>
      </c>
      <c r="J759" s="2" t="s">
        <v>282</v>
      </c>
      <c r="K759" s="107">
        <v>9955.99</v>
      </c>
    </row>
    <row r="760" spans="7:11" x14ac:dyDescent="0.2">
      <c r="G760" s="3">
        <v>40988</v>
      </c>
      <c r="H760" s="2" t="s">
        <v>31</v>
      </c>
      <c r="I760" s="2" t="s">
        <v>27</v>
      </c>
      <c r="J760" s="2" t="s">
        <v>29</v>
      </c>
      <c r="K760" s="107">
        <v>1595.72</v>
      </c>
    </row>
    <row r="761" spans="7:11" x14ac:dyDescent="0.2">
      <c r="G761" s="3">
        <v>41121</v>
      </c>
      <c r="H761" s="2" t="s">
        <v>28</v>
      </c>
      <c r="I761" s="2" t="s">
        <v>20</v>
      </c>
      <c r="J761" s="2" t="s">
        <v>29</v>
      </c>
      <c r="K761" s="107">
        <v>4798.1499999999996</v>
      </c>
    </row>
    <row r="762" spans="7:11" x14ac:dyDescent="0.2">
      <c r="G762" s="3">
        <v>41317</v>
      </c>
      <c r="H762" s="2" t="s">
        <v>31</v>
      </c>
      <c r="I762" s="2" t="s">
        <v>20</v>
      </c>
      <c r="J762" s="2" t="s">
        <v>34</v>
      </c>
      <c r="K762" s="107">
        <v>7439.15</v>
      </c>
    </row>
    <row r="763" spans="7:11" x14ac:dyDescent="0.2">
      <c r="G763" s="3">
        <v>41524</v>
      </c>
      <c r="H763" s="2" t="s">
        <v>31</v>
      </c>
      <c r="I763" s="2" t="s">
        <v>14</v>
      </c>
      <c r="J763" s="2" t="s">
        <v>32</v>
      </c>
      <c r="K763" s="107">
        <v>8432.11</v>
      </c>
    </row>
    <row r="764" spans="7:11" x14ac:dyDescent="0.2">
      <c r="G764" s="3">
        <v>41038</v>
      </c>
      <c r="H764" s="2" t="s">
        <v>17</v>
      </c>
      <c r="I764" s="2" t="s">
        <v>27</v>
      </c>
      <c r="J764" s="2" t="s">
        <v>32</v>
      </c>
      <c r="K764" s="107">
        <v>5714.12</v>
      </c>
    </row>
    <row r="765" spans="7:11" x14ac:dyDescent="0.2">
      <c r="G765" s="3">
        <v>41199</v>
      </c>
      <c r="H765" s="2" t="s">
        <v>13</v>
      </c>
      <c r="I765" s="2" t="s">
        <v>20</v>
      </c>
      <c r="J765" s="2" t="s">
        <v>282</v>
      </c>
      <c r="K765" s="107">
        <v>2661.12</v>
      </c>
    </row>
    <row r="766" spans="7:11" x14ac:dyDescent="0.2">
      <c r="G766" s="3">
        <v>40961</v>
      </c>
      <c r="H766" s="2" t="s">
        <v>13</v>
      </c>
      <c r="I766" s="2" t="s">
        <v>23</v>
      </c>
      <c r="J766" s="2" t="s">
        <v>24</v>
      </c>
      <c r="K766" s="107">
        <v>9850.25</v>
      </c>
    </row>
    <row r="767" spans="7:11" x14ac:dyDescent="0.2">
      <c r="G767" s="3">
        <v>40947</v>
      </c>
      <c r="H767" s="2" t="s">
        <v>13</v>
      </c>
      <c r="I767" s="2" t="s">
        <v>27</v>
      </c>
      <c r="J767" s="2" t="s">
        <v>29</v>
      </c>
      <c r="K767" s="107">
        <v>7235.72</v>
      </c>
    </row>
    <row r="768" spans="7:11" x14ac:dyDescent="0.2">
      <c r="G768" s="3">
        <v>40957</v>
      </c>
      <c r="H768" s="2" t="s">
        <v>31</v>
      </c>
      <c r="I768" s="2" t="s">
        <v>20</v>
      </c>
      <c r="J768" s="2" t="s">
        <v>29</v>
      </c>
      <c r="K768" s="107">
        <v>5666.65</v>
      </c>
    </row>
    <row r="769" spans="7:11" x14ac:dyDescent="0.2">
      <c r="G769" s="3">
        <v>41170</v>
      </c>
      <c r="H769" s="2" t="s">
        <v>28</v>
      </c>
      <c r="I769" s="2" t="s">
        <v>23</v>
      </c>
      <c r="J769" s="2" t="s">
        <v>33</v>
      </c>
      <c r="K769" s="107">
        <v>7420.89</v>
      </c>
    </row>
    <row r="770" spans="7:11" x14ac:dyDescent="0.2">
      <c r="G770" s="3">
        <v>41562</v>
      </c>
      <c r="H770" s="2" t="s">
        <v>13</v>
      </c>
      <c r="I770" s="2" t="s">
        <v>14</v>
      </c>
      <c r="J770" s="2" t="s">
        <v>26</v>
      </c>
      <c r="K770" s="107">
        <v>2058.48</v>
      </c>
    </row>
    <row r="771" spans="7:11" x14ac:dyDescent="0.2">
      <c r="G771" s="3">
        <v>41502</v>
      </c>
      <c r="H771" s="2" t="s">
        <v>31</v>
      </c>
      <c r="I771" s="2" t="s">
        <v>14</v>
      </c>
      <c r="J771" s="2" t="s">
        <v>15</v>
      </c>
      <c r="K771" s="107">
        <v>5794.39</v>
      </c>
    </row>
    <row r="772" spans="7:11" x14ac:dyDescent="0.2">
      <c r="G772" s="3">
        <v>41530</v>
      </c>
      <c r="H772" s="2" t="s">
        <v>17</v>
      </c>
      <c r="I772" s="2" t="s">
        <v>23</v>
      </c>
      <c r="J772" s="2" t="s">
        <v>29</v>
      </c>
      <c r="K772" s="107">
        <v>7599.82</v>
      </c>
    </row>
    <row r="773" spans="7:11" x14ac:dyDescent="0.2">
      <c r="G773" s="3">
        <v>40934</v>
      </c>
      <c r="H773" s="2" t="s">
        <v>31</v>
      </c>
      <c r="I773" s="2" t="s">
        <v>23</v>
      </c>
      <c r="J773" s="2" t="s">
        <v>29</v>
      </c>
      <c r="K773" s="107">
        <v>9155.69</v>
      </c>
    </row>
    <row r="774" spans="7:11" x14ac:dyDescent="0.2">
      <c r="G774" s="3">
        <v>41434</v>
      </c>
      <c r="H774" s="2" t="s">
        <v>13</v>
      </c>
      <c r="I774" s="2" t="s">
        <v>23</v>
      </c>
      <c r="J774" s="2" t="s">
        <v>36</v>
      </c>
      <c r="K774" s="107">
        <v>4201.05</v>
      </c>
    </row>
    <row r="775" spans="7:11" x14ac:dyDescent="0.2">
      <c r="G775" s="3">
        <v>41239</v>
      </c>
      <c r="H775" s="2" t="s">
        <v>13</v>
      </c>
      <c r="I775" s="2" t="s">
        <v>20</v>
      </c>
      <c r="J775" s="2" t="s">
        <v>32</v>
      </c>
      <c r="K775" s="107">
        <v>7406.52</v>
      </c>
    </row>
    <row r="776" spans="7:11" x14ac:dyDescent="0.2">
      <c r="G776" s="3">
        <v>41155</v>
      </c>
      <c r="H776" s="2" t="s">
        <v>13</v>
      </c>
      <c r="I776" s="2" t="s">
        <v>23</v>
      </c>
      <c r="J776" s="2" t="s">
        <v>30</v>
      </c>
      <c r="K776" s="107">
        <v>1356.15</v>
      </c>
    </row>
    <row r="777" spans="7:11" x14ac:dyDescent="0.2">
      <c r="G777" s="3">
        <v>41410</v>
      </c>
      <c r="H777" s="2" t="s">
        <v>13</v>
      </c>
      <c r="I777" s="2" t="s">
        <v>23</v>
      </c>
      <c r="J777" s="2" t="s">
        <v>29</v>
      </c>
      <c r="K777" s="107">
        <v>4979.4799999999996</v>
      </c>
    </row>
    <row r="778" spans="7:11" x14ac:dyDescent="0.2">
      <c r="G778" s="3">
        <v>41244</v>
      </c>
      <c r="H778" s="2" t="s">
        <v>13</v>
      </c>
      <c r="I778" s="2" t="s">
        <v>20</v>
      </c>
      <c r="J778" s="2" t="s">
        <v>29</v>
      </c>
      <c r="K778" s="107">
        <v>8086.09</v>
      </c>
    </row>
    <row r="779" spans="7:11" x14ac:dyDescent="0.2">
      <c r="G779" s="3">
        <v>41550</v>
      </c>
      <c r="H779" s="2" t="s">
        <v>13</v>
      </c>
      <c r="I779" s="2" t="s">
        <v>20</v>
      </c>
      <c r="J779" s="2" t="s">
        <v>36</v>
      </c>
      <c r="K779" s="107">
        <v>6453.21</v>
      </c>
    </row>
    <row r="780" spans="7:11" x14ac:dyDescent="0.2">
      <c r="G780" s="3">
        <v>41270</v>
      </c>
      <c r="H780" s="2" t="s">
        <v>28</v>
      </c>
      <c r="I780" s="2" t="s">
        <v>27</v>
      </c>
      <c r="J780" s="2" t="s">
        <v>30</v>
      </c>
      <c r="K780" s="107">
        <v>8972.48</v>
      </c>
    </row>
    <row r="781" spans="7:11" x14ac:dyDescent="0.2">
      <c r="G781" s="3">
        <v>41149</v>
      </c>
      <c r="H781" s="2" t="s">
        <v>31</v>
      </c>
      <c r="I781" s="2" t="s">
        <v>14</v>
      </c>
      <c r="J781" s="2" t="s">
        <v>33</v>
      </c>
      <c r="K781" s="107">
        <v>8976.61</v>
      </c>
    </row>
    <row r="782" spans="7:11" x14ac:dyDescent="0.2">
      <c r="G782" s="3">
        <v>41602</v>
      </c>
      <c r="H782" s="2" t="s">
        <v>17</v>
      </c>
      <c r="I782" s="2" t="s">
        <v>14</v>
      </c>
      <c r="J782" s="2" t="s">
        <v>18</v>
      </c>
      <c r="K782" s="107">
        <v>5102.1899999999996</v>
      </c>
    </row>
    <row r="783" spans="7:11" x14ac:dyDescent="0.2">
      <c r="G783" s="3">
        <v>41021</v>
      </c>
      <c r="H783" s="2" t="s">
        <v>17</v>
      </c>
      <c r="I783" s="2" t="s">
        <v>23</v>
      </c>
      <c r="J783" s="2" t="s">
        <v>15</v>
      </c>
      <c r="K783" s="107">
        <v>7467.37</v>
      </c>
    </row>
    <row r="784" spans="7:11" x14ac:dyDescent="0.2">
      <c r="G784" s="3">
        <v>41261</v>
      </c>
      <c r="H784" s="2" t="s">
        <v>13</v>
      </c>
      <c r="I784" s="2" t="s">
        <v>14</v>
      </c>
      <c r="J784" s="2" t="s">
        <v>36</v>
      </c>
      <c r="K784" s="107">
        <v>1763.46</v>
      </c>
    </row>
    <row r="785" spans="7:11" x14ac:dyDescent="0.2">
      <c r="G785" s="3">
        <v>41637</v>
      </c>
      <c r="H785" s="2" t="s">
        <v>28</v>
      </c>
      <c r="I785" s="2" t="s">
        <v>23</v>
      </c>
      <c r="J785" s="2" t="s">
        <v>33</v>
      </c>
      <c r="K785" s="107">
        <v>9530.49</v>
      </c>
    </row>
    <row r="786" spans="7:11" x14ac:dyDescent="0.2">
      <c r="G786" s="3">
        <v>41356</v>
      </c>
      <c r="H786" s="2" t="s">
        <v>28</v>
      </c>
      <c r="I786" s="2" t="s">
        <v>23</v>
      </c>
      <c r="J786" s="2" t="s">
        <v>32</v>
      </c>
      <c r="K786" s="107">
        <v>8909.48</v>
      </c>
    </row>
    <row r="787" spans="7:11" x14ac:dyDescent="0.2">
      <c r="G787" s="3">
        <v>41565</v>
      </c>
      <c r="H787" s="2" t="s">
        <v>28</v>
      </c>
      <c r="I787" s="2" t="s">
        <v>23</v>
      </c>
      <c r="J787" s="2" t="s">
        <v>24</v>
      </c>
      <c r="K787" s="107">
        <v>629.64</v>
      </c>
    </row>
    <row r="788" spans="7:11" x14ac:dyDescent="0.2">
      <c r="G788" s="3">
        <v>41116</v>
      </c>
      <c r="H788" s="2" t="s">
        <v>31</v>
      </c>
      <c r="I788" s="2" t="s">
        <v>14</v>
      </c>
      <c r="J788" s="2" t="s">
        <v>33</v>
      </c>
      <c r="K788" s="107">
        <v>5219.3100000000004</v>
      </c>
    </row>
    <row r="789" spans="7:11" x14ac:dyDescent="0.2">
      <c r="G789" s="3">
        <v>41028</v>
      </c>
      <c r="H789" s="2" t="s">
        <v>13</v>
      </c>
      <c r="I789" s="2" t="s">
        <v>20</v>
      </c>
      <c r="J789" s="2" t="s">
        <v>282</v>
      </c>
      <c r="K789" s="107">
        <v>3992.02</v>
      </c>
    </row>
    <row r="790" spans="7:11" x14ac:dyDescent="0.2">
      <c r="G790" s="3">
        <v>41272</v>
      </c>
      <c r="H790" s="2" t="s">
        <v>13</v>
      </c>
      <c r="I790" s="2" t="s">
        <v>20</v>
      </c>
      <c r="J790" s="2" t="s">
        <v>15</v>
      </c>
      <c r="K790" s="107">
        <v>3145.16</v>
      </c>
    </row>
    <row r="791" spans="7:11" x14ac:dyDescent="0.2">
      <c r="G791" s="3">
        <v>41229</v>
      </c>
      <c r="H791" s="2" t="s">
        <v>31</v>
      </c>
      <c r="I791" s="2" t="s">
        <v>23</v>
      </c>
      <c r="J791" s="2" t="s">
        <v>18</v>
      </c>
      <c r="K791" s="107">
        <v>8944.83</v>
      </c>
    </row>
    <row r="792" spans="7:11" x14ac:dyDescent="0.2">
      <c r="G792" s="3">
        <v>41147</v>
      </c>
      <c r="H792" s="2" t="s">
        <v>28</v>
      </c>
      <c r="I792" s="2" t="s">
        <v>27</v>
      </c>
      <c r="J792" s="2" t="s">
        <v>18</v>
      </c>
      <c r="K792" s="107">
        <v>2815.4</v>
      </c>
    </row>
    <row r="793" spans="7:11" x14ac:dyDescent="0.2">
      <c r="G793" s="3">
        <v>41458</v>
      </c>
      <c r="H793" s="2" t="s">
        <v>13</v>
      </c>
      <c r="I793" s="2" t="s">
        <v>20</v>
      </c>
      <c r="J793" s="2" t="s">
        <v>21</v>
      </c>
      <c r="K793" s="107">
        <v>5711.3</v>
      </c>
    </row>
    <row r="794" spans="7:11" x14ac:dyDescent="0.2">
      <c r="G794" s="3">
        <v>41245</v>
      </c>
      <c r="H794" s="2" t="s">
        <v>28</v>
      </c>
      <c r="I794" s="2" t="s">
        <v>27</v>
      </c>
      <c r="J794" s="2" t="s">
        <v>15</v>
      </c>
      <c r="K794" s="107">
        <v>5673.71</v>
      </c>
    </row>
    <row r="795" spans="7:11" x14ac:dyDescent="0.2">
      <c r="G795" s="3">
        <v>41418</v>
      </c>
      <c r="H795" s="2" t="s">
        <v>28</v>
      </c>
      <c r="I795" s="2" t="s">
        <v>27</v>
      </c>
      <c r="J795" s="2" t="s">
        <v>34</v>
      </c>
      <c r="K795" s="107">
        <v>5281.03</v>
      </c>
    </row>
    <row r="796" spans="7:11" x14ac:dyDescent="0.2">
      <c r="G796" s="3">
        <v>41226</v>
      </c>
      <c r="H796" s="2" t="s">
        <v>31</v>
      </c>
      <c r="I796" s="2" t="s">
        <v>27</v>
      </c>
      <c r="J796" s="2" t="s">
        <v>21</v>
      </c>
      <c r="K796" s="107">
        <v>9875.18</v>
      </c>
    </row>
    <row r="797" spans="7:11" x14ac:dyDescent="0.2">
      <c r="G797" s="3">
        <v>41482</v>
      </c>
      <c r="H797" s="2" t="s">
        <v>17</v>
      </c>
      <c r="I797" s="2" t="s">
        <v>23</v>
      </c>
      <c r="J797" s="2" t="s">
        <v>21</v>
      </c>
      <c r="K797" s="107">
        <v>5104.68</v>
      </c>
    </row>
    <row r="798" spans="7:11" x14ac:dyDescent="0.2">
      <c r="G798" s="3">
        <v>41118</v>
      </c>
      <c r="H798" s="2" t="s">
        <v>31</v>
      </c>
      <c r="I798" s="2" t="s">
        <v>27</v>
      </c>
      <c r="J798" s="2" t="s">
        <v>35</v>
      </c>
      <c r="K798" s="107">
        <v>8935.58</v>
      </c>
    </row>
    <row r="799" spans="7:11" x14ac:dyDescent="0.2">
      <c r="G799" s="3">
        <v>41622</v>
      </c>
      <c r="H799" s="2" t="s">
        <v>28</v>
      </c>
      <c r="I799" s="2" t="s">
        <v>23</v>
      </c>
      <c r="J799" s="2" t="s">
        <v>30</v>
      </c>
      <c r="K799" s="107">
        <v>1206.1199999999999</v>
      </c>
    </row>
    <row r="800" spans="7:11" x14ac:dyDescent="0.2">
      <c r="G800" s="3">
        <v>41525</v>
      </c>
      <c r="H800" s="2" t="s">
        <v>17</v>
      </c>
      <c r="I800" s="2" t="s">
        <v>14</v>
      </c>
      <c r="J800" s="2" t="s">
        <v>29</v>
      </c>
      <c r="K800" s="107">
        <v>4436.08</v>
      </c>
    </row>
    <row r="801" spans="7:11" x14ac:dyDescent="0.2">
      <c r="G801" s="3">
        <v>40917</v>
      </c>
      <c r="H801" s="2" t="s">
        <v>28</v>
      </c>
      <c r="I801" s="2" t="s">
        <v>20</v>
      </c>
      <c r="J801" s="2" t="s">
        <v>35</v>
      </c>
      <c r="K801" s="107">
        <v>1630.38</v>
      </c>
    </row>
    <row r="802" spans="7:11" x14ac:dyDescent="0.2">
      <c r="G802" s="3">
        <v>41496</v>
      </c>
      <c r="H802" s="2" t="s">
        <v>13</v>
      </c>
      <c r="I802" s="2" t="s">
        <v>27</v>
      </c>
      <c r="J802" s="2" t="s">
        <v>18</v>
      </c>
      <c r="K802" s="107">
        <v>2552.92</v>
      </c>
    </row>
    <row r="803" spans="7:11" x14ac:dyDescent="0.2">
      <c r="G803" s="3">
        <v>41217</v>
      </c>
      <c r="H803" s="2" t="s">
        <v>13</v>
      </c>
      <c r="I803" s="2" t="s">
        <v>23</v>
      </c>
      <c r="J803" s="2" t="s">
        <v>33</v>
      </c>
      <c r="K803" s="107">
        <v>9920.18</v>
      </c>
    </row>
    <row r="804" spans="7:11" x14ac:dyDescent="0.2">
      <c r="G804" s="3">
        <v>41554</v>
      </c>
      <c r="H804" s="2" t="s">
        <v>31</v>
      </c>
      <c r="I804" s="2" t="s">
        <v>23</v>
      </c>
      <c r="J804" s="2" t="s">
        <v>32</v>
      </c>
      <c r="K804" s="107">
        <v>9341.18</v>
      </c>
    </row>
    <row r="805" spans="7:11" x14ac:dyDescent="0.2">
      <c r="G805" s="3">
        <v>41002</v>
      </c>
      <c r="H805" s="2" t="s">
        <v>31</v>
      </c>
      <c r="I805" s="2" t="s">
        <v>27</v>
      </c>
      <c r="J805" s="2" t="s">
        <v>35</v>
      </c>
      <c r="K805" s="107">
        <v>322.01</v>
      </c>
    </row>
    <row r="806" spans="7:11" x14ac:dyDescent="0.2">
      <c r="G806" s="3">
        <v>41234</v>
      </c>
      <c r="H806" s="2" t="s">
        <v>17</v>
      </c>
      <c r="I806" s="2" t="s">
        <v>14</v>
      </c>
      <c r="J806" s="2" t="s">
        <v>36</v>
      </c>
      <c r="K806" s="107">
        <v>1073.27</v>
      </c>
    </row>
    <row r="807" spans="7:11" x14ac:dyDescent="0.2">
      <c r="G807" s="3">
        <v>41137</v>
      </c>
      <c r="H807" s="2" t="s">
        <v>31</v>
      </c>
      <c r="I807" s="2" t="s">
        <v>27</v>
      </c>
      <c r="J807" s="2" t="s">
        <v>18</v>
      </c>
      <c r="K807" s="107">
        <v>5698.05</v>
      </c>
    </row>
    <row r="808" spans="7:11" x14ac:dyDescent="0.2">
      <c r="G808" s="3">
        <v>41261</v>
      </c>
      <c r="H808" s="2" t="s">
        <v>31</v>
      </c>
      <c r="I808" s="2" t="s">
        <v>20</v>
      </c>
      <c r="J808" s="2" t="s">
        <v>36</v>
      </c>
      <c r="K808" s="107">
        <v>8483</v>
      </c>
    </row>
    <row r="809" spans="7:11" x14ac:dyDescent="0.2">
      <c r="G809" s="3">
        <v>40930</v>
      </c>
      <c r="H809" s="2" t="s">
        <v>28</v>
      </c>
      <c r="I809" s="2" t="s">
        <v>20</v>
      </c>
      <c r="J809" s="2" t="s">
        <v>18</v>
      </c>
      <c r="K809" s="107">
        <v>2281.0700000000002</v>
      </c>
    </row>
    <row r="810" spans="7:11" x14ac:dyDescent="0.2">
      <c r="G810" s="3">
        <v>41091</v>
      </c>
      <c r="H810" s="2" t="s">
        <v>17</v>
      </c>
      <c r="I810" s="2" t="s">
        <v>23</v>
      </c>
      <c r="J810" s="2" t="s">
        <v>18</v>
      </c>
      <c r="K810" s="107">
        <v>2619.9</v>
      </c>
    </row>
    <row r="811" spans="7:11" x14ac:dyDescent="0.2">
      <c r="G811" s="3">
        <v>41589</v>
      </c>
      <c r="H811" s="2" t="s">
        <v>31</v>
      </c>
      <c r="I811" s="2" t="s">
        <v>23</v>
      </c>
      <c r="J811" s="2" t="s">
        <v>18</v>
      </c>
      <c r="K811" s="107">
        <v>4875.21</v>
      </c>
    </row>
    <row r="812" spans="7:11" x14ac:dyDescent="0.2">
      <c r="G812" s="3">
        <v>41335</v>
      </c>
      <c r="H812" s="2" t="s">
        <v>28</v>
      </c>
      <c r="I812" s="2" t="s">
        <v>20</v>
      </c>
      <c r="J812" s="2" t="s">
        <v>34</v>
      </c>
      <c r="K812" s="107">
        <v>7504.14</v>
      </c>
    </row>
    <row r="813" spans="7:11" x14ac:dyDescent="0.2">
      <c r="G813" s="3">
        <v>41333</v>
      </c>
      <c r="H813" s="2" t="s">
        <v>31</v>
      </c>
      <c r="I813" s="2" t="s">
        <v>23</v>
      </c>
      <c r="J813" s="2" t="s">
        <v>34</v>
      </c>
      <c r="K813" s="107">
        <v>496.48</v>
      </c>
    </row>
    <row r="814" spans="7:11" x14ac:dyDescent="0.2">
      <c r="G814" s="3">
        <v>41269</v>
      </c>
      <c r="H814" s="2" t="s">
        <v>28</v>
      </c>
      <c r="I814" s="2" t="s">
        <v>14</v>
      </c>
      <c r="J814" s="2" t="s">
        <v>32</v>
      </c>
      <c r="K814" s="107">
        <v>9196.68</v>
      </c>
    </row>
    <row r="815" spans="7:11" x14ac:dyDescent="0.2">
      <c r="G815" s="3">
        <v>41314</v>
      </c>
      <c r="H815" s="2" t="s">
        <v>13</v>
      </c>
      <c r="I815" s="2" t="s">
        <v>20</v>
      </c>
      <c r="J815" s="2" t="s">
        <v>24</v>
      </c>
      <c r="K815" s="107">
        <v>4269.2700000000004</v>
      </c>
    </row>
    <row r="816" spans="7:11" x14ac:dyDescent="0.2">
      <c r="G816" s="3">
        <v>41563</v>
      </c>
      <c r="H816" s="2" t="s">
        <v>31</v>
      </c>
      <c r="I816" s="2" t="s">
        <v>20</v>
      </c>
      <c r="J816" s="2" t="s">
        <v>26</v>
      </c>
      <c r="K816" s="107">
        <v>7544.85</v>
      </c>
    </row>
    <row r="817" spans="7:11" x14ac:dyDescent="0.2">
      <c r="G817" s="3">
        <v>41278</v>
      </c>
      <c r="H817" s="2" t="s">
        <v>31</v>
      </c>
      <c r="I817" s="2" t="s">
        <v>20</v>
      </c>
      <c r="J817" s="2" t="s">
        <v>29</v>
      </c>
      <c r="K817" s="107">
        <v>5544.59</v>
      </c>
    </row>
    <row r="818" spans="7:11" x14ac:dyDescent="0.2">
      <c r="G818" s="3">
        <v>41547</v>
      </c>
      <c r="H818" s="2" t="s">
        <v>28</v>
      </c>
      <c r="I818" s="2" t="s">
        <v>23</v>
      </c>
      <c r="J818" s="2" t="s">
        <v>30</v>
      </c>
      <c r="K818" s="107">
        <v>4715.51</v>
      </c>
    </row>
    <row r="819" spans="7:11" x14ac:dyDescent="0.2">
      <c r="G819" s="3">
        <v>41157</v>
      </c>
      <c r="H819" s="2" t="s">
        <v>31</v>
      </c>
      <c r="I819" s="2" t="s">
        <v>20</v>
      </c>
      <c r="J819" s="2" t="s">
        <v>29</v>
      </c>
      <c r="K819" s="107">
        <v>5868.8</v>
      </c>
    </row>
    <row r="820" spans="7:11" x14ac:dyDescent="0.2">
      <c r="G820" s="3">
        <v>41632</v>
      </c>
      <c r="H820" s="2" t="s">
        <v>13</v>
      </c>
      <c r="I820" s="2" t="s">
        <v>20</v>
      </c>
      <c r="J820" s="2" t="s">
        <v>34</v>
      </c>
      <c r="K820" s="107">
        <v>556.15</v>
      </c>
    </row>
    <row r="821" spans="7:11" x14ac:dyDescent="0.2">
      <c r="G821" s="3">
        <v>40940</v>
      </c>
      <c r="H821" s="2" t="s">
        <v>28</v>
      </c>
      <c r="I821" s="2" t="s">
        <v>23</v>
      </c>
      <c r="J821" s="2" t="s">
        <v>35</v>
      </c>
      <c r="K821" s="107">
        <v>6737.26</v>
      </c>
    </row>
    <row r="822" spans="7:11" x14ac:dyDescent="0.2">
      <c r="G822" s="3">
        <v>41266</v>
      </c>
      <c r="H822" s="2" t="s">
        <v>13</v>
      </c>
      <c r="I822" s="2" t="s">
        <v>27</v>
      </c>
      <c r="J822" s="2" t="s">
        <v>36</v>
      </c>
      <c r="K822" s="107">
        <v>8107.15</v>
      </c>
    </row>
    <row r="823" spans="7:11" x14ac:dyDescent="0.2">
      <c r="G823" s="3">
        <v>41279</v>
      </c>
      <c r="H823" s="2" t="s">
        <v>28</v>
      </c>
      <c r="I823" s="2" t="s">
        <v>27</v>
      </c>
      <c r="J823" s="2" t="s">
        <v>32</v>
      </c>
      <c r="K823" s="107">
        <v>1887.45</v>
      </c>
    </row>
    <row r="824" spans="7:11" x14ac:dyDescent="0.2">
      <c r="G824" s="3">
        <v>41426</v>
      </c>
      <c r="H824" s="2" t="s">
        <v>28</v>
      </c>
      <c r="I824" s="2" t="s">
        <v>20</v>
      </c>
      <c r="J824" s="2" t="s">
        <v>34</v>
      </c>
      <c r="K824" s="107">
        <v>539.28</v>
      </c>
    </row>
    <row r="825" spans="7:11" x14ac:dyDescent="0.2">
      <c r="G825" s="3">
        <v>41002</v>
      </c>
      <c r="H825" s="2" t="s">
        <v>13</v>
      </c>
      <c r="I825" s="2" t="s">
        <v>14</v>
      </c>
      <c r="J825" s="2" t="s">
        <v>24</v>
      </c>
      <c r="K825" s="107">
        <v>9045.39</v>
      </c>
    </row>
    <row r="826" spans="7:11" x14ac:dyDescent="0.2">
      <c r="G826" s="3">
        <v>40934</v>
      </c>
      <c r="H826" s="2" t="s">
        <v>13</v>
      </c>
      <c r="I826" s="2" t="s">
        <v>23</v>
      </c>
      <c r="J826" s="2" t="s">
        <v>26</v>
      </c>
      <c r="K826" s="107">
        <v>3841.17</v>
      </c>
    </row>
    <row r="827" spans="7:11" x14ac:dyDescent="0.2">
      <c r="G827" s="3">
        <v>41634</v>
      </c>
      <c r="H827" s="2" t="s">
        <v>31</v>
      </c>
      <c r="I827" s="2" t="s">
        <v>14</v>
      </c>
      <c r="J827" s="2" t="s">
        <v>15</v>
      </c>
      <c r="K827" s="107">
        <v>5918.79</v>
      </c>
    </row>
    <row r="828" spans="7:11" x14ac:dyDescent="0.2">
      <c r="G828" s="3">
        <v>41601</v>
      </c>
      <c r="H828" s="2" t="s">
        <v>28</v>
      </c>
      <c r="I828" s="2" t="s">
        <v>27</v>
      </c>
      <c r="J828" s="2" t="s">
        <v>36</v>
      </c>
      <c r="K828" s="107">
        <v>4889.16</v>
      </c>
    </row>
    <row r="829" spans="7:11" x14ac:dyDescent="0.2">
      <c r="G829" s="3">
        <v>41412</v>
      </c>
      <c r="H829" s="2" t="s">
        <v>13</v>
      </c>
      <c r="I829" s="2" t="s">
        <v>20</v>
      </c>
      <c r="J829" s="2" t="s">
        <v>18</v>
      </c>
      <c r="K829" s="107">
        <v>9653.9699999999993</v>
      </c>
    </row>
    <row r="830" spans="7:11" x14ac:dyDescent="0.2">
      <c r="G830" s="3">
        <v>41242</v>
      </c>
      <c r="H830" s="2" t="s">
        <v>17</v>
      </c>
      <c r="I830" s="2" t="s">
        <v>14</v>
      </c>
      <c r="J830" s="2" t="s">
        <v>24</v>
      </c>
      <c r="K830" s="107">
        <v>5932.58</v>
      </c>
    </row>
    <row r="831" spans="7:11" x14ac:dyDescent="0.2">
      <c r="G831" s="3">
        <v>41229</v>
      </c>
      <c r="H831" s="2" t="s">
        <v>28</v>
      </c>
      <c r="I831" s="2" t="s">
        <v>23</v>
      </c>
      <c r="J831" s="2" t="s">
        <v>33</v>
      </c>
      <c r="K831" s="107">
        <v>1407.68</v>
      </c>
    </row>
    <row r="832" spans="7:11" x14ac:dyDescent="0.2">
      <c r="G832" s="3">
        <v>41182</v>
      </c>
      <c r="H832" s="2" t="s">
        <v>17</v>
      </c>
      <c r="I832" s="2" t="s">
        <v>14</v>
      </c>
      <c r="J832" s="2" t="s">
        <v>29</v>
      </c>
      <c r="K832" s="107">
        <v>807.59</v>
      </c>
    </row>
    <row r="833" spans="7:11" x14ac:dyDescent="0.2">
      <c r="G833" s="3">
        <v>41422</v>
      </c>
      <c r="H833" s="2" t="s">
        <v>28</v>
      </c>
      <c r="I833" s="2" t="s">
        <v>27</v>
      </c>
      <c r="J833" s="2" t="s">
        <v>21</v>
      </c>
      <c r="K833" s="107">
        <v>6609.94</v>
      </c>
    </row>
    <row r="834" spans="7:11" x14ac:dyDescent="0.2">
      <c r="G834" s="3">
        <v>41202</v>
      </c>
      <c r="H834" s="2" t="s">
        <v>31</v>
      </c>
      <c r="I834" s="2" t="s">
        <v>20</v>
      </c>
      <c r="J834" s="2" t="s">
        <v>24</v>
      </c>
      <c r="K834" s="107">
        <v>8088.56</v>
      </c>
    </row>
    <row r="835" spans="7:11" x14ac:dyDescent="0.2">
      <c r="G835" s="3">
        <v>41204</v>
      </c>
      <c r="H835" s="2" t="s">
        <v>13</v>
      </c>
      <c r="I835" s="2" t="s">
        <v>23</v>
      </c>
      <c r="J835" s="2" t="s">
        <v>35</v>
      </c>
      <c r="K835" s="107">
        <v>122.87</v>
      </c>
    </row>
    <row r="836" spans="7:11" x14ac:dyDescent="0.2">
      <c r="G836" s="3">
        <v>41242</v>
      </c>
      <c r="H836" s="2" t="s">
        <v>13</v>
      </c>
      <c r="I836" s="2" t="s">
        <v>23</v>
      </c>
      <c r="J836" s="2" t="s">
        <v>282</v>
      </c>
      <c r="K836" s="107">
        <v>5108.03</v>
      </c>
    </row>
    <row r="837" spans="7:11" x14ac:dyDescent="0.2">
      <c r="G837" s="3">
        <v>41510</v>
      </c>
      <c r="H837" s="2" t="s">
        <v>13</v>
      </c>
      <c r="I837" s="2" t="s">
        <v>14</v>
      </c>
      <c r="J837" s="2" t="s">
        <v>15</v>
      </c>
      <c r="K837" s="107">
        <v>1050.6099999999999</v>
      </c>
    </row>
    <row r="838" spans="7:11" x14ac:dyDescent="0.2">
      <c r="G838" s="3">
        <v>41608</v>
      </c>
      <c r="H838" s="2" t="s">
        <v>31</v>
      </c>
      <c r="I838" s="2" t="s">
        <v>20</v>
      </c>
      <c r="J838" s="2" t="s">
        <v>21</v>
      </c>
      <c r="K838" s="107">
        <v>6951.05</v>
      </c>
    </row>
    <row r="839" spans="7:11" x14ac:dyDescent="0.2">
      <c r="G839" s="3">
        <v>41002</v>
      </c>
      <c r="H839" s="2" t="s">
        <v>17</v>
      </c>
      <c r="I839" s="2" t="s">
        <v>20</v>
      </c>
      <c r="J839" s="2" t="s">
        <v>30</v>
      </c>
      <c r="K839" s="107">
        <v>9991.67</v>
      </c>
    </row>
    <row r="840" spans="7:11" x14ac:dyDescent="0.2">
      <c r="G840" s="3">
        <v>41482</v>
      </c>
      <c r="H840" s="2" t="s">
        <v>31</v>
      </c>
      <c r="I840" s="2" t="s">
        <v>23</v>
      </c>
      <c r="J840" s="2" t="s">
        <v>30</v>
      </c>
      <c r="K840" s="107">
        <v>7571.32</v>
      </c>
    </row>
    <row r="841" spans="7:11" x14ac:dyDescent="0.2">
      <c r="G841" s="3">
        <v>41376</v>
      </c>
      <c r="H841" s="2" t="s">
        <v>13</v>
      </c>
      <c r="I841" s="2" t="s">
        <v>14</v>
      </c>
      <c r="J841" s="2" t="s">
        <v>24</v>
      </c>
      <c r="K841" s="107">
        <v>5955.14</v>
      </c>
    </row>
    <row r="842" spans="7:11" x14ac:dyDescent="0.2">
      <c r="G842" s="3">
        <v>41452</v>
      </c>
      <c r="H842" s="2" t="s">
        <v>17</v>
      </c>
      <c r="I842" s="2" t="s">
        <v>23</v>
      </c>
      <c r="J842" s="2" t="s">
        <v>18</v>
      </c>
      <c r="K842" s="107">
        <v>2908.29</v>
      </c>
    </row>
    <row r="843" spans="7:11" x14ac:dyDescent="0.2">
      <c r="G843" s="3">
        <v>41378</v>
      </c>
      <c r="H843" s="2" t="s">
        <v>17</v>
      </c>
      <c r="I843" s="2" t="s">
        <v>14</v>
      </c>
      <c r="J843" s="2" t="s">
        <v>36</v>
      </c>
      <c r="K843" s="107">
        <v>7474.18</v>
      </c>
    </row>
    <row r="844" spans="7:11" x14ac:dyDescent="0.2">
      <c r="G844" s="3">
        <v>41186</v>
      </c>
      <c r="H844" s="2" t="s">
        <v>28</v>
      </c>
      <c r="I844" s="2" t="s">
        <v>23</v>
      </c>
      <c r="J844" s="2" t="s">
        <v>21</v>
      </c>
      <c r="K844" s="107">
        <v>9839.06</v>
      </c>
    </row>
    <row r="845" spans="7:11" x14ac:dyDescent="0.2">
      <c r="G845" s="3">
        <v>41604</v>
      </c>
      <c r="H845" s="2" t="s">
        <v>31</v>
      </c>
      <c r="I845" s="2" t="s">
        <v>14</v>
      </c>
      <c r="J845" s="2" t="s">
        <v>282</v>
      </c>
      <c r="K845" s="107">
        <v>3464.57</v>
      </c>
    </row>
    <row r="846" spans="7:11" x14ac:dyDescent="0.2">
      <c r="G846" s="3">
        <v>41051</v>
      </c>
      <c r="H846" s="2" t="s">
        <v>13</v>
      </c>
      <c r="I846" s="2" t="s">
        <v>20</v>
      </c>
      <c r="J846" s="2" t="s">
        <v>24</v>
      </c>
      <c r="K846" s="107">
        <v>8840.51</v>
      </c>
    </row>
    <row r="847" spans="7:11" x14ac:dyDescent="0.2">
      <c r="G847" s="3">
        <v>41489</v>
      </c>
      <c r="H847" s="2" t="s">
        <v>28</v>
      </c>
      <c r="I847" s="2" t="s">
        <v>23</v>
      </c>
      <c r="J847" s="2" t="s">
        <v>21</v>
      </c>
      <c r="K847" s="107">
        <v>2826.42</v>
      </c>
    </row>
    <row r="848" spans="7:11" x14ac:dyDescent="0.2">
      <c r="G848" s="3">
        <v>41099</v>
      </c>
      <c r="H848" s="2" t="s">
        <v>13</v>
      </c>
      <c r="I848" s="2" t="s">
        <v>14</v>
      </c>
      <c r="J848" s="2" t="s">
        <v>15</v>
      </c>
      <c r="K848" s="107">
        <v>3720.44</v>
      </c>
    </row>
    <row r="849" spans="7:11" x14ac:dyDescent="0.2">
      <c r="G849" s="3">
        <v>41008</v>
      </c>
      <c r="H849" s="2" t="s">
        <v>31</v>
      </c>
      <c r="I849" s="2" t="s">
        <v>27</v>
      </c>
      <c r="J849" s="2" t="s">
        <v>24</v>
      </c>
      <c r="K849" s="107">
        <v>2030.93</v>
      </c>
    </row>
    <row r="850" spans="7:11" x14ac:dyDescent="0.2">
      <c r="G850" s="3">
        <v>41582</v>
      </c>
      <c r="H850" s="2" t="s">
        <v>17</v>
      </c>
      <c r="I850" s="2" t="s">
        <v>14</v>
      </c>
      <c r="J850" s="2" t="s">
        <v>21</v>
      </c>
      <c r="K850" s="107">
        <v>8700.43</v>
      </c>
    </row>
    <row r="851" spans="7:11" x14ac:dyDescent="0.2">
      <c r="G851" s="3">
        <v>41472</v>
      </c>
      <c r="H851" s="2" t="s">
        <v>17</v>
      </c>
      <c r="I851" s="2" t="s">
        <v>23</v>
      </c>
      <c r="J851" s="2" t="s">
        <v>24</v>
      </c>
      <c r="K851" s="107">
        <v>1423.17</v>
      </c>
    </row>
    <row r="852" spans="7:11" x14ac:dyDescent="0.2">
      <c r="G852" s="3">
        <v>40964</v>
      </c>
      <c r="H852" s="2" t="s">
        <v>31</v>
      </c>
      <c r="I852" s="2" t="s">
        <v>14</v>
      </c>
      <c r="J852" s="2" t="s">
        <v>36</v>
      </c>
      <c r="K852" s="107">
        <v>6901.55</v>
      </c>
    </row>
    <row r="853" spans="7:11" x14ac:dyDescent="0.2">
      <c r="G853" s="3">
        <v>41598</v>
      </c>
      <c r="H853" s="2" t="s">
        <v>17</v>
      </c>
      <c r="I853" s="2" t="s">
        <v>23</v>
      </c>
      <c r="J853" s="2" t="s">
        <v>24</v>
      </c>
      <c r="K853" s="107">
        <v>6634.39</v>
      </c>
    </row>
    <row r="854" spans="7:11" x14ac:dyDescent="0.2">
      <c r="G854" s="3">
        <v>41537</v>
      </c>
      <c r="H854" s="2" t="s">
        <v>31</v>
      </c>
      <c r="I854" s="2" t="s">
        <v>14</v>
      </c>
      <c r="J854" s="2" t="s">
        <v>36</v>
      </c>
      <c r="K854" s="107">
        <v>1560.73</v>
      </c>
    </row>
    <row r="855" spans="7:11" x14ac:dyDescent="0.2">
      <c r="G855" s="3">
        <v>41269</v>
      </c>
      <c r="H855" s="2" t="s">
        <v>31</v>
      </c>
      <c r="I855" s="2" t="s">
        <v>27</v>
      </c>
      <c r="J855" s="2" t="s">
        <v>30</v>
      </c>
      <c r="K855" s="107">
        <v>8349.4500000000007</v>
      </c>
    </row>
    <row r="856" spans="7:11" x14ac:dyDescent="0.2">
      <c r="G856" s="3">
        <v>41519</v>
      </c>
      <c r="H856" s="2" t="s">
        <v>28</v>
      </c>
      <c r="I856" s="2" t="s">
        <v>27</v>
      </c>
      <c r="J856" s="2" t="s">
        <v>30</v>
      </c>
      <c r="K856" s="107">
        <v>5326.01</v>
      </c>
    </row>
    <row r="857" spans="7:11" x14ac:dyDescent="0.2">
      <c r="G857" s="3">
        <v>41612</v>
      </c>
      <c r="H857" s="2" t="s">
        <v>13</v>
      </c>
      <c r="I857" s="2" t="s">
        <v>20</v>
      </c>
      <c r="J857" s="2" t="s">
        <v>26</v>
      </c>
      <c r="K857" s="107">
        <v>7750.8</v>
      </c>
    </row>
    <row r="858" spans="7:11" x14ac:dyDescent="0.2">
      <c r="G858" s="3">
        <v>41564</v>
      </c>
      <c r="H858" s="2" t="s">
        <v>17</v>
      </c>
      <c r="I858" s="2" t="s">
        <v>27</v>
      </c>
      <c r="J858" s="2" t="s">
        <v>33</v>
      </c>
      <c r="K858" s="107">
        <v>4617.01</v>
      </c>
    </row>
    <row r="859" spans="7:11" x14ac:dyDescent="0.2">
      <c r="G859" s="3">
        <v>41428</v>
      </c>
      <c r="H859" s="2" t="s">
        <v>17</v>
      </c>
      <c r="I859" s="2" t="s">
        <v>20</v>
      </c>
      <c r="J859" s="2" t="s">
        <v>33</v>
      </c>
      <c r="K859" s="107">
        <v>1722.65</v>
      </c>
    </row>
    <row r="860" spans="7:11" x14ac:dyDescent="0.2">
      <c r="G860" s="3">
        <v>41636</v>
      </c>
      <c r="H860" s="2" t="s">
        <v>13</v>
      </c>
      <c r="I860" s="2" t="s">
        <v>27</v>
      </c>
      <c r="J860" s="2" t="s">
        <v>21</v>
      </c>
      <c r="K860" s="107">
        <v>8539.31</v>
      </c>
    </row>
    <row r="861" spans="7:11" x14ac:dyDescent="0.2">
      <c r="G861" s="3">
        <v>40978</v>
      </c>
      <c r="H861" s="2" t="s">
        <v>28</v>
      </c>
      <c r="I861" s="2" t="s">
        <v>14</v>
      </c>
      <c r="J861" s="2" t="s">
        <v>36</v>
      </c>
      <c r="K861" s="107">
        <v>8783.41</v>
      </c>
    </row>
    <row r="862" spans="7:11" x14ac:dyDescent="0.2">
      <c r="G862" s="3">
        <v>40988</v>
      </c>
      <c r="H862" s="2" t="s">
        <v>13</v>
      </c>
      <c r="I862" s="2" t="s">
        <v>20</v>
      </c>
      <c r="J862" s="2" t="s">
        <v>282</v>
      </c>
      <c r="K862" s="107">
        <v>4670.03</v>
      </c>
    </row>
    <row r="863" spans="7:11" x14ac:dyDescent="0.2">
      <c r="G863" s="3">
        <v>41348</v>
      </c>
      <c r="H863" s="2" t="s">
        <v>28</v>
      </c>
      <c r="I863" s="2" t="s">
        <v>27</v>
      </c>
      <c r="J863" s="2" t="s">
        <v>26</v>
      </c>
      <c r="K863" s="107">
        <v>1268.9000000000001</v>
      </c>
    </row>
    <row r="864" spans="7:11" x14ac:dyDescent="0.2">
      <c r="G864" s="3">
        <v>41602</v>
      </c>
      <c r="H864" s="2" t="s">
        <v>13</v>
      </c>
      <c r="I864" s="2" t="s">
        <v>14</v>
      </c>
      <c r="J864" s="2" t="s">
        <v>36</v>
      </c>
      <c r="K864" s="107">
        <v>3504.74</v>
      </c>
    </row>
    <row r="865" spans="7:11" x14ac:dyDescent="0.2">
      <c r="G865" s="3">
        <v>41611</v>
      </c>
      <c r="H865" s="2" t="s">
        <v>17</v>
      </c>
      <c r="I865" s="2" t="s">
        <v>20</v>
      </c>
      <c r="J865" s="2" t="s">
        <v>26</v>
      </c>
      <c r="K865" s="107">
        <v>1487.85</v>
      </c>
    </row>
    <row r="866" spans="7:11" x14ac:dyDescent="0.2">
      <c r="G866" s="3">
        <v>41276</v>
      </c>
      <c r="H866" s="2" t="s">
        <v>31</v>
      </c>
      <c r="I866" s="2" t="s">
        <v>14</v>
      </c>
      <c r="J866" s="2" t="s">
        <v>24</v>
      </c>
      <c r="K866" s="107">
        <v>9032.0400000000009</v>
      </c>
    </row>
    <row r="867" spans="7:11" x14ac:dyDescent="0.2">
      <c r="G867" s="3">
        <v>41058</v>
      </c>
      <c r="H867" s="2" t="s">
        <v>28</v>
      </c>
      <c r="I867" s="2" t="s">
        <v>23</v>
      </c>
      <c r="J867" s="2" t="s">
        <v>36</v>
      </c>
      <c r="K867" s="107">
        <v>3019.36</v>
      </c>
    </row>
    <row r="868" spans="7:11" x14ac:dyDescent="0.2">
      <c r="G868" s="3">
        <v>41604</v>
      </c>
      <c r="H868" s="2" t="s">
        <v>28</v>
      </c>
      <c r="I868" s="2" t="s">
        <v>20</v>
      </c>
      <c r="J868" s="2" t="s">
        <v>36</v>
      </c>
      <c r="K868" s="107">
        <v>4489.16</v>
      </c>
    </row>
    <row r="869" spans="7:11" x14ac:dyDescent="0.2">
      <c r="G869" s="3">
        <v>41515</v>
      </c>
      <c r="H869" s="2" t="s">
        <v>31</v>
      </c>
      <c r="I869" s="2" t="s">
        <v>27</v>
      </c>
      <c r="J869" s="2" t="s">
        <v>29</v>
      </c>
      <c r="K869" s="107">
        <v>8696.65</v>
      </c>
    </row>
    <row r="870" spans="7:11" x14ac:dyDescent="0.2">
      <c r="G870" s="3">
        <v>41362</v>
      </c>
      <c r="H870" s="2" t="s">
        <v>17</v>
      </c>
      <c r="I870" s="2" t="s">
        <v>23</v>
      </c>
      <c r="J870" s="2" t="s">
        <v>18</v>
      </c>
      <c r="K870" s="107">
        <v>906.61</v>
      </c>
    </row>
    <row r="871" spans="7:11" x14ac:dyDescent="0.2">
      <c r="G871" s="3">
        <v>41387</v>
      </c>
      <c r="H871" s="2" t="s">
        <v>28</v>
      </c>
      <c r="I871" s="2" t="s">
        <v>23</v>
      </c>
      <c r="J871" s="2" t="s">
        <v>15</v>
      </c>
      <c r="K871" s="107">
        <v>4523.09</v>
      </c>
    </row>
    <row r="872" spans="7:11" x14ac:dyDescent="0.2">
      <c r="G872" s="3">
        <v>41627</v>
      </c>
      <c r="H872" s="2" t="s">
        <v>28</v>
      </c>
      <c r="I872" s="2" t="s">
        <v>27</v>
      </c>
      <c r="J872" s="2" t="s">
        <v>35</v>
      </c>
      <c r="K872" s="107">
        <v>1966.77</v>
      </c>
    </row>
    <row r="873" spans="7:11" x14ac:dyDescent="0.2">
      <c r="G873" s="3">
        <v>41231</v>
      </c>
      <c r="H873" s="2" t="s">
        <v>31</v>
      </c>
      <c r="I873" s="2" t="s">
        <v>27</v>
      </c>
      <c r="J873" s="2" t="s">
        <v>26</v>
      </c>
      <c r="K873" s="107">
        <v>1558.36</v>
      </c>
    </row>
    <row r="874" spans="7:11" x14ac:dyDescent="0.2">
      <c r="G874" s="3">
        <v>41342</v>
      </c>
      <c r="H874" s="2" t="s">
        <v>13</v>
      </c>
      <c r="I874" s="2" t="s">
        <v>20</v>
      </c>
      <c r="J874" s="2" t="s">
        <v>33</v>
      </c>
      <c r="K874" s="107">
        <v>8166.14</v>
      </c>
    </row>
    <row r="875" spans="7:11" x14ac:dyDescent="0.2">
      <c r="G875" s="3">
        <v>40969</v>
      </c>
      <c r="H875" s="2" t="s">
        <v>13</v>
      </c>
      <c r="I875" s="2" t="s">
        <v>23</v>
      </c>
      <c r="J875" s="2" t="s">
        <v>35</v>
      </c>
      <c r="K875" s="107">
        <v>4540.6099999999997</v>
      </c>
    </row>
    <row r="876" spans="7:11" x14ac:dyDescent="0.2">
      <c r="G876" s="3">
        <v>41406</v>
      </c>
      <c r="H876" s="2" t="s">
        <v>28</v>
      </c>
      <c r="I876" s="2" t="s">
        <v>14</v>
      </c>
      <c r="J876" s="2" t="s">
        <v>24</v>
      </c>
      <c r="K876" s="107">
        <v>7261.66</v>
      </c>
    </row>
    <row r="877" spans="7:11" x14ac:dyDescent="0.2">
      <c r="G877" s="3">
        <v>41347</v>
      </c>
      <c r="H877" s="2" t="s">
        <v>31</v>
      </c>
      <c r="I877" s="2" t="s">
        <v>20</v>
      </c>
      <c r="J877" s="2" t="s">
        <v>26</v>
      </c>
      <c r="K877" s="107">
        <v>3356.89</v>
      </c>
    </row>
    <row r="878" spans="7:11" x14ac:dyDescent="0.2">
      <c r="G878" s="3">
        <v>41059</v>
      </c>
      <c r="H878" s="2" t="s">
        <v>13</v>
      </c>
      <c r="I878" s="2" t="s">
        <v>27</v>
      </c>
      <c r="J878" s="2" t="s">
        <v>18</v>
      </c>
      <c r="K878" s="107">
        <v>4762.87</v>
      </c>
    </row>
    <row r="879" spans="7:11" x14ac:dyDescent="0.2">
      <c r="G879" s="3">
        <v>40940</v>
      </c>
      <c r="H879" s="2" t="s">
        <v>31</v>
      </c>
      <c r="I879" s="2" t="s">
        <v>27</v>
      </c>
      <c r="J879" s="2" t="s">
        <v>18</v>
      </c>
      <c r="K879" s="107">
        <v>6504.78</v>
      </c>
    </row>
    <row r="880" spans="7:11" x14ac:dyDescent="0.2">
      <c r="G880" s="3">
        <v>41162</v>
      </c>
      <c r="H880" s="2" t="s">
        <v>13</v>
      </c>
      <c r="I880" s="2" t="s">
        <v>27</v>
      </c>
      <c r="J880" s="2" t="s">
        <v>36</v>
      </c>
      <c r="K880" s="107">
        <v>8643.34</v>
      </c>
    </row>
    <row r="881" spans="7:11" x14ac:dyDescent="0.2">
      <c r="G881" s="3">
        <v>41440</v>
      </c>
      <c r="H881" s="2" t="s">
        <v>31</v>
      </c>
      <c r="I881" s="2" t="s">
        <v>27</v>
      </c>
      <c r="J881" s="2" t="s">
        <v>35</v>
      </c>
      <c r="K881" s="107">
        <v>4402.17</v>
      </c>
    </row>
    <row r="882" spans="7:11" x14ac:dyDescent="0.2">
      <c r="G882" s="3">
        <v>40943</v>
      </c>
      <c r="H882" s="2" t="s">
        <v>31</v>
      </c>
      <c r="I882" s="2" t="s">
        <v>20</v>
      </c>
      <c r="J882" s="2" t="s">
        <v>32</v>
      </c>
      <c r="K882" s="107">
        <v>3007.47</v>
      </c>
    </row>
    <row r="883" spans="7:11" x14ac:dyDescent="0.2">
      <c r="G883" s="3">
        <v>41035</v>
      </c>
      <c r="H883" s="2" t="s">
        <v>13</v>
      </c>
      <c r="I883" s="2" t="s">
        <v>27</v>
      </c>
      <c r="J883" s="2" t="s">
        <v>32</v>
      </c>
      <c r="K883" s="107">
        <v>8276.7900000000009</v>
      </c>
    </row>
    <row r="884" spans="7:11" x14ac:dyDescent="0.2">
      <c r="G884" s="3">
        <v>41084</v>
      </c>
      <c r="H884" s="2" t="s">
        <v>17</v>
      </c>
      <c r="I884" s="2" t="s">
        <v>23</v>
      </c>
      <c r="J884" s="2" t="s">
        <v>36</v>
      </c>
      <c r="K884" s="107">
        <v>9034.5499999999993</v>
      </c>
    </row>
    <row r="885" spans="7:11" x14ac:dyDescent="0.2">
      <c r="G885" s="3">
        <v>41578</v>
      </c>
      <c r="H885" s="2" t="s">
        <v>31</v>
      </c>
      <c r="I885" s="2" t="s">
        <v>20</v>
      </c>
      <c r="J885" s="2" t="s">
        <v>26</v>
      </c>
      <c r="K885" s="107">
        <v>8911.36</v>
      </c>
    </row>
    <row r="886" spans="7:11" x14ac:dyDescent="0.2">
      <c r="G886" s="3">
        <v>41172</v>
      </c>
      <c r="H886" s="2" t="s">
        <v>17</v>
      </c>
      <c r="I886" s="2" t="s">
        <v>27</v>
      </c>
      <c r="J886" s="2" t="s">
        <v>33</v>
      </c>
      <c r="K886" s="107">
        <v>6881.55</v>
      </c>
    </row>
    <row r="887" spans="7:11" x14ac:dyDescent="0.2">
      <c r="G887" s="3">
        <v>41289</v>
      </c>
      <c r="H887" s="2" t="s">
        <v>28</v>
      </c>
      <c r="I887" s="2" t="s">
        <v>20</v>
      </c>
      <c r="J887" s="2" t="s">
        <v>18</v>
      </c>
      <c r="K887" s="107">
        <v>7437.04</v>
      </c>
    </row>
    <row r="888" spans="7:11" x14ac:dyDescent="0.2">
      <c r="G888" s="3">
        <v>41070</v>
      </c>
      <c r="H888" s="2" t="s">
        <v>28</v>
      </c>
      <c r="I888" s="2" t="s">
        <v>14</v>
      </c>
      <c r="J888" s="2" t="s">
        <v>34</v>
      </c>
      <c r="K888" s="107">
        <v>5959.41</v>
      </c>
    </row>
    <row r="889" spans="7:11" x14ac:dyDescent="0.2">
      <c r="G889" s="3">
        <v>40929</v>
      </c>
      <c r="H889" s="2" t="s">
        <v>28</v>
      </c>
      <c r="I889" s="2" t="s">
        <v>27</v>
      </c>
      <c r="J889" s="2" t="s">
        <v>282</v>
      </c>
      <c r="K889" s="107">
        <v>882.6</v>
      </c>
    </row>
    <row r="890" spans="7:11" x14ac:dyDescent="0.2">
      <c r="G890" s="3">
        <v>41232</v>
      </c>
      <c r="H890" s="2" t="s">
        <v>17</v>
      </c>
      <c r="I890" s="2" t="s">
        <v>14</v>
      </c>
      <c r="J890" s="2" t="s">
        <v>32</v>
      </c>
      <c r="K890" s="107">
        <v>7115.33</v>
      </c>
    </row>
    <row r="891" spans="7:11" x14ac:dyDescent="0.2">
      <c r="G891" s="3">
        <v>41248</v>
      </c>
      <c r="H891" s="2" t="s">
        <v>13</v>
      </c>
      <c r="I891" s="2" t="s">
        <v>14</v>
      </c>
      <c r="J891" s="2" t="s">
        <v>15</v>
      </c>
      <c r="K891" s="107">
        <v>3332.81</v>
      </c>
    </row>
    <row r="892" spans="7:11" x14ac:dyDescent="0.2">
      <c r="G892" s="3">
        <v>40966</v>
      </c>
      <c r="H892" s="2" t="s">
        <v>17</v>
      </c>
      <c r="I892" s="2" t="s">
        <v>14</v>
      </c>
      <c r="J892" s="2" t="s">
        <v>15</v>
      </c>
      <c r="K892" s="107">
        <v>5974.18</v>
      </c>
    </row>
    <row r="893" spans="7:11" x14ac:dyDescent="0.2">
      <c r="G893" s="3">
        <v>41607</v>
      </c>
      <c r="H893" s="2" t="s">
        <v>31</v>
      </c>
      <c r="I893" s="2" t="s">
        <v>14</v>
      </c>
      <c r="J893" s="2" t="s">
        <v>36</v>
      </c>
      <c r="K893" s="107">
        <v>6237.26</v>
      </c>
    </row>
    <row r="894" spans="7:11" x14ac:dyDescent="0.2">
      <c r="G894" s="3">
        <v>41413</v>
      </c>
      <c r="H894" s="2" t="s">
        <v>13</v>
      </c>
      <c r="I894" s="2" t="s">
        <v>23</v>
      </c>
      <c r="J894" s="2" t="s">
        <v>282</v>
      </c>
      <c r="K894" s="107">
        <v>775.46</v>
      </c>
    </row>
    <row r="895" spans="7:11" x14ac:dyDescent="0.2">
      <c r="G895" s="3">
        <v>41349</v>
      </c>
      <c r="H895" s="2" t="s">
        <v>13</v>
      </c>
      <c r="I895" s="2" t="s">
        <v>27</v>
      </c>
      <c r="J895" s="2" t="s">
        <v>26</v>
      </c>
      <c r="K895" s="107">
        <v>4755.2299999999996</v>
      </c>
    </row>
    <row r="896" spans="7:11" x14ac:dyDescent="0.2">
      <c r="G896" s="3">
        <v>41335</v>
      </c>
      <c r="H896" s="2" t="s">
        <v>13</v>
      </c>
      <c r="I896" s="2" t="s">
        <v>23</v>
      </c>
      <c r="J896" s="2" t="s">
        <v>15</v>
      </c>
      <c r="K896" s="107">
        <v>4113.72</v>
      </c>
    </row>
    <row r="897" spans="7:11" x14ac:dyDescent="0.2">
      <c r="G897" s="3">
        <v>41100</v>
      </c>
      <c r="H897" s="2" t="s">
        <v>13</v>
      </c>
      <c r="I897" s="2" t="s">
        <v>27</v>
      </c>
      <c r="J897" s="2" t="s">
        <v>21</v>
      </c>
      <c r="K897" s="107">
        <v>9903.6299999999992</v>
      </c>
    </row>
    <row r="898" spans="7:11" x14ac:dyDescent="0.2">
      <c r="G898" s="3">
        <v>41166</v>
      </c>
      <c r="H898" s="2" t="s">
        <v>17</v>
      </c>
      <c r="I898" s="2" t="s">
        <v>23</v>
      </c>
      <c r="J898" s="2" t="s">
        <v>29</v>
      </c>
      <c r="K898" s="107">
        <v>6600.08</v>
      </c>
    </row>
    <row r="899" spans="7:11" x14ac:dyDescent="0.2">
      <c r="G899" s="3">
        <v>41499</v>
      </c>
      <c r="H899" s="2" t="s">
        <v>28</v>
      </c>
      <c r="I899" s="2" t="s">
        <v>23</v>
      </c>
      <c r="J899" s="2" t="s">
        <v>36</v>
      </c>
      <c r="K899" s="107">
        <v>733.46</v>
      </c>
    </row>
    <row r="900" spans="7:11" x14ac:dyDescent="0.2">
      <c r="G900" s="3">
        <v>41115</v>
      </c>
      <c r="H900" s="2" t="s">
        <v>17</v>
      </c>
      <c r="I900" s="2" t="s">
        <v>14</v>
      </c>
      <c r="J900" s="2" t="s">
        <v>24</v>
      </c>
      <c r="K900" s="107">
        <v>3244.7</v>
      </c>
    </row>
    <row r="901" spans="7:11" x14ac:dyDescent="0.2">
      <c r="G901" s="3">
        <v>41368</v>
      </c>
      <c r="H901" s="2" t="s">
        <v>17</v>
      </c>
      <c r="I901" s="2" t="s">
        <v>27</v>
      </c>
      <c r="J901" s="2" t="s">
        <v>282</v>
      </c>
      <c r="K901" s="107">
        <v>2615.39</v>
      </c>
    </row>
    <row r="902" spans="7:11" x14ac:dyDescent="0.2">
      <c r="G902" s="3">
        <v>41090</v>
      </c>
      <c r="H902" s="2" t="s">
        <v>28</v>
      </c>
      <c r="I902" s="2" t="s">
        <v>20</v>
      </c>
      <c r="J902" s="2" t="s">
        <v>35</v>
      </c>
      <c r="K902" s="107">
        <v>2844.17</v>
      </c>
    </row>
    <row r="903" spans="7:11" x14ac:dyDescent="0.2">
      <c r="G903" s="3">
        <v>41473</v>
      </c>
      <c r="H903" s="2" t="s">
        <v>17</v>
      </c>
      <c r="I903" s="2" t="s">
        <v>27</v>
      </c>
      <c r="J903" s="2" t="s">
        <v>15</v>
      </c>
      <c r="K903" s="107">
        <v>4552.62</v>
      </c>
    </row>
    <row r="904" spans="7:11" x14ac:dyDescent="0.2">
      <c r="G904" s="3">
        <v>41523</v>
      </c>
      <c r="H904" s="2" t="s">
        <v>13</v>
      </c>
      <c r="I904" s="2" t="s">
        <v>23</v>
      </c>
      <c r="J904" s="2" t="s">
        <v>29</v>
      </c>
      <c r="K904" s="107">
        <v>8362.3799999999992</v>
      </c>
    </row>
    <row r="905" spans="7:11" x14ac:dyDescent="0.2">
      <c r="G905" s="3">
        <v>41128</v>
      </c>
      <c r="H905" s="2" t="s">
        <v>17</v>
      </c>
      <c r="I905" s="2" t="s">
        <v>23</v>
      </c>
      <c r="J905" s="2" t="s">
        <v>26</v>
      </c>
      <c r="K905" s="107">
        <v>9072.86</v>
      </c>
    </row>
    <row r="906" spans="7:11" x14ac:dyDescent="0.2">
      <c r="G906" s="3">
        <v>41525</v>
      </c>
      <c r="H906" s="2" t="s">
        <v>17</v>
      </c>
      <c r="I906" s="2" t="s">
        <v>23</v>
      </c>
      <c r="J906" s="2" t="s">
        <v>30</v>
      </c>
      <c r="K906" s="107">
        <v>3514.66</v>
      </c>
    </row>
    <row r="907" spans="7:11" x14ac:dyDescent="0.2">
      <c r="G907" s="3">
        <v>41075</v>
      </c>
      <c r="H907" s="2" t="s">
        <v>31</v>
      </c>
      <c r="I907" s="2" t="s">
        <v>20</v>
      </c>
      <c r="J907" s="2" t="s">
        <v>15</v>
      </c>
      <c r="K907" s="107">
        <v>9295.5400000000009</v>
      </c>
    </row>
    <row r="908" spans="7:11" x14ac:dyDescent="0.2">
      <c r="G908" s="3">
        <v>41447</v>
      </c>
      <c r="H908" s="2" t="s">
        <v>17</v>
      </c>
      <c r="I908" s="2" t="s">
        <v>23</v>
      </c>
      <c r="J908" s="2" t="s">
        <v>35</v>
      </c>
      <c r="K908" s="107">
        <v>3858.08</v>
      </c>
    </row>
    <row r="909" spans="7:11" x14ac:dyDescent="0.2">
      <c r="G909" s="3">
        <v>41074</v>
      </c>
      <c r="H909" s="2" t="s">
        <v>31</v>
      </c>
      <c r="I909" s="2" t="s">
        <v>27</v>
      </c>
      <c r="J909" s="2" t="s">
        <v>32</v>
      </c>
      <c r="K909" s="107">
        <v>3205.02</v>
      </c>
    </row>
    <row r="910" spans="7:11" x14ac:dyDescent="0.2">
      <c r="G910" s="3">
        <v>41211</v>
      </c>
      <c r="H910" s="2" t="s">
        <v>13</v>
      </c>
      <c r="I910" s="2" t="s">
        <v>20</v>
      </c>
      <c r="J910" s="2" t="s">
        <v>30</v>
      </c>
      <c r="K910" s="107">
        <v>2688.73</v>
      </c>
    </row>
    <row r="911" spans="7:11" x14ac:dyDescent="0.2">
      <c r="G911" s="3">
        <v>40988</v>
      </c>
      <c r="H911" s="2" t="s">
        <v>28</v>
      </c>
      <c r="I911" s="2" t="s">
        <v>23</v>
      </c>
      <c r="J911" s="2" t="s">
        <v>26</v>
      </c>
      <c r="K911" s="107">
        <v>6389.03</v>
      </c>
    </row>
    <row r="912" spans="7:11" x14ac:dyDescent="0.2">
      <c r="G912" s="3">
        <v>41346</v>
      </c>
      <c r="H912" s="2" t="s">
        <v>17</v>
      </c>
      <c r="I912" s="2" t="s">
        <v>14</v>
      </c>
      <c r="J912" s="2" t="s">
        <v>30</v>
      </c>
      <c r="K912" s="107">
        <v>2619.9899999999998</v>
      </c>
    </row>
    <row r="913" spans="7:11" x14ac:dyDescent="0.2">
      <c r="G913" s="3">
        <v>40991</v>
      </c>
      <c r="H913" s="2" t="s">
        <v>28</v>
      </c>
      <c r="I913" s="2" t="s">
        <v>27</v>
      </c>
      <c r="J913" s="2" t="s">
        <v>29</v>
      </c>
      <c r="K913" s="107">
        <v>2721.16</v>
      </c>
    </row>
    <row r="914" spans="7:11" x14ac:dyDescent="0.2">
      <c r="G914" s="3">
        <v>41413</v>
      </c>
      <c r="H914" s="2" t="s">
        <v>17</v>
      </c>
      <c r="I914" s="2" t="s">
        <v>27</v>
      </c>
      <c r="J914" s="2" t="s">
        <v>282</v>
      </c>
      <c r="K914" s="107">
        <v>5634.52</v>
      </c>
    </row>
    <row r="915" spans="7:11" x14ac:dyDescent="0.2">
      <c r="G915" s="3">
        <v>41104</v>
      </c>
      <c r="H915" s="2" t="s">
        <v>31</v>
      </c>
      <c r="I915" s="2" t="s">
        <v>27</v>
      </c>
      <c r="J915" s="2" t="s">
        <v>15</v>
      </c>
      <c r="K915" s="107">
        <v>9808.24</v>
      </c>
    </row>
    <row r="916" spans="7:11" x14ac:dyDescent="0.2">
      <c r="G916" s="3">
        <v>41551</v>
      </c>
      <c r="H916" s="2" t="s">
        <v>17</v>
      </c>
      <c r="I916" s="2" t="s">
        <v>23</v>
      </c>
      <c r="J916" s="2" t="s">
        <v>282</v>
      </c>
      <c r="K916" s="107">
        <v>1443.15</v>
      </c>
    </row>
    <row r="917" spans="7:11" x14ac:dyDescent="0.2">
      <c r="G917" s="3">
        <v>41003</v>
      </c>
      <c r="H917" s="2" t="s">
        <v>13</v>
      </c>
      <c r="I917" s="2" t="s">
        <v>23</v>
      </c>
      <c r="J917" s="2" t="s">
        <v>33</v>
      </c>
      <c r="K917" s="107">
        <v>6312.64</v>
      </c>
    </row>
    <row r="918" spans="7:11" x14ac:dyDescent="0.2">
      <c r="G918" s="3">
        <v>40959</v>
      </c>
      <c r="H918" s="2" t="s">
        <v>17</v>
      </c>
      <c r="I918" s="2" t="s">
        <v>27</v>
      </c>
      <c r="J918" s="2" t="s">
        <v>33</v>
      </c>
      <c r="K918" s="107">
        <v>5386.23</v>
      </c>
    </row>
    <row r="919" spans="7:11" x14ac:dyDescent="0.2">
      <c r="G919" s="3">
        <v>41014</v>
      </c>
      <c r="H919" s="2" t="s">
        <v>13</v>
      </c>
      <c r="I919" s="2" t="s">
        <v>14</v>
      </c>
      <c r="J919" s="2" t="s">
        <v>34</v>
      </c>
      <c r="K919" s="107">
        <v>3281.49</v>
      </c>
    </row>
    <row r="920" spans="7:11" x14ac:dyDescent="0.2">
      <c r="G920" s="3">
        <v>40915</v>
      </c>
      <c r="H920" s="2" t="s">
        <v>28</v>
      </c>
      <c r="I920" s="2" t="s">
        <v>20</v>
      </c>
      <c r="J920" s="2" t="s">
        <v>18</v>
      </c>
      <c r="K920" s="107">
        <v>3125.34</v>
      </c>
    </row>
    <row r="921" spans="7:11" x14ac:dyDescent="0.2">
      <c r="G921" s="3">
        <v>41469</v>
      </c>
      <c r="H921" s="2" t="s">
        <v>17</v>
      </c>
      <c r="I921" s="2" t="s">
        <v>27</v>
      </c>
      <c r="J921" s="2" t="s">
        <v>282</v>
      </c>
      <c r="K921" s="107">
        <v>8238.6</v>
      </c>
    </row>
    <row r="922" spans="7:11" x14ac:dyDescent="0.2">
      <c r="G922" s="3">
        <v>41471</v>
      </c>
      <c r="H922" s="2" t="s">
        <v>17</v>
      </c>
      <c r="I922" s="2" t="s">
        <v>14</v>
      </c>
      <c r="J922" s="2" t="s">
        <v>35</v>
      </c>
      <c r="K922" s="107">
        <v>1480.98</v>
      </c>
    </row>
    <row r="923" spans="7:11" x14ac:dyDescent="0.2">
      <c r="G923" s="3">
        <v>41103</v>
      </c>
      <c r="H923" s="2" t="s">
        <v>13</v>
      </c>
      <c r="I923" s="2" t="s">
        <v>20</v>
      </c>
      <c r="J923" s="2" t="s">
        <v>36</v>
      </c>
      <c r="K923" s="107">
        <v>1190.68</v>
      </c>
    </row>
    <row r="924" spans="7:11" x14ac:dyDescent="0.2">
      <c r="G924" s="3">
        <v>40947</v>
      </c>
      <c r="H924" s="2" t="s">
        <v>28</v>
      </c>
      <c r="I924" s="2" t="s">
        <v>20</v>
      </c>
      <c r="J924" s="2" t="s">
        <v>282</v>
      </c>
      <c r="K924" s="107">
        <v>7473</v>
      </c>
    </row>
    <row r="925" spans="7:11" x14ac:dyDescent="0.2">
      <c r="G925" s="3">
        <v>41211</v>
      </c>
      <c r="H925" s="2" t="s">
        <v>17</v>
      </c>
      <c r="I925" s="2" t="s">
        <v>27</v>
      </c>
      <c r="J925" s="2" t="s">
        <v>21</v>
      </c>
      <c r="K925" s="107">
        <v>5484.35</v>
      </c>
    </row>
    <row r="926" spans="7:11" x14ac:dyDescent="0.2">
      <c r="G926" s="3">
        <v>41382</v>
      </c>
      <c r="H926" s="2" t="s">
        <v>13</v>
      </c>
      <c r="I926" s="2" t="s">
        <v>14</v>
      </c>
      <c r="J926" s="2" t="s">
        <v>34</v>
      </c>
      <c r="K926" s="107">
        <v>4222.49</v>
      </c>
    </row>
    <row r="927" spans="7:11" x14ac:dyDescent="0.2">
      <c r="G927" s="3">
        <v>41290</v>
      </c>
      <c r="H927" s="2" t="s">
        <v>17</v>
      </c>
      <c r="I927" s="2" t="s">
        <v>20</v>
      </c>
      <c r="J927" s="2" t="s">
        <v>24</v>
      </c>
      <c r="K927" s="107">
        <v>875.23</v>
      </c>
    </row>
    <row r="928" spans="7:11" x14ac:dyDescent="0.2">
      <c r="G928" s="3">
        <v>41523</v>
      </c>
      <c r="H928" s="2" t="s">
        <v>28</v>
      </c>
      <c r="I928" s="2" t="s">
        <v>23</v>
      </c>
      <c r="J928" s="2" t="s">
        <v>26</v>
      </c>
      <c r="K928" s="107">
        <v>884.98</v>
      </c>
    </row>
    <row r="929" spans="7:11" x14ac:dyDescent="0.2">
      <c r="G929" s="3">
        <v>40922</v>
      </c>
      <c r="H929" s="2" t="s">
        <v>17</v>
      </c>
      <c r="I929" s="2" t="s">
        <v>20</v>
      </c>
      <c r="J929" s="2" t="s">
        <v>15</v>
      </c>
      <c r="K929" s="107">
        <v>6689.14</v>
      </c>
    </row>
    <row r="930" spans="7:11" x14ac:dyDescent="0.2">
      <c r="G930" s="3">
        <v>41409</v>
      </c>
      <c r="H930" s="2" t="s">
        <v>13</v>
      </c>
      <c r="I930" s="2" t="s">
        <v>20</v>
      </c>
      <c r="J930" s="2" t="s">
        <v>30</v>
      </c>
      <c r="K930" s="107">
        <v>2910.78</v>
      </c>
    </row>
    <row r="931" spans="7:11" x14ac:dyDescent="0.2">
      <c r="G931" s="3">
        <v>41017</v>
      </c>
      <c r="H931" s="2" t="s">
        <v>28</v>
      </c>
      <c r="I931" s="2" t="s">
        <v>23</v>
      </c>
      <c r="J931" s="2" t="s">
        <v>32</v>
      </c>
      <c r="K931" s="107">
        <v>3465.18</v>
      </c>
    </row>
    <row r="932" spans="7:11" x14ac:dyDescent="0.2">
      <c r="G932" s="3">
        <v>41634</v>
      </c>
      <c r="H932" s="2" t="s">
        <v>17</v>
      </c>
      <c r="I932" s="2" t="s">
        <v>14</v>
      </c>
      <c r="J932" s="2" t="s">
        <v>36</v>
      </c>
      <c r="K932" s="107">
        <v>2474.4499999999998</v>
      </c>
    </row>
    <row r="933" spans="7:11" x14ac:dyDescent="0.2">
      <c r="G933" s="3">
        <v>41595</v>
      </c>
      <c r="H933" s="2" t="s">
        <v>17</v>
      </c>
      <c r="I933" s="2" t="s">
        <v>20</v>
      </c>
      <c r="J933" s="2" t="s">
        <v>32</v>
      </c>
      <c r="K933" s="107">
        <v>3868.85</v>
      </c>
    </row>
    <row r="934" spans="7:11" x14ac:dyDescent="0.2">
      <c r="G934" s="3">
        <v>41502</v>
      </c>
      <c r="H934" s="2" t="s">
        <v>17</v>
      </c>
      <c r="I934" s="2" t="s">
        <v>14</v>
      </c>
      <c r="J934" s="2" t="s">
        <v>29</v>
      </c>
      <c r="K934" s="107">
        <v>6869.11</v>
      </c>
    </row>
    <row r="935" spans="7:11" x14ac:dyDescent="0.2">
      <c r="G935" s="3">
        <v>41325</v>
      </c>
      <c r="H935" s="2" t="s">
        <v>28</v>
      </c>
      <c r="I935" s="2" t="s">
        <v>14</v>
      </c>
      <c r="J935" s="2" t="s">
        <v>33</v>
      </c>
      <c r="K935" s="107">
        <v>1602.17</v>
      </c>
    </row>
    <row r="936" spans="7:11" x14ac:dyDescent="0.2">
      <c r="G936" s="3">
        <v>41015</v>
      </c>
      <c r="H936" s="2" t="s">
        <v>28</v>
      </c>
      <c r="I936" s="2" t="s">
        <v>27</v>
      </c>
      <c r="J936" s="2" t="s">
        <v>33</v>
      </c>
      <c r="K936" s="107">
        <v>5865.47</v>
      </c>
    </row>
    <row r="937" spans="7:11" x14ac:dyDescent="0.2">
      <c r="G937" s="3">
        <v>41612</v>
      </c>
      <c r="H937" s="2" t="s">
        <v>31</v>
      </c>
      <c r="I937" s="2" t="s">
        <v>20</v>
      </c>
      <c r="J937" s="2" t="s">
        <v>15</v>
      </c>
      <c r="K937" s="107">
        <v>3981.23</v>
      </c>
    </row>
    <row r="938" spans="7:11" x14ac:dyDescent="0.2">
      <c r="G938" s="3">
        <v>41305</v>
      </c>
      <c r="H938" s="2" t="s">
        <v>17</v>
      </c>
      <c r="I938" s="2" t="s">
        <v>14</v>
      </c>
      <c r="J938" s="2" t="s">
        <v>36</v>
      </c>
      <c r="K938" s="107">
        <v>836.01</v>
      </c>
    </row>
    <row r="939" spans="7:11" x14ac:dyDescent="0.2">
      <c r="G939" s="3">
        <v>41318</v>
      </c>
      <c r="H939" s="2" t="s">
        <v>17</v>
      </c>
      <c r="I939" s="2" t="s">
        <v>23</v>
      </c>
      <c r="J939" s="2" t="s">
        <v>26</v>
      </c>
      <c r="K939" s="107">
        <v>9527.5400000000009</v>
      </c>
    </row>
    <row r="940" spans="7:11" x14ac:dyDescent="0.2">
      <c r="G940" s="3">
        <v>41408</v>
      </c>
      <c r="H940" s="2" t="s">
        <v>28</v>
      </c>
      <c r="I940" s="2" t="s">
        <v>20</v>
      </c>
      <c r="J940" s="2" t="s">
        <v>35</v>
      </c>
      <c r="K940" s="107">
        <v>4746.07</v>
      </c>
    </row>
    <row r="941" spans="7:11" x14ac:dyDescent="0.2">
      <c r="G941" s="3">
        <v>41202</v>
      </c>
      <c r="H941" s="2" t="s">
        <v>17</v>
      </c>
      <c r="I941" s="2" t="s">
        <v>14</v>
      </c>
      <c r="J941" s="2" t="s">
        <v>24</v>
      </c>
      <c r="K941" s="107">
        <v>4445.58</v>
      </c>
    </row>
    <row r="942" spans="7:11" x14ac:dyDescent="0.2">
      <c r="G942" s="3">
        <v>41532</v>
      </c>
      <c r="H942" s="2" t="s">
        <v>28</v>
      </c>
      <c r="I942" s="2" t="s">
        <v>23</v>
      </c>
      <c r="J942" s="2" t="s">
        <v>18</v>
      </c>
      <c r="K942" s="107">
        <v>7028.26</v>
      </c>
    </row>
    <row r="943" spans="7:11" x14ac:dyDescent="0.2">
      <c r="G943" s="3">
        <v>41117</v>
      </c>
      <c r="H943" s="2" t="s">
        <v>17</v>
      </c>
      <c r="I943" s="2" t="s">
        <v>27</v>
      </c>
      <c r="J943" s="2" t="s">
        <v>29</v>
      </c>
      <c r="K943" s="107">
        <v>2489.56</v>
      </c>
    </row>
    <row r="944" spans="7:11" x14ac:dyDescent="0.2">
      <c r="G944" s="3">
        <v>41271</v>
      </c>
      <c r="H944" s="2" t="s">
        <v>13</v>
      </c>
      <c r="I944" s="2" t="s">
        <v>27</v>
      </c>
      <c r="J944" s="2" t="s">
        <v>21</v>
      </c>
      <c r="K944" s="107">
        <v>3008.95</v>
      </c>
    </row>
    <row r="945" spans="7:11" x14ac:dyDescent="0.2">
      <c r="G945" s="3">
        <v>41570</v>
      </c>
      <c r="H945" s="2" t="s">
        <v>31</v>
      </c>
      <c r="I945" s="2" t="s">
        <v>23</v>
      </c>
      <c r="J945" s="2" t="s">
        <v>32</v>
      </c>
      <c r="K945" s="107">
        <v>1026.55</v>
      </c>
    </row>
    <row r="946" spans="7:11" x14ac:dyDescent="0.2">
      <c r="G946" s="3">
        <v>41334</v>
      </c>
      <c r="H946" s="2" t="s">
        <v>13</v>
      </c>
      <c r="I946" s="2" t="s">
        <v>23</v>
      </c>
      <c r="J946" s="2" t="s">
        <v>33</v>
      </c>
      <c r="K946" s="107">
        <v>2837.14</v>
      </c>
    </row>
    <row r="947" spans="7:11" x14ac:dyDescent="0.2">
      <c r="G947" s="3">
        <v>41109</v>
      </c>
      <c r="H947" s="2" t="s">
        <v>31</v>
      </c>
      <c r="I947" s="2" t="s">
        <v>27</v>
      </c>
      <c r="J947" s="2" t="s">
        <v>36</v>
      </c>
      <c r="K947" s="107">
        <v>8700.35</v>
      </c>
    </row>
    <row r="948" spans="7:11" x14ac:dyDescent="0.2">
      <c r="G948" s="3">
        <v>41180</v>
      </c>
      <c r="H948" s="2" t="s">
        <v>28</v>
      </c>
      <c r="I948" s="2" t="s">
        <v>27</v>
      </c>
      <c r="J948" s="2" t="s">
        <v>36</v>
      </c>
      <c r="K948" s="107">
        <v>9770.4699999999993</v>
      </c>
    </row>
    <row r="949" spans="7:11" x14ac:dyDescent="0.2">
      <c r="G949" s="3">
        <v>41516</v>
      </c>
      <c r="H949" s="2" t="s">
        <v>28</v>
      </c>
      <c r="I949" s="2" t="s">
        <v>20</v>
      </c>
      <c r="J949" s="2" t="s">
        <v>32</v>
      </c>
      <c r="K949" s="107">
        <v>258.08999999999997</v>
      </c>
    </row>
    <row r="950" spans="7:11" x14ac:dyDescent="0.2">
      <c r="G950" s="3">
        <v>41471</v>
      </c>
      <c r="H950" s="2" t="s">
        <v>13</v>
      </c>
      <c r="I950" s="2" t="s">
        <v>14</v>
      </c>
      <c r="J950" s="2" t="s">
        <v>36</v>
      </c>
      <c r="K950" s="107">
        <v>3050.15</v>
      </c>
    </row>
    <row r="951" spans="7:11" x14ac:dyDescent="0.2">
      <c r="G951" s="3">
        <v>41005</v>
      </c>
      <c r="H951" s="2" t="s">
        <v>13</v>
      </c>
      <c r="I951" s="2" t="s">
        <v>23</v>
      </c>
      <c r="J951" s="2" t="s">
        <v>29</v>
      </c>
      <c r="K951" s="107">
        <v>7888.73</v>
      </c>
    </row>
    <row r="952" spans="7:11" x14ac:dyDescent="0.2">
      <c r="G952" s="3">
        <v>41252</v>
      </c>
      <c r="H952" s="2" t="s">
        <v>13</v>
      </c>
      <c r="I952" s="2" t="s">
        <v>27</v>
      </c>
      <c r="J952" s="2" t="s">
        <v>18</v>
      </c>
      <c r="K952" s="107">
        <v>7436.48</v>
      </c>
    </row>
    <row r="953" spans="7:11" x14ac:dyDescent="0.2">
      <c r="G953" s="3">
        <v>40958</v>
      </c>
      <c r="H953" s="2" t="s">
        <v>17</v>
      </c>
      <c r="I953" s="2" t="s">
        <v>23</v>
      </c>
      <c r="J953" s="2" t="s">
        <v>34</v>
      </c>
      <c r="K953" s="107">
        <v>2110.79</v>
      </c>
    </row>
    <row r="954" spans="7:11" x14ac:dyDescent="0.2">
      <c r="G954" s="3">
        <v>41299</v>
      </c>
      <c r="H954" s="2" t="s">
        <v>31</v>
      </c>
      <c r="I954" s="2" t="s">
        <v>20</v>
      </c>
      <c r="J954" s="2" t="s">
        <v>36</v>
      </c>
      <c r="K954" s="107">
        <v>8886.15</v>
      </c>
    </row>
    <row r="955" spans="7:11" x14ac:dyDescent="0.2">
      <c r="G955" s="3">
        <v>41415</v>
      </c>
      <c r="H955" s="2" t="s">
        <v>13</v>
      </c>
      <c r="I955" s="2" t="s">
        <v>27</v>
      </c>
      <c r="J955" s="2" t="s">
        <v>32</v>
      </c>
      <c r="K955" s="107">
        <v>4057.49</v>
      </c>
    </row>
    <row r="956" spans="7:11" x14ac:dyDescent="0.2">
      <c r="G956" s="3">
        <v>41584</v>
      </c>
      <c r="H956" s="2" t="s">
        <v>31</v>
      </c>
      <c r="I956" s="2" t="s">
        <v>14</v>
      </c>
      <c r="J956" s="2" t="s">
        <v>29</v>
      </c>
      <c r="K956" s="107">
        <v>7898.61</v>
      </c>
    </row>
    <row r="957" spans="7:11" x14ac:dyDescent="0.2">
      <c r="G957" s="3">
        <v>41588</v>
      </c>
      <c r="H957" s="2" t="s">
        <v>13</v>
      </c>
      <c r="I957" s="2" t="s">
        <v>20</v>
      </c>
      <c r="J957" s="2" t="s">
        <v>30</v>
      </c>
      <c r="K957" s="107">
        <v>781.88</v>
      </c>
    </row>
    <row r="958" spans="7:11" x14ac:dyDescent="0.2">
      <c r="G958" s="3">
        <v>41345</v>
      </c>
      <c r="H958" s="2" t="s">
        <v>17</v>
      </c>
      <c r="I958" s="2" t="s">
        <v>23</v>
      </c>
      <c r="J958" s="2" t="s">
        <v>29</v>
      </c>
      <c r="K958" s="107">
        <v>1112.19</v>
      </c>
    </row>
    <row r="959" spans="7:11" x14ac:dyDescent="0.2">
      <c r="G959" s="3">
        <v>41129</v>
      </c>
      <c r="H959" s="2" t="s">
        <v>31</v>
      </c>
      <c r="I959" s="2" t="s">
        <v>20</v>
      </c>
      <c r="J959" s="2" t="s">
        <v>282</v>
      </c>
      <c r="K959" s="107">
        <v>8163.49</v>
      </c>
    </row>
    <row r="960" spans="7:11" x14ac:dyDescent="0.2">
      <c r="G960" s="3">
        <v>41043</v>
      </c>
      <c r="H960" s="2" t="s">
        <v>28</v>
      </c>
      <c r="I960" s="2" t="s">
        <v>14</v>
      </c>
      <c r="J960" s="2" t="s">
        <v>24</v>
      </c>
      <c r="K960" s="107">
        <v>9326.76</v>
      </c>
    </row>
    <row r="961" spans="7:11" x14ac:dyDescent="0.2">
      <c r="G961" s="3">
        <v>40928</v>
      </c>
      <c r="H961" s="2" t="s">
        <v>31</v>
      </c>
      <c r="I961" s="2" t="s">
        <v>27</v>
      </c>
      <c r="J961" s="2" t="s">
        <v>32</v>
      </c>
      <c r="K961" s="107">
        <v>6780.16</v>
      </c>
    </row>
    <row r="962" spans="7:11" x14ac:dyDescent="0.2">
      <c r="G962" s="3">
        <v>41177</v>
      </c>
      <c r="H962" s="2" t="s">
        <v>28</v>
      </c>
      <c r="I962" s="2" t="s">
        <v>14</v>
      </c>
      <c r="J962" s="2" t="s">
        <v>21</v>
      </c>
      <c r="K962" s="107">
        <v>4266.91</v>
      </c>
    </row>
    <row r="963" spans="7:11" x14ac:dyDescent="0.2">
      <c r="G963" s="3">
        <v>41562</v>
      </c>
      <c r="H963" s="2" t="s">
        <v>28</v>
      </c>
      <c r="I963" s="2" t="s">
        <v>23</v>
      </c>
      <c r="J963" s="2" t="s">
        <v>33</v>
      </c>
      <c r="K963" s="107">
        <v>1395.92</v>
      </c>
    </row>
    <row r="964" spans="7:11" x14ac:dyDescent="0.2">
      <c r="G964" s="3">
        <v>41130</v>
      </c>
      <c r="H964" s="2" t="s">
        <v>28</v>
      </c>
      <c r="I964" s="2" t="s">
        <v>20</v>
      </c>
      <c r="J964" s="2" t="s">
        <v>34</v>
      </c>
      <c r="K964" s="107">
        <v>6899.98</v>
      </c>
    </row>
    <row r="965" spans="7:11" x14ac:dyDescent="0.2">
      <c r="G965" s="3">
        <v>41377</v>
      </c>
      <c r="H965" s="2" t="s">
        <v>13</v>
      </c>
      <c r="I965" s="2" t="s">
        <v>20</v>
      </c>
      <c r="J965" s="2" t="s">
        <v>29</v>
      </c>
      <c r="K965" s="107">
        <v>5678.45</v>
      </c>
    </row>
    <row r="966" spans="7:11" x14ac:dyDescent="0.2">
      <c r="G966" s="3">
        <v>41501</v>
      </c>
      <c r="H966" s="2" t="s">
        <v>17</v>
      </c>
      <c r="I966" s="2" t="s">
        <v>23</v>
      </c>
      <c r="J966" s="2" t="s">
        <v>30</v>
      </c>
      <c r="K966" s="107">
        <v>4863.21</v>
      </c>
    </row>
    <row r="967" spans="7:11" x14ac:dyDescent="0.2">
      <c r="G967" s="3">
        <v>40959</v>
      </c>
      <c r="H967" s="2" t="s">
        <v>13</v>
      </c>
      <c r="I967" s="2" t="s">
        <v>23</v>
      </c>
      <c r="J967" s="2" t="s">
        <v>30</v>
      </c>
      <c r="K967" s="107">
        <v>3986.19</v>
      </c>
    </row>
    <row r="968" spans="7:11" x14ac:dyDescent="0.2">
      <c r="G968" s="3">
        <v>41118</v>
      </c>
      <c r="H968" s="2" t="s">
        <v>17</v>
      </c>
      <c r="I968" s="2" t="s">
        <v>20</v>
      </c>
      <c r="J968" s="2" t="s">
        <v>21</v>
      </c>
      <c r="K968" s="107">
        <v>9353.56</v>
      </c>
    </row>
    <row r="969" spans="7:11" x14ac:dyDescent="0.2">
      <c r="G969" s="3">
        <v>41110</v>
      </c>
      <c r="H969" s="2" t="s">
        <v>28</v>
      </c>
      <c r="I969" s="2" t="s">
        <v>20</v>
      </c>
      <c r="J969" s="2" t="s">
        <v>26</v>
      </c>
      <c r="K969" s="107">
        <v>4770.68</v>
      </c>
    </row>
    <row r="970" spans="7:11" x14ac:dyDescent="0.2">
      <c r="G970" s="3">
        <v>41420</v>
      </c>
      <c r="H970" s="2" t="s">
        <v>17</v>
      </c>
      <c r="I970" s="2" t="s">
        <v>23</v>
      </c>
      <c r="J970" s="2" t="s">
        <v>282</v>
      </c>
      <c r="K970" s="107">
        <v>6155.72</v>
      </c>
    </row>
    <row r="971" spans="7:11" x14ac:dyDescent="0.2">
      <c r="G971" s="3">
        <v>41474</v>
      </c>
      <c r="H971" s="2" t="s">
        <v>31</v>
      </c>
      <c r="I971" s="2" t="s">
        <v>20</v>
      </c>
      <c r="J971" s="2" t="s">
        <v>21</v>
      </c>
      <c r="K971" s="107">
        <v>7447.8</v>
      </c>
    </row>
    <row r="972" spans="7:11" x14ac:dyDescent="0.2">
      <c r="G972" s="3">
        <v>41118</v>
      </c>
      <c r="H972" s="2" t="s">
        <v>13</v>
      </c>
      <c r="I972" s="2" t="s">
        <v>23</v>
      </c>
      <c r="J972" s="2" t="s">
        <v>34</v>
      </c>
      <c r="K972" s="107">
        <v>5000.92</v>
      </c>
    </row>
    <row r="973" spans="7:11" x14ac:dyDescent="0.2">
      <c r="G973" s="3">
        <v>41550</v>
      </c>
      <c r="H973" s="2" t="s">
        <v>31</v>
      </c>
      <c r="I973" s="2" t="s">
        <v>20</v>
      </c>
      <c r="J973" s="2" t="s">
        <v>18</v>
      </c>
      <c r="K973" s="107">
        <v>4364.99</v>
      </c>
    </row>
    <row r="974" spans="7:11" x14ac:dyDescent="0.2">
      <c r="G974" s="3">
        <v>41518</v>
      </c>
      <c r="H974" s="2" t="s">
        <v>31</v>
      </c>
      <c r="I974" s="2" t="s">
        <v>23</v>
      </c>
      <c r="J974" s="2" t="s">
        <v>21</v>
      </c>
      <c r="K974" s="107">
        <v>455.63</v>
      </c>
    </row>
    <row r="975" spans="7:11" x14ac:dyDescent="0.2">
      <c r="G975" s="3">
        <v>41314</v>
      </c>
      <c r="H975" s="2" t="s">
        <v>31</v>
      </c>
      <c r="I975" s="2" t="s">
        <v>27</v>
      </c>
      <c r="J975" s="2" t="s">
        <v>21</v>
      </c>
      <c r="K975" s="107">
        <v>2583.71</v>
      </c>
    </row>
    <row r="976" spans="7:11" x14ac:dyDescent="0.2">
      <c r="G976" s="3">
        <v>41303</v>
      </c>
      <c r="H976" s="2" t="s">
        <v>31</v>
      </c>
      <c r="I976" s="2" t="s">
        <v>27</v>
      </c>
      <c r="J976" s="2" t="s">
        <v>33</v>
      </c>
      <c r="K976" s="107">
        <v>459.75</v>
      </c>
    </row>
    <row r="977" spans="7:11" x14ac:dyDescent="0.2">
      <c r="G977" s="3">
        <v>41098</v>
      </c>
      <c r="H977" s="2" t="s">
        <v>28</v>
      </c>
      <c r="I977" s="2" t="s">
        <v>14</v>
      </c>
      <c r="J977" s="2" t="s">
        <v>26</v>
      </c>
      <c r="K977" s="107">
        <v>2079.3200000000002</v>
      </c>
    </row>
    <row r="978" spans="7:11" x14ac:dyDescent="0.2">
      <c r="G978" s="3">
        <v>40928</v>
      </c>
      <c r="H978" s="2" t="s">
        <v>28</v>
      </c>
      <c r="I978" s="2" t="s">
        <v>14</v>
      </c>
      <c r="J978" s="2" t="s">
        <v>282</v>
      </c>
      <c r="K978" s="107">
        <v>893.83</v>
      </c>
    </row>
    <row r="979" spans="7:11" x14ac:dyDescent="0.2">
      <c r="G979" s="3">
        <v>41555</v>
      </c>
      <c r="H979" s="2" t="s">
        <v>31</v>
      </c>
      <c r="I979" s="2" t="s">
        <v>23</v>
      </c>
      <c r="J979" s="2" t="s">
        <v>24</v>
      </c>
      <c r="K979" s="107">
        <v>6653.48</v>
      </c>
    </row>
    <row r="980" spans="7:11" x14ac:dyDescent="0.2">
      <c r="G980" s="3">
        <v>41327</v>
      </c>
      <c r="H980" s="2" t="s">
        <v>17</v>
      </c>
      <c r="I980" s="2" t="s">
        <v>14</v>
      </c>
      <c r="J980" s="2" t="s">
        <v>33</v>
      </c>
      <c r="K980" s="107">
        <v>8946.84</v>
      </c>
    </row>
    <row r="981" spans="7:11" x14ac:dyDescent="0.2">
      <c r="G981" s="3">
        <v>41153</v>
      </c>
      <c r="H981" s="2" t="s">
        <v>13</v>
      </c>
      <c r="I981" s="2" t="s">
        <v>20</v>
      </c>
      <c r="J981" s="2" t="s">
        <v>35</v>
      </c>
      <c r="K981" s="107">
        <v>7380.17</v>
      </c>
    </row>
    <row r="982" spans="7:11" x14ac:dyDescent="0.2">
      <c r="G982" s="3">
        <v>40943</v>
      </c>
      <c r="H982" s="2" t="s">
        <v>17</v>
      </c>
      <c r="I982" s="2" t="s">
        <v>20</v>
      </c>
      <c r="J982" s="2" t="s">
        <v>33</v>
      </c>
      <c r="K982" s="107">
        <v>9568.1200000000008</v>
      </c>
    </row>
    <row r="983" spans="7:11" x14ac:dyDescent="0.2">
      <c r="G983" s="3">
        <v>41580</v>
      </c>
      <c r="H983" s="2" t="s">
        <v>17</v>
      </c>
      <c r="I983" s="2" t="s">
        <v>14</v>
      </c>
      <c r="J983" s="2" t="s">
        <v>26</v>
      </c>
      <c r="K983" s="107">
        <v>8633.24</v>
      </c>
    </row>
    <row r="984" spans="7:11" x14ac:dyDescent="0.2">
      <c r="G984" s="3">
        <v>41255</v>
      </c>
      <c r="H984" s="2" t="s">
        <v>17</v>
      </c>
      <c r="I984" s="2" t="s">
        <v>14</v>
      </c>
      <c r="J984" s="2" t="s">
        <v>21</v>
      </c>
      <c r="K984" s="107">
        <v>3195.56</v>
      </c>
    </row>
    <row r="985" spans="7:11" x14ac:dyDescent="0.2">
      <c r="G985" s="3">
        <v>41039</v>
      </c>
      <c r="H985" s="2" t="s">
        <v>31</v>
      </c>
      <c r="I985" s="2" t="s">
        <v>14</v>
      </c>
      <c r="J985" s="2" t="s">
        <v>30</v>
      </c>
      <c r="K985" s="107">
        <v>7329.59</v>
      </c>
    </row>
    <row r="986" spans="7:11" x14ac:dyDescent="0.2">
      <c r="G986" s="3">
        <v>41380</v>
      </c>
      <c r="H986" s="2" t="s">
        <v>17</v>
      </c>
      <c r="I986" s="2" t="s">
        <v>20</v>
      </c>
      <c r="J986" s="2" t="s">
        <v>29</v>
      </c>
      <c r="K986" s="107">
        <v>5964.81</v>
      </c>
    </row>
    <row r="987" spans="7:11" x14ac:dyDescent="0.2">
      <c r="G987" s="3">
        <v>41276</v>
      </c>
      <c r="H987" s="2" t="s">
        <v>13</v>
      </c>
      <c r="I987" s="2" t="s">
        <v>14</v>
      </c>
      <c r="J987" s="2" t="s">
        <v>24</v>
      </c>
      <c r="K987" s="107">
        <v>3585.7</v>
      </c>
    </row>
    <row r="988" spans="7:11" x14ac:dyDescent="0.2">
      <c r="G988" s="3">
        <v>41189</v>
      </c>
      <c r="H988" s="2" t="s">
        <v>13</v>
      </c>
      <c r="I988" s="2" t="s">
        <v>23</v>
      </c>
      <c r="J988" s="2" t="s">
        <v>34</v>
      </c>
      <c r="K988" s="107">
        <v>7741.09</v>
      </c>
    </row>
    <row r="989" spans="7:11" x14ac:dyDescent="0.2">
      <c r="G989" s="3">
        <v>41395</v>
      </c>
      <c r="H989" s="2" t="s">
        <v>31</v>
      </c>
      <c r="I989" s="2" t="s">
        <v>20</v>
      </c>
      <c r="J989" s="2" t="s">
        <v>282</v>
      </c>
      <c r="K989" s="107">
        <v>8807.32</v>
      </c>
    </row>
    <row r="990" spans="7:11" x14ac:dyDescent="0.2">
      <c r="G990" s="3">
        <v>41552</v>
      </c>
      <c r="H990" s="2" t="s">
        <v>28</v>
      </c>
      <c r="I990" s="2" t="s">
        <v>27</v>
      </c>
      <c r="J990" s="2" t="s">
        <v>282</v>
      </c>
      <c r="K990" s="107">
        <v>1135.92</v>
      </c>
    </row>
    <row r="991" spans="7:11" x14ac:dyDescent="0.2">
      <c r="G991" s="3">
        <v>41115</v>
      </c>
      <c r="H991" s="2" t="s">
        <v>17</v>
      </c>
      <c r="I991" s="2" t="s">
        <v>14</v>
      </c>
      <c r="J991" s="2" t="s">
        <v>32</v>
      </c>
      <c r="K991" s="107">
        <v>9975.93</v>
      </c>
    </row>
    <row r="992" spans="7:11" x14ac:dyDescent="0.2">
      <c r="G992" s="3">
        <v>41394</v>
      </c>
      <c r="H992" s="2" t="s">
        <v>17</v>
      </c>
      <c r="I992" s="2" t="s">
        <v>14</v>
      </c>
      <c r="J992" s="2" t="s">
        <v>24</v>
      </c>
      <c r="K992" s="107">
        <v>3178.08</v>
      </c>
    </row>
    <row r="993" spans="7:11" x14ac:dyDescent="0.2">
      <c r="G993" s="3">
        <v>41224</v>
      </c>
      <c r="H993" s="2" t="s">
        <v>31</v>
      </c>
      <c r="I993" s="2" t="s">
        <v>27</v>
      </c>
      <c r="J993" s="2" t="s">
        <v>33</v>
      </c>
      <c r="K993" s="107">
        <v>4044.6</v>
      </c>
    </row>
    <row r="994" spans="7:11" x14ac:dyDescent="0.2">
      <c r="G994" s="3">
        <v>41356</v>
      </c>
      <c r="H994" s="2" t="s">
        <v>31</v>
      </c>
      <c r="I994" s="2" t="s">
        <v>23</v>
      </c>
      <c r="J994" s="2" t="s">
        <v>35</v>
      </c>
      <c r="K994" s="107">
        <v>3468.33</v>
      </c>
    </row>
    <row r="995" spans="7:11" x14ac:dyDescent="0.2">
      <c r="G995" s="3">
        <v>41541</v>
      </c>
      <c r="H995" s="2" t="s">
        <v>31</v>
      </c>
      <c r="I995" s="2" t="s">
        <v>20</v>
      </c>
      <c r="J995" s="2" t="s">
        <v>32</v>
      </c>
      <c r="K995" s="107">
        <v>5319.85</v>
      </c>
    </row>
    <row r="996" spans="7:11" x14ac:dyDescent="0.2">
      <c r="G996" s="3">
        <v>41093</v>
      </c>
      <c r="H996" s="2" t="s">
        <v>28</v>
      </c>
      <c r="I996" s="2" t="s">
        <v>14</v>
      </c>
      <c r="J996" s="2" t="s">
        <v>36</v>
      </c>
      <c r="K996" s="107">
        <v>2580.02</v>
      </c>
    </row>
    <row r="997" spans="7:11" x14ac:dyDescent="0.2">
      <c r="G997" s="3">
        <v>41353</v>
      </c>
      <c r="H997" s="2" t="s">
        <v>17</v>
      </c>
      <c r="I997" s="2" t="s">
        <v>23</v>
      </c>
      <c r="J997" s="2" t="s">
        <v>34</v>
      </c>
      <c r="K997" s="107">
        <v>1890.37</v>
      </c>
    </row>
    <row r="998" spans="7:11" x14ac:dyDescent="0.2">
      <c r="G998" s="3">
        <v>41482</v>
      </c>
      <c r="H998" s="2" t="s">
        <v>31</v>
      </c>
      <c r="I998" s="2" t="s">
        <v>14</v>
      </c>
      <c r="J998" s="2" t="s">
        <v>34</v>
      </c>
      <c r="K998" s="107">
        <v>664.15</v>
      </c>
    </row>
    <row r="999" spans="7:11" x14ac:dyDescent="0.2">
      <c r="G999" s="3">
        <v>41265</v>
      </c>
      <c r="H999" s="2" t="s">
        <v>17</v>
      </c>
      <c r="I999" s="2" t="s">
        <v>20</v>
      </c>
      <c r="J999" s="2" t="s">
        <v>33</v>
      </c>
      <c r="K999" s="107">
        <v>4303.6099999999997</v>
      </c>
    </row>
    <row r="1000" spans="7:11" x14ac:dyDescent="0.2">
      <c r="G1000" s="3">
        <v>41404</v>
      </c>
      <c r="H1000" s="2" t="s">
        <v>17</v>
      </c>
      <c r="I1000" s="2" t="s">
        <v>27</v>
      </c>
      <c r="J1000" s="2" t="s">
        <v>29</v>
      </c>
      <c r="K1000" s="107">
        <v>1723.64</v>
      </c>
    </row>
    <row r="1001" spans="7:11" x14ac:dyDescent="0.2">
      <c r="G1001" s="3">
        <v>41324</v>
      </c>
      <c r="H1001" s="2" t="s">
        <v>31</v>
      </c>
      <c r="I1001" s="2" t="s">
        <v>20</v>
      </c>
      <c r="J1001" s="2" t="s">
        <v>32</v>
      </c>
      <c r="K1001" s="107">
        <v>9522.83</v>
      </c>
    </row>
    <row r="1002" spans="7:11" x14ac:dyDescent="0.2">
      <c r="G1002" s="3">
        <v>41068</v>
      </c>
      <c r="H1002" s="2" t="s">
        <v>31</v>
      </c>
      <c r="I1002" s="2" t="s">
        <v>27</v>
      </c>
      <c r="J1002" s="2" t="s">
        <v>15</v>
      </c>
      <c r="K1002" s="107">
        <v>3635.75</v>
      </c>
    </row>
    <row r="1003" spans="7:11" x14ac:dyDescent="0.2">
      <c r="G1003" s="3">
        <v>41602</v>
      </c>
      <c r="H1003" s="2" t="s">
        <v>13</v>
      </c>
      <c r="I1003" s="2" t="s">
        <v>14</v>
      </c>
      <c r="J1003" s="2" t="s">
        <v>32</v>
      </c>
      <c r="K1003" s="107">
        <v>3980.04</v>
      </c>
    </row>
    <row r="1004" spans="7:11" x14ac:dyDescent="0.2">
      <c r="G1004" s="3">
        <v>41435</v>
      </c>
      <c r="H1004" s="2" t="s">
        <v>13</v>
      </c>
      <c r="I1004" s="2" t="s">
        <v>14</v>
      </c>
      <c r="J1004" s="2" t="s">
        <v>35</v>
      </c>
      <c r="K1004" s="107">
        <v>361.12</v>
      </c>
    </row>
    <row r="1005" spans="7:11" x14ac:dyDescent="0.2">
      <c r="G1005" s="3">
        <v>40987</v>
      </c>
      <c r="H1005" s="2" t="s">
        <v>13</v>
      </c>
      <c r="I1005" s="2" t="s">
        <v>20</v>
      </c>
      <c r="J1005" s="2" t="s">
        <v>21</v>
      </c>
      <c r="K1005" s="107">
        <v>2548.77</v>
      </c>
    </row>
    <row r="1006" spans="7:11" x14ac:dyDescent="0.2">
      <c r="G1006" s="3">
        <v>41261</v>
      </c>
      <c r="H1006" s="2" t="s">
        <v>17</v>
      </c>
      <c r="I1006" s="2" t="s">
        <v>14</v>
      </c>
      <c r="J1006" s="2" t="s">
        <v>33</v>
      </c>
      <c r="K1006" s="107">
        <v>1406.89</v>
      </c>
    </row>
    <row r="1007" spans="7:11" x14ac:dyDescent="0.2">
      <c r="G1007" s="3">
        <v>41160</v>
      </c>
      <c r="H1007" s="2" t="s">
        <v>17</v>
      </c>
      <c r="I1007" s="2" t="s">
        <v>14</v>
      </c>
      <c r="J1007" s="2" t="s">
        <v>29</v>
      </c>
      <c r="K1007" s="107">
        <v>769.09</v>
      </c>
    </row>
    <row r="1008" spans="7:11" x14ac:dyDescent="0.2">
      <c r="G1008" s="3">
        <v>41628</v>
      </c>
      <c r="H1008" s="2" t="s">
        <v>28</v>
      </c>
      <c r="I1008" s="2" t="s">
        <v>20</v>
      </c>
      <c r="J1008" s="2" t="s">
        <v>21</v>
      </c>
      <c r="K1008" s="107">
        <v>5993.42</v>
      </c>
    </row>
    <row r="1009" spans="7:11" x14ac:dyDescent="0.2">
      <c r="G1009" s="3">
        <v>41173</v>
      </c>
      <c r="H1009" s="2" t="s">
        <v>17</v>
      </c>
      <c r="I1009" s="2" t="s">
        <v>14</v>
      </c>
      <c r="J1009" s="2" t="s">
        <v>26</v>
      </c>
      <c r="K1009" s="107">
        <v>9955.09</v>
      </c>
    </row>
    <row r="1010" spans="7:11" x14ac:dyDescent="0.2">
      <c r="G1010" s="3">
        <v>41104</v>
      </c>
      <c r="H1010" s="2" t="s">
        <v>17</v>
      </c>
      <c r="I1010" s="2" t="s">
        <v>23</v>
      </c>
      <c r="J1010" s="2" t="s">
        <v>24</v>
      </c>
      <c r="K1010" s="107">
        <v>5067.67</v>
      </c>
    </row>
    <row r="1011" spans="7:11" x14ac:dyDescent="0.2">
      <c r="G1011" s="3">
        <v>41351</v>
      </c>
      <c r="H1011" s="2" t="s">
        <v>31</v>
      </c>
      <c r="I1011" s="2" t="s">
        <v>20</v>
      </c>
      <c r="J1011" s="2" t="s">
        <v>33</v>
      </c>
      <c r="K1011" s="107">
        <v>4661.96</v>
      </c>
    </row>
    <row r="1012" spans="7:11" x14ac:dyDescent="0.2">
      <c r="G1012" s="3">
        <v>41603</v>
      </c>
      <c r="H1012" s="2" t="s">
        <v>17</v>
      </c>
      <c r="I1012" s="2" t="s">
        <v>14</v>
      </c>
      <c r="J1012" s="2" t="s">
        <v>24</v>
      </c>
      <c r="K1012" s="107">
        <v>5522.25</v>
      </c>
    </row>
    <row r="1013" spans="7:11" x14ac:dyDescent="0.2">
      <c r="G1013" s="3">
        <v>41260</v>
      </c>
      <c r="H1013" s="2" t="s">
        <v>28</v>
      </c>
      <c r="I1013" s="2" t="s">
        <v>20</v>
      </c>
      <c r="J1013" s="2" t="s">
        <v>32</v>
      </c>
      <c r="K1013" s="107">
        <v>3214.61</v>
      </c>
    </row>
    <row r="1014" spans="7:11" x14ac:dyDescent="0.2">
      <c r="G1014" s="3">
        <v>41175</v>
      </c>
      <c r="H1014" s="2" t="s">
        <v>17</v>
      </c>
      <c r="I1014" s="2" t="s">
        <v>23</v>
      </c>
      <c r="J1014" s="2" t="s">
        <v>35</v>
      </c>
      <c r="K1014" s="107">
        <v>9510.83</v>
      </c>
    </row>
    <row r="1015" spans="7:11" x14ac:dyDescent="0.2">
      <c r="G1015" s="3">
        <v>41059</v>
      </c>
      <c r="H1015" s="2" t="s">
        <v>13</v>
      </c>
      <c r="I1015" s="2" t="s">
        <v>14</v>
      </c>
      <c r="J1015" s="2" t="s">
        <v>282</v>
      </c>
      <c r="K1015" s="107">
        <v>1293.6300000000001</v>
      </c>
    </row>
    <row r="1016" spans="7:11" x14ac:dyDescent="0.2">
      <c r="G1016" s="3">
        <v>41558</v>
      </c>
      <c r="H1016" s="2" t="s">
        <v>17</v>
      </c>
      <c r="I1016" s="2" t="s">
        <v>27</v>
      </c>
      <c r="J1016" s="2" t="s">
        <v>36</v>
      </c>
      <c r="K1016" s="107">
        <v>7815.59</v>
      </c>
    </row>
    <row r="1017" spans="7:11" x14ac:dyDescent="0.2">
      <c r="G1017" s="3">
        <v>41562</v>
      </c>
      <c r="H1017" s="2" t="s">
        <v>31</v>
      </c>
      <c r="I1017" s="2" t="s">
        <v>14</v>
      </c>
      <c r="J1017" s="2" t="s">
        <v>30</v>
      </c>
      <c r="K1017" s="107">
        <v>6123.41</v>
      </c>
    </row>
    <row r="1018" spans="7:11" x14ac:dyDescent="0.2">
      <c r="G1018" s="3">
        <v>41402</v>
      </c>
      <c r="H1018" s="2" t="s">
        <v>17</v>
      </c>
      <c r="I1018" s="2" t="s">
        <v>20</v>
      </c>
      <c r="J1018" s="2" t="s">
        <v>33</v>
      </c>
      <c r="K1018" s="107">
        <v>1810.68</v>
      </c>
    </row>
    <row r="1019" spans="7:11" x14ac:dyDescent="0.2">
      <c r="G1019" s="3">
        <v>41004</v>
      </c>
      <c r="H1019" s="2" t="s">
        <v>28</v>
      </c>
      <c r="I1019" s="2" t="s">
        <v>20</v>
      </c>
      <c r="J1019" s="2" t="s">
        <v>18</v>
      </c>
      <c r="K1019" s="107">
        <v>8475.39</v>
      </c>
    </row>
    <row r="1020" spans="7:11" x14ac:dyDescent="0.2">
      <c r="G1020" s="3">
        <v>41185</v>
      </c>
      <c r="H1020" s="2" t="s">
        <v>13</v>
      </c>
      <c r="I1020" s="2" t="s">
        <v>27</v>
      </c>
      <c r="J1020" s="2" t="s">
        <v>15</v>
      </c>
      <c r="K1020" s="107">
        <v>5589.08</v>
      </c>
    </row>
    <row r="1021" spans="7:11" x14ac:dyDescent="0.2">
      <c r="G1021" s="3">
        <v>41063</v>
      </c>
      <c r="H1021" s="2" t="s">
        <v>13</v>
      </c>
      <c r="I1021" s="2" t="s">
        <v>14</v>
      </c>
      <c r="J1021" s="2" t="s">
        <v>21</v>
      </c>
      <c r="K1021" s="107">
        <v>8409.93</v>
      </c>
    </row>
    <row r="1022" spans="7:11" x14ac:dyDescent="0.2">
      <c r="G1022" s="3">
        <v>41478</v>
      </c>
      <c r="H1022" s="2" t="s">
        <v>31</v>
      </c>
      <c r="I1022" s="2" t="s">
        <v>23</v>
      </c>
      <c r="J1022" s="2" t="s">
        <v>33</v>
      </c>
      <c r="K1022" s="107">
        <v>942.12</v>
      </c>
    </row>
    <row r="1023" spans="7:11" x14ac:dyDescent="0.2">
      <c r="G1023" s="3">
        <v>41540</v>
      </c>
      <c r="H1023" s="2" t="s">
        <v>31</v>
      </c>
      <c r="I1023" s="2" t="s">
        <v>23</v>
      </c>
      <c r="J1023" s="2" t="s">
        <v>30</v>
      </c>
      <c r="K1023" s="107">
        <v>5656.2</v>
      </c>
    </row>
    <row r="1024" spans="7:11" x14ac:dyDescent="0.2">
      <c r="G1024" s="3">
        <v>41522</v>
      </c>
      <c r="H1024" s="2" t="s">
        <v>17</v>
      </c>
      <c r="I1024" s="2" t="s">
        <v>23</v>
      </c>
      <c r="J1024" s="2" t="s">
        <v>21</v>
      </c>
      <c r="K1024" s="107">
        <v>5440.98</v>
      </c>
    </row>
    <row r="1025" spans="7:11" x14ac:dyDescent="0.2">
      <c r="G1025" s="3">
        <v>41103</v>
      </c>
      <c r="H1025" s="2" t="s">
        <v>17</v>
      </c>
      <c r="I1025" s="2" t="s">
        <v>27</v>
      </c>
      <c r="J1025" s="2" t="s">
        <v>21</v>
      </c>
      <c r="K1025" s="107">
        <v>4357.99</v>
      </c>
    </row>
    <row r="1026" spans="7:11" x14ac:dyDescent="0.2">
      <c r="G1026" s="3">
        <v>41413</v>
      </c>
      <c r="H1026" s="2" t="s">
        <v>31</v>
      </c>
      <c r="I1026" s="2" t="s">
        <v>14</v>
      </c>
      <c r="J1026" s="2" t="s">
        <v>29</v>
      </c>
      <c r="K1026" s="107">
        <v>3101.57</v>
      </c>
    </row>
    <row r="1027" spans="7:11" x14ac:dyDescent="0.2">
      <c r="G1027" s="3">
        <v>41205</v>
      </c>
      <c r="H1027" s="2" t="s">
        <v>31</v>
      </c>
      <c r="I1027" s="2" t="s">
        <v>27</v>
      </c>
      <c r="J1027" s="2" t="s">
        <v>26</v>
      </c>
      <c r="K1027" s="107">
        <v>8344.94</v>
      </c>
    </row>
    <row r="1028" spans="7:11" x14ac:dyDescent="0.2">
      <c r="G1028" s="3">
        <v>41315</v>
      </c>
      <c r="H1028" s="2" t="s">
        <v>13</v>
      </c>
      <c r="I1028" s="2" t="s">
        <v>14</v>
      </c>
      <c r="J1028" s="2" t="s">
        <v>24</v>
      </c>
      <c r="K1028" s="107">
        <v>2532.1799999999998</v>
      </c>
    </row>
    <row r="1029" spans="7:11" x14ac:dyDescent="0.2">
      <c r="G1029" s="3">
        <v>41161</v>
      </c>
      <c r="H1029" s="2" t="s">
        <v>17</v>
      </c>
      <c r="I1029" s="2" t="s">
        <v>23</v>
      </c>
      <c r="J1029" s="2" t="s">
        <v>18</v>
      </c>
      <c r="K1029" s="107">
        <v>4696.7</v>
      </c>
    </row>
    <row r="1030" spans="7:11" x14ac:dyDescent="0.2">
      <c r="G1030" s="3">
        <v>40996</v>
      </c>
      <c r="H1030" s="2" t="s">
        <v>17</v>
      </c>
      <c r="I1030" s="2" t="s">
        <v>14</v>
      </c>
      <c r="J1030" s="2" t="s">
        <v>34</v>
      </c>
      <c r="K1030" s="107">
        <v>2454.62</v>
      </c>
    </row>
    <row r="1031" spans="7:11" x14ac:dyDescent="0.2">
      <c r="G1031" s="3">
        <v>41297</v>
      </c>
      <c r="H1031" s="2" t="s">
        <v>17</v>
      </c>
      <c r="I1031" s="2" t="s">
        <v>14</v>
      </c>
      <c r="J1031" s="2" t="s">
        <v>15</v>
      </c>
      <c r="K1031" s="107">
        <v>8229.1299999999992</v>
      </c>
    </row>
    <row r="1032" spans="7:11" x14ac:dyDescent="0.2">
      <c r="G1032" s="3">
        <v>41537</v>
      </c>
      <c r="H1032" s="2" t="s">
        <v>13</v>
      </c>
      <c r="I1032" s="2" t="s">
        <v>20</v>
      </c>
      <c r="J1032" s="2" t="s">
        <v>26</v>
      </c>
      <c r="K1032" s="107">
        <v>8011.59</v>
      </c>
    </row>
    <row r="1033" spans="7:11" x14ac:dyDescent="0.2">
      <c r="G1033" s="3">
        <v>41115</v>
      </c>
      <c r="H1033" s="2" t="s">
        <v>13</v>
      </c>
      <c r="I1033" s="2" t="s">
        <v>23</v>
      </c>
      <c r="J1033" s="2" t="s">
        <v>24</v>
      </c>
      <c r="K1033" s="107">
        <v>5977.11</v>
      </c>
    </row>
    <row r="1034" spans="7:11" x14ac:dyDescent="0.2">
      <c r="G1034" s="3">
        <v>41427</v>
      </c>
      <c r="H1034" s="2" t="s">
        <v>28</v>
      </c>
      <c r="I1034" s="2" t="s">
        <v>23</v>
      </c>
      <c r="J1034" s="2" t="s">
        <v>30</v>
      </c>
      <c r="K1034" s="107">
        <v>9798.59</v>
      </c>
    </row>
    <row r="1035" spans="7:11" x14ac:dyDescent="0.2">
      <c r="G1035" s="3">
        <v>41158</v>
      </c>
      <c r="H1035" s="2" t="s">
        <v>31</v>
      </c>
      <c r="I1035" s="2" t="s">
        <v>20</v>
      </c>
      <c r="J1035" s="2" t="s">
        <v>282</v>
      </c>
      <c r="K1035" s="107">
        <v>8681.99</v>
      </c>
    </row>
    <row r="1036" spans="7:11" x14ac:dyDescent="0.2">
      <c r="G1036" s="3">
        <v>41094</v>
      </c>
      <c r="H1036" s="2" t="s">
        <v>13</v>
      </c>
      <c r="I1036" s="2" t="s">
        <v>23</v>
      </c>
      <c r="J1036" s="2" t="s">
        <v>18</v>
      </c>
      <c r="K1036" s="107">
        <v>9986.23</v>
      </c>
    </row>
    <row r="1037" spans="7:11" x14ac:dyDescent="0.2">
      <c r="G1037" s="3">
        <v>41470</v>
      </c>
      <c r="H1037" s="2" t="s">
        <v>17</v>
      </c>
      <c r="I1037" s="2" t="s">
        <v>20</v>
      </c>
      <c r="J1037" s="2" t="s">
        <v>15</v>
      </c>
      <c r="K1037" s="107">
        <v>3364.07</v>
      </c>
    </row>
    <row r="1038" spans="7:11" x14ac:dyDescent="0.2">
      <c r="G1038" s="3">
        <v>41250</v>
      </c>
      <c r="H1038" s="2" t="s">
        <v>31</v>
      </c>
      <c r="I1038" s="2" t="s">
        <v>27</v>
      </c>
      <c r="J1038" s="2" t="s">
        <v>24</v>
      </c>
      <c r="K1038" s="107">
        <v>4797.24</v>
      </c>
    </row>
    <row r="1039" spans="7:11" x14ac:dyDescent="0.2">
      <c r="G1039" s="3">
        <v>41109</v>
      </c>
      <c r="H1039" s="2" t="s">
        <v>17</v>
      </c>
      <c r="I1039" s="2" t="s">
        <v>20</v>
      </c>
      <c r="J1039" s="2" t="s">
        <v>33</v>
      </c>
      <c r="K1039" s="107">
        <v>3105.78</v>
      </c>
    </row>
    <row r="1040" spans="7:11" x14ac:dyDescent="0.2">
      <c r="G1040" s="3">
        <v>41610</v>
      </c>
      <c r="H1040" s="2" t="s">
        <v>17</v>
      </c>
      <c r="I1040" s="2" t="s">
        <v>23</v>
      </c>
      <c r="J1040" s="2" t="s">
        <v>35</v>
      </c>
      <c r="K1040" s="107">
        <v>4690.08</v>
      </c>
    </row>
    <row r="1041" spans="7:11" x14ac:dyDescent="0.2">
      <c r="G1041" s="3">
        <v>41165</v>
      </c>
      <c r="H1041" s="2" t="s">
        <v>28</v>
      </c>
      <c r="I1041" s="2" t="s">
        <v>20</v>
      </c>
      <c r="J1041" s="2" t="s">
        <v>15</v>
      </c>
      <c r="K1041" s="107">
        <v>4071.04</v>
      </c>
    </row>
    <row r="1042" spans="7:11" x14ac:dyDescent="0.2">
      <c r="G1042" s="3">
        <v>40967</v>
      </c>
      <c r="H1042" s="2" t="s">
        <v>28</v>
      </c>
      <c r="I1042" s="2" t="s">
        <v>27</v>
      </c>
      <c r="J1042" s="2" t="s">
        <v>29</v>
      </c>
      <c r="K1042" s="107">
        <v>1899.88</v>
      </c>
    </row>
    <row r="1043" spans="7:11" x14ac:dyDescent="0.2">
      <c r="G1043" s="3">
        <v>41338</v>
      </c>
      <c r="H1043" s="2" t="s">
        <v>17</v>
      </c>
      <c r="I1043" s="2" t="s">
        <v>14</v>
      </c>
      <c r="J1043" s="2" t="s">
        <v>15</v>
      </c>
      <c r="K1043" s="107">
        <v>1447.29</v>
      </c>
    </row>
    <row r="1044" spans="7:11" x14ac:dyDescent="0.2">
      <c r="G1044" s="3">
        <v>41158</v>
      </c>
      <c r="H1044" s="2" t="s">
        <v>28</v>
      </c>
      <c r="I1044" s="2" t="s">
        <v>20</v>
      </c>
      <c r="J1044" s="2" t="s">
        <v>33</v>
      </c>
      <c r="K1044" s="107">
        <v>4523.49</v>
      </c>
    </row>
    <row r="1045" spans="7:11" x14ac:dyDescent="0.2">
      <c r="G1045" s="3">
        <v>41284</v>
      </c>
      <c r="H1045" s="2" t="s">
        <v>17</v>
      </c>
      <c r="I1045" s="2" t="s">
        <v>20</v>
      </c>
      <c r="J1045" s="2" t="s">
        <v>21</v>
      </c>
      <c r="K1045" s="107">
        <v>1057.9100000000001</v>
      </c>
    </row>
    <row r="1046" spans="7:11" x14ac:dyDescent="0.2">
      <c r="G1046" s="3">
        <v>41264</v>
      </c>
      <c r="H1046" s="2" t="s">
        <v>28</v>
      </c>
      <c r="I1046" s="2" t="s">
        <v>27</v>
      </c>
      <c r="J1046" s="2" t="s">
        <v>15</v>
      </c>
      <c r="K1046" s="107">
        <v>1871.38</v>
      </c>
    </row>
    <row r="1047" spans="7:11" x14ac:dyDescent="0.2">
      <c r="G1047" s="3">
        <v>41356</v>
      </c>
      <c r="H1047" s="2" t="s">
        <v>13</v>
      </c>
      <c r="I1047" s="2" t="s">
        <v>14</v>
      </c>
      <c r="J1047" s="2" t="s">
        <v>35</v>
      </c>
      <c r="K1047" s="107">
        <v>8533.7800000000007</v>
      </c>
    </row>
    <row r="1048" spans="7:11" x14ac:dyDescent="0.2">
      <c r="G1048" s="3">
        <v>41587</v>
      </c>
      <c r="H1048" s="2" t="s">
        <v>13</v>
      </c>
      <c r="I1048" s="2" t="s">
        <v>14</v>
      </c>
      <c r="J1048" s="2" t="s">
        <v>35</v>
      </c>
      <c r="K1048" s="107">
        <v>7847.27</v>
      </c>
    </row>
    <row r="1049" spans="7:11" x14ac:dyDescent="0.2">
      <c r="G1049" s="3">
        <v>41119</v>
      </c>
      <c r="H1049" s="2" t="s">
        <v>17</v>
      </c>
      <c r="I1049" s="2" t="s">
        <v>23</v>
      </c>
      <c r="J1049" s="2" t="s">
        <v>282</v>
      </c>
      <c r="K1049" s="107">
        <v>5852.17</v>
      </c>
    </row>
    <row r="1050" spans="7:11" x14ac:dyDescent="0.2">
      <c r="G1050" s="3">
        <v>41556</v>
      </c>
      <c r="H1050" s="2" t="s">
        <v>13</v>
      </c>
      <c r="I1050" s="2" t="s">
        <v>14</v>
      </c>
      <c r="J1050" s="2" t="s">
        <v>36</v>
      </c>
      <c r="K1050" s="107">
        <v>7439.38</v>
      </c>
    </row>
    <row r="1051" spans="7:11" x14ac:dyDescent="0.2">
      <c r="G1051" s="3">
        <v>40935</v>
      </c>
      <c r="H1051" s="2" t="s">
        <v>17</v>
      </c>
      <c r="I1051" s="2" t="s">
        <v>23</v>
      </c>
      <c r="J1051" s="2" t="s">
        <v>35</v>
      </c>
      <c r="K1051" s="107">
        <v>5194.92</v>
      </c>
    </row>
    <row r="1052" spans="7:11" x14ac:dyDescent="0.2">
      <c r="G1052" s="3">
        <v>41033</v>
      </c>
      <c r="H1052" s="2" t="s">
        <v>13</v>
      </c>
      <c r="I1052" s="2" t="s">
        <v>23</v>
      </c>
      <c r="J1052" s="2" t="s">
        <v>36</v>
      </c>
      <c r="K1052" s="107">
        <v>9423.1200000000008</v>
      </c>
    </row>
    <row r="1053" spans="7:11" x14ac:dyDescent="0.2">
      <c r="G1053" s="3">
        <v>40967</v>
      </c>
      <c r="H1053" s="2" t="s">
        <v>28</v>
      </c>
      <c r="I1053" s="2" t="s">
        <v>20</v>
      </c>
      <c r="J1053" s="2" t="s">
        <v>15</v>
      </c>
      <c r="K1053" s="107">
        <v>9889.02</v>
      </c>
    </row>
    <row r="1054" spans="7:11" x14ac:dyDescent="0.2">
      <c r="G1054" s="3">
        <v>41223</v>
      </c>
      <c r="H1054" s="2" t="s">
        <v>17</v>
      </c>
      <c r="I1054" s="2" t="s">
        <v>20</v>
      </c>
      <c r="J1054" s="2" t="s">
        <v>34</v>
      </c>
      <c r="K1054" s="107">
        <v>6230.56</v>
      </c>
    </row>
    <row r="1055" spans="7:11" x14ac:dyDescent="0.2">
      <c r="G1055" s="3">
        <v>41010</v>
      </c>
      <c r="H1055" s="2" t="s">
        <v>13</v>
      </c>
      <c r="I1055" s="2" t="s">
        <v>20</v>
      </c>
      <c r="J1055" s="2" t="s">
        <v>282</v>
      </c>
      <c r="K1055" s="107">
        <v>7599.77</v>
      </c>
    </row>
    <row r="1056" spans="7:11" x14ac:dyDescent="0.2">
      <c r="G1056" s="3">
        <v>41351</v>
      </c>
      <c r="H1056" s="2" t="s">
        <v>17</v>
      </c>
      <c r="I1056" s="2" t="s">
        <v>14</v>
      </c>
      <c r="J1056" s="2" t="s">
        <v>36</v>
      </c>
      <c r="K1056" s="107">
        <v>7421.85</v>
      </c>
    </row>
    <row r="1057" spans="7:11" x14ac:dyDescent="0.2">
      <c r="G1057" s="3">
        <v>40969</v>
      </c>
      <c r="H1057" s="2" t="s">
        <v>31</v>
      </c>
      <c r="I1057" s="2" t="s">
        <v>27</v>
      </c>
      <c r="J1057" s="2" t="s">
        <v>18</v>
      </c>
      <c r="K1057" s="107">
        <v>3352.44</v>
      </c>
    </row>
    <row r="1058" spans="7:11" x14ac:dyDescent="0.2">
      <c r="G1058" s="3">
        <v>41628</v>
      </c>
      <c r="H1058" s="2" t="s">
        <v>13</v>
      </c>
      <c r="I1058" s="2" t="s">
        <v>27</v>
      </c>
      <c r="J1058" s="2" t="s">
        <v>282</v>
      </c>
      <c r="K1058" s="107">
        <v>8347.6299999999992</v>
      </c>
    </row>
    <row r="1059" spans="7:11" x14ac:dyDescent="0.2">
      <c r="G1059" s="3">
        <v>41127</v>
      </c>
      <c r="H1059" s="2" t="s">
        <v>28</v>
      </c>
      <c r="I1059" s="2" t="s">
        <v>23</v>
      </c>
      <c r="J1059" s="2" t="s">
        <v>36</v>
      </c>
      <c r="K1059" s="107">
        <v>8412.92</v>
      </c>
    </row>
    <row r="1060" spans="7:11" x14ac:dyDescent="0.2">
      <c r="G1060" s="3">
        <v>41502</v>
      </c>
      <c r="H1060" s="2" t="s">
        <v>31</v>
      </c>
      <c r="I1060" s="2" t="s">
        <v>14</v>
      </c>
      <c r="J1060" s="2" t="s">
        <v>32</v>
      </c>
      <c r="K1060" s="107">
        <v>3082.98</v>
      </c>
    </row>
    <row r="1061" spans="7:11" x14ac:dyDescent="0.2">
      <c r="G1061" s="3">
        <v>41029</v>
      </c>
      <c r="H1061" s="2" t="s">
        <v>28</v>
      </c>
      <c r="I1061" s="2" t="s">
        <v>14</v>
      </c>
      <c r="J1061" s="2" t="s">
        <v>30</v>
      </c>
      <c r="K1061" s="107">
        <v>5481.38</v>
      </c>
    </row>
    <row r="1062" spans="7:11" x14ac:dyDescent="0.2">
      <c r="G1062" s="3">
        <v>41456</v>
      </c>
      <c r="H1062" s="2" t="s">
        <v>17</v>
      </c>
      <c r="I1062" s="2" t="s">
        <v>27</v>
      </c>
      <c r="J1062" s="2" t="s">
        <v>32</v>
      </c>
      <c r="K1062" s="107">
        <v>4502.4799999999996</v>
      </c>
    </row>
    <row r="1063" spans="7:11" x14ac:dyDescent="0.2">
      <c r="G1063" s="3">
        <v>41282</v>
      </c>
      <c r="H1063" s="2" t="s">
        <v>28</v>
      </c>
      <c r="I1063" s="2" t="s">
        <v>20</v>
      </c>
      <c r="J1063" s="2" t="s">
        <v>29</v>
      </c>
      <c r="K1063" s="107">
        <v>2654.38</v>
      </c>
    </row>
    <row r="1064" spans="7:11" x14ac:dyDescent="0.2">
      <c r="G1064" s="3">
        <v>41172</v>
      </c>
      <c r="H1064" s="2" t="s">
        <v>13</v>
      </c>
      <c r="I1064" s="2" t="s">
        <v>14</v>
      </c>
      <c r="J1064" s="2" t="s">
        <v>35</v>
      </c>
      <c r="K1064" s="107">
        <v>4801.4799999999996</v>
      </c>
    </row>
    <row r="1065" spans="7:11" x14ac:dyDescent="0.2">
      <c r="G1065" s="3">
        <v>41400</v>
      </c>
      <c r="H1065" s="2" t="s">
        <v>17</v>
      </c>
      <c r="I1065" s="2" t="s">
        <v>27</v>
      </c>
      <c r="J1065" s="2" t="s">
        <v>282</v>
      </c>
      <c r="K1065" s="107">
        <v>3463.27</v>
      </c>
    </row>
    <row r="1066" spans="7:11" x14ac:dyDescent="0.2">
      <c r="G1066" s="3">
        <v>41434</v>
      </c>
      <c r="H1066" s="2" t="s">
        <v>31</v>
      </c>
      <c r="I1066" s="2" t="s">
        <v>23</v>
      </c>
      <c r="J1066" s="2" t="s">
        <v>24</v>
      </c>
      <c r="K1066" s="107">
        <v>9950.44</v>
      </c>
    </row>
    <row r="1067" spans="7:11" x14ac:dyDescent="0.2">
      <c r="G1067" s="3">
        <v>41523</v>
      </c>
      <c r="H1067" s="2" t="s">
        <v>28</v>
      </c>
      <c r="I1067" s="2" t="s">
        <v>27</v>
      </c>
      <c r="J1067" s="2" t="s">
        <v>30</v>
      </c>
      <c r="K1067" s="107">
        <v>3090.13</v>
      </c>
    </row>
    <row r="1068" spans="7:11" x14ac:dyDescent="0.2">
      <c r="G1068" s="3">
        <v>41335</v>
      </c>
      <c r="H1068" s="2" t="s">
        <v>31</v>
      </c>
      <c r="I1068" s="2" t="s">
        <v>14</v>
      </c>
      <c r="J1068" s="2" t="s">
        <v>24</v>
      </c>
      <c r="K1068" s="107">
        <v>6557.99</v>
      </c>
    </row>
    <row r="1069" spans="7:11" x14ac:dyDescent="0.2">
      <c r="G1069" s="3">
        <v>41098</v>
      </c>
      <c r="H1069" s="2" t="s">
        <v>13</v>
      </c>
      <c r="I1069" s="2" t="s">
        <v>20</v>
      </c>
      <c r="J1069" s="2" t="s">
        <v>34</v>
      </c>
      <c r="K1069" s="107">
        <v>4980.28</v>
      </c>
    </row>
    <row r="1070" spans="7:11" x14ac:dyDescent="0.2">
      <c r="G1070" s="3">
        <v>41018</v>
      </c>
      <c r="H1070" s="2" t="s">
        <v>28</v>
      </c>
      <c r="I1070" s="2" t="s">
        <v>20</v>
      </c>
      <c r="J1070" s="2" t="s">
        <v>30</v>
      </c>
      <c r="K1070" s="107">
        <v>7353.83</v>
      </c>
    </row>
    <row r="1071" spans="7:11" x14ac:dyDescent="0.2">
      <c r="G1071" s="3">
        <v>41181</v>
      </c>
      <c r="H1071" s="2" t="s">
        <v>17</v>
      </c>
      <c r="I1071" s="2" t="s">
        <v>27</v>
      </c>
      <c r="J1071" s="2" t="s">
        <v>282</v>
      </c>
      <c r="K1071" s="107">
        <v>5225.42</v>
      </c>
    </row>
    <row r="1072" spans="7:11" x14ac:dyDescent="0.2">
      <c r="G1072" s="3">
        <v>40917</v>
      </c>
      <c r="H1072" s="2" t="s">
        <v>31</v>
      </c>
      <c r="I1072" s="2" t="s">
        <v>14</v>
      </c>
      <c r="J1072" s="2" t="s">
        <v>34</v>
      </c>
      <c r="K1072" s="107">
        <v>1772.08</v>
      </c>
    </row>
    <row r="1073" spans="7:11" x14ac:dyDescent="0.2">
      <c r="G1073" s="3">
        <v>41216</v>
      </c>
      <c r="H1073" s="2" t="s">
        <v>17</v>
      </c>
      <c r="I1073" s="2" t="s">
        <v>27</v>
      </c>
      <c r="J1073" s="2" t="s">
        <v>18</v>
      </c>
      <c r="K1073" s="107">
        <v>6394.38</v>
      </c>
    </row>
    <row r="1074" spans="7:11" x14ac:dyDescent="0.2">
      <c r="G1074" s="3">
        <v>41515</v>
      </c>
      <c r="H1074" s="2" t="s">
        <v>28</v>
      </c>
      <c r="I1074" s="2" t="s">
        <v>27</v>
      </c>
      <c r="J1074" s="2" t="s">
        <v>33</v>
      </c>
      <c r="K1074" s="107">
        <v>4130.1099999999997</v>
      </c>
    </row>
    <row r="1075" spans="7:11" x14ac:dyDescent="0.2">
      <c r="G1075" s="3">
        <v>41085</v>
      </c>
      <c r="H1075" s="2" t="s">
        <v>13</v>
      </c>
      <c r="I1075" s="2" t="s">
        <v>20</v>
      </c>
      <c r="J1075" s="2" t="s">
        <v>15</v>
      </c>
      <c r="K1075" s="107">
        <v>2521.41</v>
      </c>
    </row>
    <row r="1076" spans="7:11" x14ac:dyDescent="0.2">
      <c r="G1076" s="3">
        <v>41515</v>
      </c>
      <c r="H1076" s="2" t="s">
        <v>28</v>
      </c>
      <c r="I1076" s="2" t="s">
        <v>14</v>
      </c>
      <c r="J1076" s="2" t="s">
        <v>32</v>
      </c>
      <c r="K1076" s="107">
        <v>8716.4599999999991</v>
      </c>
    </row>
    <row r="1077" spans="7:11" x14ac:dyDescent="0.2">
      <c r="G1077" s="3">
        <v>40921</v>
      </c>
      <c r="H1077" s="2" t="s">
        <v>31</v>
      </c>
      <c r="I1077" s="2" t="s">
        <v>27</v>
      </c>
      <c r="J1077" s="2" t="s">
        <v>21</v>
      </c>
      <c r="K1077" s="107">
        <v>8554.83</v>
      </c>
    </row>
    <row r="1078" spans="7:11" x14ac:dyDescent="0.2">
      <c r="G1078" s="3">
        <v>40953</v>
      </c>
      <c r="H1078" s="2" t="s">
        <v>31</v>
      </c>
      <c r="I1078" s="2" t="s">
        <v>27</v>
      </c>
      <c r="J1078" s="2" t="s">
        <v>33</v>
      </c>
      <c r="K1078" s="107">
        <v>7245.14</v>
      </c>
    </row>
    <row r="1079" spans="7:11" x14ac:dyDescent="0.2">
      <c r="G1079" s="3">
        <v>41541</v>
      </c>
      <c r="H1079" s="2" t="s">
        <v>28</v>
      </c>
      <c r="I1079" s="2" t="s">
        <v>23</v>
      </c>
      <c r="J1079" s="2" t="s">
        <v>18</v>
      </c>
      <c r="K1079" s="107">
        <v>3830.76</v>
      </c>
    </row>
    <row r="1080" spans="7:11" x14ac:dyDescent="0.2">
      <c r="G1080" s="3">
        <v>40931</v>
      </c>
      <c r="H1080" s="2" t="s">
        <v>13</v>
      </c>
      <c r="I1080" s="2" t="s">
        <v>27</v>
      </c>
      <c r="J1080" s="2" t="s">
        <v>15</v>
      </c>
      <c r="K1080" s="107">
        <v>1932.33</v>
      </c>
    </row>
    <row r="1081" spans="7:11" x14ac:dyDescent="0.2">
      <c r="G1081" s="3">
        <v>41199</v>
      </c>
      <c r="H1081" s="2" t="s">
        <v>17</v>
      </c>
      <c r="I1081" s="2" t="s">
        <v>14</v>
      </c>
      <c r="J1081" s="2" t="s">
        <v>24</v>
      </c>
      <c r="K1081" s="107">
        <v>5953.71</v>
      </c>
    </row>
    <row r="1082" spans="7:11" x14ac:dyDescent="0.2">
      <c r="G1082" s="3">
        <v>41506</v>
      </c>
      <c r="H1082" s="2" t="s">
        <v>13</v>
      </c>
      <c r="I1082" s="2" t="s">
        <v>14</v>
      </c>
      <c r="J1082" s="2" t="s">
        <v>35</v>
      </c>
      <c r="K1082" s="107">
        <v>4635.03</v>
      </c>
    </row>
    <row r="1083" spans="7:11" x14ac:dyDescent="0.2">
      <c r="G1083" s="3">
        <v>41062</v>
      </c>
      <c r="H1083" s="2" t="s">
        <v>17</v>
      </c>
      <c r="I1083" s="2" t="s">
        <v>23</v>
      </c>
      <c r="J1083" s="2" t="s">
        <v>33</v>
      </c>
      <c r="K1083" s="107">
        <v>4604.09</v>
      </c>
    </row>
    <row r="1084" spans="7:11" x14ac:dyDescent="0.2">
      <c r="G1084" s="3">
        <v>41550</v>
      </c>
      <c r="H1084" s="2" t="s">
        <v>31</v>
      </c>
      <c r="I1084" s="2" t="s">
        <v>20</v>
      </c>
      <c r="J1084" s="2" t="s">
        <v>36</v>
      </c>
      <c r="K1084" s="107">
        <v>2186.2399999999998</v>
      </c>
    </row>
    <row r="1085" spans="7:11" x14ac:dyDescent="0.2">
      <c r="G1085" s="3">
        <v>40912</v>
      </c>
      <c r="H1085" s="2" t="s">
        <v>31</v>
      </c>
      <c r="I1085" s="2" t="s">
        <v>23</v>
      </c>
      <c r="J1085" s="2" t="s">
        <v>21</v>
      </c>
      <c r="K1085" s="107">
        <v>8586.2800000000007</v>
      </c>
    </row>
    <row r="1086" spans="7:11" x14ac:dyDescent="0.2">
      <c r="G1086" s="3">
        <v>41067</v>
      </c>
      <c r="H1086" s="2" t="s">
        <v>28</v>
      </c>
      <c r="I1086" s="2" t="s">
        <v>14</v>
      </c>
      <c r="J1086" s="2" t="s">
        <v>15</v>
      </c>
      <c r="K1086" s="107">
        <v>2660.55</v>
      </c>
    </row>
    <row r="1087" spans="7:11" x14ac:dyDescent="0.2">
      <c r="G1087" s="3">
        <v>41597</v>
      </c>
      <c r="H1087" s="2" t="s">
        <v>13</v>
      </c>
      <c r="I1087" s="2" t="s">
        <v>23</v>
      </c>
      <c r="J1087" s="2" t="s">
        <v>34</v>
      </c>
      <c r="K1087" s="107">
        <v>4853.7299999999996</v>
      </c>
    </row>
    <row r="1088" spans="7:11" x14ac:dyDescent="0.2">
      <c r="G1088" s="3">
        <v>40937</v>
      </c>
      <c r="H1088" s="2" t="s">
        <v>17</v>
      </c>
      <c r="I1088" s="2" t="s">
        <v>27</v>
      </c>
      <c r="J1088" s="2" t="s">
        <v>24</v>
      </c>
      <c r="K1088" s="107">
        <v>6857.44</v>
      </c>
    </row>
    <row r="1089" spans="7:11" x14ac:dyDescent="0.2">
      <c r="G1089" s="3">
        <v>40961</v>
      </c>
      <c r="H1089" s="2" t="s">
        <v>13</v>
      </c>
      <c r="I1089" s="2" t="s">
        <v>23</v>
      </c>
      <c r="J1089" s="2" t="s">
        <v>282</v>
      </c>
      <c r="K1089" s="107">
        <v>303.5</v>
      </c>
    </row>
    <row r="1090" spans="7:11" x14ac:dyDescent="0.2">
      <c r="G1090" s="3">
        <v>41210</v>
      </c>
      <c r="H1090" s="2" t="s">
        <v>31</v>
      </c>
      <c r="I1090" s="2" t="s">
        <v>23</v>
      </c>
      <c r="J1090" s="2" t="s">
        <v>30</v>
      </c>
      <c r="K1090" s="107">
        <v>1663.8</v>
      </c>
    </row>
    <row r="1091" spans="7:11" x14ac:dyDescent="0.2">
      <c r="G1091" s="3">
        <v>41609</v>
      </c>
      <c r="H1091" s="2" t="s">
        <v>13</v>
      </c>
      <c r="I1091" s="2" t="s">
        <v>20</v>
      </c>
      <c r="J1091" s="2" t="s">
        <v>18</v>
      </c>
      <c r="K1091" s="107">
        <v>4583.07</v>
      </c>
    </row>
    <row r="1092" spans="7:11" x14ac:dyDescent="0.2">
      <c r="G1092" s="3">
        <v>40955</v>
      </c>
      <c r="H1092" s="2" t="s">
        <v>17</v>
      </c>
      <c r="I1092" s="2" t="s">
        <v>27</v>
      </c>
      <c r="J1092" s="2" t="s">
        <v>21</v>
      </c>
      <c r="K1092" s="107">
        <v>95.01</v>
      </c>
    </row>
    <row r="1093" spans="7:11" x14ac:dyDescent="0.2">
      <c r="G1093" s="3">
        <v>41364</v>
      </c>
      <c r="H1093" s="2" t="s">
        <v>17</v>
      </c>
      <c r="I1093" s="2" t="s">
        <v>23</v>
      </c>
      <c r="J1093" s="2" t="s">
        <v>34</v>
      </c>
      <c r="K1093" s="107">
        <v>1050.48</v>
      </c>
    </row>
    <row r="1094" spans="7:11" x14ac:dyDescent="0.2">
      <c r="G1094" s="3">
        <v>41636</v>
      </c>
      <c r="H1094" s="2" t="s">
        <v>17</v>
      </c>
      <c r="I1094" s="2" t="s">
        <v>27</v>
      </c>
      <c r="J1094" s="2" t="s">
        <v>35</v>
      </c>
      <c r="K1094" s="107">
        <v>5988.13</v>
      </c>
    </row>
    <row r="1095" spans="7:11" x14ac:dyDescent="0.2">
      <c r="G1095" s="3">
        <v>41458</v>
      </c>
      <c r="H1095" s="2" t="s">
        <v>31</v>
      </c>
      <c r="I1095" s="2" t="s">
        <v>27</v>
      </c>
      <c r="J1095" s="2" t="s">
        <v>36</v>
      </c>
      <c r="K1095" s="107">
        <v>1783.3</v>
      </c>
    </row>
    <row r="1096" spans="7:11" x14ac:dyDescent="0.2">
      <c r="G1096" s="3">
        <v>41586</v>
      </c>
      <c r="H1096" s="2" t="s">
        <v>17</v>
      </c>
      <c r="I1096" s="2" t="s">
        <v>14</v>
      </c>
      <c r="J1096" s="2" t="s">
        <v>32</v>
      </c>
      <c r="K1096" s="107">
        <v>5655.51</v>
      </c>
    </row>
    <row r="1097" spans="7:11" x14ac:dyDescent="0.2">
      <c r="G1097" s="3">
        <v>41247</v>
      </c>
      <c r="H1097" s="2" t="s">
        <v>31</v>
      </c>
      <c r="I1097" s="2" t="s">
        <v>14</v>
      </c>
      <c r="J1097" s="2" t="s">
        <v>24</v>
      </c>
      <c r="K1097" s="107">
        <v>5376.55</v>
      </c>
    </row>
    <row r="1098" spans="7:11" x14ac:dyDescent="0.2">
      <c r="G1098" s="3">
        <v>41622</v>
      </c>
      <c r="H1098" s="2" t="s">
        <v>13</v>
      </c>
      <c r="I1098" s="2" t="s">
        <v>14</v>
      </c>
      <c r="J1098" s="2" t="s">
        <v>30</v>
      </c>
      <c r="K1098" s="107">
        <v>8063.05</v>
      </c>
    </row>
    <row r="1099" spans="7:11" x14ac:dyDescent="0.2">
      <c r="G1099" s="3">
        <v>41421</v>
      </c>
      <c r="H1099" s="2" t="s">
        <v>28</v>
      </c>
      <c r="I1099" s="2" t="s">
        <v>20</v>
      </c>
      <c r="J1099" s="2" t="s">
        <v>24</v>
      </c>
      <c r="K1099" s="107">
        <v>1809.87</v>
      </c>
    </row>
    <row r="1100" spans="7:11" x14ac:dyDescent="0.2">
      <c r="G1100" s="3">
        <v>41427</v>
      </c>
      <c r="H1100" s="2" t="s">
        <v>13</v>
      </c>
      <c r="I1100" s="2" t="s">
        <v>20</v>
      </c>
      <c r="J1100" s="2" t="s">
        <v>33</v>
      </c>
      <c r="K1100" s="107">
        <v>9024.76</v>
      </c>
    </row>
    <row r="1101" spans="7:11" x14ac:dyDescent="0.2">
      <c r="G1101" s="3">
        <v>41473</v>
      </c>
      <c r="H1101" s="2" t="s">
        <v>17</v>
      </c>
      <c r="I1101" s="2" t="s">
        <v>27</v>
      </c>
      <c r="J1101" s="2" t="s">
        <v>30</v>
      </c>
      <c r="K1101" s="107">
        <v>9888.6299999999992</v>
      </c>
    </row>
    <row r="1102" spans="7:11" x14ac:dyDescent="0.2">
      <c r="G1102" s="3">
        <v>41453</v>
      </c>
      <c r="H1102" s="2" t="s">
        <v>13</v>
      </c>
      <c r="I1102" s="2" t="s">
        <v>20</v>
      </c>
      <c r="J1102" s="2" t="s">
        <v>282</v>
      </c>
      <c r="K1102" s="107">
        <v>4752.33</v>
      </c>
    </row>
    <row r="1103" spans="7:11" x14ac:dyDescent="0.2">
      <c r="G1103" s="3">
        <v>41061</v>
      </c>
      <c r="H1103" s="2" t="s">
        <v>17</v>
      </c>
      <c r="I1103" s="2" t="s">
        <v>23</v>
      </c>
      <c r="J1103" s="2" t="s">
        <v>36</v>
      </c>
      <c r="K1103" s="107">
        <v>8926.61</v>
      </c>
    </row>
    <row r="1104" spans="7:11" x14ac:dyDescent="0.2">
      <c r="G1104" s="3">
        <v>41547</v>
      </c>
      <c r="H1104" s="2" t="s">
        <v>13</v>
      </c>
      <c r="I1104" s="2" t="s">
        <v>20</v>
      </c>
      <c r="J1104" s="2" t="s">
        <v>29</v>
      </c>
      <c r="K1104" s="107">
        <v>9523.4500000000007</v>
      </c>
    </row>
    <row r="1105" spans="7:11" x14ac:dyDescent="0.2">
      <c r="G1105" s="3">
        <v>41633</v>
      </c>
      <c r="H1105" s="2" t="s">
        <v>13</v>
      </c>
      <c r="I1105" s="2" t="s">
        <v>27</v>
      </c>
      <c r="J1105" s="2" t="s">
        <v>30</v>
      </c>
      <c r="K1105" s="107">
        <v>4142.3599999999997</v>
      </c>
    </row>
    <row r="1106" spans="7:11" x14ac:dyDescent="0.2">
      <c r="G1106" s="3">
        <v>41162</v>
      </c>
      <c r="H1106" s="2" t="s">
        <v>13</v>
      </c>
      <c r="I1106" s="2" t="s">
        <v>20</v>
      </c>
      <c r="J1106" s="2" t="s">
        <v>29</v>
      </c>
      <c r="K1106" s="107">
        <v>7709.96</v>
      </c>
    </row>
    <row r="1107" spans="7:11" x14ac:dyDescent="0.2">
      <c r="G1107" s="3">
        <v>40926</v>
      </c>
      <c r="H1107" s="2" t="s">
        <v>28</v>
      </c>
      <c r="I1107" s="2" t="s">
        <v>23</v>
      </c>
      <c r="J1107" s="2" t="s">
        <v>21</v>
      </c>
      <c r="K1107" s="107">
        <v>539.69000000000005</v>
      </c>
    </row>
    <row r="1108" spans="7:11" x14ac:dyDescent="0.2">
      <c r="G1108" s="3">
        <v>41611</v>
      </c>
      <c r="H1108" s="2" t="s">
        <v>31</v>
      </c>
      <c r="I1108" s="2" t="s">
        <v>14</v>
      </c>
      <c r="J1108" s="2" t="s">
        <v>24</v>
      </c>
      <c r="K1108" s="107">
        <v>6164.28</v>
      </c>
    </row>
    <row r="1109" spans="7:11" x14ac:dyDescent="0.2">
      <c r="G1109" s="3">
        <v>41301</v>
      </c>
      <c r="H1109" s="2" t="s">
        <v>31</v>
      </c>
      <c r="I1109" s="2" t="s">
        <v>27</v>
      </c>
      <c r="J1109" s="2" t="s">
        <v>15</v>
      </c>
      <c r="K1109" s="107">
        <v>5177.1499999999996</v>
      </c>
    </row>
    <row r="1110" spans="7:11" x14ac:dyDescent="0.2">
      <c r="G1110" s="3">
        <v>41098</v>
      </c>
      <c r="H1110" s="2" t="s">
        <v>17</v>
      </c>
      <c r="I1110" s="2" t="s">
        <v>27</v>
      </c>
      <c r="J1110" s="2" t="s">
        <v>21</v>
      </c>
      <c r="K1110" s="107">
        <v>664.62</v>
      </c>
    </row>
    <row r="1111" spans="7:11" x14ac:dyDescent="0.2">
      <c r="G1111" s="3">
        <v>41247</v>
      </c>
      <c r="H1111" s="2" t="s">
        <v>13</v>
      </c>
      <c r="I1111" s="2" t="s">
        <v>14</v>
      </c>
      <c r="J1111" s="2" t="s">
        <v>24</v>
      </c>
      <c r="K1111" s="107">
        <v>8682.67</v>
      </c>
    </row>
    <row r="1112" spans="7:11" x14ac:dyDescent="0.2">
      <c r="G1112" s="3">
        <v>41311</v>
      </c>
      <c r="H1112" s="2" t="s">
        <v>17</v>
      </c>
      <c r="I1112" s="2" t="s">
        <v>14</v>
      </c>
      <c r="J1112" s="2" t="s">
        <v>33</v>
      </c>
      <c r="K1112" s="107">
        <v>4189.08</v>
      </c>
    </row>
    <row r="1113" spans="7:11" x14ac:dyDescent="0.2">
      <c r="G1113" s="3">
        <v>41346</v>
      </c>
      <c r="H1113" s="2" t="s">
        <v>31</v>
      </c>
      <c r="I1113" s="2" t="s">
        <v>14</v>
      </c>
      <c r="J1113" s="2" t="s">
        <v>32</v>
      </c>
      <c r="K1113" s="107">
        <v>6554.83</v>
      </c>
    </row>
    <row r="1114" spans="7:11" x14ac:dyDescent="0.2">
      <c r="G1114" s="3">
        <v>41599</v>
      </c>
      <c r="H1114" s="2" t="s">
        <v>17</v>
      </c>
      <c r="I1114" s="2" t="s">
        <v>27</v>
      </c>
      <c r="J1114" s="2" t="s">
        <v>33</v>
      </c>
      <c r="K1114" s="107">
        <v>8500.2800000000007</v>
      </c>
    </row>
    <row r="1115" spans="7:11" x14ac:dyDescent="0.2">
      <c r="G1115" s="3">
        <v>41301</v>
      </c>
      <c r="H1115" s="2" t="s">
        <v>17</v>
      </c>
      <c r="I1115" s="2" t="s">
        <v>14</v>
      </c>
      <c r="J1115" s="2" t="s">
        <v>21</v>
      </c>
      <c r="K1115" s="107">
        <v>6906.91</v>
      </c>
    </row>
    <row r="1116" spans="7:11" x14ac:dyDescent="0.2">
      <c r="G1116" s="3">
        <v>41265</v>
      </c>
      <c r="H1116" s="2" t="s">
        <v>28</v>
      </c>
      <c r="I1116" s="2" t="s">
        <v>20</v>
      </c>
      <c r="J1116" s="2" t="s">
        <v>30</v>
      </c>
      <c r="K1116" s="107">
        <v>4981.6099999999997</v>
      </c>
    </row>
    <row r="1117" spans="7:11" x14ac:dyDescent="0.2">
      <c r="G1117" s="3">
        <v>41150</v>
      </c>
      <c r="H1117" s="2" t="s">
        <v>13</v>
      </c>
      <c r="I1117" s="2" t="s">
        <v>20</v>
      </c>
      <c r="J1117" s="2" t="s">
        <v>18</v>
      </c>
      <c r="K1117" s="107">
        <v>5717.78</v>
      </c>
    </row>
    <row r="1118" spans="7:11" x14ac:dyDescent="0.2">
      <c r="G1118" s="3">
        <v>41410</v>
      </c>
      <c r="H1118" s="2" t="s">
        <v>28</v>
      </c>
      <c r="I1118" s="2" t="s">
        <v>27</v>
      </c>
      <c r="J1118" s="2" t="s">
        <v>36</v>
      </c>
      <c r="K1118" s="107">
        <v>6045.59</v>
      </c>
    </row>
    <row r="1119" spans="7:11" x14ac:dyDescent="0.2">
      <c r="G1119" s="3">
        <v>40956</v>
      </c>
      <c r="H1119" s="2" t="s">
        <v>31</v>
      </c>
      <c r="I1119" s="2" t="s">
        <v>23</v>
      </c>
      <c r="J1119" s="2" t="s">
        <v>18</v>
      </c>
      <c r="K1119" s="107">
        <v>1696.26</v>
      </c>
    </row>
    <row r="1120" spans="7:11" x14ac:dyDescent="0.2">
      <c r="G1120" s="3">
        <v>41201</v>
      </c>
      <c r="H1120" s="2" t="s">
        <v>17</v>
      </c>
      <c r="I1120" s="2" t="s">
        <v>20</v>
      </c>
      <c r="J1120" s="2" t="s">
        <v>32</v>
      </c>
      <c r="K1120" s="107">
        <v>5911.45</v>
      </c>
    </row>
    <row r="1121" spans="7:11" x14ac:dyDescent="0.2">
      <c r="G1121" s="3">
        <v>40959</v>
      </c>
      <c r="H1121" s="2" t="s">
        <v>28</v>
      </c>
      <c r="I1121" s="2" t="s">
        <v>14</v>
      </c>
      <c r="J1121" s="2" t="s">
        <v>282</v>
      </c>
      <c r="K1121" s="107">
        <v>6686.4</v>
      </c>
    </row>
    <row r="1122" spans="7:11" x14ac:dyDescent="0.2">
      <c r="G1122" s="3">
        <v>41072</v>
      </c>
      <c r="H1122" s="2" t="s">
        <v>13</v>
      </c>
      <c r="I1122" s="2" t="s">
        <v>20</v>
      </c>
      <c r="J1122" s="2" t="s">
        <v>15</v>
      </c>
      <c r="K1122" s="107">
        <v>5390.32</v>
      </c>
    </row>
    <row r="1123" spans="7:11" x14ac:dyDescent="0.2">
      <c r="G1123" s="3">
        <v>41047</v>
      </c>
      <c r="H1123" s="2" t="s">
        <v>17</v>
      </c>
      <c r="I1123" s="2" t="s">
        <v>14</v>
      </c>
      <c r="J1123" s="2" t="s">
        <v>36</v>
      </c>
      <c r="K1123" s="107">
        <v>9251.11</v>
      </c>
    </row>
    <row r="1124" spans="7:11" x14ac:dyDescent="0.2">
      <c r="G1124" s="3">
        <v>41023</v>
      </c>
      <c r="H1124" s="2" t="s">
        <v>17</v>
      </c>
      <c r="I1124" s="2" t="s">
        <v>20</v>
      </c>
      <c r="J1124" s="2" t="s">
        <v>24</v>
      </c>
      <c r="K1124" s="107">
        <v>3792.25</v>
      </c>
    </row>
    <row r="1125" spans="7:11" x14ac:dyDescent="0.2">
      <c r="G1125" s="3">
        <v>40965</v>
      </c>
      <c r="H1125" s="2" t="s">
        <v>13</v>
      </c>
      <c r="I1125" s="2" t="s">
        <v>20</v>
      </c>
      <c r="J1125" s="2" t="s">
        <v>33</v>
      </c>
      <c r="K1125" s="107">
        <v>4039.15</v>
      </c>
    </row>
    <row r="1126" spans="7:11" x14ac:dyDescent="0.2">
      <c r="G1126" s="3">
        <v>40990</v>
      </c>
      <c r="H1126" s="2" t="s">
        <v>17</v>
      </c>
      <c r="I1126" s="2" t="s">
        <v>23</v>
      </c>
      <c r="J1126" s="2" t="s">
        <v>33</v>
      </c>
      <c r="K1126" s="107">
        <v>2535.2800000000002</v>
      </c>
    </row>
    <row r="1127" spans="7:11" x14ac:dyDescent="0.2">
      <c r="G1127" s="3">
        <v>41100</v>
      </c>
      <c r="H1127" s="2" t="s">
        <v>31</v>
      </c>
      <c r="I1127" s="2" t="s">
        <v>27</v>
      </c>
      <c r="J1127" s="2" t="s">
        <v>33</v>
      </c>
      <c r="K1127" s="107">
        <v>9274.25</v>
      </c>
    </row>
    <row r="1128" spans="7:11" x14ac:dyDescent="0.2">
      <c r="G1128" s="3">
        <v>41434</v>
      </c>
      <c r="H1128" s="2" t="s">
        <v>13</v>
      </c>
      <c r="I1128" s="2" t="s">
        <v>23</v>
      </c>
      <c r="J1128" s="2" t="s">
        <v>34</v>
      </c>
      <c r="K1128" s="107">
        <v>6002.12</v>
      </c>
    </row>
    <row r="1129" spans="7:11" x14ac:dyDescent="0.2">
      <c r="G1129" s="3">
        <v>41469</v>
      </c>
      <c r="H1129" s="2" t="s">
        <v>31</v>
      </c>
      <c r="I1129" s="2" t="s">
        <v>27</v>
      </c>
      <c r="J1129" s="2" t="s">
        <v>29</v>
      </c>
      <c r="K1129" s="107">
        <v>1971.35</v>
      </c>
    </row>
    <row r="1130" spans="7:11" x14ac:dyDescent="0.2">
      <c r="G1130" s="3">
        <v>41581</v>
      </c>
      <c r="H1130" s="2" t="s">
        <v>13</v>
      </c>
      <c r="I1130" s="2" t="s">
        <v>23</v>
      </c>
      <c r="J1130" s="2" t="s">
        <v>34</v>
      </c>
      <c r="K1130" s="107">
        <v>2629.51</v>
      </c>
    </row>
    <row r="1131" spans="7:11" x14ac:dyDescent="0.2">
      <c r="G1131" s="3">
        <v>40939</v>
      </c>
      <c r="H1131" s="2" t="s">
        <v>17</v>
      </c>
      <c r="I1131" s="2" t="s">
        <v>20</v>
      </c>
      <c r="J1131" s="2" t="s">
        <v>32</v>
      </c>
      <c r="K1131" s="107">
        <v>4899.3100000000004</v>
      </c>
    </row>
    <row r="1132" spans="7:11" x14ac:dyDescent="0.2">
      <c r="G1132" s="3">
        <v>41470</v>
      </c>
      <c r="H1132" s="2" t="s">
        <v>13</v>
      </c>
      <c r="I1132" s="2" t="s">
        <v>23</v>
      </c>
      <c r="J1132" s="2" t="s">
        <v>30</v>
      </c>
      <c r="K1132" s="107">
        <v>6786.19</v>
      </c>
    </row>
    <row r="1133" spans="7:11" x14ac:dyDescent="0.2">
      <c r="G1133" s="3">
        <v>41152</v>
      </c>
      <c r="H1133" s="2" t="s">
        <v>28</v>
      </c>
      <c r="I1133" s="2" t="s">
        <v>23</v>
      </c>
      <c r="J1133" s="2" t="s">
        <v>18</v>
      </c>
      <c r="K1133" s="107">
        <v>3520.7</v>
      </c>
    </row>
    <row r="1134" spans="7:11" x14ac:dyDescent="0.2">
      <c r="G1134" s="3">
        <v>41433</v>
      </c>
      <c r="H1134" s="2" t="s">
        <v>13</v>
      </c>
      <c r="I1134" s="2" t="s">
        <v>27</v>
      </c>
      <c r="J1134" s="2" t="s">
        <v>29</v>
      </c>
      <c r="K1134" s="107">
        <v>8389.02</v>
      </c>
    </row>
    <row r="1135" spans="7:11" x14ac:dyDescent="0.2">
      <c r="G1135" s="3">
        <v>41433</v>
      </c>
      <c r="H1135" s="2" t="s">
        <v>28</v>
      </c>
      <c r="I1135" s="2" t="s">
        <v>20</v>
      </c>
      <c r="J1135" s="2" t="s">
        <v>30</v>
      </c>
      <c r="K1135" s="107">
        <v>1873.63</v>
      </c>
    </row>
    <row r="1136" spans="7:11" x14ac:dyDescent="0.2">
      <c r="G1136" s="3">
        <v>41424</v>
      </c>
      <c r="H1136" s="2" t="s">
        <v>13</v>
      </c>
      <c r="I1136" s="2" t="s">
        <v>27</v>
      </c>
      <c r="J1136" s="2" t="s">
        <v>15</v>
      </c>
      <c r="K1136" s="107">
        <v>1732.39</v>
      </c>
    </row>
    <row r="1137" spans="7:11" x14ac:dyDescent="0.2">
      <c r="G1137" s="3">
        <v>41074</v>
      </c>
      <c r="H1137" s="2" t="s">
        <v>17</v>
      </c>
      <c r="I1137" s="2" t="s">
        <v>23</v>
      </c>
      <c r="J1137" s="2" t="s">
        <v>26</v>
      </c>
      <c r="K1137" s="107">
        <v>7879.83</v>
      </c>
    </row>
    <row r="1138" spans="7:11" x14ac:dyDescent="0.2">
      <c r="G1138" s="3">
        <v>40926</v>
      </c>
      <c r="H1138" s="2" t="s">
        <v>31</v>
      </c>
      <c r="I1138" s="2" t="s">
        <v>14</v>
      </c>
      <c r="J1138" s="2" t="s">
        <v>24</v>
      </c>
      <c r="K1138" s="107">
        <v>8492.31</v>
      </c>
    </row>
    <row r="1139" spans="7:11" x14ac:dyDescent="0.2">
      <c r="G1139" s="3">
        <v>41291</v>
      </c>
      <c r="H1139" s="2" t="s">
        <v>31</v>
      </c>
      <c r="I1139" s="2" t="s">
        <v>27</v>
      </c>
      <c r="J1139" s="2" t="s">
        <v>18</v>
      </c>
      <c r="K1139" s="107">
        <v>799.85</v>
      </c>
    </row>
    <row r="1140" spans="7:11" x14ac:dyDescent="0.2">
      <c r="G1140" s="3">
        <v>41397</v>
      </c>
      <c r="H1140" s="2" t="s">
        <v>31</v>
      </c>
      <c r="I1140" s="2" t="s">
        <v>14</v>
      </c>
      <c r="J1140" s="2" t="s">
        <v>282</v>
      </c>
      <c r="K1140" s="107">
        <v>6514.18</v>
      </c>
    </row>
    <row r="1141" spans="7:11" x14ac:dyDescent="0.2">
      <c r="G1141" s="3">
        <v>41489</v>
      </c>
      <c r="H1141" s="2" t="s">
        <v>31</v>
      </c>
      <c r="I1141" s="2" t="s">
        <v>14</v>
      </c>
      <c r="J1141" s="2" t="s">
        <v>34</v>
      </c>
      <c r="K1141" s="107">
        <v>4514.13</v>
      </c>
    </row>
    <row r="1142" spans="7:11" x14ac:dyDescent="0.2">
      <c r="G1142" s="3">
        <v>41518</v>
      </c>
      <c r="H1142" s="2" t="s">
        <v>13</v>
      </c>
      <c r="I1142" s="2" t="s">
        <v>20</v>
      </c>
      <c r="J1142" s="2" t="s">
        <v>24</v>
      </c>
      <c r="K1142" s="107">
        <v>5119.33</v>
      </c>
    </row>
    <row r="1143" spans="7:11" x14ac:dyDescent="0.2">
      <c r="G1143" s="3">
        <v>41477</v>
      </c>
      <c r="H1143" s="2" t="s">
        <v>31</v>
      </c>
      <c r="I1143" s="2" t="s">
        <v>20</v>
      </c>
      <c r="J1143" s="2" t="s">
        <v>35</v>
      </c>
      <c r="K1143" s="107">
        <v>7248.74</v>
      </c>
    </row>
    <row r="1144" spans="7:11" x14ac:dyDescent="0.2">
      <c r="G1144" s="3">
        <v>40926</v>
      </c>
      <c r="H1144" s="2" t="s">
        <v>13</v>
      </c>
      <c r="I1144" s="2" t="s">
        <v>27</v>
      </c>
      <c r="J1144" s="2" t="s">
        <v>21</v>
      </c>
      <c r="K1144" s="107">
        <v>9885.9599999999991</v>
      </c>
    </row>
    <row r="1145" spans="7:11" x14ac:dyDescent="0.2">
      <c r="G1145" s="3">
        <v>41615</v>
      </c>
      <c r="H1145" s="2" t="s">
        <v>13</v>
      </c>
      <c r="I1145" s="2" t="s">
        <v>27</v>
      </c>
      <c r="J1145" s="2" t="s">
        <v>34</v>
      </c>
      <c r="K1145" s="107">
        <v>2887.44</v>
      </c>
    </row>
    <row r="1146" spans="7:11" x14ac:dyDescent="0.2">
      <c r="G1146" s="3">
        <v>41004</v>
      </c>
      <c r="H1146" s="2" t="s">
        <v>31</v>
      </c>
      <c r="I1146" s="2" t="s">
        <v>27</v>
      </c>
      <c r="J1146" s="2" t="s">
        <v>29</v>
      </c>
      <c r="K1146" s="107">
        <v>1588.32</v>
      </c>
    </row>
    <row r="1147" spans="7:11" x14ac:dyDescent="0.2">
      <c r="G1147" s="3">
        <v>40990</v>
      </c>
      <c r="H1147" s="2" t="s">
        <v>31</v>
      </c>
      <c r="I1147" s="2" t="s">
        <v>23</v>
      </c>
      <c r="J1147" s="2" t="s">
        <v>282</v>
      </c>
      <c r="K1147" s="107">
        <v>2814.25</v>
      </c>
    </row>
    <row r="1148" spans="7:11" x14ac:dyDescent="0.2">
      <c r="G1148" s="3">
        <v>41110</v>
      </c>
      <c r="H1148" s="2" t="s">
        <v>31</v>
      </c>
      <c r="I1148" s="2" t="s">
        <v>14</v>
      </c>
      <c r="J1148" s="2" t="s">
        <v>36</v>
      </c>
      <c r="K1148" s="107">
        <v>1895.04</v>
      </c>
    </row>
    <row r="1149" spans="7:11" x14ac:dyDescent="0.2">
      <c r="G1149" s="3">
        <v>41074</v>
      </c>
      <c r="H1149" s="2" t="s">
        <v>13</v>
      </c>
      <c r="I1149" s="2" t="s">
        <v>23</v>
      </c>
      <c r="J1149" s="2" t="s">
        <v>282</v>
      </c>
      <c r="K1149" s="107">
        <v>2868.45</v>
      </c>
    </row>
    <row r="1150" spans="7:11" x14ac:dyDescent="0.2">
      <c r="G1150" s="3">
        <v>41098</v>
      </c>
      <c r="H1150" s="2" t="s">
        <v>28</v>
      </c>
      <c r="I1150" s="2" t="s">
        <v>14</v>
      </c>
      <c r="J1150" s="2" t="s">
        <v>35</v>
      </c>
      <c r="K1150" s="107">
        <v>1905.08</v>
      </c>
    </row>
    <row r="1151" spans="7:11" x14ac:dyDescent="0.2">
      <c r="G1151" s="3">
        <v>41027</v>
      </c>
      <c r="H1151" s="2" t="s">
        <v>28</v>
      </c>
      <c r="I1151" s="2" t="s">
        <v>23</v>
      </c>
      <c r="J1151" s="2" t="s">
        <v>32</v>
      </c>
      <c r="K1151" s="107">
        <v>265.85000000000002</v>
      </c>
    </row>
    <row r="1152" spans="7:11" x14ac:dyDescent="0.2">
      <c r="G1152" s="3">
        <v>40940</v>
      </c>
      <c r="H1152" s="2" t="s">
        <v>28</v>
      </c>
      <c r="I1152" s="2" t="s">
        <v>27</v>
      </c>
      <c r="J1152" s="2" t="s">
        <v>30</v>
      </c>
      <c r="K1152" s="107">
        <v>8590.34</v>
      </c>
    </row>
    <row r="1153" spans="7:11" x14ac:dyDescent="0.2">
      <c r="G1153" s="3">
        <v>41397</v>
      </c>
      <c r="H1153" s="2" t="s">
        <v>17</v>
      </c>
      <c r="I1153" s="2" t="s">
        <v>27</v>
      </c>
      <c r="J1153" s="2" t="s">
        <v>33</v>
      </c>
      <c r="K1153" s="107">
        <v>2116.7600000000002</v>
      </c>
    </row>
    <row r="1154" spans="7:11" x14ac:dyDescent="0.2">
      <c r="G1154" s="3">
        <v>41021</v>
      </c>
      <c r="H1154" s="2" t="s">
        <v>13</v>
      </c>
      <c r="I1154" s="2" t="s">
        <v>27</v>
      </c>
      <c r="J1154" s="2" t="s">
        <v>34</v>
      </c>
      <c r="K1154" s="107">
        <v>405.57</v>
      </c>
    </row>
    <row r="1155" spans="7:11" x14ac:dyDescent="0.2">
      <c r="G1155" s="3">
        <v>40932</v>
      </c>
      <c r="H1155" s="2" t="s">
        <v>28</v>
      </c>
      <c r="I1155" s="2" t="s">
        <v>23</v>
      </c>
      <c r="J1155" s="2" t="s">
        <v>36</v>
      </c>
      <c r="K1155" s="107">
        <v>3387.15</v>
      </c>
    </row>
    <row r="1156" spans="7:11" x14ac:dyDescent="0.2">
      <c r="G1156" s="3">
        <v>41216</v>
      </c>
      <c r="H1156" s="2" t="s">
        <v>17</v>
      </c>
      <c r="I1156" s="2" t="s">
        <v>20</v>
      </c>
      <c r="J1156" s="2" t="s">
        <v>26</v>
      </c>
      <c r="K1156" s="107">
        <v>5434.85</v>
      </c>
    </row>
    <row r="1157" spans="7:11" x14ac:dyDescent="0.2">
      <c r="G1157" s="3">
        <v>41151</v>
      </c>
      <c r="H1157" s="2" t="s">
        <v>17</v>
      </c>
      <c r="I1157" s="2" t="s">
        <v>20</v>
      </c>
      <c r="J1157" s="2" t="s">
        <v>15</v>
      </c>
      <c r="K1157" s="107">
        <v>3504.52</v>
      </c>
    </row>
    <row r="1158" spans="7:11" x14ac:dyDescent="0.2">
      <c r="G1158" s="3">
        <v>41030</v>
      </c>
      <c r="H1158" s="2" t="s">
        <v>13</v>
      </c>
      <c r="I1158" s="2" t="s">
        <v>23</v>
      </c>
      <c r="J1158" s="2" t="s">
        <v>18</v>
      </c>
      <c r="K1158" s="107">
        <v>4840.1000000000004</v>
      </c>
    </row>
    <row r="1159" spans="7:11" x14ac:dyDescent="0.2">
      <c r="G1159" s="3">
        <v>41588</v>
      </c>
      <c r="H1159" s="2" t="s">
        <v>13</v>
      </c>
      <c r="I1159" s="2" t="s">
        <v>27</v>
      </c>
      <c r="J1159" s="2" t="s">
        <v>36</v>
      </c>
      <c r="K1159" s="107">
        <v>9266.7900000000009</v>
      </c>
    </row>
    <row r="1160" spans="7:11" x14ac:dyDescent="0.2">
      <c r="G1160" s="3">
        <v>41355</v>
      </c>
      <c r="H1160" s="2" t="s">
        <v>31</v>
      </c>
      <c r="I1160" s="2" t="s">
        <v>23</v>
      </c>
      <c r="J1160" s="2" t="s">
        <v>282</v>
      </c>
      <c r="K1160" s="107">
        <v>2077.98</v>
      </c>
    </row>
    <row r="1161" spans="7:11" x14ac:dyDescent="0.2">
      <c r="G1161" s="3">
        <v>41562</v>
      </c>
      <c r="H1161" s="2" t="s">
        <v>31</v>
      </c>
      <c r="I1161" s="2" t="s">
        <v>27</v>
      </c>
      <c r="J1161" s="2" t="s">
        <v>18</v>
      </c>
      <c r="K1161" s="107">
        <v>600.74</v>
      </c>
    </row>
    <row r="1162" spans="7:11" x14ac:dyDescent="0.2">
      <c r="G1162" s="3">
        <v>41394</v>
      </c>
      <c r="H1162" s="2" t="s">
        <v>28</v>
      </c>
      <c r="I1162" s="2" t="s">
        <v>20</v>
      </c>
      <c r="J1162" s="2" t="s">
        <v>21</v>
      </c>
      <c r="K1162" s="107">
        <v>5382.83</v>
      </c>
    </row>
    <row r="1163" spans="7:11" x14ac:dyDescent="0.2">
      <c r="G1163" s="3">
        <v>41472</v>
      </c>
      <c r="H1163" s="2" t="s">
        <v>17</v>
      </c>
      <c r="I1163" s="2" t="s">
        <v>14</v>
      </c>
      <c r="J1163" s="2" t="s">
        <v>29</v>
      </c>
      <c r="K1163" s="107">
        <v>5552.08</v>
      </c>
    </row>
    <row r="1164" spans="7:11" x14ac:dyDescent="0.2">
      <c r="G1164" s="3">
        <v>41430</v>
      </c>
      <c r="H1164" s="2" t="s">
        <v>13</v>
      </c>
      <c r="I1164" s="2" t="s">
        <v>20</v>
      </c>
      <c r="J1164" s="2" t="s">
        <v>26</v>
      </c>
      <c r="K1164" s="107">
        <v>2582.46</v>
      </c>
    </row>
    <row r="1165" spans="7:11" x14ac:dyDescent="0.2">
      <c r="G1165" s="3">
        <v>41337</v>
      </c>
      <c r="H1165" s="2" t="s">
        <v>13</v>
      </c>
      <c r="I1165" s="2" t="s">
        <v>14</v>
      </c>
      <c r="J1165" s="2" t="s">
        <v>18</v>
      </c>
      <c r="K1165" s="107">
        <v>7547.8</v>
      </c>
    </row>
    <row r="1166" spans="7:11" x14ac:dyDescent="0.2">
      <c r="G1166" s="3">
        <v>41298</v>
      </c>
      <c r="H1166" s="2" t="s">
        <v>17</v>
      </c>
      <c r="I1166" s="2" t="s">
        <v>20</v>
      </c>
      <c r="J1166" s="2" t="s">
        <v>36</v>
      </c>
      <c r="K1166" s="107">
        <v>9496.6</v>
      </c>
    </row>
    <row r="1167" spans="7:11" x14ac:dyDescent="0.2">
      <c r="G1167" s="3">
        <v>41349</v>
      </c>
      <c r="H1167" s="2" t="s">
        <v>28</v>
      </c>
      <c r="I1167" s="2" t="s">
        <v>27</v>
      </c>
      <c r="J1167" s="2" t="s">
        <v>35</v>
      </c>
      <c r="K1167" s="107">
        <v>9633.4699999999993</v>
      </c>
    </row>
    <row r="1168" spans="7:11" x14ac:dyDescent="0.2">
      <c r="G1168" s="3">
        <v>41192</v>
      </c>
      <c r="H1168" s="2" t="s">
        <v>28</v>
      </c>
      <c r="I1168" s="2" t="s">
        <v>20</v>
      </c>
      <c r="J1168" s="2" t="s">
        <v>18</v>
      </c>
      <c r="K1168" s="107">
        <v>4191.91</v>
      </c>
    </row>
    <row r="1169" spans="7:11" x14ac:dyDescent="0.2">
      <c r="G1169" s="3">
        <v>41070</v>
      </c>
      <c r="H1169" s="2" t="s">
        <v>13</v>
      </c>
      <c r="I1169" s="2" t="s">
        <v>14</v>
      </c>
      <c r="J1169" s="2" t="s">
        <v>18</v>
      </c>
      <c r="K1169" s="107">
        <v>2159.5500000000002</v>
      </c>
    </row>
    <row r="1170" spans="7:11" x14ac:dyDescent="0.2">
      <c r="G1170" s="3">
        <v>40934</v>
      </c>
      <c r="H1170" s="2" t="s">
        <v>13</v>
      </c>
      <c r="I1170" s="2" t="s">
        <v>27</v>
      </c>
      <c r="J1170" s="2" t="s">
        <v>282</v>
      </c>
      <c r="K1170" s="107">
        <v>5149.4799999999996</v>
      </c>
    </row>
    <row r="1171" spans="7:11" x14ac:dyDescent="0.2">
      <c r="G1171" s="3">
        <v>41057</v>
      </c>
      <c r="H1171" s="2" t="s">
        <v>17</v>
      </c>
      <c r="I1171" s="2" t="s">
        <v>27</v>
      </c>
      <c r="J1171" s="2" t="s">
        <v>29</v>
      </c>
      <c r="K1171" s="107">
        <v>8953.4500000000007</v>
      </c>
    </row>
    <row r="1172" spans="7:11" x14ac:dyDescent="0.2">
      <c r="G1172" s="3">
        <v>41009</v>
      </c>
      <c r="H1172" s="2" t="s">
        <v>31</v>
      </c>
      <c r="I1172" s="2" t="s">
        <v>14</v>
      </c>
      <c r="J1172" s="2" t="s">
        <v>30</v>
      </c>
      <c r="K1172" s="107">
        <v>6445.13</v>
      </c>
    </row>
    <row r="1173" spans="7:11" x14ac:dyDescent="0.2">
      <c r="G1173" s="3">
        <v>41499</v>
      </c>
      <c r="H1173" s="2" t="s">
        <v>31</v>
      </c>
      <c r="I1173" s="2" t="s">
        <v>20</v>
      </c>
      <c r="J1173" s="2" t="s">
        <v>32</v>
      </c>
      <c r="K1173" s="107">
        <v>1470.18</v>
      </c>
    </row>
    <row r="1174" spans="7:11" x14ac:dyDescent="0.2">
      <c r="G1174" s="3">
        <v>41115</v>
      </c>
      <c r="H1174" s="2" t="s">
        <v>13</v>
      </c>
      <c r="I1174" s="2" t="s">
        <v>20</v>
      </c>
      <c r="J1174" s="2" t="s">
        <v>15</v>
      </c>
      <c r="K1174" s="107">
        <v>9868.7800000000007</v>
      </c>
    </row>
    <row r="1175" spans="7:11" x14ac:dyDescent="0.2">
      <c r="G1175" s="3">
        <v>41605</v>
      </c>
      <c r="H1175" s="2" t="s">
        <v>28</v>
      </c>
      <c r="I1175" s="2" t="s">
        <v>20</v>
      </c>
      <c r="J1175" s="2" t="s">
        <v>29</v>
      </c>
      <c r="K1175" s="107">
        <v>4011.8</v>
      </c>
    </row>
    <row r="1176" spans="7:11" x14ac:dyDescent="0.2">
      <c r="G1176" s="3">
        <v>41555</v>
      </c>
      <c r="H1176" s="2" t="s">
        <v>17</v>
      </c>
      <c r="I1176" s="2" t="s">
        <v>23</v>
      </c>
      <c r="J1176" s="2" t="s">
        <v>24</v>
      </c>
      <c r="K1176" s="107">
        <v>8807.58</v>
      </c>
    </row>
    <row r="1177" spans="7:11" x14ac:dyDescent="0.2">
      <c r="G1177" s="3">
        <v>41195</v>
      </c>
      <c r="H1177" s="2" t="s">
        <v>28</v>
      </c>
      <c r="I1177" s="2" t="s">
        <v>14</v>
      </c>
      <c r="J1177" s="2" t="s">
        <v>32</v>
      </c>
      <c r="K1177" s="107">
        <v>7394.15</v>
      </c>
    </row>
    <row r="1178" spans="7:11" x14ac:dyDescent="0.2">
      <c r="G1178" s="3">
        <v>41344</v>
      </c>
      <c r="H1178" s="2" t="s">
        <v>13</v>
      </c>
      <c r="I1178" s="2" t="s">
        <v>27</v>
      </c>
      <c r="J1178" s="2" t="s">
        <v>26</v>
      </c>
      <c r="K1178" s="107">
        <v>4478.03</v>
      </c>
    </row>
    <row r="1179" spans="7:11" x14ac:dyDescent="0.2">
      <c r="G1179" s="3">
        <v>41178</v>
      </c>
      <c r="H1179" s="2" t="s">
        <v>28</v>
      </c>
      <c r="I1179" s="2" t="s">
        <v>27</v>
      </c>
      <c r="J1179" s="2" t="s">
        <v>21</v>
      </c>
      <c r="K1179" s="107">
        <v>8421.57</v>
      </c>
    </row>
    <row r="1180" spans="7:11" x14ac:dyDescent="0.2">
      <c r="G1180" s="3">
        <v>41360</v>
      </c>
      <c r="H1180" s="2" t="s">
        <v>31</v>
      </c>
      <c r="I1180" s="2" t="s">
        <v>27</v>
      </c>
      <c r="J1180" s="2" t="s">
        <v>33</v>
      </c>
      <c r="K1180" s="107">
        <v>5724.06</v>
      </c>
    </row>
    <row r="1181" spans="7:11" x14ac:dyDescent="0.2">
      <c r="G1181" s="3">
        <v>41534</v>
      </c>
      <c r="H1181" s="2" t="s">
        <v>17</v>
      </c>
      <c r="I1181" s="2" t="s">
        <v>27</v>
      </c>
      <c r="J1181" s="2" t="s">
        <v>29</v>
      </c>
      <c r="K1181" s="107">
        <v>7244.51</v>
      </c>
    </row>
    <row r="1182" spans="7:11" x14ac:dyDescent="0.2">
      <c r="G1182" s="3">
        <v>41118</v>
      </c>
      <c r="H1182" s="2" t="s">
        <v>13</v>
      </c>
      <c r="I1182" s="2" t="s">
        <v>20</v>
      </c>
      <c r="J1182" s="2" t="s">
        <v>36</v>
      </c>
      <c r="K1182" s="107">
        <v>6740.55</v>
      </c>
    </row>
    <row r="1183" spans="7:11" x14ac:dyDescent="0.2">
      <c r="G1183" s="3">
        <v>40917</v>
      </c>
      <c r="H1183" s="2" t="s">
        <v>17</v>
      </c>
      <c r="I1183" s="2" t="s">
        <v>23</v>
      </c>
      <c r="J1183" s="2" t="s">
        <v>282</v>
      </c>
      <c r="K1183" s="107">
        <v>7851.12</v>
      </c>
    </row>
    <row r="1184" spans="7:11" x14ac:dyDescent="0.2">
      <c r="G1184" s="3">
        <v>41478</v>
      </c>
      <c r="H1184" s="2" t="s">
        <v>31</v>
      </c>
      <c r="I1184" s="2" t="s">
        <v>23</v>
      </c>
      <c r="J1184" s="2" t="s">
        <v>36</v>
      </c>
      <c r="K1184" s="107">
        <v>3114.36</v>
      </c>
    </row>
    <row r="1185" spans="7:11" x14ac:dyDescent="0.2">
      <c r="G1185" s="3">
        <v>41279</v>
      </c>
      <c r="H1185" s="2" t="s">
        <v>28</v>
      </c>
      <c r="I1185" s="2" t="s">
        <v>20</v>
      </c>
      <c r="J1185" s="2" t="s">
        <v>35</v>
      </c>
      <c r="K1185" s="107">
        <v>9614.39</v>
      </c>
    </row>
    <row r="1186" spans="7:11" x14ac:dyDescent="0.2">
      <c r="G1186" s="3">
        <v>41012</v>
      </c>
      <c r="H1186" s="2" t="s">
        <v>31</v>
      </c>
      <c r="I1186" s="2" t="s">
        <v>23</v>
      </c>
      <c r="J1186" s="2" t="s">
        <v>282</v>
      </c>
      <c r="K1186" s="107">
        <v>5794.27</v>
      </c>
    </row>
    <row r="1187" spans="7:11" x14ac:dyDescent="0.2">
      <c r="G1187" s="3">
        <v>41420</v>
      </c>
      <c r="H1187" s="2" t="s">
        <v>28</v>
      </c>
      <c r="I1187" s="2" t="s">
        <v>27</v>
      </c>
      <c r="J1187" s="2" t="s">
        <v>15</v>
      </c>
      <c r="K1187" s="107">
        <v>354.03</v>
      </c>
    </row>
    <row r="1188" spans="7:11" x14ac:dyDescent="0.2">
      <c r="G1188" s="3">
        <v>41443</v>
      </c>
      <c r="H1188" s="2" t="s">
        <v>31</v>
      </c>
      <c r="I1188" s="2" t="s">
        <v>20</v>
      </c>
      <c r="J1188" s="2" t="s">
        <v>35</v>
      </c>
      <c r="K1188" s="107">
        <v>9560.08</v>
      </c>
    </row>
    <row r="1189" spans="7:11" x14ac:dyDescent="0.2">
      <c r="G1189" s="3">
        <v>41472</v>
      </c>
      <c r="H1189" s="2" t="s">
        <v>13</v>
      </c>
      <c r="I1189" s="2" t="s">
        <v>20</v>
      </c>
      <c r="J1189" s="2" t="s">
        <v>32</v>
      </c>
      <c r="K1189" s="107">
        <v>5054.24</v>
      </c>
    </row>
    <row r="1190" spans="7:11" x14ac:dyDescent="0.2">
      <c r="G1190" s="3">
        <v>41121</v>
      </c>
      <c r="H1190" s="2" t="s">
        <v>13</v>
      </c>
      <c r="I1190" s="2" t="s">
        <v>14</v>
      </c>
      <c r="J1190" s="2" t="s">
        <v>35</v>
      </c>
      <c r="K1190" s="107">
        <v>7416.34</v>
      </c>
    </row>
    <row r="1191" spans="7:11" x14ac:dyDescent="0.2">
      <c r="G1191" s="3">
        <v>41376</v>
      </c>
      <c r="H1191" s="2" t="s">
        <v>31</v>
      </c>
      <c r="I1191" s="2" t="s">
        <v>20</v>
      </c>
      <c r="J1191" s="2" t="s">
        <v>33</v>
      </c>
      <c r="K1191" s="107">
        <v>7552.17</v>
      </c>
    </row>
    <row r="1192" spans="7:11" x14ac:dyDescent="0.2">
      <c r="G1192" s="3">
        <v>41564</v>
      </c>
      <c r="H1192" s="2" t="s">
        <v>17</v>
      </c>
      <c r="I1192" s="2" t="s">
        <v>14</v>
      </c>
      <c r="J1192" s="2" t="s">
        <v>21</v>
      </c>
      <c r="K1192" s="107">
        <v>6922.63</v>
      </c>
    </row>
    <row r="1193" spans="7:11" x14ac:dyDescent="0.2">
      <c r="G1193" s="3">
        <v>41229</v>
      </c>
      <c r="H1193" s="2" t="s">
        <v>17</v>
      </c>
      <c r="I1193" s="2" t="s">
        <v>20</v>
      </c>
      <c r="J1193" s="2" t="s">
        <v>21</v>
      </c>
      <c r="K1193" s="107">
        <v>9747.5300000000007</v>
      </c>
    </row>
    <row r="1194" spans="7:11" x14ac:dyDescent="0.2">
      <c r="G1194" s="3">
        <v>41571</v>
      </c>
      <c r="H1194" s="2" t="s">
        <v>28</v>
      </c>
      <c r="I1194" s="2" t="s">
        <v>23</v>
      </c>
      <c r="J1194" s="2" t="s">
        <v>282</v>
      </c>
      <c r="K1194" s="107">
        <v>8310.24</v>
      </c>
    </row>
    <row r="1195" spans="7:11" x14ac:dyDescent="0.2">
      <c r="G1195" s="3">
        <v>40932</v>
      </c>
      <c r="H1195" s="2" t="s">
        <v>28</v>
      </c>
      <c r="I1195" s="2" t="s">
        <v>14</v>
      </c>
      <c r="J1195" s="2" t="s">
        <v>33</v>
      </c>
      <c r="K1195" s="107">
        <v>8314.8700000000008</v>
      </c>
    </row>
    <row r="1196" spans="7:11" x14ac:dyDescent="0.2">
      <c r="G1196" s="3">
        <v>41334</v>
      </c>
      <c r="H1196" s="2" t="s">
        <v>17</v>
      </c>
      <c r="I1196" s="2" t="s">
        <v>27</v>
      </c>
      <c r="J1196" s="2" t="s">
        <v>30</v>
      </c>
      <c r="K1196" s="107">
        <v>2005.8</v>
      </c>
    </row>
    <row r="1197" spans="7:11" x14ac:dyDescent="0.2">
      <c r="G1197" s="3">
        <v>41112</v>
      </c>
      <c r="H1197" s="2" t="s">
        <v>13</v>
      </c>
      <c r="I1197" s="2" t="s">
        <v>20</v>
      </c>
      <c r="J1197" s="2" t="s">
        <v>15</v>
      </c>
      <c r="K1197" s="107">
        <v>9261.9699999999993</v>
      </c>
    </row>
    <row r="1198" spans="7:11" x14ac:dyDescent="0.2">
      <c r="G1198" s="3">
        <v>41577</v>
      </c>
      <c r="H1198" s="2" t="s">
        <v>31</v>
      </c>
      <c r="I1198" s="2" t="s">
        <v>23</v>
      </c>
      <c r="J1198" s="2" t="s">
        <v>30</v>
      </c>
      <c r="K1198" s="107">
        <v>7684.6</v>
      </c>
    </row>
    <row r="1199" spans="7:11" x14ac:dyDescent="0.2">
      <c r="G1199" s="3">
        <v>41547</v>
      </c>
      <c r="H1199" s="2" t="s">
        <v>31</v>
      </c>
      <c r="I1199" s="2" t="s">
        <v>14</v>
      </c>
      <c r="J1199" s="2" t="s">
        <v>34</v>
      </c>
      <c r="K1199" s="107">
        <v>9493</v>
      </c>
    </row>
    <row r="1200" spans="7:11" x14ac:dyDescent="0.2">
      <c r="G1200" s="3">
        <v>40917</v>
      </c>
      <c r="H1200" s="2" t="s">
        <v>28</v>
      </c>
      <c r="I1200" s="2" t="s">
        <v>20</v>
      </c>
      <c r="J1200" s="2" t="s">
        <v>30</v>
      </c>
      <c r="K1200" s="107">
        <v>8777.75</v>
      </c>
    </row>
    <row r="1201" spans="7:11" x14ac:dyDescent="0.2">
      <c r="G1201" s="3">
        <v>41180</v>
      </c>
      <c r="H1201" s="2" t="s">
        <v>31</v>
      </c>
      <c r="I1201" s="2" t="s">
        <v>14</v>
      </c>
      <c r="J1201" s="2" t="s">
        <v>36</v>
      </c>
      <c r="K1201" s="107">
        <v>2328.7800000000002</v>
      </c>
    </row>
    <row r="1202" spans="7:11" x14ac:dyDescent="0.2">
      <c r="G1202" s="3">
        <v>41336</v>
      </c>
      <c r="H1202" s="2" t="s">
        <v>31</v>
      </c>
      <c r="I1202" s="2" t="s">
        <v>27</v>
      </c>
      <c r="J1202" s="2" t="s">
        <v>18</v>
      </c>
      <c r="K1202" s="107">
        <v>738.26</v>
      </c>
    </row>
    <row r="1203" spans="7:11" x14ac:dyDescent="0.2">
      <c r="G1203" s="3">
        <v>41464</v>
      </c>
      <c r="H1203" s="2" t="s">
        <v>13</v>
      </c>
      <c r="I1203" s="2" t="s">
        <v>14</v>
      </c>
      <c r="J1203" s="2" t="s">
        <v>15</v>
      </c>
      <c r="K1203" s="107">
        <v>8201.57</v>
      </c>
    </row>
    <row r="1204" spans="7:11" x14ac:dyDescent="0.2">
      <c r="G1204" s="3">
        <v>41296</v>
      </c>
      <c r="H1204" s="2" t="s">
        <v>28</v>
      </c>
      <c r="I1204" s="2" t="s">
        <v>14</v>
      </c>
      <c r="J1204" s="2" t="s">
        <v>33</v>
      </c>
      <c r="K1204" s="107">
        <v>6644.46</v>
      </c>
    </row>
    <row r="1205" spans="7:11" x14ac:dyDescent="0.2">
      <c r="G1205" s="3">
        <v>41597</v>
      </c>
      <c r="H1205" s="2" t="s">
        <v>28</v>
      </c>
      <c r="I1205" s="2" t="s">
        <v>23</v>
      </c>
      <c r="J1205" s="2" t="s">
        <v>15</v>
      </c>
      <c r="K1205" s="107">
        <v>5948.53</v>
      </c>
    </row>
    <row r="1206" spans="7:11" x14ac:dyDescent="0.2">
      <c r="G1206" s="3">
        <v>41098</v>
      </c>
      <c r="H1206" s="2" t="s">
        <v>31</v>
      </c>
      <c r="I1206" s="2" t="s">
        <v>27</v>
      </c>
      <c r="J1206" s="2" t="s">
        <v>30</v>
      </c>
      <c r="K1206" s="107">
        <v>9813.43</v>
      </c>
    </row>
    <row r="1207" spans="7:11" x14ac:dyDescent="0.2">
      <c r="G1207" s="3">
        <v>41159</v>
      </c>
      <c r="H1207" s="2" t="s">
        <v>28</v>
      </c>
      <c r="I1207" s="2" t="s">
        <v>20</v>
      </c>
      <c r="J1207" s="2" t="s">
        <v>30</v>
      </c>
      <c r="K1207" s="107">
        <v>8135.94</v>
      </c>
    </row>
    <row r="1208" spans="7:11" x14ac:dyDescent="0.2">
      <c r="G1208" s="3">
        <v>41408</v>
      </c>
      <c r="H1208" s="2" t="s">
        <v>31</v>
      </c>
      <c r="I1208" s="2" t="s">
        <v>27</v>
      </c>
      <c r="J1208" s="2" t="s">
        <v>32</v>
      </c>
      <c r="K1208" s="107">
        <v>8296.02</v>
      </c>
    </row>
    <row r="1209" spans="7:11" x14ac:dyDescent="0.2">
      <c r="G1209" s="3">
        <v>41579</v>
      </c>
      <c r="H1209" s="2" t="s">
        <v>31</v>
      </c>
      <c r="I1209" s="2" t="s">
        <v>23</v>
      </c>
      <c r="J1209" s="2" t="s">
        <v>15</v>
      </c>
      <c r="K1209" s="107">
        <v>62.46</v>
      </c>
    </row>
    <row r="1210" spans="7:11" x14ac:dyDescent="0.2">
      <c r="G1210" s="3">
        <v>41395</v>
      </c>
      <c r="H1210" s="2" t="s">
        <v>31</v>
      </c>
      <c r="I1210" s="2" t="s">
        <v>20</v>
      </c>
      <c r="J1210" s="2" t="s">
        <v>29</v>
      </c>
      <c r="K1210" s="107">
        <v>7476.78</v>
      </c>
    </row>
    <row r="1211" spans="7:11" x14ac:dyDescent="0.2">
      <c r="G1211" s="3">
        <v>41237</v>
      </c>
      <c r="H1211" s="2" t="s">
        <v>28</v>
      </c>
      <c r="I1211" s="2" t="s">
        <v>27</v>
      </c>
      <c r="J1211" s="2" t="s">
        <v>282</v>
      </c>
      <c r="K1211" s="107">
        <v>4120.1099999999997</v>
      </c>
    </row>
    <row r="1212" spans="7:11" x14ac:dyDescent="0.2">
      <c r="G1212" s="3">
        <v>41369</v>
      </c>
      <c r="H1212" s="2" t="s">
        <v>17</v>
      </c>
      <c r="I1212" s="2" t="s">
        <v>23</v>
      </c>
      <c r="J1212" s="2" t="s">
        <v>24</v>
      </c>
      <c r="K1212" s="107">
        <v>6755.08</v>
      </c>
    </row>
    <row r="1213" spans="7:11" x14ac:dyDescent="0.2">
      <c r="G1213" s="3">
        <v>41465</v>
      </c>
      <c r="H1213" s="2" t="s">
        <v>13</v>
      </c>
      <c r="I1213" s="2" t="s">
        <v>27</v>
      </c>
      <c r="J1213" s="2" t="s">
        <v>18</v>
      </c>
      <c r="K1213" s="107">
        <v>9579.83</v>
      </c>
    </row>
    <row r="1214" spans="7:11" x14ac:dyDescent="0.2">
      <c r="G1214" s="3">
        <v>41262</v>
      </c>
      <c r="H1214" s="2" t="s">
        <v>31</v>
      </c>
      <c r="I1214" s="2" t="s">
        <v>27</v>
      </c>
      <c r="J1214" s="2" t="s">
        <v>29</v>
      </c>
      <c r="K1214" s="107">
        <v>2944.3</v>
      </c>
    </row>
    <row r="1215" spans="7:11" x14ac:dyDescent="0.2">
      <c r="G1215" s="3">
        <v>41452</v>
      </c>
      <c r="H1215" s="2" t="s">
        <v>13</v>
      </c>
      <c r="I1215" s="2" t="s">
        <v>27</v>
      </c>
      <c r="J1215" s="2" t="s">
        <v>36</v>
      </c>
      <c r="K1215" s="107">
        <v>5379.41</v>
      </c>
    </row>
    <row r="1216" spans="7:11" x14ac:dyDescent="0.2">
      <c r="G1216" s="3">
        <v>41334</v>
      </c>
      <c r="H1216" s="2" t="s">
        <v>13</v>
      </c>
      <c r="I1216" s="2" t="s">
        <v>20</v>
      </c>
      <c r="J1216" s="2" t="s">
        <v>35</v>
      </c>
      <c r="K1216" s="107">
        <v>7563.68</v>
      </c>
    </row>
    <row r="1217" spans="7:11" x14ac:dyDescent="0.2">
      <c r="G1217" s="3">
        <v>41152</v>
      </c>
      <c r="H1217" s="2" t="s">
        <v>31</v>
      </c>
      <c r="I1217" s="2" t="s">
        <v>27</v>
      </c>
      <c r="J1217" s="2" t="s">
        <v>24</v>
      </c>
      <c r="K1217" s="107">
        <v>9835.9500000000007</v>
      </c>
    </row>
    <row r="1218" spans="7:11" x14ac:dyDescent="0.2">
      <c r="G1218" s="3">
        <v>41272</v>
      </c>
      <c r="H1218" s="2" t="s">
        <v>13</v>
      </c>
      <c r="I1218" s="2" t="s">
        <v>14</v>
      </c>
      <c r="J1218" s="2" t="s">
        <v>30</v>
      </c>
      <c r="K1218" s="107">
        <v>31.54</v>
      </c>
    </row>
    <row r="1219" spans="7:11" x14ac:dyDescent="0.2">
      <c r="G1219" s="3">
        <v>41568</v>
      </c>
      <c r="H1219" s="2" t="s">
        <v>31</v>
      </c>
      <c r="I1219" s="2" t="s">
        <v>14</v>
      </c>
      <c r="J1219" s="2" t="s">
        <v>30</v>
      </c>
      <c r="K1219" s="107">
        <v>8592.39</v>
      </c>
    </row>
    <row r="1220" spans="7:11" x14ac:dyDescent="0.2">
      <c r="G1220" s="3">
        <v>41264</v>
      </c>
      <c r="H1220" s="2" t="s">
        <v>31</v>
      </c>
      <c r="I1220" s="2" t="s">
        <v>14</v>
      </c>
      <c r="J1220" s="2" t="s">
        <v>36</v>
      </c>
      <c r="K1220" s="107">
        <v>5494.66</v>
      </c>
    </row>
    <row r="1221" spans="7:11" x14ac:dyDescent="0.2">
      <c r="G1221" s="3">
        <v>41003</v>
      </c>
      <c r="H1221" s="2" t="s">
        <v>17</v>
      </c>
      <c r="I1221" s="2" t="s">
        <v>27</v>
      </c>
      <c r="J1221" s="2" t="s">
        <v>18</v>
      </c>
      <c r="K1221" s="107">
        <v>6701.54</v>
      </c>
    </row>
    <row r="1222" spans="7:11" x14ac:dyDescent="0.2">
      <c r="G1222" s="3">
        <v>41629</v>
      </c>
      <c r="H1222" s="2" t="s">
        <v>28</v>
      </c>
      <c r="I1222" s="2" t="s">
        <v>23</v>
      </c>
      <c r="J1222" s="2" t="s">
        <v>21</v>
      </c>
      <c r="K1222" s="107">
        <v>6575.83</v>
      </c>
    </row>
    <row r="1223" spans="7:11" x14ac:dyDescent="0.2">
      <c r="G1223" s="3">
        <v>41405</v>
      </c>
      <c r="H1223" s="2" t="s">
        <v>17</v>
      </c>
      <c r="I1223" s="2" t="s">
        <v>20</v>
      </c>
      <c r="J1223" s="2" t="s">
        <v>21</v>
      </c>
      <c r="K1223" s="107">
        <v>3058.53</v>
      </c>
    </row>
    <row r="1224" spans="7:11" x14ac:dyDescent="0.2">
      <c r="G1224" s="3">
        <v>40937</v>
      </c>
      <c r="H1224" s="2" t="s">
        <v>13</v>
      </c>
      <c r="I1224" s="2" t="s">
        <v>14</v>
      </c>
      <c r="J1224" s="2" t="s">
        <v>26</v>
      </c>
      <c r="K1224" s="107">
        <v>273.7</v>
      </c>
    </row>
    <row r="1225" spans="7:11" x14ac:dyDescent="0.2">
      <c r="G1225" s="3">
        <v>41248</v>
      </c>
      <c r="H1225" s="2" t="s">
        <v>17</v>
      </c>
      <c r="I1225" s="2" t="s">
        <v>14</v>
      </c>
      <c r="J1225" s="2" t="s">
        <v>29</v>
      </c>
      <c r="K1225" s="107">
        <v>2302.75</v>
      </c>
    </row>
    <row r="1226" spans="7:11" x14ac:dyDescent="0.2">
      <c r="G1226" s="3">
        <v>41064</v>
      </c>
      <c r="H1226" s="2" t="s">
        <v>17</v>
      </c>
      <c r="I1226" s="2" t="s">
        <v>14</v>
      </c>
      <c r="J1226" s="2" t="s">
        <v>32</v>
      </c>
      <c r="K1226" s="107">
        <v>5779.27</v>
      </c>
    </row>
    <row r="1227" spans="7:11" x14ac:dyDescent="0.2">
      <c r="G1227" s="3">
        <v>40997</v>
      </c>
      <c r="H1227" s="2" t="s">
        <v>28</v>
      </c>
      <c r="I1227" s="2" t="s">
        <v>20</v>
      </c>
      <c r="J1227" s="2" t="s">
        <v>21</v>
      </c>
      <c r="K1227" s="107">
        <v>3012</v>
      </c>
    </row>
    <row r="1228" spans="7:11" x14ac:dyDescent="0.2">
      <c r="G1228" s="3">
        <v>40999</v>
      </c>
      <c r="H1228" s="2" t="s">
        <v>28</v>
      </c>
      <c r="I1228" s="2" t="s">
        <v>27</v>
      </c>
      <c r="J1228" s="2" t="s">
        <v>35</v>
      </c>
      <c r="K1228" s="107">
        <v>4098.3900000000003</v>
      </c>
    </row>
    <row r="1229" spans="7:11" x14ac:dyDescent="0.2">
      <c r="G1229" s="3">
        <v>41268</v>
      </c>
      <c r="H1229" s="2" t="s">
        <v>13</v>
      </c>
      <c r="I1229" s="2" t="s">
        <v>23</v>
      </c>
      <c r="J1229" s="2" t="s">
        <v>18</v>
      </c>
      <c r="K1229" s="107">
        <v>6167.4</v>
      </c>
    </row>
    <row r="1230" spans="7:11" x14ac:dyDescent="0.2">
      <c r="G1230" s="3">
        <v>41025</v>
      </c>
      <c r="H1230" s="2" t="s">
        <v>17</v>
      </c>
      <c r="I1230" s="2" t="s">
        <v>27</v>
      </c>
      <c r="J1230" s="2" t="s">
        <v>24</v>
      </c>
      <c r="K1230" s="107">
        <v>1469.65</v>
      </c>
    </row>
    <row r="1231" spans="7:11" x14ac:dyDescent="0.2">
      <c r="G1231" s="3">
        <v>41105</v>
      </c>
      <c r="H1231" s="2" t="s">
        <v>17</v>
      </c>
      <c r="I1231" s="2" t="s">
        <v>27</v>
      </c>
      <c r="J1231" s="2" t="s">
        <v>34</v>
      </c>
      <c r="K1231" s="107">
        <v>1678.34</v>
      </c>
    </row>
    <row r="1232" spans="7:11" x14ac:dyDescent="0.2">
      <c r="G1232" s="3">
        <v>40954</v>
      </c>
      <c r="H1232" s="2" t="s">
        <v>28</v>
      </c>
      <c r="I1232" s="2" t="s">
        <v>20</v>
      </c>
      <c r="J1232" s="2" t="s">
        <v>33</v>
      </c>
      <c r="K1232" s="107">
        <v>9386.07</v>
      </c>
    </row>
    <row r="1233" spans="7:11" x14ac:dyDescent="0.2">
      <c r="G1233" s="3">
        <v>41495</v>
      </c>
      <c r="H1233" s="2" t="s">
        <v>17</v>
      </c>
      <c r="I1233" s="2" t="s">
        <v>23</v>
      </c>
      <c r="J1233" s="2" t="s">
        <v>33</v>
      </c>
      <c r="K1233" s="107">
        <v>3106.92</v>
      </c>
    </row>
    <row r="1234" spans="7:11" x14ac:dyDescent="0.2">
      <c r="G1234" s="3">
        <v>41084</v>
      </c>
      <c r="H1234" s="2" t="s">
        <v>17</v>
      </c>
      <c r="I1234" s="2" t="s">
        <v>14</v>
      </c>
      <c r="J1234" s="2" t="s">
        <v>34</v>
      </c>
      <c r="K1234" s="107">
        <v>4622.3100000000004</v>
      </c>
    </row>
    <row r="1235" spans="7:11" x14ac:dyDescent="0.2">
      <c r="G1235" s="3">
        <v>41567</v>
      </c>
      <c r="H1235" s="2" t="s">
        <v>28</v>
      </c>
      <c r="I1235" s="2" t="s">
        <v>27</v>
      </c>
      <c r="J1235" s="2" t="s">
        <v>33</v>
      </c>
      <c r="K1235" s="107">
        <v>8667.5300000000007</v>
      </c>
    </row>
    <row r="1236" spans="7:11" x14ac:dyDescent="0.2">
      <c r="G1236" s="3">
        <v>41081</v>
      </c>
      <c r="H1236" s="2" t="s">
        <v>17</v>
      </c>
      <c r="I1236" s="2" t="s">
        <v>23</v>
      </c>
      <c r="J1236" s="2" t="s">
        <v>33</v>
      </c>
      <c r="K1236" s="107">
        <v>8209.86</v>
      </c>
    </row>
    <row r="1237" spans="7:11" x14ac:dyDescent="0.2">
      <c r="G1237" s="3">
        <v>40922</v>
      </c>
      <c r="H1237" s="2" t="s">
        <v>17</v>
      </c>
      <c r="I1237" s="2" t="s">
        <v>14</v>
      </c>
      <c r="J1237" s="2" t="s">
        <v>33</v>
      </c>
      <c r="K1237" s="107">
        <v>5964.32</v>
      </c>
    </row>
    <row r="1238" spans="7:11" x14ac:dyDescent="0.2">
      <c r="G1238" s="3">
        <v>41579</v>
      </c>
      <c r="H1238" s="2" t="s">
        <v>17</v>
      </c>
      <c r="I1238" s="2" t="s">
        <v>23</v>
      </c>
      <c r="J1238" s="2" t="s">
        <v>18</v>
      </c>
      <c r="K1238" s="107">
        <v>7067.17</v>
      </c>
    </row>
    <row r="1239" spans="7:11" x14ac:dyDescent="0.2">
      <c r="G1239" s="3">
        <v>40949</v>
      </c>
      <c r="H1239" s="2" t="s">
        <v>13</v>
      </c>
      <c r="I1239" s="2" t="s">
        <v>20</v>
      </c>
      <c r="J1239" s="2" t="s">
        <v>21</v>
      </c>
      <c r="K1239" s="107">
        <v>9994.32</v>
      </c>
    </row>
    <row r="1240" spans="7:11" x14ac:dyDescent="0.2">
      <c r="G1240" s="3">
        <v>41459</v>
      </c>
      <c r="H1240" s="2" t="s">
        <v>17</v>
      </c>
      <c r="I1240" s="2" t="s">
        <v>23</v>
      </c>
      <c r="J1240" s="2" t="s">
        <v>26</v>
      </c>
      <c r="K1240" s="107">
        <v>369.52</v>
      </c>
    </row>
    <row r="1241" spans="7:11" x14ac:dyDescent="0.2">
      <c r="G1241" s="3">
        <v>41286</v>
      </c>
      <c r="H1241" s="2" t="s">
        <v>28</v>
      </c>
      <c r="I1241" s="2" t="s">
        <v>20</v>
      </c>
      <c r="J1241" s="2" t="s">
        <v>29</v>
      </c>
      <c r="K1241" s="107">
        <v>5108.2</v>
      </c>
    </row>
    <row r="1242" spans="7:11" x14ac:dyDescent="0.2">
      <c r="G1242" s="3">
        <v>41374</v>
      </c>
      <c r="H1242" s="2" t="s">
        <v>13</v>
      </c>
      <c r="I1242" s="2" t="s">
        <v>20</v>
      </c>
      <c r="J1242" s="2" t="s">
        <v>18</v>
      </c>
      <c r="K1242" s="107">
        <v>3490.67</v>
      </c>
    </row>
    <row r="1243" spans="7:11" x14ac:dyDescent="0.2">
      <c r="G1243" s="3">
        <v>41260</v>
      </c>
      <c r="H1243" s="2" t="s">
        <v>31</v>
      </c>
      <c r="I1243" s="2" t="s">
        <v>20</v>
      </c>
      <c r="J1243" s="2" t="s">
        <v>282</v>
      </c>
      <c r="K1243" s="107">
        <v>7889.84</v>
      </c>
    </row>
    <row r="1244" spans="7:11" x14ac:dyDescent="0.2">
      <c r="G1244" s="3">
        <v>41263</v>
      </c>
      <c r="H1244" s="2" t="s">
        <v>13</v>
      </c>
      <c r="I1244" s="2" t="s">
        <v>20</v>
      </c>
      <c r="J1244" s="2" t="s">
        <v>34</v>
      </c>
      <c r="K1244" s="107">
        <v>1049.04</v>
      </c>
    </row>
    <row r="1245" spans="7:11" x14ac:dyDescent="0.2">
      <c r="G1245" s="3">
        <v>41391</v>
      </c>
      <c r="H1245" s="2" t="s">
        <v>13</v>
      </c>
      <c r="I1245" s="2" t="s">
        <v>14</v>
      </c>
      <c r="J1245" s="2" t="s">
        <v>34</v>
      </c>
      <c r="K1245" s="107">
        <v>2590.96</v>
      </c>
    </row>
    <row r="1246" spans="7:11" x14ac:dyDescent="0.2">
      <c r="G1246" s="3">
        <v>41257</v>
      </c>
      <c r="H1246" s="2" t="s">
        <v>17</v>
      </c>
      <c r="I1246" s="2" t="s">
        <v>23</v>
      </c>
      <c r="J1246" s="2" t="s">
        <v>30</v>
      </c>
      <c r="K1246" s="107">
        <v>5370.26</v>
      </c>
    </row>
    <row r="1247" spans="7:11" x14ac:dyDescent="0.2">
      <c r="G1247" s="3">
        <v>41314</v>
      </c>
      <c r="H1247" s="2" t="s">
        <v>13</v>
      </c>
      <c r="I1247" s="2" t="s">
        <v>14</v>
      </c>
      <c r="J1247" s="2" t="s">
        <v>35</v>
      </c>
      <c r="K1247" s="107">
        <v>9816.44</v>
      </c>
    </row>
    <row r="1248" spans="7:11" x14ac:dyDescent="0.2">
      <c r="G1248" s="3">
        <v>40948</v>
      </c>
      <c r="H1248" s="2" t="s">
        <v>13</v>
      </c>
      <c r="I1248" s="2" t="s">
        <v>14</v>
      </c>
      <c r="J1248" s="2" t="s">
        <v>15</v>
      </c>
      <c r="K1248" s="107">
        <v>6025.9</v>
      </c>
    </row>
    <row r="1249" spans="7:11" x14ac:dyDescent="0.2">
      <c r="G1249" s="3">
        <v>41036</v>
      </c>
      <c r="H1249" s="2" t="s">
        <v>17</v>
      </c>
      <c r="I1249" s="2" t="s">
        <v>20</v>
      </c>
      <c r="J1249" s="2" t="s">
        <v>33</v>
      </c>
      <c r="K1249" s="107">
        <v>2965.38</v>
      </c>
    </row>
    <row r="1250" spans="7:11" x14ac:dyDescent="0.2">
      <c r="G1250" s="3">
        <v>41114</v>
      </c>
      <c r="H1250" s="2" t="s">
        <v>13</v>
      </c>
      <c r="I1250" s="2" t="s">
        <v>14</v>
      </c>
      <c r="J1250" s="2" t="s">
        <v>24</v>
      </c>
      <c r="K1250" s="107">
        <v>9405.16</v>
      </c>
    </row>
    <row r="1251" spans="7:11" x14ac:dyDescent="0.2">
      <c r="G1251" s="3">
        <v>41268</v>
      </c>
      <c r="H1251" s="2" t="s">
        <v>17</v>
      </c>
      <c r="I1251" s="2" t="s">
        <v>14</v>
      </c>
      <c r="J1251" s="2" t="s">
        <v>18</v>
      </c>
      <c r="K1251" s="107">
        <v>6326.34</v>
      </c>
    </row>
    <row r="1252" spans="7:11" x14ac:dyDescent="0.2">
      <c r="G1252" s="3">
        <v>40956</v>
      </c>
      <c r="H1252" s="2" t="s">
        <v>28</v>
      </c>
      <c r="I1252" s="2" t="s">
        <v>23</v>
      </c>
      <c r="J1252" s="2" t="s">
        <v>33</v>
      </c>
      <c r="K1252" s="107">
        <v>3704.16</v>
      </c>
    </row>
    <row r="1253" spans="7:11" x14ac:dyDescent="0.2">
      <c r="G1253" s="3">
        <v>41407</v>
      </c>
      <c r="H1253" s="2" t="s">
        <v>31</v>
      </c>
      <c r="I1253" s="2" t="s">
        <v>27</v>
      </c>
      <c r="J1253" s="2" t="s">
        <v>18</v>
      </c>
      <c r="K1253" s="107">
        <v>2507.71</v>
      </c>
    </row>
    <row r="1254" spans="7:11" x14ac:dyDescent="0.2">
      <c r="G1254" s="3">
        <v>41480</v>
      </c>
      <c r="H1254" s="2" t="s">
        <v>17</v>
      </c>
      <c r="I1254" s="2" t="s">
        <v>14</v>
      </c>
      <c r="J1254" s="2" t="s">
        <v>29</v>
      </c>
      <c r="K1254" s="107">
        <v>410.39</v>
      </c>
    </row>
    <row r="1255" spans="7:11" x14ac:dyDescent="0.2">
      <c r="G1255" s="3">
        <v>41261</v>
      </c>
      <c r="H1255" s="2" t="s">
        <v>13</v>
      </c>
      <c r="I1255" s="2" t="s">
        <v>27</v>
      </c>
      <c r="J1255" s="2" t="s">
        <v>15</v>
      </c>
      <c r="K1255" s="107">
        <v>7278.45</v>
      </c>
    </row>
    <row r="1256" spans="7:11" x14ac:dyDescent="0.2">
      <c r="G1256" s="3">
        <v>41379</v>
      </c>
      <c r="H1256" s="2" t="s">
        <v>13</v>
      </c>
      <c r="I1256" s="2" t="s">
        <v>23</v>
      </c>
      <c r="J1256" s="2" t="s">
        <v>21</v>
      </c>
      <c r="K1256" s="107">
        <v>8654.61</v>
      </c>
    </row>
    <row r="1257" spans="7:11" x14ac:dyDescent="0.2">
      <c r="G1257" s="3">
        <v>40912</v>
      </c>
      <c r="H1257" s="2" t="s">
        <v>28</v>
      </c>
      <c r="I1257" s="2" t="s">
        <v>20</v>
      </c>
      <c r="J1257" s="2" t="s">
        <v>30</v>
      </c>
      <c r="K1257" s="107">
        <v>5986.43</v>
      </c>
    </row>
    <row r="1258" spans="7:11" x14ac:dyDescent="0.2">
      <c r="G1258" s="3">
        <v>41084</v>
      </c>
      <c r="H1258" s="2" t="s">
        <v>28</v>
      </c>
      <c r="I1258" s="2" t="s">
        <v>27</v>
      </c>
      <c r="J1258" s="2" t="s">
        <v>282</v>
      </c>
      <c r="K1258" s="107">
        <v>1990.3</v>
      </c>
    </row>
    <row r="1259" spans="7:11" x14ac:dyDescent="0.2">
      <c r="G1259" s="3">
        <v>41172</v>
      </c>
      <c r="H1259" s="2" t="s">
        <v>13</v>
      </c>
      <c r="I1259" s="2" t="s">
        <v>23</v>
      </c>
      <c r="J1259" s="2" t="s">
        <v>21</v>
      </c>
      <c r="K1259" s="107">
        <v>2776</v>
      </c>
    </row>
    <row r="1260" spans="7:11" x14ac:dyDescent="0.2">
      <c r="G1260" s="3">
        <v>40921</v>
      </c>
      <c r="H1260" s="2" t="s">
        <v>13</v>
      </c>
      <c r="I1260" s="2" t="s">
        <v>23</v>
      </c>
      <c r="J1260" s="2" t="s">
        <v>29</v>
      </c>
      <c r="K1260" s="107">
        <v>1691.53</v>
      </c>
    </row>
    <row r="1261" spans="7:11" x14ac:dyDescent="0.2">
      <c r="G1261" s="3">
        <v>41556</v>
      </c>
      <c r="H1261" s="2" t="s">
        <v>17</v>
      </c>
      <c r="I1261" s="2" t="s">
        <v>20</v>
      </c>
      <c r="J1261" s="2" t="s">
        <v>33</v>
      </c>
      <c r="K1261" s="107">
        <v>6323.65</v>
      </c>
    </row>
    <row r="1262" spans="7:11" x14ac:dyDescent="0.2">
      <c r="G1262" s="3">
        <v>41580</v>
      </c>
      <c r="H1262" s="2" t="s">
        <v>31</v>
      </c>
      <c r="I1262" s="2" t="s">
        <v>20</v>
      </c>
      <c r="J1262" s="2" t="s">
        <v>29</v>
      </c>
      <c r="K1262" s="107">
        <v>4733.03</v>
      </c>
    </row>
    <row r="1263" spans="7:11" x14ac:dyDescent="0.2">
      <c r="G1263" s="3">
        <v>41416</v>
      </c>
      <c r="H1263" s="2" t="s">
        <v>31</v>
      </c>
      <c r="I1263" s="2" t="s">
        <v>27</v>
      </c>
      <c r="J1263" s="2" t="s">
        <v>26</v>
      </c>
      <c r="K1263" s="107">
        <v>6531.42</v>
      </c>
    </row>
    <row r="1264" spans="7:11" x14ac:dyDescent="0.2">
      <c r="G1264" s="3">
        <v>41514</v>
      </c>
      <c r="H1264" s="2" t="s">
        <v>17</v>
      </c>
      <c r="I1264" s="2" t="s">
        <v>27</v>
      </c>
      <c r="J1264" s="2" t="s">
        <v>32</v>
      </c>
      <c r="K1264" s="107">
        <v>7887.55</v>
      </c>
    </row>
    <row r="1265" spans="7:11" x14ac:dyDescent="0.2">
      <c r="G1265" s="3">
        <v>41281</v>
      </c>
      <c r="H1265" s="2" t="s">
        <v>13</v>
      </c>
      <c r="I1265" s="2" t="s">
        <v>27</v>
      </c>
      <c r="J1265" s="2" t="s">
        <v>282</v>
      </c>
      <c r="K1265" s="107">
        <v>6601.01</v>
      </c>
    </row>
    <row r="1266" spans="7:11" x14ac:dyDescent="0.2">
      <c r="G1266" s="3">
        <v>40946</v>
      </c>
      <c r="H1266" s="2" t="s">
        <v>17</v>
      </c>
      <c r="I1266" s="2" t="s">
        <v>14</v>
      </c>
      <c r="J1266" s="2" t="s">
        <v>34</v>
      </c>
      <c r="K1266" s="107">
        <v>3985.79</v>
      </c>
    </row>
    <row r="1267" spans="7:11" x14ac:dyDescent="0.2">
      <c r="G1267" s="3">
        <v>41554</v>
      </c>
      <c r="H1267" s="2" t="s">
        <v>13</v>
      </c>
      <c r="I1267" s="2" t="s">
        <v>23</v>
      </c>
      <c r="J1267" s="2" t="s">
        <v>30</v>
      </c>
      <c r="K1267" s="107">
        <v>9337.6200000000008</v>
      </c>
    </row>
    <row r="1268" spans="7:11" x14ac:dyDescent="0.2">
      <c r="G1268" s="3">
        <v>41207</v>
      </c>
      <c r="H1268" s="2" t="s">
        <v>13</v>
      </c>
      <c r="I1268" s="2" t="s">
        <v>27</v>
      </c>
      <c r="J1268" s="2" t="s">
        <v>26</v>
      </c>
      <c r="K1268" s="107">
        <v>3506.7</v>
      </c>
    </row>
    <row r="1269" spans="7:11" x14ac:dyDescent="0.2">
      <c r="G1269" s="3">
        <v>40990</v>
      </c>
      <c r="H1269" s="2" t="s">
        <v>13</v>
      </c>
      <c r="I1269" s="2" t="s">
        <v>23</v>
      </c>
      <c r="J1269" s="2" t="s">
        <v>30</v>
      </c>
      <c r="K1269" s="107">
        <v>7295.47</v>
      </c>
    </row>
    <row r="1270" spans="7:11" x14ac:dyDescent="0.2">
      <c r="G1270" s="3">
        <v>40992</v>
      </c>
      <c r="H1270" s="2" t="s">
        <v>13</v>
      </c>
      <c r="I1270" s="2" t="s">
        <v>27</v>
      </c>
      <c r="J1270" s="2" t="s">
        <v>24</v>
      </c>
      <c r="K1270" s="107">
        <v>314.99</v>
      </c>
    </row>
    <row r="1271" spans="7:11" x14ac:dyDescent="0.2">
      <c r="G1271" s="3">
        <v>41431</v>
      </c>
      <c r="H1271" s="2" t="s">
        <v>13</v>
      </c>
      <c r="I1271" s="2" t="s">
        <v>27</v>
      </c>
      <c r="J1271" s="2" t="s">
        <v>24</v>
      </c>
      <c r="K1271" s="107">
        <v>2675.19</v>
      </c>
    </row>
    <row r="1272" spans="7:11" x14ac:dyDescent="0.2">
      <c r="G1272" s="3">
        <v>41257</v>
      </c>
      <c r="H1272" s="2" t="s">
        <v>28</v>
      </c>
      <c r="I1272" s="2" t="s">
        <v>27</v>
      </c>
      <c r="J1272" s="2" t="s">
        <v>26</v>
      </c>
      <c r="K1272" s="107">
        <v>4958.79</v>
      </c>
    </row>
    <row r="1273" spans="7:11" x14ac:dyDescent="0.2">
      <c r="G1273" s="3">
        <v>41315</v>
      </c>
      <c r="H1273" s="2" t="s">
        <v>28</v>
      </c>
      <c r="I1273" s="2" t="s">
        <v>27</v>
      </c>
      <c r="J1273" s="2" t="s">
        <v>34</v>
      </c>
      <c r="K1273" s="107">
        <v>593.20000000000005</v>
      </c>
    </row>
    <row r="1274" spans="7:11" x14ac:dyDescent="0.2">
      <c r="G1274" s="3">
        <v>41024</v>
      </c>
      <c r="H1274" s="2" t="s">
        <v>13</v>
      </c>
      <c r="I1274" s="2" t="s">
        <v>20</v>
      </c>
      <c r="J1274" s="2" t="s">
        <v>18</v>
      </c>
      <c r="K1274" s="107">
        <v>4842.3500000000004</v>
      </c>
    </row>
    <row r="1275" spans="7:11" x14ac:dyDescent="0.2">
      <c r="G1275" s="3">
        <v>41376</v>
      </c>
      <c r="H1275" s="2" t="s">
        <v>31</v>
      </c>
      <c r="I1275" s="2" t="s">
        <v>23</v>
      </c>
      <c r="J1275" s="2" t="s">
        <v>34</v>
      </c>
      <c r="K1275" s="107">
        <v>7905.9</v>
      </c>
    </row>
    <row r="1276" spans="7:11" x14ac:dyDescent="0.2">
      <c r="G1276" s="3">
        <v>41140</v>
      </c>
      <c r="H1276" s="2" t="s">
        <v>28</v>
      </c>
      <c r="I1276" s="2" t="s">
        <v>14</v>
      </c>
      <c r="J1276" s="2" t="s">
        <v>36</v>
      </c>
      <c r="K1276" s="107">
        <v>8313.9599999999991</v>
      </c>
    </row>
    <row r="1277" spans="7:11" x14ac:dyDescent="0.2">
      <c r="G1277" s="3">
        <v>41217</v>
      </c>
      <c r="H1277" s="2" t="s">
        <v>13</v>
      </c>
      <c r="I1277" s="2" t="s">
        <v>27</v>
      </c>
      <c r="J1277" s="2" t="s">
        <v>34</v>
      </c>
      <c r="K1277" s="107">
        <v>2450.98</v>
      </c>
    </row>
    <row r="1278" spans="7:11" x14ac:dyDescent="0.2">
      <c r="G1278" s="3">
        <v>40964</v>
      </c>
      <c r="H1278" s="2" t="s">
        <v>17</v>
      </c>
      <c r="I1278" s="2" t="s">
        <v>14</v>
      </c>
      <c r="J1278" s="2" t="s">
        <v>35</v>
      </c>
      <c r="K1278" s="107">
        <v>6235.81</v>
      </c>
    </row>
    <row r="1279" spans="7:11" x14ac:dyDescent="0.2">
      <c r="G1279" s="3">
        <v>41213</v>
      </c>
      <c r="H1279" s="2" t="s">
        <v>13</v>
      </c>
      <c r="I1279" s="2" t="s">
        <v>23</v>
      </c>
      <c r="J1279" s="2" t="s">
        <v>24</v>
      </c>
      <c r="K1279" s="107">
        <v>7023.61</v>
      </c>
    </row>
    <row r="1280" spans="7:11" x14ac:dyDescent="0.2">
      <c r="G1280" s="3">
        <v>41089</v>
      </c>
      <c r="H1280" s="2" t="s">
        <v>31</v>
      </c>
      <c r="I1280" s="2" t="s">
        <v>27</v>
      </c>
      <c r="J1280" s="2" t="s">
        <v>18</v>
      </c>
      <c r="K1280" s="107">
        <v>2846.72</v>
      </c>
    </row>
    <row r="1281" spans="7:11" x14ac:dyDescent="0.2">
      <c r="G1281" s="3">
        <v>41529</v>
      </c>
      <c r="H1281" s="2" t="s">
        <v>13</v>
      </c>
      <c r="I1281" s="2" t="s">
        <v>23</v>
      </c>
      <c r="J1281" s="2" t="s">
        <v>33</v>
      </c>
      <c r="K1281" s="107">
        <v>1940.05</v>
      </c>
    </row>
    <row r="1282" spans="7:11" x14ac:dyDescent="0.2">
      <c r="G1282" s="3">
        <v>41282</v>
      </c>
      <c r="H1282" s="2" t="s">
        <v>17</v>
      </c>
      <c r="I1282" s="2" t="s">
        <v>27</v>
      </c>
      <c r="J1282" s="2" t="s">
        <v>21</v>
      </c>
      <c r="K1282" s="107">
        <v>4942.41</v>
      </c>
    </row>
    <row r="1283" spans="7:11" x14ac:dyDescent="0.2">
      <c r="G1283" s="3">
        <v>41162</v>
      </c>
      <c r="H1283" s="2" t="s">
        <v>17</v>
      </c>
      <c r="I1283" s="2" t="s">
        <v>14</v>
      </c>
      <c r="J1283" s="2" t="s">
        <v>282</v>
      </c>
      <c r="K1283" s="107">
        <v>5564.9</v>
      </c>
    </row>
    <row r="1284" spans="7:11" x14ac:dyDescent="0.2">
      <c r="G1284" s="3">
        <v>41522</v>
      </c>
      <c r="H1284" s="2" t="s">
        <v>28</v>
      </c>
      <c r="I1284" s="2" t="s">
        <v>14</v>
      </c>
      <c r="J1284" s="2" t="s">
        <v>15</v>
      </c>
      <c r="K1284" s="107">
        <v>6024.98</v>
      </c>
    </row>
    <row r="1285" spans="7:11" x14ac:dyDescent="0.2">
      <c r="G1285" s="3">
        <v>40922</v>
      </c>
      <c r="H1285" s="2" t="s">
        <v>17</v>
      </c>
      <c r="I1285" s="2" t="s">
        <v>20</v>
      </c>
      <c r="J1285" s="2" t="s">
        <v>18</v>
      </c>
      <c r="K1285" s="107">
        <v>3467.09</v>
      </c>
    </row>
    <row r="1286" spans="7:11" x14ac:dyDescent="0.2">
      <c r="G1286" s="3">
        <v>41274</v>
      </c>
      <c r="H1286" s="2" t="s">
        <v>13</v>
      </c>
      <c r="I1286" s="2" t="s">
        <v>23</v>
      </c>
      <c r="J1286" s="2" t="s">
        <v>32</v>
      </c>
      <c r="K1286" s="107">
        <v>8663.48</v>
      </c>
    </row>
    <row r="1287" spans="7:11" x14ac:dyDescent="0.2">
      <c r="G1287" s="3">
        <v>41315</v>
      </c>
      <c r="H1287" s="2" t="s">
        <v>13</v>
      </c>
      <c r="I1287" s="2" t="s">
        <v>20</v>
      </c>
      <c r="J1287" s="2" t="s">
        <v>30</v>
      </c>
      <c r="K1287" s="107">
        <v>7189.73</v>
      </c>
    </row>
    <row r="1288" spans="7:11" x14ac:dyDescent="0.2">
      <c r="G1288" s="3">
        <v>41012</v>
      </c>
      <c r="H1288" s="2" t="s">
        <v>28</v>
      </c>
      <c r="I1288" s="2" t="s">
        <v>14</v>
      </c>
      <c r="J1288" s="2" t="s">
        <v>33</v>
      </c>
      <c r="K1288" s="107">
        <v>1237.4000000000001</v>
      </c>
    </row>
    <row r="1289" spans="7:11" x14ac:dyDescent="0.2">
      <c r="G1289" s="3">
        <v>41299</v>
      </c>
      <c r="H1289" s="2" t="s">
        <v>17</v>
      </c>
      <c r="I1289" s="2" t="s">
        <v>27</v>
      </c>
      <c r="J1289" s="2" t="s">
        <v>30</v>
      </c>
      <c r="K1289" s="107">
        <v>941.43</v>
      </c>
    </row>
    <row r="1290" spans="7:11" x14ac:dyDescent="0.2">
      <c r="G1290" s="3">
        <v>41445</v>
      </c>
      <c r="H1290" s="2" t="s">
        <v>13</v>
      </c>
      <c r="I1290" s="2" t="s">
        <v>27</v>
      </c>
      <c r="J1290" s="2" t="s">
        <v>29</v>
      </c>
      <c r="K1290" s="107">
        <v>9912.23</v>
      </c>
    </row>
    <row r="1291" spans="7:11" x14ac:dyDescent="0.2">
      <c r="G1291" s="3">
        <v>41186</v>
      </c>
      <c r="H1291" s="2" t="s">
        <v>13</v>
      </c>
      <c r="I1291" s="2" t="s">
        <v>20</v>
      </c>
      <c r="J1291" s="2" t="s">
        <v>32</v>
      </c>
      <c r="K1291" s="107">
        <v>9942.48</v>
      </c>
    </row>
    <row r="1292" spans="7:11" x14ac:dyDescent="0.2">
      <c r="G1292" s="3">
        <v>41216</v>
      </c>
      <c r="H1292" s="2" t="s">
        <v>13</v>
      </c>
      <c r="I1292" s="2" t="s">
        <v>14</v>
      </c>
      <c r="J1292" s="2" t="s">
        <v>29</v>
      </c>
      <c r="K1292" s="107">
        <v>3732.1</v>
      </c>
    </row>
    <row r="1293" spans="7:11" x14ac:dyDescent="0.2">
      <c r="G1293" s="3">
        <v>41506</v>
      </c>
      <c r="H1293" s="2" t="s">
        <v>17</v>
      </c>
      <c r="I1293" s="2" t="s">
        <v>27</v>
      </c>
      <c r="J1293" s="2" t="s">
        <v>21</v>
      </c>
      <c r="K1293" s="107">
        <v>5507.18</v>
      </c>
    </row>
    <row r="1294" spans="7:11" x14ac:dyDescent="0.2">
      <c r="G1294" s="3">
        <v>41519</v>
      </c>
      <c r="H1294" s="2" t="s">
        <v>28</v>
      </c>
      <c r="I1294" s="2" t="s">
        <v>23</v>
      </c>
      <c r="J1294" s="2" t="s">
        <v>15</v>
      </c>
      <c r="K1294" s="107">
        <v>4227.7</v>
      </c>
    </row>
    <row r="1295" spans="7:11" x14ac:dyDescent="0.2">
      <c r="G1295" s="3">
        <v>41476</v>
      </c>
      <c r="H1295" s="2" t="s">
        <v>31</v>
      </c>
      <c r="I1295" s="2" t="s">
        <v>20</v>
      </c>
      <c r="J1295" s="2" t="s">
        <v>34</v>
      </c>
      <c r="K1295" s="107">
        <v>9392.94</v>
      </c>
    </row>
    <row r="1296" spans="7:11" x14ac:dyDescent="0.2">
      <c r="G1296" s="3">
        <v>41186</v>
      </c>
      <c r="H1296" s="2" t="s">
        <v>13</v>
      </c>
      <c r="I1296" s="2" t="s">
        <v>27</v>
      </c>
      <c r="J1296" s="2" t="s">
        <v>21</v>
      </c>
      <c r="K1296" s="107">
        <v>5262.45</v>
      </c>
    </row>
    <row r="1297" spans="7:11" x14ac:dyDescent="0.2">
      <c r="G1297" s="3">
        <v>41536</v>
      </c>
      <c r="H1297" s="2" t="s">
        <v>17</v>
      </c>
      <c r="I1297" s="2" t="s">
        <v>23</v>
      </c>
      <c r="J1297" s="2" t="s">
        <v>35</v>
      </c>
      <c r="K1297" s="107">
        <v>2438.77</v>
      </c>
    </row>
    <row r="1298" spans="7:11" x14ac:dyDescent="0.2">
      <c r="G1298" s="3">
        <v>41266</v>
      </c>
      <c r="H1298" s="2" t="s">
        <v>31</v>
      </c>
      <c r="I1298" s="2" t="s">
        <v>20</v>
      </c>
      <c r="J1298" s="2" t="s">
        <v>30</v>
      </c>
      <c r="K1298" s="107">
        <v>5986.3</v>
      </c>
    </row>
    <row r="1299" spans="7:11" x14ac:dyDescent="0.2">
      <c r="G1299" s="3">
        <v>40922</v>
      </c>
      <c r="H1299" s="2" t="s">
        <v>31</v>
      </c>
      <c r="I1299" s="2" t="s">
        <v>14</v>
      </c>
      <c r="J1299" s="2" t="s">
        <v>29</v>
      </c>
      <c r="K1299" s="107">
        <v>8026.98</v>
      </c>
    </row>
    <row r="1300" spans="7:11" x14ac:dyDescent="0.2">
      <c r="G1300" s="3">
        <v>41442</v>
      </c>
      <c r="H1300" s="2" t="s">
        <v>28</v>
      </c>
      <c r="I1300" s="2" t="s">
        <v>20</v>
      </c>
      <c r="J1300" s="2" t="s">
        <v>33</v>
      </c>
      <c r="K1300" s="107">
        <v>7235.89</v>
      </c>
    </row>
    <row r="1301" spans="7:11" x14ac:dyDescent="0.2">
      <c r="G1301" s="3">
        <v>41051</v>
      </c>
      <c r="H1301" s="2" t="s">
        <v>17</v>
      </c>
      <c r="I1301" s="2" t="s">
        <v>20</v>
      </c>
      <c r="J1301" s="2" t="s">
        <v>21</v>
      </c>
      <c r="K1301" s="107">
        <v>8808.0400000000009</v>
      </c>
    </row>
    <row r="1302" spans="7:11" x14ac:dyDescent="0.2">
      <c r="G1302" s="3">
        <v>40979</v>
      </c>
      <c r="H1302" s="2" t="s">
        <v>17</v>
      </c>
      <c r="I1302" s="2" t="s">
        <v>20</v>
      </c>
      <c r="J1302" s="2" t="s">
        <v>30</v>
      </c>
      <c r="K1302" s="107">
        <v>4787.0200000000004</v>
      </c>
    </row>
    <row r="1303" spans="7:11" x14ac:dyDescent="0.2">
      <c r="G1303" s="3">
        <v>40947</v>
      </c>
      <c r="H1303" s="2" t="s">
        <v>31</v>
      </c>
      <c r="I1303" s="2" t="s">
        <v>14</v>
      </c>
      <c r="J1303" s="2" t="s">
        <v>35</v>
      </c>
      <c r="K1303" s="107">
        <v>2477.19</v>
      </c>
    </row>
    <row r="1304" spans="7:11" x14ac:dyDescent="0.2">
      <c r="G1304" s="3">
        <v>41499</v>
      </c>
      <c r="H1304" s="2" t="s">
        <v>28</v>
      </c>
      <c r="I1304" s="2" t="s">
        <v>20</v>
      </c>
      <c r="J1304" s="2" t="s">
        <v>32</v>
      </c>
      <c r="K1304" s="107">
        <v>7546.89</v>
      </c>
    </row>
    <row r="1305" spans="7:11" x14ac:dyDescent="0.2">
      <c r="G1305" s="3">
        <v>41084</v>
      </c>
      <c r="H1305" s="2" t="s">
        <v>17</v>
      </c>
      <c r="I1305" s="2" t="s">
        <v>27</v>
      </c>
      <c r="J1305" s="2" t="s">
        <v>24</v>
      </c>
      <c r="K1305" s="107">
        <v>1946.91</v>
      </c>
    </row>
    <row r="1306" spans="7:11" x14ac:dyDescent="0.2">
      <c r="G1306" s="3">
        <v>41146</v>
      </c>
      <c r="H1306" s="2" t="s">
        <v>17</v>
      </c>
      <c r="I1306" s="2" t="s">
        <v>23</v>
      </c>
      <c r="J1306" s="2" t="s">
        <v>24</v>
      </c>
      <c r="K1306" s="107">
        <v>7230.92</v>
      </c>
    </row>
    <row r="1307" spans="7:11" x14ac:dyDescent="0.2">
      <c r="G1307" s="3">
        <v>41617</v>
      </c>
      <c r="H1307" s="2" t="s">
        <v>31</v>
      </c>
      <c r="I1307" s="2" t="s">
        <v>23</v>
      </c>
      <c r="J1307" s="2" t="s">
        <v>282</v>
      </c>
      <c r="K1307" s="107">
        <v>9734.74</v>
      </c>
    </row>
    <row r="1308" spans="7:11" x14ac:dyDescent="0.2">
      <c r="G1308" s="3">
        <v>41177</v>
      </c>
      <c r="H1308" s="2" t="s">
        <v>13</v>
      </c>
      <c r="I1308" s="2" t="s">
        <v>27</v>
      </c>
      <c r="J1308" s="2" t="s">
        <v>30</v>
      </c>
      <c r="K1308" s="107">
        <v>9228.41</v>
      </c>
    </row>
    <row r="1309" spans="7:11" x14ac:dyDescent="0.2">
      <c r="G1309" s="3">
        <v>41205</v>
      </c>
      <c r="H1309" s="2" t="s">
        <v>13</v>
      </c>
      <c r="I1309" s="2" t="s">
        <v>14</v>
      </c>
      <c r="J1309" s="2" t="s">
        <v>30</v>
      </c>
      <c r="K1309" s="107">
        <v>2249.8000000000002</v>
      </c>
    </row>
    <row r="1310" spans="7:11" x14ac:dyDescent="0.2">
      <c r="G1310" s="3">
        <v>41443</v>
      </c>
      <c r="H1310" s="2" t="s">
        <v>28</v>
      </c>
      <c r="I1310" s="2" t="s">
        <v>14</v>
      </c>
      <c r="J1310" s="2" t="s">
        <v>35</v>
      </c>
      <c r="K1310" s="107">
        <v>3713.35</v>
      </c>
    </row>
    <row r="1311" spans="7:11" x14ac:dyDescent="0.2">
      <c r="G1311" s="3">
        <v>41222</v>
      </c>
      <c r="H1311" s="2" t="s">
        <v>17</v>
      </c>
      <c r="I1311" s="2" t="s">
        <v>27</v>
      </c>
      <c r="J1311" s="2" t="s">
        <v>34</v>
      </c>
      <c r="K1311" s="107">
        <v>3302.21</v>
      </c>
    </row>
    <row r="1312" spans="7:11" x14ac:dyDescent="0.2">
      <c r="G1312" s="3">
        <v>41115</v>
      </c>
      <c r="H1312" s="2" t="s">
        <v>31</v>
      </c>
      <c r="I1312" s="2" t="s">
        <v>14</v>
      </c>
      <c r="J1312" s="2" t="s">
        <v>32</v>
      </c>
      <c r="K1312" s="107">
        <v>2128.56</v>
      </c>
    </row>
    <row r="1313" spans="7:11" x14ac:dyDescent="0.2">
      <c r="G1313" s="3">
        <v>41220</v>
      </c>
      <c r="H1313" s="2" t="s">
        <v>13</v>
      </c>
      <c r="I1313" s="2" t="s">
        <v>20</v>
      </c>
      <c r="J1313" s="2" t="s">
        <v>24</v>
      </c>
      <c r="K1313" s="107">
        <v>4371.5600000000004</v>
      </c>
    </row>
    <row r="1314" spans="7:11" x14ac:dyDescent="0.2">
      <c r="G1314" s="3">
        <v>41409</v>
      </c>
      <c r="H1314" s="2" t="s">
        <v>28</v>
      </c>
      <c r="I1314" s="2" t="s">
        <v>27</v>
      </c>
      <c r="J1314" s="2" t="s">
        <v>34</v>
      </c>
      <c r="K1314" s="107">
        <v>9200.9</v>
      </c>
    </row>
    <row r="1315" spans="7:11" x14ac:dyDescent="0.2">
      <c r="G1315" s="3">
        <v>41601</v>
      </c>
      <c r="H1315" s="2" t="s">
        <v>31</v>
      </c>
      <c r="I1315" s="2" t="s">
        <v>14</v>
      </c>
      <c r="J1315" s="2" t="s">
        <v>33</v>
      </c>
      <c r="K1315" s="107">
        <v>2983.97</v>
      </c>
    </row>
    <row r="1316" spans="7:11" x14ac:dyDescent="0.2">
      <c r="G1316" s="3">
        <v>40953</v>
      </c>
      <c r="H1316" s="2" t="s">
        <v>28</v>
      </c>
      <c r="I1316" s="2" t="s">
        <v>27</v>
      </c>
      <c r="J1316" s="2" t="s">
        <v>24</v>
      </c>
      <c r="K1316" s="107">
        <v>8897.76</v>
      </c>
    </row>
    <row r="1317" spans="7:11" x14ac:dyDescent="0.2">
      <c r="G1317" s="3">
        <v>41222</v>
      </c>
      <c r="H1317" s="2" t="s">
        <v>17</v>
      </c>
      <c r="I1317" s="2" t="s">
        <v>27</v>
      </c>
      <c r="J1317" s="2" t="s">
        <v>24</v>
      </c>
      <c r="K1317" s="107">
        <v>5328.05</v>
      </c>
    </row>
    <row r="1318" spans="7:11" x14ac:dyDescent="0.2">
      <c r="G1318" s="3">
        <v>41252</v>
      </c>
      <c r="H1318" s="2" t="s">
        <v>31</v>
      </c>
      <c r="I1318" s="2" t="s">
        <v>14</v>
      </c>
      <c r="J1318" s="2" t="s">
        <v>32</v>
      </c>
      <c r="K1318" s="107">
        <v>6064.02</v>
      </c>
    </row>
    <row r="1319" spans="7:11" x14ac:dyDescent="0.2">
      <c r="G1319" s="3">
        <v>41321</v>
      </c>
      <c r="H1319" s="2" t="s">
        <v>17</v>
      </c>
      <c r="I1319" s="2" t="s">
        <v>14</v>
      </c>
      <c r="J1319" s="2" t="s">
        <v>36</v>
      </c>
      <c r="K1319" s="107">
        <v>2540.73</v>
      </c>
    </row>
    <row r="1320" spans="7:11" x14ac:dyDescent="0.2">
      <c r="G1320" s="3">
        <v>41526</v>
      </c>
      <c r="H1320" s="2" t="s">
        <v>31</v>
      </c>
      <c r="I1320" s="2" t="s">
        <v>27</v>
      </c>
      <c r="J1320" s="2" t="s">
        <v>34</v>
      </c>
      <c r="K1320" s="107">
        <v>7946.26</v>
      </c>
    </row>
    <row r="1321" spans="7:11" x14ac:dyDescent="0.2">
      <c r="G1321" s="3">
        <v>40917</v>
      </c>
      <c r="H1321" s="2" t="s">
        <v>17</v>
      </c>
      <c r="I1321" s="2" t="s">
        <v>14</v>
      </c>
      <c r="J1321" s="2" t="s">
        <v>34</v>
      </c>
      <c r="K1321" s="107">
        <v>6628.35</v>
      </c>
    </row>
    <row r="1322" spans="7:11" x14ac:dyDescent="0.2">
      <c r="G1322" s="3">
        <v>41188</v>
      </c>
      <c r="H1322" s="2" t="s">
        <v>13</v>
      </c>
      <c r="I1322" s="2" t="s">
        <v>20</v>
      </c>
      <c r="J1322" s="2" t="s">
        <v>26</v>
      </c>
      <c r="K1322" s="107">
        <v>6154.24</v>
      </c>
    </row>
    <row r="1323" spans="7:11" x14ac:dyDescent="0.2">
      <c r="G1323" s="3">
        <v>41423</v>
      </c>
      <c r="H1323" s="2" t="s">
        <v>17</v>
      </c>
      <c r="I1323" s="2" t="s">
        <v>23</v>
      </c>
      <c r="J1323" s="2" t="s">
        <v>15</v>
      </c>
      <c r="K1323" s="107">
        <v>6269.78</v>
      </c>
    </row>
    <row r="1324" spans="7:11" x14ac:dyDescent="0.2">
      <c r="G1324" s="3">
        <v>41348</v>
      </c>
      <c r="H1324" s="2" t="s">
        <v>28</v>
      </c>
      <c r="I1324" s="2" t="s">
        <v>27</v>
      </c>
      <c r="J1324" s="2" t="s">
        <v>26</v>
      </c>
      <c r="K1324" s="107">
        <v>9176.73</v>
      </c>
    </row>
    <row r="1325" spans="7:11" x14ac:dyDescent="0.2">
      <c r="G1325" s="3">
        <v>41406</v>
      </c>
      <c r="H1325" s="2" t="s">
        <v>17</v>
      </c>
      <c r="I1325" s="2" t="s">
        <v>27</v>
      </c>
      <c r="J1325" s="2" t="s">
        <v>18</v>
      </c>
      <c r="K1325" s="107">
        <v>392</v>
      </c>
    </row>
    <row r="1326" spans="7:11" x14ac:dyDescent="0.2">
      <c r="G1326" s="3">
        <v>41456</v>
      </c>
      <c r="H1326" s="2" t="s">
        <v>31</v>
      </c>
      <c r="I1326" s="2" t="s">
        <v>27</v>
      </c>
      <c r="J1326" s="2" t="s">
        <v>32</v>
      </c>
      <c r="K1326" s="107">
        <v>7202.27</v>
      </c>
    </row>
    <row r="1327" spans="7:11" x14ac:dyDescent="0.2">
      <c r="G1327" s="3">
        <v>41211</v>
      </c>
      <c r="H1327" s="2" t="s">
        <v>13</v>
      </c>
      <c r="I1327" s="2" t="s">
        <v>23</v>
      </c>
      <c r="J1327" s="2" t="s">
        <v>15</v>
      </c>
      <c r="K1327" s="107">
        <v>151.79</v>
      </c>
    </row>
    <row r="1328" spans="7:11" x14ac:dyDescent="0.2">
      <c r="G1328" s="3">
        <v>41270</v>
      </c>
      <c r="H1328" s="2" t="s">
        <v>28</v>
      </c>
      <c r="I1328" s="2" t="s">
        <v>14</v>
      </c>
      <c r="J1328" s="2" t="s">
        <v>26</v>
      </c>
      <c r="K1328" s="107">
        <v>5168.9399999999996</v>
      </c>
    </row>
    <row r="1329" spans="7:11" x14ac:dyDescent="0.2">
      <c r="G1329" s="3">
        <v>41163</v>
      </c>
      <c r="H1329" s="2" t="s">
        <v>31</v>
      </c>
      <c r="I1329" s="2" t="s">
        <v>27</v>
      </c>
      <c r="J1329" s="2" t="s">
        <v>29</v>
      </c>
      <c r="K1329" s="107">
        <v>4682.79</v>
      </c>
    </row>
    <row r="1330" spans="7:11" x14ac:dyDescent="0.2">
      <c r="G1330" s="3">
        <v>41432</v>
      </c>
      <c r="H1330" s="2" t="s">
        <v>31</v>
      </c>
      <c r="I1330" s="2" t="s">
        <v>20</v>
      </c>
      <c r="J1330" s="2" t="s">
        <v>30</v>
      </c>
      <c r="K1330" s="107">
        <v>8083.21</v>
      </c>
    </row>
    <row r="1331" spans="7:11" x14ac:dyDescent="0.2">
      <c r="G1331" s="3">
        <v>41185</v>
      </c>
      <c r="H1331" s="2" t="s">
        <v>17</v>
      </c>
      <c r="I1331" s="2" t="s">
        <v>20</v>
      </c>
      <c r="J1331" s="2" t="s">
        <v>30</v>
      </c>
      <c r="K1331" s="107">
        <v>7137.88</v>
      </c>
    </row>
    <row r="1332" spans="7:11" x14ac:dyDescent="0.2">
      <c r="G1332" s="3">
        <v>41317</v>
      </c>
      <c r="H1332" s="2" t="s">
        <v>31</v>
      </c>
      <c r="I1332" s="2" t="s">
        <v>23</v>
      </c>
      <c r="J1332" s="2" t="s">
        <v>30</v>
      </c>
      <c r="K1332" s="107">
        <v>1468.41</v>
      </c>
    </row>
    <row r="1333" spans="7:11" x14ac:dyDescent="0.2">
      <c r="G1333" s="3">
        <v>41066</v>
      </c>
      <c r="H1333" s="2" t="s">
        <v>13</v>
      </c>
      <c r="I1333" s="2" t="s">
        <v>14</v>
      </c>
      <c r="J1333" s="2" t="s">
        <v>18</v>
      </c>
      <c r="K1333" s="107">
        <v>2049.73</v>
      </c>
    </row>
    <row r="1334" spans="7:11" x14ac:dyDescent="0.2">
      <c r="G1334" s="3">
        <v>41302</v>
      </c>
      <c r="H1334" s="2" t="s">
        <v>13</v>
      </c>
      <c r="I1334" s="2" t="s">
        <v>20</v>
      </c>
      <c r="J1334" s="2" t="s">
        <v>36</v>
      </c>
      <c r="K1334" s="107">
        <v>5184.43</v>
      </c>
    </row>
    <row r="1335" spans="7:11" x14ac:dyDescent="0.2">
      <c r="G1335" s="3">
        <v>41404</v>
      </c>
      <c r="H1335" s="2" t="s">
        <v>28</v>
      </c>
      <c r="I1335" s="2" t="s">
        <v>23</v>
      </c>
      <c r="J1335" s="2" t="s">
        <v>30</v>
      </c>
      <c r="K1335" s="107">
        <v>6320.72</v>
      </c>
    </row>
    <row r="1336" spans="7:11" x14ac:dyDescent="0.2">
      <c r="G1336" s="3">
        <v>41155</v>
      </c>
      <c r="H1336" s="2" t="s">
        <v>17</v>
      </c>
      <c r="I1336" s="2" t="s">
        <v>20</v>
      </c>
      <c r="J1336" s="2" t="s">
        <v>21</v>
      </c>
      <c r="K1336" s="107">
        <v>5168.95</v>
      </c>
    </row>
    <row r="1337" spans="7:11" x14ac:dyDescent="0.2">
      <c r="G1337" s="3">
        <v>41595</v>
      </c>
      <c r="H1337" s="2" t="s">
        <v>31</v>
      </c>
      <c r="I1337" s="2" t="s">
        <v>23</v>
      </c>
      <c r="J1337" s="2" t="s">
        <v>30</v>
      </c>
      <c r="K1337" s="107">
        <v>8468.7800000000007</v>
      </c>
    </row>
    <row r="1338" spans="7:11" x14ac:dyDescent="0.2">
      <c r="G1338" s="3">
        <v>41392</v>
      </c>
      <c r="H1338" s="2" t="s">
        <v>13</v>
      </c>
      <c r="I1338" s="2" t="s">
        <v>20</v>
      </c>
      <c r="J1338" s="2" t="s">
        <v>21</v>
      </c>
      <c r="K1338" s="107">
        <v>4508.32</v>
      </c>
    </row>
    <row r="1339" spans="7:11" x14ac:dyDescent="0.2">
      <c r="G1339" s="3">
        <v>41238</v>
      </c>
      <c r="H1339" s="2" t="s">
        <v>28</v>
      </c>
      <c r="I1339" s="2" t="s">
        <v>20</v>
      </c>
      <c r="J1339" s="2" t="s">
        <v>18</v>
      </c>
      <c r="K1339" s="107">
        <v>8289.4500000000007</v>
      </c>
    </row>
    <row r="1340" spans="7:11" x14ac:dyDescent="0.2">
      <c r="G1340" s="3">
        <v>41505</v>
      </c>
      <c r="H1340" s="2" t="s">
        <v>28</v>
      </c>
      <c r="I1340" s="2" t="s">
        <v>14</v>
      </c>
      <c r="J1340" s="2" t="s">
        <v>36</v>
      </c>
      <c r="K1340" s="107">
        <v>3857.33</v>
      </c>
    </row>
    <row r="1341" spans="7:11" x14ac:dyDescent="0.2">
      <c r="G1341" s="3">
        <v>41368</v>
      </c>
      <c r="H1341" s="2" t="s">
        <v>13</v>
      </c>
      <c r="I1341" s="2" t="s">
        <v>27</v>
      </c>
      <c r="J1341" s="2" t="s">
        <v>36</v>
      </c>
      <c r="K1341" s="107">
        <v>9043.77</v>
      </c>
    </row>
    <row r="1342" spans="7:11" x14ac:dyDescent="0.2">
      <c r="G1342" s="3">
        <v>41364</v>
      </c>
      <c r="H1342" s="2" t="s">
        <v>28</v>
      </c>
      <c r="I1342" s="2" t="s">
        <v>23</v>
      </c>
      <c r="J1342" s="2" t="s">
        <v>282</v>
      </c>
      <c r="K1342" s="107">
        <v>3295.51</v>
      </c>
    </row>
    <row r="1343" spans="7:11" x14ac:dyDescent="0.2">
      <c r="G1343" s="3">
        <v>41258</v>
      </c>
      <c r="H1343" s="2" t="s">
        <v>17</v>
      </c>
      <c r="I1343" s="2" t="s">
        <v>23</v>
      </c>
      <c r="J1343" s="2" t="s">
        <v>36</v>
      </c>
      <c r="K1343" s="107">
        <v>4275.43</v>
      </c>
    </row>
    <row r="1344" spans="7:11" x14ac:dyDescent="0.2">
      <c r="G1344" s="3">
        <v>41309</v>
      </c>
      <c r="H1344" s="2" t="s">
        <v>13</v>
      </c>
      <c r="I1344" s="2" t="s">
        <v>14</v>
      </c>
      <c r="J1344" s="2" t="s">
        <v>24</v>
      </c>
      <c r="K1344" s="107">
        <v>4768.92</v>
      </c>
    </row>
    <row r="1345" spans="7:11" x14ac:dyDescent="0.2">
      <c r="G1345" s="3">
        <v>41031</v>
      </c>
      <c r="H1345" s="2" t="s">
        <v>13</v>
      </c>
      <c r="I1345" s="2" t="s">
        <v>27</v>
      </c>
      <c r="J1345" s="2" t="s">
        <v>18</v>
      </c>
      <c r="K1345" s="107">
        <v>1438.96</v>
      </c>
    </row>
    <row r="1346" spans="7:11" x14ac:dyDescent="0.2">
      <c r="G1346" s="3">
        <v>41398</v>
      </c>
      <c r="H1346" s="2" t="s">
        <v>13</v>
      </c>
      <c r="I1346" s="2" t="s">
        <v>20</v>
      </c>
      <c r="J1346" s="2" t="s">
        <v>30</v>
      </c>
      <c r="K1346" s="107">
        <v>9112.9500000000007</v>
      </c>
    </row>
    <row r="1347" spans="7:11" x14ac:dyDescent="0.2">
      <c r="G1347" s="3">
        <v>41113</v>
      </c>
      <c r="H1347" s="2" t="s">
        <v>17</v>
      </c>
      <c r="I1347" s="2" t="s">
        <v>20</v>
      </c>
      <c r="J1347" s="2" t="s">
        <v>29</v>
      </c>
      <c r="K1347" s="107">
        <v>8696.7199999999993</v>
      </c>
    </row>
    <row r="1348" spans="7:11" x14ac:dyDescent="0.2">
      <c r="G1348" s="3">
        <v>41358</v>
      </c>
      <c r="H1348" s="2" t="s">
        <v>28</v>
      </c>
      <c r="I1348" s="2" t="s">
        <v>27</v>
      </c>
      <c r="J1348" s="2" t="s">
        <v>282</v>
      </c>
      <c r="K1348" s="107">
        <v>4975.5</v>
      </c>
    </row>
    <row r="1349" spans="7:11" x14ac:dyDescent="0.2">
      <c r="G1349" s="3">
        <v>41011</v>
      </c>
      <c r="H1349" s="2" t="s">
        <v>28</v>
      </c>
      <c r="I1349" s="2" t="s">
        <v>23</v>
      </c>
      <c r="J1349" s="2" t="s">
        <v>32</v>
      </c>
      <c r="K1349" s="107">
        <v>1671.64</v>
      </c>
    </row>
    <row r="1350" spans="7:11" x14ac:dyDescent="0.2">
      <c r="G1350" s="3">
        <v>41085</v>
      </c>
      <c r="H1350" s="2" t="s">
        <v>13</v>
      </c>
      <c r="I1350" s="2" t="s">
        <v>23</v>
      </c>
      <c r="J1350" s="2" t="s">
        <v>34</v>
      </c>
      <c r="K1350" s="107">
        <v>6606.17</v>
      </c>
    </row>
    <row r="1351" spans="7:11" x14ac:dyDescent="0.2">
      <c r="G1351" s="3">
        <v>41168</v>
      </c>
      <c r="H1351" s="2" t="s">
        <v>31</v>
      </c>
      <c r="I1351" s="2" t="s">
        <v>20</v>
      </c>
      <c r="J1351" s="2" t="s">
        <v>18</v>
      </c>
      <c r="K1351" s="107">
        <v>7048.8</v>
      </c>
    </row>
    <row r="1352" spans="7:11" x14ac:dyDescent="0.2">
      <c r="G1352" s="3">
        <v>40995</v>
      </c>
      <c r="H1352" s="2" t="s">
        <v>13</v>
      </c>
      <c r="I1352" s="2" t="s">
        <v>14</v>
      </c>
      <c r="J1352" s="2" t="s">
        <v>29</v>
      </c>
      <c r="K1352" s="107">
        <v>6754.74</v>
      </c>
    </row>
    <row r="1353" spans="7:11" x14ac:dyDescent="0.2">
      <c r="G1353" s="3">
        <v>41078</v>
      </c>
      <c r="H1353" s="2" t="s">
        <v>31</v>
      </c>
      <c r="I1353" s="2" t="s">
        <v>14</v>
      </c>
      <c r="J1353" s="2" t="s">
        <v>15</v>
      </c>
      <c r="K1353" s="107">
        <v>298.25</v>
      </c>
    </row>
    <row r="1354" spans="7:11" x14ac:dyDescent="0.2">
      <c r="G1354" s="3">
        <v>41472</v>
      </c>
      <c r="H1354" s="2" t="s">
        <v>28</v>
      </c>
      <c r="I1354" s="2" t="s">
        <v>14</v>
      </c>
      <c r="J1354" s="2" t="s">
        <v>35</v>
      </c>
      <c r="K1354" s="107">
        <v>9247.17</v>
      </c>
    </row>
    <row r="1355" spans="7:11" x14ac:dyDescent="0.2">
      <c r="G1355" s="3">
        <v>41508</v>
      </c>
      <c r="H1355" s="2" t="s">
        <v>31</v>
      </c>
      <c r="I1355" s="2" t="s">
        <v>14</v>
      </c>
      <c r="J1355" s="2" t="s">
        <v>15</v>
      </c>
      <c r="K1355" s="107">
        <v>9322.98</v>
      </c>
    </row>
    <row r="1356" spans="7:11" x14ac:dyDescent="0.2">
      <c r="G1356" s="3">
        <v>41069</v>
      </c>
      <c r="H1356" s="2" t="s">
        <v>13</v>
      </c>
      <c r="I1356" s="2" t="s">
        <v>20</v>
      </c>
      <c r="J1356" s="2" t="s">
        <v>35</v>
      </c>
      <c r="K1356" s="107">
        <v>2382.67</v>
      </c>
    </row>
    <row r="1357" spans="7:11" x14ac:dyDescent="0.2">
      <c r="G1357" s="3">
        <v>40983</v>
      </c>
      <c r="H1357" s="2" t="s">
        <v>13</v>
      </c>
      <c r="I1357" s="2" t="s">
        <v>23</v>
      </c>
      <c r="J1357" s="2" t="s">
        <v>26</v>
      </c>
      <c r="K1357" s="107">
        <v>3722.19</v>
      </c>
    </row>
    <row r="1358" spans="7:11" x14ac:dyDescent="0.2">
      <c r="G1358" s="3">
        <v>41056</v>
      </c>
      <c r="H1358" s="2" t="s">
        <v>28</v>
      </c>
      <c r="I1358" s="2" t="s">
        <v>23</v>
      </c>
      <c r="J1358" s="2" t="s">
        <v>34</v>
      </c>
      <c r="K1358" s="107">
        <v>4162.07</v>
      </c>
    </row>
    <row r="1359" spans="7:11" x14ac:dyDescent="0.2">
      <c r="G1359" s="3">
        <v>41605</v>
      </c>
      <c r="H1359" s="2" t="s">
        <v>17</v>
      </c>
      <c r="I1359" s="2" t="s">
        <v>20</v>
      </c>
      <c r="J1359" s="2" t="s">
        <v>36</v>
      </c>
      <c r="K1359" s="107">
        <v>2024.05</v>
      </c>
    </row>
    <row r="1360" spans="7:11" x14ac:dyDescent="0.2">
      <c r="G1360" s="3">
        <v>41269</v>
      </c>
      <c r="H1360" s="2" t="s">
        <v>13</v>
      </c>
      <c r="I1360" s="2" t="s">
        <v>14</v>
      </c>
      <c r="J1360" s="2" t="s">
        <v>29</v>
      </c>
      <c r="K1360" s="107">
        <v>3761.05</v>
      </c>
    </row>
    <row r="1361" spans="7:11" x14ac:dyDescent="0.2">
      <c r="G1361" s="3">
        <v>41395</v>
      </c>
      <c r="H1361" s="2" t="s">
        <v>13</v>
      </c>
      <c r="I1361" s="2" t="s">
        <v>23</v>
      </c>
      <c r="J1361" s="2" t="s">
        <v>15</v>
      </c>
      <c r="K1361" s="107">
        <v>7327.26</v>
      </c>
    </row>
    <row r="1362" spans="7:11" x14ac:dyDescent="0.2">
      <c r="G1362" s="3">
        <v>41219</v>
      </c>
      <c r="H1362" s="2" t="s">
        <v>28</v>
      </c>
      <c r="I1362" s="2" t="s">
        <v>20</v>
      </c>
      <c r="J1362" s="2" t="s">
        <v>33</v>
      </c>
      <c r="K1362" s="107">
        <v>5763.67</v>
      </c>
    </row>
    <row r="1363" spans="7:11" x14ac:dyDescent="0.2">
      <c r="G1363" s="3">
        <v>41491</v>
      </c>
      <c r="H1363" s="2" t="s">
        <v>17</v>
      </c>
      <c r="I1363" s="2" t="s">
        <v>27</v>
      </c>
      <c r="J1363" s="2" t="s">
        <v>26</v>
      </c>
      <c r="K1363" s="107">
        <v>1858.66</v>
      </c>
    </row>
    <row r="1364" spans="7:11" x14ac:dyDescent="0.2">
      <c r="G1364" s="3">
        <v>41098</v>
      </c>
      <c r="H1364" s="2" t="s">
        <v>13</v>
      </c>
      <c r="I1364" s="2" t="s">
        <v>27</v>
      </c>
      <c r="J1364" s="2" t="s">
        <v>30</v>
      </c>
      <c r="K1364" s="107">
        <v>2381.0700000000002</v>
      </c>
    </row>
    <row r="1365" spans="7:11" x14ac:dyDescent="0.2">
      <c r="G1365" s="3">
        <v>41135</v>
      </c>
      <c r="H1365" s="2" t="s">
        <v>13</v>
      </c>
      <c r="I1365" s="2" t="s">
        <v>20</v>
      </c>
      <c r="J1365" s="2" t="s">
        <v>21</v>
      </c>
      <c r="K1365" s="107">
        <v>9416.41</v>
      </c>
    </row>
    <row r="1366" spans="7:11" x14ac:dyDescent="0.2">
      <c r="G1366" s="3">
        <v>41289</v>
      </c>
      <c r="H1366" s="2" t="s">
        <v>31</v>
      </c>
      <c r="I1366" s="2" t="s">
        <v>23</v>
      </c>
      <c r="J1366" s="2" t="s">
        <v>35</v>
      </c>
      <c r="K1366" s="107">
        <v>2294.9</v>
      </c>
    </row>
    <row r="1367" spans="7:11" x14ac:dyDescent="0.2">
      <c r="G1367" s="3">
        <v>41348</v>
      </c>
      <c r="H1367" s="2" t="s">
        <v>13</v>
      </c>
      <c r="I1367" s="2" t="s">
        <v>20</v>
      </c>
      <c r="J1367" s="2" t="s">
        <v>18</v>
      </c>
      <c r="K1367" s="107">
        <v>9432.56</v>
      </c>
    </row>
    <row r="1368" spans="7:11" x14ac:dyDescent="0.2">
      <c r="G1368" s="3">
        <v>41339</v>
      </c>
      <c r="H1368" s="2" t="s">
        <v>31</v>
      </c>
      <c r="I1368" s="2" t="s">
        <v>14</v>
      </c>
      <c r="J1368" s="2" t="s">
        <v>36</v>
      </c>
      <c r="K1368" s="107">
        <v>8190.87</v>
      </c>
    </row>
    <row r="1369" spans="7:11" x14ac:dyDescent="0.2">
      <c r="G1369" s="3">
        <v>40952</v>
      </c>
      <c r="H1369" s="2" t="s">
        <v>13</v>
      </c>
      <c r="I1369" s="2" t="s">
        <v>23</v>
      </c>
      <c r="J1369" s="2" t="s">
        <v>18</v>
      </c>
      <c r="K1369" s="107">
        <v>8864.7199999999993</v>
      </c>
    </row>
    <row r="1370" spans="7:11" x14ac:dyDescent="0.2">
      <c r="G1370" s="3">
        <v>41541</v>
      </c>
      <c r="H1370" s="2" t="s">
        <v>17</v>
      </c>
      <c r="I1370" s="2" t="s">
        <v>27</v>
      </c>
      <c r="J1370" s="2" t="s">
        <v>30</v>
      </c>
      <c r="K1370" s="107">
        <v>128.22999999999999</v>
      </c>
    </row>
    <row r="1371" spans="7:11" x14ac:dyDescent="0.2">
      <c r="G1371" s="3">
        <v>41430</v>
      </c>
      <c r="H1371" s="2" t="s">
        <v>13</v>
      </c>
      <c r="I1371" s="2" t="s">
        <v>14</v>
      </c>
      <c r="J1371" s="2" t="s">
        <v>33</v>
      </c>
      <c r="K1371" s="107">
        <v>1083.79</v>
      </c>
    </row>
    <row r="1372" spans="7:11" x14ac:dyDescent="0.2">
      <c r="G1372" s="3">
        <v>41036</v>
      </c>
      <c r="H1372" s="2" t="s">
        <v>31</v>
      </c>
      <c r="I1372" s="2" t="s">
        <v>20</v>
      </c>
      <c r="J1372" s="2" t="s">
        <v>33</v>
      </c>
      <c r="K1372" s="107">
        <v>2158.4499999999998</v>
      </c>
    </row>
    <row r="1373" spans="7:11" x14ac:dyDescent="0.2">
      <c r="G1373" s="3">
        <v>41009</v>
      </c>
      <c r="H1373" s="2" t="s">
        <v>13</v>
      </c>
      <c r="I1373" s="2" t="s">
        <v>23</v>
      </c>
      <c r="J1373" s="2" t="s">
        <v>15</v>
      </c>
      <c r="K1373" s="107">
        <v>4092.58</v>
      </c>
    </row>
    <row r="1374" spans="7:11" x14ac:dyDescent="0.2">
      <c r="G1374" s="3">
        <v>41332</v>
      </c>
      <c r="H1374" s="2" t="s">
        <v>31</v>
      </c>
      <c r="I1374" s="2" t="s">
        <v>14</v>
      </c>
      <c r="J1374" s="2" t="s">
        <v>21</v>
      </c>
      <c r="K1374" s="107">
        <v>6486.55</v>
      </c>
    </row>
    <row r="1375" spans="7:11" x14ac:dyDescent="0.2">
      <c r="G1375" s="3">
        <v>41013</v>
      </c>
      <c r="H1375" s="2" t="s">
        <v>17</v>
      </c>
      <c r="I1375" s="2" t="s">
        <v>27</v>
      </c>
      <c r="J1375" s="2" t="s">
        <v>26</v>
      </c>
      <c r="K1375" s="107">
        <v>8550.7900000000009</v>
      </c>
    </row>
    <row r="1376" spans="7:11" x14ac:dyDescent="0.2">
      <c r="G1376" s="3">
        <v>41602</v>
      </c>
      <c r="H1376" s="2" t="s">
        <v>13</v>
      </c>
      <c r="I1376" s="2" t="s">
        <v>14</v>
      </c>
      <c r="J1376" s="2" t="s">
        <v>30</v>
      </c>
      <c r="K1376" s="107">
        <v>9633.2000000000007</v>
      </c>
    </row>
    <row r="1377" spans="7:11" x14ac:dyDescent="0.2">
      <c r="G1377" s="3">
        <v>41385</v>
      </c>
      <c r="H1377" s="2" t="s">
        <v>31</v>
      </c>
      <c r="I1377" s="2" t="s">
        <v>20</v>
      </c>
      <c r="J1377" s="2" t="s">
        <v>24</v>
      </c>
      <c r="K1377" s="107">
        <v>3548.23</v>
      </c>
    </row>
    <row r="1378" spans="7:11" x14ac:dyDescent="0.2">
      <c r="G1378" s="3">
        <v>41359</v>
      </c>
      <c r="H1378" s="2" t="s">
        <v>17</v>
      </c>
      <c r="I1378" s="2" t="s">
        <v>14</v>
      </c>
      <c r="J1378" s="2" t="s">
        <v>18</v>
      </c>
      <c r="K1378" s="107">
        <v>2422.6999999999998</v>
      </c>
    </row>
    <row r="1379" spans="7:11" x14ac:dyDescent="0.2">
      <c r="G1379" s="3">
        <v>41482</v>
      </c>
      <c r="H1379" s="2" t="s">
        <v>13</v>
      </c>
      <c r="I1379" s="2" t="s">
        <v>20</v>
      </c>
      <c r="J1379" s="2" t="s">
        <v>26</v>
      </c>
      <c r="K1379" s="107">
        <v>9438.56</v>
      </c>
    </row>
    <row r="1380" spans="7:11" x14ac:dyDescent="0.2">
      <c r="G1380" s="3">
        <v>41536</v>
      </c>
      <c r="H1380" s="2" t="s">
        <v>28</v>
      </c>
      <c r="I1380" s="2" t="s">
        <v>27</v>
      </c>
      <c r="J1380" s="2" t="s">
        <v>21</v>
      </c>
      <c r="K1380" s="107">
        <v>5713.56</v>
      </c>
    </row>
    <row r="1381" spans="7:11" x14ac:dyDescent="0.2">
      <c r="G1381" s="3">
        <v>40978</v>
      </c>
      <c r="H1381" s="2" t="s">
        <v>31</v>
      </c>
      <c r="I1381" s="2" t="s">
        <v>14</v>
      </c>
      <c r="J1381" s="2" t="s">
        <v>30</v>
      </c>
      <c r="K1381" s="107">
        <v>9917.5300000000007</v>
      </c>
    </row>
    <row r="1382" spans="7:11" x14ac:dyDescent="0.2">
      <c r="G1382" s="3">
        <v>40912</v>
      </c>
      <c r="H1382" s="2" t="s">
        <v>31</v>
      </c>
      <c r="I1382" s="2" t="s">
        <v>14</v>
      </c>
      <c r="J1382" s="2" t="s">
        <v>32</v>
      </c>
      <c r="K1382" s="107">
        <v>6663.43</v>
      </c>
    </row>
    <row r="1383" spans="7:11" x14ac:dyDescent="0.2">
      <c r="G1383" s="3">
        <v>41057</v>
      </c>
      <c r="H1383" s="2" t="s">
        <v>31</v>
      </c>
      <c r="I1383" s="2" t="s">
        <v>23</v>
      </c>
      <c r="J1383" s="2" t="s">
        <v>34</v>
      </c>
      <c r="K1383" s="107">
        <v>2502.91</v>
      </c>
    </row>
    <row r="1384" spans="7:11" x14ac:dyDescent="0.2">
      <c r="G1384" s="3">
        <v>41637</v>
      </c>
      <c r="H1384" s="2" t="s">
        <v>28</v>
      </c>
      <c r="I1384" s="2" t="s">
        <v>27</v>
      </c>
      <c r="J1384" s="2" t="s">
        <v>30</v>
      </c>
      <c r="K1384" s="107">
        <v>7390.8</v>
      </c>
    </row>
    <row r="1385" spans="7:11" x14ac:dyDescent="0.2">
      <c r="G1385" s="3">
        <v>40978</v>
      </c>
      <c r="H1385" s="2" t="s">
        <v>31</v>
      </c>
      <c r="I1385" s="2" t="s">
        <v>27</v>
      </c>
      <c r="J1385" s="2" t="s">
        <v>34</v>
      </c>
      <c r="K1385" s="107">
        <v>151.43</v>
      </c>
    </row>
    <row r="1386" spans="7:11" x14ac:dyDescent="0.2">
      <c r="G1386" s="3">
        <v>41264</v>
      </c>
      <c r="H1386" s="2" t="s">
        <v>17</v>
      </c>
      <c r="I1386" s="2" t="s">
        <v>27</v>
      </c>
      <c r="J1386" s="2" t="s">
        <v>15</v>
      </c>
      <c r="K1386" s="107">
        <v>2266.88</v>
      </c>
    </row>
    <row r="1387" spans="7:11" x14ac:dyDescent="0.2">
      <c r="G1387" s="3">
        <v>41540</v>
      </c>
      <c r="H1387" s="2" t="s">
        <v>31</v>
      </c>
      <c r="I1387" s="2" t="s">
        <v>23</v>
      </c>
      <c r="J1387" s="2" t="s">
        <v>35</v>
      </c>
      <c r="K1387" s="107">
        <v>6130.77</v>
      </c>
    </row>
    <row r="1388" spans="7:11" x14ac:dyDescent="0.2">
      <c r="G1388" s="3">
        <v>41507</v>
      </c>
      <c r="H1388" s="2" t="s">
        <v>28</v>
      </c>
      <c r="I1388" s="2" t="s">
        <v>20</v>
      </c>
      <c r="J1388" s="2" t="s">
        <v>24</v>
      </c>
      <c r="K1388" s="107">
        <v>2962.02</v>
      </c>
    </row>
    <row r="1389" spans="7:11" x14ac:dyDescent="0.2">
      <c r="G1389" s="3">
        <v>40994</v>
      </c>
      <c r="H1389" s="2" t="s">
        <v>17</v>
      </c>
      <c r="I1389" s="2" t="s">
        <v>27</v>
      </c>
      <c r="J1389" s="2" t="s">
        <v>30</v>
      </c>
      <c r="K1389" s="107">
        <v>3599.55</v>
      </c>
    </row>
    <row r="1390" spans="7:11" x14ac:dyDescent="0.2">
      <c r="G1390" s="3">
        <v>41575</v>
      </c>
      <c r="H1390" s="2" t="s">
        <v>28</v>
      </c>
      <c r="I1390" s="2" t="s">
        <v>20</v>
      </c>
      <c r="J1390" s="2" t="s">
        <v>34</v>
      </c>
      <c r="K1390" s="107">
        <v>2186.5100000000002</v>
      </c>
    </row>
    <row r="1391" spans="7:11" x14ac:dyDescent="0.2">
      <c r="G1391" s="3">
        <v>40992</v>
      </c>
      <c r="H1391" s="2" t="s">
        <v>17</v>
      </c>
      <c r="I1391" s="2" t="s">
        <v>27</v>
      </c>
      <c r="J1391" s="2" t="s">
        <v>24</v>
      </c>
      <c r="K1391" s="107">
        <v>8278.4500000000007</v>
      </c>
    </row>
    <row r="1392" spans="7:11" x14ac:dyDescent="0.2">
      <c r="G1392" s="3">
        <v>41078</v>
      </c>
      <c r="H1392" s="2" t="s">
        <v>17</v>
      </c>
      <c r="I1392" s="2" t="s">
        <v>14</v>
      </c>
      <c r="J1392" s="2" t="s">
        <v>26</v>
      </c>
      <c r="K1392" s="107">
        <v>2811.33</v>
      </c>
    </row>
    <row r="1393" spans="7:11" x14ac:dyDescent="0.2">
      <c r="G1393" s="3">
        <v>41478</v>
      </c>
      <c r="H1393" s="2" t="s">
        <v>31</v>
      </c>
      <c r="I1393" s="2" t="s">
        <v>27</v>
      </c>
      <c r="J1393" s="2" t="s">
        <v>18</v>
      </c>
      <c r="K1393" s="107">
        <v>7793.36</v>
      </c>
    </row>
    <row r="1394" spans="7:11" x14ac:dyDescent="0.2">
      <c r="G1394" s="3">
        <v>41312</v>
      </c>
      <c r="H1394" s="2" t="s">
        <v>31</v>
      </c>
      <c r="I1394" s="2" t="s">
        <v>20</v>
      </c>
      <c r="J1394" s="2" t="s">
        <v>35</v>
      </c>
      <c r="K1394" s="107">
        <v>2705.78</v>
      </c>
    </row>
    <row r="1395" spans="7:11" x14ac:dyDescent="0.2">
      <c r="G1395" s="3">
        <v>41373</v>
      </c>
      <c r="H1395" s="2" t="s">
        <v>17</v>
      </c>
      <c r="I1395" s="2" t="s">
        <v>27</v>
      </c>
      <c r="J1395" s="2" t="s">
        <v>35</v>
      </c>
      <c r="K1395" s="107">
        <v>5672.65</v>
      </c>
    </row>
    <row r="1396" spans="7:11" x14ac:dyDescent="0.2">
      <c r="G1396" s="3">
        <v>41008</v>
      </c>
      <c r="H1396" s="2" t="s">
        <v>13</v>
      </c>
      <c r="I1396" s="2" t="s">
        <v>23</v>
      </c>
      <c r="J1396" s="2" t="s">
        <v>26</v>
      </c>
      <c r="K1396" s="107">
        <v>2049.14</v>
      </c>
    </row>
    <row r="1397" spans="7:11" x14ac:dyDescent="0.2">
      <c r="G1397" s="3">
        <v>41158</v>
      </c>
      <c r="H1397" s="2" t="s">
        <v>31</v>
      </c>
      <c r="I1397" s="2" t="s">
        <v>20</v>
      </c>
      <c r="J1397" s="2" t="s">
        <v>34</v>
      </c>
      <c r="K1397" s="107">
        <v>6229.03</v>
      </c>
    </row>
    <row r="1398" spans="7:11" x14ac:dyDescent="0.2">
      <c r="G1398" s="3">
        <v>41096</v>
      </c>
      <c r="H1398" s="2" t="s">
        <v>13</v>
      </c>
      <c r="I1398" s="2" t="s">
        <v>27</v>
      </c>
      <c r="J1398" s="2" t="s">
        <v>282</v>
      </c>
      <c r="K1398" s="107">
        <v>9438.4500000000007</v>
      </c>
    </row>
    <row r="1399" spans="7:11" x14ac:dyDescent="0.2">
      <c r="G1399" s="3">
        <v>41497</v>
      </c>
      <c r="H1399" s="2" t="s">
        <v>17</v>
      </c>
      <c r="I1399" s="2" t="s">
        <v>20</v>
      </c>
      <c r="J1399" s="2" t="s">
        <v>32</v>
      </c>
      <c r="K1399" s="107">
        <v>883.76</v>
      </c>
    </row>
    <row r="1400" spans="7:11" x14ac:dyDescent="0.2">
      <c r="G1400" s="3">
        <v>41348</v>
      </c>
      <c r="H1400" s="2" t="s">
        <v>17</v>
      </c>
      <c r="I1400" s="2" t="s">
        <v>14</v>
      </c>
      <c r="J1400" s="2" t="s">
        <v>21</v>
      </c>
      <c r="K1400" s="107">
        <v>6759.88</v>
      </c>
    </row>
    <row r="1401" spans="7:11" x14ac:dyDescent="0.2">
      <c r="G1401" s="3">
        <v>41477</v>
      </c>
      <c r="H1401" s="2" t="s">
        <v>17</v>
      </c>
      <c r="I1401" s="2" t="s">
        <v>27</v>
      </c>
      <c r="J1401" s="2" t="s">
        <v>18</v>
      </c>
      <c r="K1401" s="107">
        <v>1214.19</v>
      </c>
    </row>
    <row r="1402" spans="7:11" x14ac:dyDescent="0.2">
      <c r="G1402" s="3">
        <v>41257</v>
      </c>
      <c r="H1402" s="2" t="s">
        <v>13</v>
      </c>
      <c r="I1402" s="2" t="s">
        <v>23</v>
      </c>
      <c r="J1402" s="2" t="s">
        <v>21</v>
      </c>
      <c r="K1402" s="107">
        <v>6588.17</v>
      </c>
    </row>
    <row r="1403" spans="7:11" x14ac:dyDescent="0.2">
      <c r="G1403" s="3">
        <v>41617</v>
      </c>
      <c r="H1403" s="2" t="s">
        <v>13</v>
      </c>
      <c r="I1403" s="2" t="s">
        <v>20</v>
      </c>
      <c r="J1403" s="2" t="s">
        <v>33</v>
      </c>
      <c r="K1403" s="107">
        <v>3251.88</v>
      </c>
    </row>
    <row r="1404" spans="7:11" x14ac:dyDescent="0.2">
      <c r="G1404" s="3">
        <v>41370</v>
      </c>
      <c r="H1404" s="2" t="s">
        <v>28</v>
      </c>
      <c r="I1404" s="2" t="s">
        <v>14</v>
      </c>
      <c r="J1404" s="2" t="s">
        <v>35</v>
      </c>
      <c r="K1404" s="107">
        <v>8522.11</v>
      </c>
    </row>
    <row r="1405" spans="7:11" x14ac:dyDescent="0.2">
      <c r="G1405" s="3">
        <v>41268</v>
      </c>
      <c r="H1405" s="2" t="s">
        <v>28</v>
      </c>
      <c r="I1405" s="2" t="s">
        <v>27</v>
      </c>
      <c r="J1405" s="2" t="s">
        <v>33</v>
      </c>
      <c r="K1405" s="107">
        <v>5904.78</v>
      </c>
    </row>
    <row r="1406" spans="7:11" x14ac:dyDescent="0.2">
      <c r="G1406" s="3">
        <v>41545</v>
      </c>
      <c r="H1406" s="2" t="s">
        <v>13</v>
      </c>
      <c r="I1406" s="2" t="s">
        <v>14</v>
      </c>
      <c r="J1406" s="2" t="s">
        <v>33</v>
      </c>
      <c r="K1406" s="107">
        <v>1151.6400000000001</v>
      </c>
    </row>
    <row r="1407" spans="7:11" x14ac:dyDescent="0.2">
      <c r="G1407" s="3">
        <v>41151</v>
      </c>
      <c r="H1407" s="2" t="s">
        <v>17</v>
      </c>
      <c r="I1407" s="2" t="s">
        <v>20</v>
      </c>
      <c r="J1407" s="2" t="s">
        <v>21</v>
      </c>
      <c r="K1407" s="107">
        <v>6121.52</v>
      </c>
    </row>
    <row r="1408" spans="7:11" x14ac:dyDescent="0.2">
      <c r="G1408" s="3">
        <v>41141</v>
      </c>
      <c r="H1408" s="2" t="s">
        <v>17</v>
      </c>
      <c r="I1408" s="2" t="s">
        <v>23</v>
      </c>
      <c r="J1408" s="2" t="s">
        <v>18</v>
      </c>
      <c r="K1408" s="107">
        <v>1099.8699999999999</v>
      </c>
    </row>
    <row r="1409" spans="7:11" x14ac:dyDescent="0.2">
      <c r="G1409" s="3">
        <v>41623</v>
      </c>
      <c r="H1409" s="2" t="s">
        <v>31</v>
      </c>
      <c r="I1409" s="2" t="s">
        <v>27</v>
      </c>
      <c r="J1409" s="2" t="s">
        <v>33</v>
      </c>
      <c r="K1409" s="107">
        <v>7952.07</v>
      </c>
    </row>
    <row r="1410" spans="7:11" x14ac:dyDescent="0.2">
      <c r="G1410" s="3">
        <v>41408</v>
      </c>
      <c r="H1410" s="2" t="s">
        <v>17</v>
      </c>
      <c r="I1410" s="2" t="s">
        <v>20</v>
      </c>
      <c r="J1410" s="2" t="s">
        <v>282</v>
      </c>
      <c r="K1410" s="107">
        <v>6829.24</v>
      </c>
    </row>
    <row r="1411" spans="7:11" x14ac:dyDescent="0.2">
      <c r="G1411" s="3">
        <v>41279</v>
      </c>
      <c r="H1411" s="2" t="s">
        <v>13</v>
      </c>
      <c r="I1411" s="2" t="s">
        <v>23</v>
      </c>
      <c r="J1411" s="2" t="s">
        <v>18</v>
      </c>
      <c r="K1411" s="107">
        <v>131.53</v>
      </c>
    </row>
    <row r="1412" spans="7:11" x14ac:dyDescent="0.2">
      <c r="G1412" s="3">
        <v>41392</v>
      </c>
      <c r="H1412" s="2" t="s">
        <v>17</v>
      </c>
      <c r="I1412" s="2" t="s">
        <v>27</v>
      </c>
      <c r="J1412" s="2" t="s">
        <v>32</v>
      </c>
      <c r="K1412" s="107">
        <v>6253.65</v>
      </c>
    </row>
    <row r="1413" spans="7:11" x14ac:dyDescent="0.2">
      <c r="G1413" s="3">
        <v>41105</v>
      </c>
      <c r="H1413" s="2" t="s">
        <v>28</v>
      </c>
      <c r="I1413" s="2" t="s">
        <v>23</v>
      </c>
      <c r="J1413" s="2" t="s">
        <v>18</v>
      </c>
      <c r="K1413" s="107">
        <v>3233.53</v>
      </c>
    </row>
    <row r="1414" spans="7:11" x14ac:dyDescent="0.2">
      <c r="G1414" s="3">
        <v>41193</v>
      </c>
      <c r="H1414" s="2" t="s">
        <v>28</v>
      </c>
      <c r="I1414" s="2" t="s">
        <v>14</v>
      </c>
      <c r="J1414" s="2" t="s">
        <v>35</v>
      </c>
      <c r="K1414" s="107">
        <v>3326.95</v>
      </c>
    </row>
    <row r="1415" spans="7:11" x14ac:dyDescent="0.2">
      <c r="G1415" s="3">
        <v>41092</v>
      </c>
      <c r="H1415" s="2" t="s">
        <v>13</v>
      </c>
      <c r="I1415" s="2" t="s">
        <v>14</v>
      </c>
      <c r="J1415" s="2" t="s">
        <v>36</v>
      </c>
      <c r="K1415" s="107">
        <v>1551.68</v>
      </c>
    </row>
    <row r="1416" spans="7:11" x14ac:dyDescent="0.2">
      <c r="G1416" s="3">
        <v>41165</v>
      </c>
      <c r="H1416" s="2" t="s">
        <v>17</v>
      </c>
      <c r="I1416" s="2" t="s">
        <v>20</v>
      </c>
      <c r="J1416" s="2" t="s">
        <v>26</v>
      </c>
      <c r="K1416" s="107">
        <v>8418.5499999999993</v>
      </c>
    </row>
    <row r="1417" spans="7:11" x14ac:dyDescent="0.2">
      <c r="G1417" s="3">
        <v>41164</v>
      </c>
      <c r="H1417" s="2" t="s">
        <v>17</v>
      </c>
      <c r="I1417" s="2" t="s">
        <v>20</v>
      </c>
      <c r="J1417" s="2" t="s">
        <v>29</v>
      </c>
      <c r="K1417" s="107">
        <v>4174.1899999999996</v>
      </c>
    </row>
    <row r="1418" spans="7:11" x14ac:dyDescent="0.2">
      <c r="G1418" s="3">
        <v>41273</v>
      </c>
      <c r="H1418" s="2" t="s">
        <v>28</v>
      </c>
      <c r="I1418" s="2" t="s">
        <v>14</v>
      </c>
      <c r="J1418" s="2" t="s">
        <v>21</v>
      </c>
      <c r="K1418" s="107">
        <v>7527.42</v>
      </c>
    </row>
    <row r="1419" spans="7:11" x14ac:dyDescent="0.2">
      <c r="G1419" s="3">
        <v>41196</v>
      </c>
      <c r="H1419" s="2" t="s">
        <v>31</v>
      </c>
      <c r="I1419" s="2" t="s">
        <v>27</v>
      </c>
      <c r="J1419" s="2" t="s">
        <v>26</v>
      </c>
      <c r="K1419" s="107">
        <v>273.88</v>
      </c>
    </row>
    <row r="1420" spans="7:11" x14ac:dyDescent="0.2">
      <c r="G1420" s="3">
        <v>41235</v>
      </c>
      <c r="H1420" s="2" t="s">
        <v>17</v>
      </c>
      <c r="I1420" s="2" t="s">
        <v>14</v>
      </c>
      <c r="J1420" s="2" t="s">
        <v>30</v>
      </c>
      <c r="K1420" s="107">
        <v>5354.64</v>
      </c>
    </row>
    <row r="1421" spans="7:11" x14ac:dyDescent="0.2">
      <c r="G1421" s="3">
        <v>41100</v>
      </c>
      <c r="H1421" s="2" t="s">
        <v>13</v>
      </c>
      <c r="I1421" s="2" t="s">
        <v>23</v>
      </c>
      <c r="J1421" s="2" t="s">
        <v>18</v>
      </c>
      <c r="K1421" s="107">
        <v>8362.93</v>
      </c>
    </row>
    <row r="1422" spans="7:11" x14ac:dyDescent="0.2">
      <c r="G1422" s="3">
        <v>41439</v>
      </c>
      <c r="H1422" s="2" t="s">
        <v>31</v>
      </c>
      <c r="I1422" s="2" t="s">
        <v>27</v>
      </c>
      <c r="J1422" s="2" t="s">
        <v>18</v>
      </c>
      <c r="K1422" s="107">
        <v>3755.3</v>
      </c>
    </row>
    <row r="1423" spans="7:11" x14ac:dyDescent="0.2">
      <c r="G1423" s="3">
        <v>41050</v>
      </c>
      <c r="H1423" s="2" t="s">
        <v>13</v>
      </c>
      <c r="I1423" s="2" t="s">
        <v>23</v>
      </c>
      <c r="J1423" s="2" t="s">
        <v>33</v>
      </c>
      <c r="K1423" s="107">
        <v>3685.1</v>
      </c>
    </row>
    <row r="1424" spans="7:11" x14ac:dyDescent="0.2">
      <c r="G1424" s="3">
        <v>41154</v>
      </c>
      <c r="H1424" s="2" t="s">
        <v>28</v>
      </c>
      <c r="I1424" s="2" t="s">
        <v>23</v>
      </c>
      <c r="J1424" s="2" t="s">
        <v>282</v>
      </c>
      <c r="K1424" s="107">
        <v>4092.51</v>
      </c>
    </row>
    <row r="1425" spans="7:11" x14ac:dyDescent="0.2">
      <c r="G1425" s="3">
        <v>41395</v>
      </c>
      <c r="H1425" s="2" t="s">
        <v>13</v>
      </c>
      <c r="I1425" s="2" t="s">
        <v>27</v>
      </c>
      <c r="J1425" s="2" t="s">
        <v>26</v>
      </c>
      <c r="K1425" s="107">
        <v>5369.26</v>
      </c>
    </row>
    <row r="1426" spans="7:11" x14ac:dyDescent="0.2">
      <c r="G1426" s="3">
        <v>41309</v>
      </c>
      <c r="H1426" s="2" t="s">
        <v>28</v>
      </c>
      <c r="I1426" s="2" t="s">
        <v>20</v>
      </c>
      <c r="J1426" s="2" t="s">
        <v>18</v>
      </c>
      <c r="K1426" s="107">
        <v>233.93</v>
      </c>
    </row>
    <row r="1427" spans="7:11" x14ac:dyDescent="0.2">
      <c r="G1427" s="3">
        <v>41160</v>
      </c>
      <c r="H1427" s="2" t="s">
        <v>17</v>
      </c>
      <c r="I1427" s="2" t="s">
        <v>14</v>
      </c>
      <c r="J1427" s="2" t="s">
        <v>282</v>
      </c>
      <c r="K1427" s="107">
        <v>1818.2</v>
      </c>
    </row>
    <row r="1428" spans="7:11" x14ac:dyDescent="0.2">
      <c r="G1428" s="3">
        <v>41144</v>
      </c>
      <c r="H1428" s="2" t="s">
        <v>13</v>
      </c>
      <c r="I1428" s="2" t="s">
        <v>27</v>
      </c>
      <c r="J1428" s="2" t="s">
        <v>32</v>
      </c>
      <c r="K1428" s="107">
        <v>8986.8700000000008</v>
      </c>
    </row>
    <row r="1429" spans="7:11" x14ac:dyDescent="0.2">
      <c r="G1429" s="3">
        <v>41371</v>
      </c>
      <c r="H1429" s="2" t="s">
        <v>28</v>
      </c>
      <c r="I1429" s="2" t="s">
        <v>14</v>
      </c>
      <c r="J1429" s="2" t="s">
        <v>282</v>
      </c>
      <c r="K1429" s="107">
        <v>1575.04</v>
      </c>
    </row>
    <row r="1430" spans="7:11" x14ac:dyDescent="0.2">
      <c r="G1430" s="3">
        <v>40931</v>
      </c>
      <c r="H1430" s="2" t="s">
        <v>31</v>
      </c>
      <c r="I1430" s="2" t="s">
        <v>23</v>
      </c>
      <c r="J1430" s="2" t="s">
        <v>15</v>
      </c>
      <c r="K1430" s="107">
        <v>9453.89</v>
      </c>
    </row>
    <row r="1431" spans="7:11" x14ac:dyDescent="0.2">
      <c r="G1431" s="3">
        <v>41405</v>
      </c>
      <c r="H1431" s="2" t="s">
        <v>31</v>
      </c>
      <c r="I1431" s="2" t="s">
        <v>20</v>
      </c>
      <c r="J1431" s="2" t="s">
        <v>34</v>
      </c>
      <c r="K1431" s="107">
        <v>7087.03</v>
      </c>
    </row>
    <row r="1432" spans="7:11" x14ac:dyDescent="0.2">
      <c r="G1432" s="3">
        <v>41621</v>
      </c>
      <c r="H1432" s="2" t="s">
        <v>28</v>
      </c>
      <c r="I1432" s="2" t="s">
        <v>27</v>
      </c>
      <c r="J1432" s="2" t="s">
        <v>282</v>
      </c>
      <c r="K1432" s="107">
        <v>8837.56</v>
      </c>
    </row>
    <row r="1433" spans="7:11" x14ac:dyDescent="0.2">
      <c r="G1433" s="3">
        <v>40962</v>
      </c>
      <c r="H1433" s="2" t="s">
        <v>31</v>
      </c>
      <c r="I1433" s="2" t="s">
        <v>20</v>
      </c>
      <c r="J1433" s="2" t="s">
        <v>26</v>
      </c>
      <c r="K1433" s="107">
        <v>2498.8000000000002</v>
      </c>
    </row>
    <row r="1434" spans="7:11" x14ac:dyDescent="0.2">
      <c r="G1434" s="3">
        <v>41502</v>
      </c>
      <c r="H1434" s="2" t="s">
        <v>31</v>
      </c>
      <c r="I1434" s="2" t="s">
        <v>14</v>
      </c>
      <c r="J1434" s="2" t="s">
        <v>29</v>
      </c>
      <c r="K1434" s="107">
        <v>5094.3100000000004</v>
      </c>
    </row>
    <row r="1435" spans="7:11" x14ac:dyDescent="0.2">
      <c r="G1435" s="3">
        <v>41636</v>
      </c>
      <c r="H1435" s="2" t="s">
        <v>31</v>
      </c>
      <c r="I1435" s="2" t="s">
        <v>20</v>
      </c>
      <c r="J1435" s="2" t="s">
        <v>30</v>
      </c>
      <c r="K1435" s="107">
        <v>6320.42</v>
      </c>
    </row>
    <row r="1436" spans="7:11" x14ac:dyDescent="0.2">
      <c r="G1436" s="3">
        <v>41429</v>
      </c>
      <c r="H1436" s="2" t="s">
        <v>13</v>
      </c>
      <c r="I1436" s="2" t="s">
        <v>14</v>
      </c>
      <c r="J1436" s="2" t="s">
        <v>18</v>
      </c>
      <c r="K1436" s="107">
        <v>3447.75</v>
      </c>
    </row>
    <row r="1437" spans="7:11" x14ac:dyDescent="0.2">
      <c r="G1437" s="3">
        <v>41084</v>
      </c>
      <c r="H1437" s="2" t="s">
        <v>17</v>
      </c>
      <c r="I1437" s="2" t="s">
        <v>27</v>
      </c>
      <c r="J1437" s="2" t="s">
        <v>34</v>
      </c>
      <c r="K1437" s="107">
        <v>1594.58</v>
      </c>
    </row>
    <row r="1438" spans="7:11" x14ac:dyDescent="0.2">
      <c r="G1438" s="3">
        <v>41000</v>
      </c>
      <c r="H1438" s="2" t="s">
        <v>28</v>
      </c>
      <c r="I1438" s="2" t="s">
        <v>23</v>
      </c>
      <c r="J1438" s="2" t="s">
        <v>21</v>
      </c>
      <c r="K1438" s="107">
        <v>2740.27</v>
      </c>
    </row>
    <row r="1439" spans="7:11" x14ac:dyDescent="0.2">
      <c r="G1439" s="3">
        <v>41323</v>
      </c>
      <c r="H1439" s="2" t="s">
        <v>13</v>
      </c>
      <c r="I1439" s="2" t="s">
        <v>27</v>
      </c>
      <c r="J1439" s="2" t="s">
        <v>15</v>
      </c>
      <c r="K1439" s="107">
        <v>4959.49</v>
      </c>
    </row>
    <row r="1440" spans="7:11" x14ac:dyDescent="0.2">
      <c r="G1440" s="3">
        <v>41442</v>
      </c>
      <c r="H1440" s="2" t="s">
        <v>13</v>
      </c>
      <c r="I1440" s="2" t="s">
        <v>20</v>
      </c>
      <c r="J1440" s="2" t="s">
        <v>35</v>
      </c>
      <c r="K1440" s="107">
        <v>7784.31</v>
      </c>
    </row>
    <row r="1441" spans="7:11" x14ac:dyDescent="0.2">
      <c r="G1441" s="3">
        <v>40994</v>
      </c>
      <c r="H1441" s="2" t="s">
        <v>31</v>
      </c>
      <c r="I1441" s="2" t="s">
        <v>14</v>
      </c>
      <c r="J1441" s="2" t="s">
        <v>18</v>
      </c>
      <c r="K1441" s="107">
        <v>981.81</v>
      </c>
    </row>
    <row r="1442" spans="7:11" x14ac:dyDescent="0.2">
      <c r="G1442" s="3">
        <v>41398</v>
      </c>
      <c r="H1442" s="2" t="s">
        <v>17</v>
      </c>
      <c r="I1442" s="2" t="s">
        <v>14</v>
      </c>
      <c r="J1442" s="2" t="s">
        <v>24</v>
      </c>
      <c r="K1442" s="107">
        <v>772.53</v>
      </c>
    </row>
    <row r="1443" spans="7:11" x14ac:dyDescent="0.2">
      <c r="G1443" s="3">
        <v>41370</v>
      </c>
      <c r="H1443" s="2" t="s">
        <v>31</v>
      </c>
      <c r="I1443" s="2" t="s">
        <v>20</v>
      </c>
      <c r="J1443" s="2" t="s">
        <v>33</v>
      </c>
      <c r="K1443" s="107">
        <v>2958.96</v>
      </c>
    </row>
    <row r="1444" spans="7:11" x14ac:dyDescent="0.2">
      <c r="G1444" s="3">
        <v>40948</v>
      </c>
      <c r="H1444" s="2" t="s">
        <v>17</v>
      </c>
      <c r="I1444" s="2" t="s">
        <v>27</v>
      </c>
      <c r="J1444" s="2" t="s">
        <v>32</v>
      </c>
      <c r="K1444" s="107">
        <v>2534.4299999999998</v>
      </c>
    </row>
    <row r="1445" spans="7:11" x14ac:dyDescent="0.2">
      <c r="G1445" s="3">
        <v>41285</v>
      </c>
      <c r="H1445" s="2" t="s">
        <v>31</v>
      </c>
      <c r="I1445" s="2" t="s">
        <v>23</v>
      </c>
      <c r="J1445" s="2" t="s">
        <v>32</v>
      </c>
      <c r="K1445" s="107">
        <v>8229.5</v>
      </c>
    </row>
    <row r="1446" spans="7:11" x14ac:dyDescent="0.2">
      <c r="G1446" s="3">
        <v>41139</v>
      </c>
      <c r="H1446" s="2" t="s">
        <v>28</v>
      </c>
      <c r="I1446" s="2" t="s">
        <v>14</v>
      </c>
      <c r="J1446" s="2" t="s">
        <v>33</v>
      </c>
      <c r="K1446" s="107">
        <v>7124.33</v>
      </c>
    </row>
    <row r="1447" spans="7:11" x14ac:dyDescent="0.2">
      <c r="G1447" s="3">
        <v>41484</v>
      </c>
      <c r="H1447" s="2" t="s">
        <v>17</v>
      </c>
      <c r="I1447" s="2" t="s">
        <v>23</v>
      </c>
      <c r="J1447" s="2" t="s">
        <v>18</v>
      </c>
      <c r="K1447" s="107">
        <v>3896.71</v>
      </c>
    </row>
    <row r="1448" spans="7:11" x14ac:dyDescent="0.2">
      <c r="G1448" s="3">
        <v>41067</v>
      </c>
      <c r="H1448" s="2" t="s">
        <v>28</v>
      </c>
      <c r="I1448" s="2" t="s">
        <v>20</v>
      </c>
      <c r="J1448" s="2" t="s">
        <v>21</v>
      </c>
      <c r="K1448" s="107">
        <v>5483.03</v>
      </c>
    </row>
    <row r="1449" spans="7:11" x14ac:dyDescent="0.2">
      <c r="G1449" s="3">
        <v>41108</v>
      </c>
      <c r="H1449" s="2" t="s">
        <v>31</v>
      </c>
      <c r="I1449" s="2" t="s">
        <v>20</v>
      </c>
      <c r="J1449" s="2" t="s">
        <v>15</v>
      </c>
      <c r="K1449" s="107">
        <v>7065.86</v>
      </c>
    </row>
    <row r="1450" spans="7:11" x14ac:dyDescent="0.2">
      <c r="G1450" s="3">
        <v>41028</v>
      </c>
      <c r="H1450" s="2" t="s">
        <v>31</v>
      </c>
      <c r="I1450" s="2" t="s">
        <v>20</v>
      </c>
      <c r="J1450" s="2" t="s">
        <v>36</v>
      </c>
      <c r="K1450" s="107">
        <v>434.52</v>
      </c>
    </row>
    <row r="1451" spans="7:11" x14ac:dyDescent="0.2">
      <c r="G1451" s="3">
        <v>41250</v>
      </c>
      <c r="H1451" s="2" t="s">
        <v>31</v>
      </c>
      <c r="I1451" s="2" t="s">
        <v>14</v>
      </c>
      <c r="J1451" s="2" t="s">
        <v>34</v>
      </c>
      <c r="K1451" s="107">
        <v>9421.75</v>
      </c>
    </row>
    <row r="1452" spans="7:11" x14ac:dyDescent="0.2">
      <c r="G1452" s="3">
        <v>41075</v>
      </c>
      <c r="H1452" s="2" t="s">
        <v>17</v>
      </c>
      <c r="I1452" s="2" t="s">
        <v>23</v>
      </c>
      <c r="J1452" s="2" t="s">
        <v>15</v>
      </c>
      <c r="K1452" s="107">
        <v>837.8</v>
      </c>
    </row>
    <row r="1453" spans="7:11" x14ac:dyDescent="0.2">
      <c r="G1453" s="3">
        <v>41022</v>
      </c>
      <c r="H1453" s="2" t="s">
        <v>17</v>
      </c>
      <c r="I1453" s="2" t="s">
        <v>23</v>
      </c>
      <c r="J1453" s="2" t="s">
        <v>21</v>
      </c>
      <c r="K1453" s="107">
        <v>305.06</v>
      </c>
    </row>
    <row r="1454" spans="7:11" x14ac:dyDescent="0.2">
      <c r="G1454" s="3">
        <v>41556</v>
      </c>
      <c r="H1454" s="2" t="s">
        <v>31</v>
      </c>
      <c r="I1454" s="2" t="s">
        <v>23</v>
      </c>
      <c r="J1454" s="2" t="s">
        <v>18</v>
      </c>
      <c r="K1454" s="107">
        <v>2324.88</v>
      </c>
    </row>
    <row r="1455" spans="7:11" x14ac:dyDescent="0.2">
      <c r="G1455" s="3">
        <v>41166</v>
      </c>
      <c r="H1455" s="2" t="s">
        <v>13</v>
      </c>
      <c r="I1455" s="2" t="s">
        <v>20</v>
      </c>
      <c r="J1455" s="2" t="s">
        <v>21</v>
      </c>
      <c r="K1455" s="107">
        <v>3454.94</v>
      </c>
    </row>
    <row r="1456" spans="7:11" x14ac:dyDescent="0.2">
      <c r="G1456" s="3">
        <v>40986</v>
      </c>
      <c r="H1456" s="2" t="s">
        <v>13</v>
      </c>
      <c r="I1456" s="2" t="s">
        <v>14</v>
      </c>
      <c r="J1456" s="2" t="s">
        <v>32</v>
      </c>
      <c r="K1456" s="107">
        <v>4093.64</v>
      </c>
    </row>
    <row r="1457" spans="7:11" x14ac:dyDescent="0.2">
      <c r="G1457" s="3">
        <v>41067</v>
      </c>
      <c r="H1457" s="2" t="s">
        <v>31</v>
      </c>
      <c r="I1457" s="2" t="s">
        <v>20</v>
      </c>
      <c r="J1457" s="2" t="s">
        <v>282</v>
      </c>
      <c r="K1457" s="107">
        <v>871.23</v>
      </c>
    </row>
    <row r="1458" spans="7:11" x14ac:dyDescent="0.2">
      <c r="G1458" s="3">
        <v>41338</v>
      </c>
      <c r="H1458" s="2" t="s">
        <v>13</v>
      </c>
      <c r="I1458" s="2" t="s">
        <v>23</v>
      </c>
      <c r="J1458" s="2" t="s">
        <v>35</v>
      </c>
      <c r="K1458" s="107">
        <v>1373.19</v>
      </c>
    </row>
    <row r="1459" spans="7:11" x14ac:dyDescent="0.2">
      <c r="G1459" s="3">
        <v>41467</v>
      </c>
      <c r="H1459" s="2" t="s">
        <v>17</v>
      </c>
      <c r="I1459" s="2" t="s">
        <v>27</v>
      </c>
      <c r="J1459" s="2" t="s">
        <v>34</v>
      </c>
      <c r="K1459" s="107">
        <v>327.45</v>
      </c>
    </row>
    <row r="1460" spans="7:11" x14ac:dyDescent="0.2">
      <c r="G1460" s="3">
        <v>41299</v>
      </c>
      <c r="H1460" s="2" t="s">
        <v>31</v>
      </c>
      <c r="I1460" s="2" t="s">
        <v>14</v>
      </c>
      <c r="J1460" s="2" t="s">
        <v>18</v>
      </c>
      <c r="K1460" s="107">
        <v>2144.37</v>
      </c>
    </row>
    <row r="1461" spans="7:11" x14ac:dyDescent="0.2">
      <c r="G1461" s="3">
        <v>40950</v>
      </c>
      <c r="H1461" s="2" t="s">
        <v>31</v>
      </c>
      <c r="I1461" s="2" t="s">
        <v>27</v>
      </c>
      <c r="J1461" s="2" t="s">
        <v>34</v>
      </c>
      <c r="K1461" s="107">
        <v>7921.68</v>
      </c>
    </row>
    <row r="1462" spans="7:11" x14ac:dyDescent="0.2">
      <c r="G1462" s="3">
        <v>41589</v>
      </c>
      <c r="H1462" s="2" t="s">
        <v>13</v>
      </c>
      <c r="I1462" s="2" t="s">
        <v>14</v>
      </c>
      <c r="J1462" s="2" t="s">
        <v>35</v>
      </c>
      <c r="K1462" s="107">
        <v>6709.79</v>
      </c>
    </row>
    <row r="1463" spans="7:11" x14ac:dyDescent="0.2">
      <c r="G1463" s="3">
        <v>40953</v>
      </c>
      <c r="H1463" s="2" t="s">
        <v>17</v>
      </c>
      <c r="I1463" s="2" t="s">
        <v>20</v>
      </c>
      <c r="J1463" s="2" t="s">
        <v>33</v>
      </c>
      <c r="K1463" s="107">
        <v>2375</v>
      </c>
    </row>
    <row r="1464" spans="7:11" x14ac:dyDescent="0.2">
      <c r="G1464" s="3">
        <v>41044</v>
      </c>
      <c r="H1464" s="2" t="s">
        <v>17</v>
      </c>
      <c r="I1464" s="2" t="s">
        <v>27</v>
      </c>
      <c r="J1464" s="2" t="s">
        <v>35</v>
      </c>
      <c r="K1464" s="107">
        <v>2752.72</v>
      </c>
    </row>
    <row r="1465" spans="7:11" x14ac:dyDescent="0.2">
      <c r="G1465" s="3">
        <v>41345</v>
      </c>
      <c r="H1465" s="2" t="s">
        <v>17</v>
      </c>
      <c r="I1465" s="2" t="s">
        <v>20</v>
      </c>
      <c r="J1465" s="2" t="s">
        <v>29</v>
      </c>
      <c r="K1465" s="107">
        <v>4847.3100000000004</v>
      </c>
    </row>
    <row r="1466" spans="7:11" x14ac:dyDescent="0.2">
      <c r="G1466" s="3">
        <v>40976</v>
      </c>
      <c r="H1466" s="2" t="s">
        <v>17</v>
      </c>
      <c r="I1466" s="2" t="s">
        <v>20</v>
      </c>
      <c r="J1466" s="2" t="s">
        <v>26</v>
      </c>
      <c r="K1466" s="107">
        <v>291.07</v>
      </c>
    </row>
    <row r="1467" spans="7:11" x14ac:dyDescent="0.2">
      <c r="G1467" s="3">
        <v>41175</v>
      </c>
      <c r="H1467" s="2" t="s">
        <v>13</v>
      </c>
      <c r="I1467" s="2" t="s">
        <v>14</v>
      </c>
      <c r="J1467" s="2" t="s">
        <v>15</v>
      </c>
      <c r="K1467" s="107">
        <v>3561.7</v>
      </c>
    </row>
    <row r="1468" spans="7:11" x14ac:dyDescent="0.2">
      <c r="G1468" s="3">
        <v>41444</v>
      </c>
      <c r="H1468" s="2" t="s">
        <v>31</v>
      </c>
      <c r="I1468" s="2" t="s">
        <v>14</v>
      </c>
      <c r="J1468" s="2" t="s">
        <v>30</v>
      </c>
      <c r="K1468" s="107">
        <v>854.24</v>
      </c>
    </row>
    <row r="1469" spans="7:11" x14ac:dyDescent="0.2">
      <c r="G1469" s="3">
        <v>41109</v>
      </c>
      <c r="H1469" s="2" t="s">
        <v>28</v>
      </c>
      <c r="I1469" s="2" t="s">
        <v>23</v>
      </c>
      <c r="J1469" s="2" t="s">
        <v>18</v>
      </c>
      <c r="K1469" s="107">
        <v>1503.24</v>
      </c>
    </row>
    <row r="1470" spans="7:11" x14ac:dyDescent="0.2">
      <c r="G1470" s="3">
        <v>41297</v>
      </c>
      <c r="H1470" s="2" t="s">
        <v>13</v>
      </c>
      <c r="I1470" s="2" t="s">
        <v>20</v>
      </c>
      <c r="J1470" s="2" t="s">
        <v>21</v>
      </c>
      <c r="K1470" s="107">
        <v>6542.93</v>
      </c>
    </row>
    <row r="1471" spans="7:11" x14ac:dyDescent="0.2">
      <c r="G1471" s="3">
        <v>41547</v>
      </c>
      <c r="H1471" s="2" t="s">
        <v>31</v>
      </c>
      <c r="I1471" s="2" t="s">
        <v>27</v>
      </c>
      <c r="J1471" s="2" t="s">
        <v>35</v>
      </c>
      <c r="K1471" s="107">
        <v>6789.19</v>
      </c>
    </row>
    <row r="1472" spans="7:11" x14ac:dyDescent="0.2">
      <c r="G1472" s="3">
        <v>41258</v>
      </c>
      <c r="H1472" s="2" t="s">
        <v>28</v>
      </c>
      <c r="I1472" s="2" t="s">
        <v>14</v>
      </c>
      <c r="J1472" s="2" t="s">
        <v>18</v>
      </c>
      <c r="K1472" s="107">
        <v>6865.5</v>
      </c>
    </row>
    <row r="1473" spans="7:11" x14ac:dyDescent="0.2">
      <c r="G1473" s="3">
        <v>41306</v>
      </c>
      <c r="H1473" s="2" t="s">
        <v>17</v>
      </c>
      <c r="I1473" s="2" t="s">
        <v>27</v>
      </c>
      <c r="J1473" s="2" t="s">
        <v>30</v>
      </c>
      <c r="K1473" s="107">
        <v>208.4</v>
      </c>
    </row>
    <row r="1474" spans="7:11" x14ac:dyDescent="0.2">
      <c r="G1474" s="3">
        <v>41286</v>
      </c>
      <c r="H1474" s="2" t="s">
        <v>28</v>
      </c>
      <c r="I1474" s="2" t="s">
        <v>27</v>
      </c>
      <c r="J1474" s="2" t="s">
        <v>29</v>
      </c>
      <c r="K1474" s="107">
        <v>7346.1</v>
      </c>
    </row>
    <row r="1475" spans="7:11" x14ac:dyDescent="0.2">
      <c r="G1475" s="3">
        <v>41614</v>
      </c>
      <c r="H1475" s="2" t="s">
        <v>28</v>
      </c>
      <c r="I1475" s="2" t="s">
        <v>20</v>
      </c>
      <c r="J1475" s="2" t="s">
        <v>15</v>
      </c>
      <c r="K1475" s="107">
        <v>47.19</v>
      </c>
    </row>
    <row r="1476" spans="7:11" x14ac:dyDescent="0.2">
      <c r="G1476" s="3">
        <v>41449</v>
      </c>
      <c r="H1476" s="2" t="s">
        <v>28</v>
      </c>
      <c r="I1476" s="2" t="s">
        <v>14</v>
      </c>
      <c r="J1476" s="2" t="s">
        <v>30</v>
      </c>
      <c r="K1476" s="107">
        <v>3411.16</v>
      </c>
    </row>
    <row r="1477" spans="7:11" x14ac:dyDescent="0.2">
      <c r="G1477" s="3">
        <v>41058</v>
      </c>
      <c r="H1477" s="2" t="s">
        <v>17</v>
      </c>
      <c r="I1477" s="2" t="s">
        <v>23</v>
      </c>
      <c r="J1477" s="2" t="s">
        <v>35</v>
      </c>
      <c r="K1477" s="107">
        <v>4854.93</v>
      </c>
    </row>
    <row r="1478" spans="7:11" x14ac:dyDescent="0.2">
      <c r="G1478" s="3">
        <v>40936</v>
      </c>
      <c r="H1478" s="2" t="s">
        <v>17</v>
      </c>
      <c r="I1478" s="2" t="s">
        <v>14</v>
      </c>
      <c r="J1478" s="2" t="s">
        <v>29</v>
      </c>
      <c r="K1478" s="107">
        <v>3505.96</v>
      </c>
    </row>
    <row r="1479" spans="7:11" x14ac:dyDescent="0.2">
      <c r="G1479" s="3">
        <v>41615</v>
      </c>
      <c r="H1479" s="2" t="s">
        <v>17</v>
      </c>
      <c r="I1479" s="2" t="s">
        <v>23</v>
      </c>
      <c r="J1479" s="2" t="s">
        <v>282</v>
      </c>
      <c r="K1479" s="107">
        <v>8109.37</v>
      </c>
    </row>
    <row r="1480" spans="7:11" x14ac:dyDescent="0.2">
      <c r="G1480" s="3">
        <v>41055</v>
      </c>
      <c r="H1480" s="2" t="s">
        <v>28</v>
      </c>
      <c r="I1480" s="2" t="s">
        <v>23</v>
      </c>
      <c r="J1480" s="2" t="s">
        <v>18</v>
      </c>
      <c r="K1480" s="107">
        <v>7795.79</v>
      </c>
    </row>
    <row r="1481" spans="7:11" x14ac:dyDescent="0.2">
      <c r="G1481" s="3">
        <v>41056</v>
      </c>
      <c r="H1481" s="2" t="s">
        <v>28</v>
      </c>
      <c r="I1481" s="2" t="s">
        <v>27</v>
      </c>
      <c r="J1481" s="2" t="s">
        <v>15</v>
      </c>
      <c r="K1481" s="107">
        <v>9061.9599999999991</v>
      </c>
    </row>
    <row r="1482" spans="7:11" x14ac:dyDescent="0.2">
      <c r="G1482" s="3">
        <v>41220</v>
      </c>
      <c r="H1482" s="2" t="s">
        <v>28</v>
      </c>
      <c r="I1482" s="2" t="s">
        <v>27</v>
      </c>
      <c r="J1482" s="2" t="s">
        <v>32</v>
      </c>
      <c r="K1482" s="107">
        <v>6059.13</v>
      </c>
    </row>
    <row r="1483" spans="7:11" x14ac:dyDescent="0.2">
      <c r="G1483" s="3">
        <v>40910</v>
      </c>
      <c r="H1483" s="2" t="s">
        <v>17</v>
      </c>
      <c r="I1483" s="2" t="s">
        <v>27</v>
      </c>
      <c r="J1483" s="2" t="s">
        <v>32</v>
      </c>
      <c r="K1483" s="107">
        <v>6087.7</v>
      </c>
    </row>
    <row r="1484" spans="7:11" x14ac:dyDescent="0.2">
      <c r="G1484" s="3">
        <v>40914</v>
      </c>
      <c r="H1484" s="2" t="s">
        <v>17</v>
      </c>
      <c r="I1484" s="2" t="s">
        <v>23</v>
      </c>
      <c r="J1484" s="2" t="s">
        <v>21</v>
      </c>
      <c r="K1484" s="107">
        <v>4738.03</v>
      </c>
    </row>
    <row r="1485" spans="7:11" x14ac:dyDescent="0.2">
      <c r="G1485" s="3">
        <v>41145</v>
      </c>
      <c r="H1485" s="2" t="s">
        <v>17</v>
      </c>
      <c r="I1485" s="2" t="s">
        <v>20</v>
      </c>
      <c r="J1485" s="2" t="s">
        <v>26</v>
      </c>
      <c r="K1485" s="107">
        <v>7988.48</v>
      </c>
    </row>
    <row r="1486" spans="7:11" x14ac:dyDescent="0.2">
      <c r="G1486" s="3">
        <v>40980</v>
      </c>
      <c r="H1486" s="2" t="s">
        <v>31</v>
      </c>
      <c r="I1486" s="2" t="s">
        <v>14</v>
      </c>
      <c r="J1486" s="2" t="s">
        <v>15</v>
      </c>
      <c r="K1486" s="107">
        <v>9311.11</v>
      </c>
    </row>
    <row r="1487" spans="7:11" x14ac:dyDescent="0.2">
      <c r="G1487" s="3">
        <v>41496</v>
      </c>
      <c r="H1487" s="2" t="s">
        <v>13</v>
      </c>
      <c r="I1487" s="2" t="s">
        <v>20</v>
      </c>
      <c r="J1487" s="2" t="s">
        <v>21</v>
      </c>
      <c r="K1487" s="107">
        <v>9804.34</v>
      </c>
    </row>
    <row r="1488" spans="7:11" x14ac:dyDescent="0.2">
      <c r="G1488" s="3">
        <v>41449</v>
      </c>
      <c r="H1488" s="2" t="s">
        <v>17</v>
      </c>
      <c r="I1488" s="2" t="s">
        <v>20</v>
      </c>
      <c r="J1488" s="2" t="s">
        <v>21</v>
      </c>
      <c r="K1488" s="107">
        <v>3423.29</v>
      </c>
    </row>
    <row r="1489" spans="7:11" x14ac:dyDescent="0.2">
      <c r="G1489" s="3">
        <v>41149</v>
      </c>
      <c r="H1489" s="2" t="s">
        <v>31</v>
      </c>
      <c r="I1489" s="2" t="s">
        <v>23</v>
      </c>
      <c r="J1489" s="2" t="s">
        <v>282</v>
      </c>
      <c r="K1489" s="107">
        <v>8094.2</v>
      </c>
    </row>
    <row r="1490" spans="7:11" x14ac:dyDescent="0.2">
      <c r="G1490" s="3">
        <v>41196</v>
      </c>
      <c r="H1490" s="2" t="s">
        <v>31</v>
      </c>
      <c r="I1490" s="2" t="s">
        <v>23</v>
      </c>
      <c r="J1490" s="2" t="s">
        <v>35</v>
      </c>
      <c r="K1490" s="107">
        <v>5048.97</v>
      </c>
    </row>
    <row r="1491" spans="7:11" x14ac:dyDescent="0.2">
      <c r="G1491" s="3">
        <v>41309</v>
      </c>
      <c r="H1491" s="2" t="s">
        <v>31</v>
      </c>
      <c r="I1491" s="2" t="s">
        <v>23</v>
      </c>
      <c r="J1491" s="2" t="s">
        <v>15</v>
      </c>
      <c r="K1491" s="107">
        <v>2526.65</v>
      </c>
    </row>
    <row r="1492" spans="7:11" x14ac:dyDescent="0.2">
      <c r="G1492" s="3">
        <v>41554</v>
      </c>
      <c r="H1492" s="2" t="s">
        <v>28</v>
      </c>
      <c r="I1492" s="2" t="s">
        <v>23</v>
      </c>
      <c r="J1492" s="2" t="s">
        <v>24</v>
      </c>
      <c r="K1492" s="107">
        <v>8823.48</v>
      </c>
    </row>
    <row r="1493" spans="7:11" x14ac:dyDescent="0.2">
      <c r="G1493" s="3">
        <v>41345</v>
      </c>
      <c r="H1493" s="2" t="s">
        <v>31</v>
      </c>
      <c r="I1493" s="2" t="s">
        <v>20</v>
      </c>
      <c r="J1493" s="2" t="s">
        <v>18</v>
      </c>
      <c r="K1493" s="107">
        <v>6034.21</v>
      </c>
    </row>
    <row r="1494" spans="7:11" x14ac:dyDescent="0.2">
      <c r="G1494" s="3">
        <v>41502</v>
      </c>
      <c r="H1494" s="2" t="s">
        <v>31</v>
      </c>
      <c r="I1494" s="2" t="s">
        <v>14</v>
      </c>
      <c r="J1494" s="2" t="s">
        <v>26</v>
      </c>
      <c r="K1494" s="107">
        <v>3421.82</v>
      </c>
    </row>
    <row r="1495" spans="7:11" x14ac:dyDescent="0.2">
      <c r="G1495" s="3">
        <v>41042</v>
      </c>
      <c r="H1495" s="2" t="s">
        <v>31</v>
      </c>
      <c r="I1495" s="2" t="s">
        <v>27</v>
      </c>
      <c r="J1495" s="2" t="s">
        <v>24</v>
      </c>
      <c r="K1495" s="107">
        <v>8626.83</v>
      </c>
    </row>
    <row r="1496" spans="7:11" x14ac:dyDescent="0.2">
      <c r="G1496" s="3">
        <v>41315</v>
      </c>
      <c r="H1496" s="2" t="s">
        <v>17</v>
      </c>
      <c r="I1496" s="2" t="s">
        <v>23</v>
      </c>
      <c r="J1496" s="2" t="s">
        <v>24</v>
      </c>
      <c r="K1496" s="107">
        <v>2944.99</v>
      </c>
    </row>
    <row r="1497" spans="7:11" x14ac:dyDescent="0.2">
      <c r="G1497" s="3">
        <v>41183</v>
      </c>
      <c r="H1497" s="2" t="s">
        <v>28</v>
      </c>
      <c r="I1497" s="2" t="s">
        <v>27</v>
      </c>
      <c r="J1497" s="2" t="s">
        <v>15</v>
      </c>
      <c r="K1497" s="107">
        <v>8821.31</v>
      </c>
    </row>
    <row r="1498" spans="7:11" x14ac:dyDescent="0.2">
      <c r="G1498" s="3">
        <v>41127</v>
      </c>
      <c r="H1498" s="2" t="s">
        <v>17</v>
      </c>
      <c r="I1498" s="2" t="s">
        <v>23</v>
      </c>
      <c r="J1498" s="2" t="s">
        <v>30</v>
      </c>
      <c r="K1498" s="107">
        <v>2080.83</v>
      </c>
    </row>
    <row r="1499" spans="7:11" x14ac:dyDescent="0.2">
      <c r="G1499" s="3">
        <v>41116</v>
      </c>
      <c r="H1499" s="2" t="s">
        <v>13</v>
      </c>
      <c r="I1499" s="2" t="s">
        <v>14</v>
      </c>
      <c r="J1499" s="2" t="s">
        <v>282</v>
      </c>
      <c r="K1499" s="107">
        <v>1292.67</v>
      </c>
    </row>
    <row r="1500" spans="7:11" x14ac:dyDescent="0.2">
      <c r="G1500" s="3">
        <v>41565</v>
      </c>
      <c r="H1500" s="2" t="s">
        <v>31</v>
      </c>
      <c r="I1500" s="2" t="s">
        <v>23</v>
      </c>
      <c r="J1500" s="2" t="s">
        <v>24</v>
      </c>
      <c r="K1500" s="107">
        <v>6511</v>
      </c>
    </row>
    <row r="1501" spans="7:11" x14ac:dyDescent="0.2">
      <c r="G1501" s="3">
        <v>41016</v>
      </c>
      <c r="H1501" s="2" t="s">
        <v>17</v>
      </c>
      <c r="I1501" s="2" t="s">
        <v>27</v>
      </c>
      <c r="J1501" s="2" t="s">
        <v>36</v>
      </c>
      <c r="K1501" s="107">
        <v>1590.23</v>
      </c>
    </row>
    <row r="1502" spans="7:11" x14ac:dyDescent="0.2">
      <c r="G1502" s="3">
        <v>41296</v>
      </c>
      <c r="H1502" s="2" t="s">
        <v>13</v>
      </c>
      <c r="I1502" s="2" t="s">
        <v>20</v>
      </c>
      <c r="J1502" s="2" t="s">
        <v>32</v>
      </c>
      <c r="K1502" s="107">
        <v>1409.23</v>
      </c>
    </row>
    <row r="1503" spans="7:11" x14ac:dyDescent="0.2">
      <c r="G1503" s="3">
        <v>41442</v>
      </c>
      <c r="H1503" s="2" t="s">
        <v>31</v>
      </c>
      <c r="I1503" s="2" t="s">
        <v>23</v>
      </c>
      <c r="J1503" s="2" t="s">
        <v>282</v>
      </c>
      <c r="K1503" s="107">
        <v>1692.37</v>
      </c>
    </row>
    <row r="1504" spans="7:11" x14ac:dyDescent="0.2">
      <c r="G1504" s="3">
        <v>41367</v>
      </c>
      <c r="H1504" s="2" t="s">
        <v>13</v>
      </c>
      <c r="I1504" s="2" t="s">
        <v>27</v>
      </c>
      <c r="J1504" s="2" t="s">
        <v>21</v>
      </c>
      <c r="K1504" s="107">
        <v>6842.67</v>
      </c>
    </row>
    <row r="1505" spans="7:11" x14ac:dyDescent="0.2">
      <c r="G1505" s="3">
        <v>41392</v>
      </c>
      <c r="H1505" s="2" t="s">
        <v>31</v>
      </c>
      <c r="I1505" s="2" t="s">
        <v>20</v>
      </c>
      <c r="J1505" s="2" t="s">
        <v>15</v>
      </c>
      <c r="K1505" s="107">
        <v>8123.02</v>
      </c>
    </row>
    <row r="1506" spans="7:11" x14ac:dyDescent="0.2">
      <c r="G1506" s="3">
        <v>40932</v>
      </c>
      <c r="H1506" s="2" t="s">
        <v>31</v>
      </c>
      <c r="I1506" s="2" t="s">
        <v>23</v>
      </c>
      <c r="J1506" s="2" t="s">
        <v>282</v>
      </c>
      <c r="K1506" s="107">
        <v>2672.07</v>
      </c>
    </row>
    <row r="1507" spans="7:11" x14ac:dyDescent="0.2">
      <c r="G1507" s="3">
        <v>41511</v>
      </c>
      <c r="H1507" s="2" t="s">
        <v>31</v>
      </c>
      <c r="I1507" s="2" t="s">
        <v>23</v>
      </c>
      <c r="J1507" s="2" t="s">
        <v>24</v>
      </c>
      <c r="K1507" s="107">
        <v>9364.35</v>
      </c>
    </row>
    <row r="1508" spans="7:11" x14ac:dyDescent="0.2">
      <c r="G1508" s="3">
        <v>40941</v>
      </c>
      <c r="H1508" s="2" t="s">
        <v>31</v>
      </c>
      <c r="I1508" s="2" t="s">
        <v>20</v>
      </c>
      <c r="J1508" s="2" t="s">
        <v>26</v>
      </c>
      <c r="K1508" s="107">
        <v>3236.53</v>
      </c>
    </row>
    <row r="1509" spans="7:11" x14ac:dyDescent="0.2">
      <c r="G1509" s="3">
        <v>41086</v>
      </c>
      <c r="H1509" s="2" t="s">
        <v>28</v>
      </c>
      <c r="I1509" s="2" t="s">
        <v>20</v>
      </c>
      <c r="J1509" s="2" t="s">
        <v>21</v>
      </c>
      <c r="K1509" s="107">
        <v>7783.64</v>
      </c>
    </row>
    <row r="1510" spans="7:11" x14ac:dyDescent="0.2">
      <c r="G1510" s="3">
        <v>41048</v>
      </c>
      <c r="H1510" s="2" t="s">
        <v>17</v>
      </c>
      <c r="I1510" s="2" t="s">
        <v>14</v>
      </c>
      <c r="J1510" s="2" t="s">
        <v>21</v>
      </c>
      <c r="K1510" s="107">
        <v>2651.35</v>
      </c>
    </row>
    <row r="1511" spans="7:11" x14ac:dyDescent="0.2">
      <c r="G1511" s="3">
        <v>41237</v>
      </c>
      <c r="H1511" s="2" t="s">
        <v>13</v>
      </c>
      <c r="I1511" s="2" t="s">
        <v>14</v>
      </c>
      <c r="J1511" s="2" t="s">
        <v>35</v>
      </c>
      <c r="K1511" s="107">
        <v>7604.51</v>
      </c>
    </row>
    <row r="1512" spans="7:11" x14ac:dyDescent="0.2">
      <c r="G1512" s="3">
        <v>41337</v>
      </c>
      <c r="H1512" s="2" t="s">
        <v>17</v>
      </c>
      <c r="I1512" s="2" t="s">
        <v>23</v>
      </c>
      <c r="J1512" s="2" t="s">
        <v>36</v>
      </c>
      <c r="K1512" s="107">
        <v>977.6</v>
      </c>
    </row>
    <row r="1513" spans="7:11" x14ac:dyDescent="0.2">
      <c r="G1513" s="3">
        <v>41520</v>
      </c>
      <c r="H1513" s="2" t="s">
        <v>28</v>
      </c>
      <c r="I1513" s="2" t="s">
        <v>20</v>
      </c>
      <c r="J1513" s="2" t="s">
        <v>15</v>
      </c>
      <c r="K1513" s="107">
        <v>2193.91</v>
      </c>
    </row>
    <row r="1514" spans="7:11" x14ac:dyDescent="0.2">
      <c r="G1514" s="3">
        <v>41577</v>
      </c>
      <c r="H1514" s="2" t="s">
        <v>28</v>
      </c>
      <c r="I1514" s="2" t="s">
        <v>20</v>
      </c>
      <c r="J1514" s="2" t="s">
        <v>36</v>
      </c>
      <c r="K1514" s="107">
        <v>9958.91</v>
      </c>
    </row>
    <row r="1515" spans="7:11" x14ac:dyDescent="0.2">
      <c r="G1515" s="3">
        <v>41432</v>
      </c>
      <c r="H1515" s="2" t="s">
        <v>17</v>
      </c>
      <c r="I1515" s="2" t="s">
        <v>20</v>
      </c>
      <c r="J1515" s="2" t="s">
        <v>34</v>
      </c>
      <c r="K1515" s="107">
        <v>326.17</v>
      </c>
    </row>
    <row r="1516" spans="7:11" x14ac:dyDescent="0.2">
      <c r="G1516" s="3">
        <v>41202</v>
      </c>
      <c r="H1516" s="2" t="s">
        <v>28</v>
      </c>
      <c r="I1516" s="2" t="s">
        <v>14</v>
      </c>
      <c r="J1516" s="2" t="s">
        <v>21</v>
      </c>
      <c r="K1516" s="107">
        <v>7405.59</v>
      </c>
    </row>
    <row r="1517" spans="7:11" x14ac:dyDescent="0.2">
      <c r="G1517" s="3">
        <v>41332</v>
      </c>
      <c r="H1517" s="2" t="s">
        <v>31</v>
      </c>
      <c r="I1517" s="2" t="s">
        <v>20</v>
      </c>
      <c r="J1517" s="2" t="s">
        <v>33</v>
      </c>
      <c r="K1517" s="107">
        <v>1355.81</v>
      </c>
    </row>
    <row r="1518" spans="7:11" x14ac:dyDescent="0.2">
      <c r="G1518" s="3">
        <v>41093</v>
      </c>
      <c r="H1518" s="2" t="s">
        <v>17</v>
      </c>
      <c r="I1518" s="2" t="s">
        <v>20</v>
      </c>
      <c r="J1518" s="2" t="s">
        <v>29</v>
      </c>
      <c r="K1518" s="107">
        <v>4319.04</v>
      </c>
    </row>
    <row r="1519" spans="7:11" x14ac:dyDescent="0.2">
      <c r="G1519" s="3">
        <v>41153</v>
      </c>
      <c r="H1519" s="2" t="s">
        <v>17</v>
      </c>
      <c r="I1519" s="2" t="s">
        <v>14</v>
      </c>
      <c r="J1519" s="2" t="s">
        <v>33</v>
      </c>
      <c r="K1519" s="107">
        <v>1267.8599999999999</v>
      </c>
    </row>
    <row r="1520" spans="7:11" x14ac:dyDescent="0.2">
      <c r="G1520" s="3">
        <v>41211</v>
      </c>
      <c r="H1520" s="2" t="s">
        <v>13</v>
      </c>
      <c r="I1520" s="2" t="s">
        <v>23</v>
      </c>
      <c r="J1520" s="2" t="s">
        <v>33</v>
      </c>
      <c r="K1520" s="107">
        <v>3984.23</v>
      </c>
    </row>
    <row r="1521" spans="7:11" x14ac:dyDescent="0.2">
      <c r="G1521" s="3">
        <v>40913</v>
      </c>
      <c r="H1521" s="2" t="s">
        <v>17</v>
      </c>
      <c r="I1521" s="2" t="s">
        <v>27</v>
      </c>
      <c r="J1521" s="2" t="s">
        <v>282</v>
      </c>
      <c r="K1521" s="107">
        <v>301.98</v>
      </c>
    </row>
    <row r="1522" spans="7:11" x14ac:dyDescent="0.2">
      <c r="G1522" s="3">
        <v>41524</v>
      </c>
      <c r="H1522" s="2" t="s">
        <v>31</v>
      </c>
      <c r="I1522" s="2" t="s">
        <v>20</v>
      </c>
      <c r="J1522" s="2" t="s">
        <v>18</v>
      </c>
      <c r="K1522" s="107">
        <v>3258.95</v>
      </c>
    </row>
    <row r="1523" spans="7:11" x14ac:dyDescent="0.2">
      <c r="G1523" s="3">
        <v>40915</v>
      </c>
      <c r="H1523" s="2" t="s">
        <v>13</v>
      </c>
      <c r="I1523" s="2" t="s">
        <v>23</v>
      </c>
      <c r="J1523" s="2" t="s">
        <v>35</v>
      </c>
      <c r="K1523" s="107">
        <v>6336.02</v>
      </c>
    </row>
    <row r="1524" spans="7:11" x14ac:dyDescent="0.2">
      <c r="G1524" s="3">
        <v>41030</v>
      </c>
      <c r="H1524" s="2" t="s">
        <v>17</v>
      </c>
      <c r="I1524" s="2" t="s">
        <v>20</v>
      </c>
      <c r="J1524" s="2" t="s">
        <v>18</v>
      </c>
      <c r="K1524" s="107">
        <v>7987.99</v>
      </c>
    </row>
    <row r="1525" spans="7:11" x14ac:dyDescent="0.2">
      <c r="G1525" s="3">
        <v>41494</v>
      </c>
      <c r="H1525" s="2" t="s">
        <v>13</v>
      </c>
      <c r="I1525" s="2" t="s">
        <v>20</v>
      </c>
      <c r="J1525" s="2" t="s">
        <v>18</v>
      </c>
      <c r="K1525" s="107">
        <v>9532.74</v>
      </c>
    </row>
    <row r="1526" spans="7:11" x14ac:dyDescent="0.2">
      <c r="G1526" s="3">
        <v>41637</v>
      </c>
      <c r="H1526" s="2" t="s">
        <v>28</v>
      </c>
      <c r="I1526" s="2" t="s">
        <v>23</v>
      </c>
      <c r="J1526" s="2" t="s">
        <v>30</v>
      </c>
      <c r="K1526" s="107">
        <v>6835.78</v>
      </c>
    </row>
    <row r="1527" spans="7:11" x14ac:dyDescent="0.2">
      <c r="G1527" s="3">
        <v>41340</v>
      </c>
      <c r="H1527" s="2" t="s">
        <v>28</v>
      </c>
      <c r="I1527" s="2" t="s">
        <v>20</v>
      </c>
      <c r="J1527" s="2" t="s">
        <v>29</v>
      </c>
      <c r="K1527" s="107">
        <v>3895.21</v>
      </c>
    </row>
    <row r="1528" spans="7:11" x14ac:dyDescent="0.2">
      <c r="G1528" s="3">
        <v>41201</v>
      </c>
      <c r="H1528" s="2" t="s">
        <v>13</v>
      </c>
      <c r="I1528" s="2" t="s">
        <v>20</v>
      </c>
      <c r="J1528" s="2" t="s">
        <v>15</v>
      </c>
      <c r="K1528" s="107">
        <v>2553.1</v>
      </c>
    </row>
    <row r="1529" spans="7:11" x14ac:dyDescent="0.2">
      <c r="G1529" s="3">
        <v>41279</v>
      </c>
      <c r="H1529" s="2" t="s">
        <v>31</v>
      </c>
      <c r="I1529" s="2" t="s">
        <v>27</v>
      </c>
      <c r="J1529" s="2" t="s">
        <v>30</v>
      </c>
      <c r="K1529" s="107">
        <v>234.42</v>
      </c>
    </row>
    <row r="1530" spans="7:11" x14ac:dyDescent="0.2">
      <c r="G1530" s="3">
        <v>41122</v>
      </c>
      <c r="H1530" s="2" t="s">
        <v>13</v>
      </c>
      <c r="I1530" s="2" t="s">
        <v>14</v>
      </c>
      <c r="J1530" s="2" t="s">
        <v>33</v>
      </c>
      <c r="K1530" s="107">
        <v>906.58</v>
      </c>
    </row>
    <row r="1531" spans="7:11" x14ac:dyDescent="0.2">
      <c r="G1531" s="3">
        <v>41215</v>
      </c>
      <c r="H1531" s="2" t="s">
        <v>31</v>
      </c>
      <c r="I1531" s="2" t="s">
        <v>23</v>
      </c>
      <c r="J1531" s="2" t="s">
        <v>33</v>
      </c>
      <c r="K1531" s="107">
        <v>9445.4599999999991</v>
      </c>
    </row>
    <row r="1532" spans="7:11" x14ac:dyDescent="0.2">
      <c r="G1532" s="3">
        <v>41487</v>
      </c>
      <c r="H1532" s="2" t="s">
        <v>17</v>
      </c>
      <c r="I1532" s="2" t="s">
        <v>23</v>
      </c>
      <c r="J1532" s="2" t="s">
        <v>26</v>
      </c>
      <c r="K1532" s="107">
        <v>537.72</v>
      </c>
    </row>
    <row r="1533" spans="7:11" x14ac:dyDescent="0.2">
      <c r="G1533" s="3">
        <v>40978</v>
      </c>
      <c r="H1533" s="2" t="s">
        <v>28</v>
      </c>
      <c r="I1533" s="2" t="s">
        <v>27</v>
      </c>
      <c r="J1533" s="2" t="s">
        <v>35</v>
      </c>
      <c r="K1533" s="107">
        <v>4683.67</v>
      </c>
    </row>
    <row r="1534" spans="7:11" x14ac:dyDescent="0.2">
      <c r="G1534" s="3">
        <v>41359</v>
      </c>
      <c r="H1534" s="2" t="s">
        <v>17</v>
      </c>
      <c r="I1534" s="2" t="s">
        <v>14</v>
      </c>
      <c r="J1534" s="2" t="s">
        <v>36</v>
      </c>
      <c r="K1534" s="107">
        <v>8058.5</v>
      </c>
    </row>
    <row r="1535" spans="7:11" x14ac:dyDescent="0.2">
      <c r="G1535" s="3">
        <v>40938</v>
      </c>
      <c r="H1535" s="2" t="s">
        <v>17</v>
      </c>
      <c r="I1535" s="2" t="s">
        <v>27</v>
      </c>
      <c r="J1535" s="2" t="s">
        <v>34</v>
      </c>
      <c r="K1535" s="107">
        <v>2375.75</v>
      </c>
    </row>
    <row r="1536" spans="7:11" x14ac:dyDescent="0.2">
      <c r="G1536" s="3">
        <v>41068</v>
      </c>
      <c r="H1536" s="2" t="s">
        <v>13</v>
      </c>
      <c r="I1536" s="2" t="s">
        <v>14</v>
      </c>
      <c r="J1536" s="2" t="s">
        <v>282</v>
      </c>
      <c r="K1536" s="107">
        <v>5392.6</v>
      </c>
    </row>
    <row r="1537" spans="7:11" x14ac:dyDescent="0.2">
      <c r="G1537" s="3">
        <v>41285</v>
      </c>
      <c r="H1537" s="2" t="s">
        <v>17</v>
      </c>
      <c r="I1537" s="2" t="s">
        <v>23</v>
      </c>
      <c r="J1537" s="2" t="s">
        <v>18</v>
      </c>
      <c r="K1537" s="107">
        <v>638.58000000000004</v>
      </c>
    </row>
    <row r="1538" spans="7:11" x14ac:dyDescent="0.2">
      <c r="G1538" s="3">
        <v>41121</v>
      </c>
      <c r="H1538" s="2" t="s">
        <v>13</v>
      </c>
      <c r="I1538" s="2" t="s">
        <v>23</v>
      </c>
      <c r="J1538" s="2" t="s">
        <v>18</v>
      </c>
      <c r="K1538" s="107">
        <v>8731.93</v>
      </c>
    </row>
    <row r="1539" spans="7:11" x14ac:dyDescent="0.2">
      <c r="G1539" s="3">
        <v>41058</v>
      </c>
      <c r="H1539" s="2" t="s">
        <v>13</v>
      </c>
      <c r="I1539" s="2" t="s">
        <v>14</v>
      </c>
      <c r="J1539" s="2" t="s">
        <v>34</v>
      </c>
      <c r="K1539" s="107">
        <v>4212.3900000000003</v>
      </c>
    </row>
    <row r="1540" spans="7:11" x14ac:dyDescent="0.2">
      <c r="G1540" s="3">
        <v>41079</v>
      </c>
      <c r="H1540" s="2" t="s">
        <v>17</v>
      </c>
      <c r="I1540" s="2" t="s">
        <v>14</v>
      </c>
      <c r="J1540" s="2" t="s">
        <v>34</v>
      </c>
      <c r="K1540" s="107">
        <v>8385.7999999999993</v>
      </c>
    </row>
    <row r="1541" spans="7:11" x14ac:dyDescent="0.2">
      <c r="G1541" s="3">
        <v>41268</v>
      </c>
      <c r="H1541" s="2" t="s">
        <v>28</v>
      </c>
      <c r="I1541" s="2" t="s">
        <v>14</v>
      </c>
      <c r="J1541" s="2" t="s">
        <v>32</v>
      </c>
      <c r="K1541" s="107">
        <v>5859.68</v>
      </c>
    </row>
    <row r="1542" spans="7:11" x14ac:dyDescent="0.2">
      <c r="G1542" s="3">
        <v>41434</v>
      </c>
      <c r="H1542" s="2" t="s">
        <v>17</v>
      </c>
      <c r="I1542" s="2" t="s">
        <v>23</v>
      </c>
      <c r="J1542" s="2" t="s">
        <v>18</v>
      </c>
      <c r="K1542" s="107">
        <v>7503.59</v>
      </c>
    </row>
    <row r="1543" spans="7:11" x14ac:dyDescent="0.2">
      <c r="G1543" s="3">
        <v>41436</v>
      </c>
      <c r="H1543" s="2" t="s">
        <v>17</v>
      </c>
      <c r="I1543" s="2" t="s">
        <v>14</v>
      </c>
      <c r="J1543" s="2" t="s">
        <v>35</v>
      </c>
      <c r="K1543" s="107">
        <v>6842.14</v>
      </c>
    </row>
    <row r="1544" spans="7:11" x14ac:dyDescent="0.2">
      <c r="G1544" s="3">
        <v>41412</v>
      </c>
      <c r="H1544" s="2" t="s">
        <v>28</v>
      </c>
      <c r="I1544" s="2" t="s">
        <v>27</v>
      </c>
      <c r="J1544" s="2" t="s">
        <v>36</v>
      </c>
      <c r="K1544" s="107">
        <v>4653.32</v>
      </c>
    </row>
    <row r="1545" spans="7:11" x14ac:dyDescent="0.2">
      <c r="G1545" s="3">
        <v>41394</v>
      </c>
      <c r="H1545" s="2" t="s">
        <v>28</v>
      </c>
      <c r="I1545" s="2" t="s">
        <v>23</v>
      </c>
      <c r="J1545" s="2" t="s">
        <v>26</v>
      </c>
      <c r="K1545" s="107">
        <v>974.24</v>
      </c>
    </row>
    <row r="1546" spans="7:11" x14ac:dyDescent="0.2">
      <c r="G1546" s="3">
        <v>41364</v>
      </c>
      <c r="H1546" s="2" t="s">
        <v>31</v>
      </c>
      <c r="I1546" s="2" t="s">
        <v>14</v>
      </c>
      <c r="J1546" s="2" t="s">
        <v>36</v>
      </c>
      <c r="K1546" s="107">
        <v>5939.5</v>
      </c>
    </row>
    <row r="1547" spans="7:11" x14ac:dyDescent="0.2">
      <c r="G1547" s="3">
        <v>41240</v>
      </c>
      <c r="H1547" s="2" t="s">
        <v>31</v>
      </c>
      <c r="I1547" s="2" t="s">
        <v>14</v>
      </c>
      <c r="J1547" s="2" t="s">
        <v>30</v>
      </c>
      <c r="K1547" s="107">
        <v>2776.13</v>
      </c>
    </row>
    <row r="1548" spans="7:11" x14ac:dyDescent="0.2">
      <c r="G1548" s="3">
        <v>41442</v>
      </c>
      <c r="H1548" s="2" t="s">
        <v>31</v>
      </c>
      <c r="I1548" s="2" t="s">
        <v>14</v>
      </c>
      <c r="J1548" s="2" t="s">
        <v>32</v>
      </c>
      <c r="K1548" s="107">
        <v>9281.7099999999991</v>
      </c>
    </row>
    <row r="1549" spans="7:11" x14ac:dyDescent="0.2">
      <c r="G1549" s="3">
        <v>41612</v>
      </c>
      <c r="H1549" s="2" t="s">
        <v>13</v>
      </c>
      <c r="I1549" s="2" t="s">
        <v>23</v>
      </c>
      <c r="J1549" s="2" t="s">
        <v>18</v>
      </c>
      <c r="K1549" s="107">
        <v>4369.2</v>
      </c>
    </row>
    <row r="1550" spans="7:11" x14ac:dyDescent="0.2">
      <c r="G1550" s="3">
        <v>41312</v>
      </c>
      <c r="H1550" s="2" t="s">
        <v>28</v>
      </c>
      <c r="I1550" s="2" t="s">
        <v>27</v>
      </c>
      <c r="J1550" s="2" t="s">
        <v>282</v>
      </c>
      <c r="K1550" s="107">
        <v>7048.83</v>
      </c>
    </row>
    <row r="1551" spans="7:11" x14ac:dyDescent="0.2">
      <c r="G1551" s="3">
        <v>41629</v>
      </c>
      <c r="H1551" s="2" t="s">
        <v>17</v>
      </c>
      <c r="I1551" s="2" t="s">
        <v>20</v>
      </c>
      <c r="J1551" s="2" t="s">
        <v>35</v>
      </c>
      <c r="K1551" s="107">
        <v>512.46</v>
      </c>
    </row>
    <row r="1552" spans="7:11" x14ac:dyDescent="0.2">
      <c r="G1552" s="3">
        <v>41504</v>
      </c>
      <c r="H1552" s="2" t="s">
        <v>31</v>
      </c>
      <c r="I1552" s="2" t="s">
        <v>14</v>
      </c>
      <c r="J1552" s="2" t="s">
        <v>18</v>
      </c>
      <c r="K1552" s="107">
        <v>4227.09</v>
      </c>
    </row>
    <row r="1553" spans="7:11" x14ac:dyDescent="0.2">
      <c r="G1553" s="3">
        <v>41037</v>
      </c>
      <c r="H1553" s="2" t="s">
        <v>13</v>
      </c>
      <c r="I1553" s="2" t="s">
        <v>23</v>
      </c>
      <c r="J1553" s="2" t="s">
        <v>32</v>
      </c>
      <c r="K1553" s="107">
        <v>9556.4</v>
      </c>
    </row>
    <row r="1554" spans="7:11" x14ac:dyDescent="0.2">
      <c r="G1554" s="3">
        <v>41446</v>
      </c>
      <c r="H1554" s="2" t="s">
        <v>17</v>
      </c>
      <c r="I1554" s="2" t="s">
        <v>14</v>
      </c>
      <c r="J1554" s="2" t="s">
        <v>33</v>
      </c>
      <c r="K1554" s="107">
        <v>9151.75</v>
      </c>
    </row>
    <row r="1555" spans="7:11" x14ac:dyDescent="0.2">
      <c r="G1555" s="3">
        <v>41033</v>
      </c>
      <c r="H1555" s="2" t="s">
        <v>28</v>
      </c>
      <c r="I1555" s="2" t="s">
        <v>20</v>
      </c>
      <c r="J1555" s="2" t="s">
        <v>29</v>
      </c>
      <c r="K1555" s="107">
        <v>1852.9</v>
      </c>
    </row>
    <row r="1556" spans="7:11" x14ac:dyDescent="0.2">
      <c r="G1556" s="3">
        <v>41559</v>
      </c>
      <c r="H1556" s="2" t="s">
        <v>28</v>
      </c>
      <c r="I1556" s="2" t="s">
        <v>20</v>
      </c>
      <c r="J1556" s="2" t="s">
        <v>29</v>
      </c>
      <c r="K1556" s="107">
        <v>9512.85</v>
      </c>
    </row>
    <row r="1557" spans="7:11" x14ac:dyDescent="0.2">
      <c r="G1557" s="3">
        <v>41329</v>
      </c>
      <c r="H1557" s="2" t="s">
        <v>13</v>
      </c>
      <c r="I1557" s="2" t="s">
        <v>27</v>
      </c>
      <c r="J1557" s="2" t="s">
        <v>18</v>
      </c>
      <c r="K1557" s="107">
        <v>4424.8599999999997</v>
      </c>
    </row>
    <row r="1558" spans="7:11" x14ac:dyDescent="0.2">
      <c r="G1558" s="3">
        <v>41338</v>
      </c>
      <c r="H1558" s="2" t="s">
        <v>31</v>
      </c>
      <c r="I1558" s="2" t="s">
        <v>23</v>
      </c>
      <c r="J1558" s="2" t="s">
        <v>36</v>
      </c>
      <c r="K1558" s="107">
        <v>8281.25</v>
      </c>
    </row>
    <row r="1559" spans="7:11" x14ac:dyDescent="0.2">
      <c r="G1559" s="3">
        <v>40945</v>
      </c>
      <c r="H1559" s="2" t="s">
        <v>28</v>
      </c>
      <c r="I1559" s="2" t="s">
        <v>27</v>
      </c>
      <c r="J1559" s="2" t="s">
        <v>32</v>
      </c>
      <c r="K1559" s="107">
        <v>7827.71</v>
      </c>
    </row>
    <row r="1560" spans="7:11" x14ac:dyDescent="0.2">
      <c r="G1560" s="3">
        <v>41127</v>
      </c>
      <c r="H1560" s="2" t="s">
        <v>17</v>
      </c>
      <c r="I1560" s="2" t="s">
        <v>20</v>
      </c>
      <c r="J1560" s="2" t="s">
        <v>18</v>
      </c>
      <c r="K1560" s="107">
        <v>1819.25</v>
      </c>
    </row>
    <row r="1561" spans="7:11" x14ac:dyDescent="0.2">
      <c r="G1561" s="3">
        <v>41338</v>
      </c>
      <c r="H1561" s="2" t="s">
        <v>13</v>
      </c>
      <c r="I1561" s="2" t="s">
        <v>20</v>
      </c>
      <c r="J1561" s="2" t="s">
        <v>26</v>
      </c>
      <c r="K1561" s="107">
        <v>2790.18</v>
      </c>
    </row>
    <row r="1562" spans="7:11" x14ac:dyDescent="0.2">
      <c r="G1562" s="3">
        <v>41004</v>
      </c>
      <c r="H1562" s="2" t="s">
        <v>28</v>
      </c>
      <c r="I1562" s="2" t="s">
        <v>23</v>
      </c>
      <c r="J1562" s="2" t="s">
        <v>29</v>
      </c>
      <c r="K1562" s="107">
        <v>3922.96</v>
      </c>
    </row>
    <row r="1563" spans="7:11" x14ac:dyDescent="0.2">
      <c r="G1563" s="3">
        <v>41504</v>
      </c>
      <c r="H1563" s="2" t="s">
        <v>28</v>
      </c>
      <c r="I1563" s="2" t="s">
        <v>27</v>
      </c>
      <c r="J1563" s="2" t="s">
        <v>30</v>
      </c>
      <c r="K1563" s="107">
        <v>4682.43</v>
      </c>
    </row>
    <row r="1564" spans="7:11" x14ac:dyDescent="0.2">
      <c r="G1564" s="3">
        <v>40927</v>
      </c>
      <c r="H1564" s="2" t="s">
        <v>13</v>
      </c>
      <c r="I1564" s="2" t="s">
        <v>27</v>
      </c>
      <c r="J1564" s="2" t="s">
        <v>18</v>
      </c>
      <c r="K1564" s="107">
        <v>7881.88</v>
      </c>
    </row>
    <row r="1565" spans="7:11" x14ac:dyDescent="0.2">
      <c r="G1565" s="3">
        <v>41637</v>
      </c>
      <c r="H1565" s="2" t="s">
        <v>28</v>
      </c>
      <c r="I1565" s="2" t="s">
        <v>20</v>
      </c>
      <c r="J1565" s="2" t="s">
        <v>34</v>
      </c>
      <c r="K1565" s="107">
        <v>4802.22</v>
      </c>
    </row>
    <row r="1566" spans="7:11" x14ac:dyDescent="0.2">
      <c r="G1566" s="3">
        <v>41247</v>
      </c>
      <c r="H1566" s="2" t="s">
        <v>17</v>
      </c>
      <c r="I1566" s="2" t="s">
        <v>23</v>
      </c>
      <c r="J1566" s="2" t="s">
        <v>26</v>
      </c>
      <c r="K1566" s="107">
        <v>5405.11</v>
      </c>
    </row>
    <row r="1567" spans="7:11" x14ac:dyDescent="0.2">
      <c r="G1567" s="3">
        <v>41318</v>
      </c>
      <c r="H1567" s="2" t="s">
        <v>31</v>
      </c>
      <c r="I1567" s="2" t="s">
        <v>27</v>
      </c>
      <c r="J1567" s="2" t="s">
        <v>35</v>
      </c>
      <c r="K1567" s="107">
        <v>8613.5499999999993</v>
      </c>
    </row>
    <row r="1568" spans="7:11" x14ac:dyDescent="0.2">
      <c r="G1568" s="3">
        <v>41315</v>
      </c>
      <c r="H1568" s="2" t="s">
        <v>13</v>
      </c>
      <c r="I1568" s="2" t="s">
        <v>14</v>
      </c>
      <c r="J1568" s="2" t="s">
        <v>18</v>
      </c>
      <c r="K1568" s="107">
        <v>2273.7399999999998</v>
      </c>
    </row>
    <row r="1569" spans="7:11" x14ac:dyDescent="0.2">
      <c r="G1569" s="3">
        <v>40959</v>
      </c>
      <c r="H1569" s="2" t="s">
        <v>17</v>
      </c>
      <c r="I1569" s="2" t="s">
        <v>14</v>
      </c>
      <c r="J1569" s="2" t="s">
        <v>33</v>
      </c>
      <c r="K1569" s="107">
        <v>8290.76</v>
      </c>
    </row>
    <row r="1570" spans="7:11" x14ac:dyDescent="0.2">
      <c r="G1570" s="3">
        <v>41255</v>
      </c>
      <c r="H1570" s="2" t="s">
        <v>13</v>
      </c>
      <c r="I1570" s="2" t="s">
        <v>23</v>
      </c>
      <c r="J1570" s="2" t="s">
        <v>34</v>
      </c>
      <c r="K1570" s="107">
        <v>5419.91</v>
      </c>
    </row>
    <row r="1571" spans="7:11" x14ac:dyDescent="0.2">
      <c r="G1571" s="3">
        <v>41555</v>
      </c>
      <c r="H1571" s="2" t="s">
        <v>31</v>
      </c>
      <c r="I1571" s="2" t="s">
        <v>23</v>
      </c>
      <c r="J1571" s="2" t="s">
        <v>29</v>
      </c>
      <c r="K1571" s="107">
        <v>4815.74</v>
      </c>
    </row>
    <row r="1572" spans="7:11" x14ac:dyDescent="0.2">
      <c r="G1572" s="3">
        <v>41214</v>
      </c>
      <c r="H1572" s="2" t="s">
        <v>28</v>
      </c>
      <c r="I1572" s="2" t="s">
        <v>14</v>
      </c>
      <c r="J1572" s="2" t="s">
        <v>30</v>
      </c>
      <c r="K1572" s="107">
        <v>1373.15</v>
      </c>
    </row>
    <row r="1573" spans="7:11" x14ac:dyDescent="0.2">
      <c r="G1573" s="3">
        <v>41281</v>
      </c>
      <c r="H1573" s="2" t="s">
        <v>13</v>
      </c>
      <c r="I1573" s="2" t="s">
        <v>20</v>
      </c>
      <c r="J1573" s="2" t="s">
        <v>30</v>
      </c>
      <c r="K1573" s="107">
        <v>6720.97</v>
      </c>
    </row>
    <row r="1574" spans="7:11" x14ac:dyDescent="0.2">
      <c r="G1574" s="3">
        <v>41035</v>
      </c>
      <c r="H1574" s="2" t="s">
        <v>13</v>
      </c>
      <c r="I1574" s="2" t="s">
        <v>27</v>
      </c>
      <c r="J1574" s="2" t="s">
        <v>33</v>
      </c>
      <c r="K1574" s="107">
        <v>3677.86</v>
      </c>
    </row>
    <row r="1575" spans="7:11" x14ac:dyDescent="0.2">
      <c r="G1575" s="3">
        <v>41094</v>
      </c>
      <c r="H1575" s="2" t="s">
        <v>31</v>
      </c>
      <c r="I1575" s="2" t="s">
        <v>23</v>
      </c>
      <c r="J1575" s="2" t="s">
        <v>282</v>
      </c>
      <c r="K1575" s="107">
        <v>8805.44</v>
      </c>
    </row>
    <row r="1576" spans="7:11" x14ac:dyDescent="0.2">
      <c r="G1576" s="3">
        <v>41107</v>
      </c>
      <c r="H1576" s="2" t="s">
        <v>17</v>
      </c>
      <c r="I1576" s="2" t="s">
        <v>23</v>
      </c>
      <c r="J1576" s="2" t="s">
        <v>36</v>
      </c>
      <c r="K1576" s="107">
        <v>328.15</v>
      </c>
    </row>
    <row r="1577" spans="7:11" x14ac:dyDescent="0.2">
      <c r="G1577" s="3">
        <v>41309</v>
      </c>
      <c r="H1577" s="2" t="s">
        <v>17</v>
      </c>
      <c r="I1577" s="2" t="s">
        <v>14</v>
      </c>
      <c r="J1577" s="2" t="s">
        <v>33</v>
      </c>
      <c r="K1577" s="107">
        <v>9139.43</v>
      </c>
    </row>
    <row r="1578" spans="7:11" x14ac:dyDescent="0.2">
      <c r="G1578" s="3">
        <v>41456</v>
      </c>
      <c r="H1578" s="2" t="s">
        <v>17</v>
      </c>
      <c r="I1578" s="2" t="s">
        <v>14</v>
      </c>
      <c r="J1578" s="2" t="s">
        <v>282</v>
      </c>
      <c r="K1578" s="107">
        <v>8442.98</v>
      </c>
    </row>
    <row r="1579" spans="7:11" x14ac:dyDescent="0.2">
      <c r="G1579" s="3">
        <v>41412</v>
      </c>
      <c r="H1579" s="2" t="s">
        <v>28</v>
      </c>
      <c r="I1579" s="2" t="s">
        <v>23</v>
      </c>
      <c r="J1579" s="2" t="s">
        <v>32</v>
      </c>
      <c r="K1579" s="107">
        <v>8291.9599999999991</v>
      </c>
    </row>
    <row r="1580" spans="7:11" x14ac:dyDescent="0.2">
      <c r="G1580" s="3">
        <v>41052</v>
      </c>
      <c r="H1580" s="2" t="s">
        <v>17</v>
      </c>
      <c r="I1580" s="2" t="s">
        <v>23</v>
      </c>
      <c r="J1580" s="2" t="s">
        <v>36</v>
      </c>
      <c r="K1580" s="107">
        <v>7690.36</v>
      </c>
    </row>
    <row r="1581" spans="7:11" x14ac:dyDescent="0.2">
      <c r="G1581" s="3">
        <v>41260</v>
      </c>
      <c r="H1581" s="2" t="s">
        <v>13</v>
      </c>
      <c r="I1581" s="2" t="s">
        <v>23</v>
      </c>
      <c r="J1581" s="2" t="s">
        <v>36</v>
      </c>
      <c r="K1581" s="107">
        <v>1700.86</v>
      </c>
    </row>
    <row r="1582" spans="7:11" x14ac:dyDescent="0.2">
      <c r="G1582" s="3">
        <v>41262</v>
      </c>
      <c r="H1582" s="2" t="s">
        <v>13</v>
      </c>
      <c r="I1582" s="2" t="s">
        <v>27</v>
      </c>
      <c r="J1582" s="2" t="s">
        <v>15</v>
      </c>
      <c r="K1582" s="107">
        <v>4392.51</v>
      </c>
    </row>
    <row r="1583" spans="7:11" x14ac:dyDescent="0.2">
      <c r="G1583" s="3">
        <v>41339</v>
      </c>
      <c r="H1583" s="2" t="s">
        <v>28</v>
      </c>
      <c r="I1583" s="2" t="s">
        <v>23</v>
      </c>
      <c r="J1583" s="2" t="s">
        <v>282</v>
      </c>
      <c r="K1583" s="107">
        <v>5128.1000000000004</v>
      </c>
    </row>
    <row r="1584" spans="7:11" x14ac:dyDescent="0.2">
      <c r="G1584" s="3">
        <v>41014</v>
      </c>
      <c r="H1584" s="2" t="s">
        <v>17</v>
      </c>
      <c r="I1584" s="2" t="s">
        <v>23</v>
      </c>
      <c r="J1584" s="2" t="s">
        <v>18</v>
      </c>
      <c r="K1584" s="107">
        <v>2969.35</v>
      </c>
    </row>
    <row r="1585" spans="7:11" x14ac:dyDescent="0.2">
      <c r="G1585" s="3">
        <v>41336</v>
      </c>
      <c r="H1585" s="2" t="s">
        <v>13</v>
      </c>
      <c r="I1585" s="2" t="s">
        <v>27</v>
      </c>
      <c r="J1585" s="2" t="s">
        <v>24</v>
      </c>
      <c r="K1585" s="107">
        <v>7962.77</v>
      </c>
    </row>
    <row r="1586" spans="7:11" x14ac:dyDescent="0.2">
      <c r="G1586" s="3">
        <v>41092</v>
      </c>
      <c r="H1586" s="2" t="s">
        <v>13</v>
      </c>
      <c r="I1586" s="2" t="s">
        <v>27</v>
      </c>
      <c r="J1586" s="2" t="s">
        <v>30</v>
      </c>
      <c r="K1586" s="107">
        <v>8123.53</v>
      </c>
    </row>
    <row r="1587" spans="7:11" x14ac:dyDescent="0.2">
      <c r="G1587" s="3">
        <v>41316</v>
      </c>
      <c r="H1587" s="2" t="s">
        <v>13</v>
      </c>
      <c r="I1587" s="2" t="s">
        <v>23</v>
      </c>
      <c r="J1587" s="2" t="s">
        <v>15</v>
      </c>
      <c r="K1587" s="107">
        <v>3780.15</v>
      </c>
    </row>
    <row r="1588" spans="7:11" x14ac:dyDescent="0.2">
      <c r="G1588" s="3">
        <v>41280</v>
      </c>
      <c r="H1588" s="2" t="s">
        <v>31</v>
      </c>
      <c r="I1588" s="2" t="s">
        <v>23</v>
      </c>
      <c r="J1588" s="2" t="s">
        <v>30</v>
      </c>
      <c r="K1588" s="107">
        <v>226.82</v>
      </c>
    </row>
    <row r="1589" spans="7:11" x14ac:dyDescent="0.2">
      <c r="G1589" s="3">
        <v>41358</v>
      </c>
      <c r="H1589" s="2" t="s">
        <v>31</v>
      </c>
      <c r="I1589" s="2" t="s">
        <v>23</v>
      </c>
      <c r="J1589" s="2" t="s">
        <v>29</v>
      </c>
      <c r="K1589" s="107">
        <v>1900.39</v>
      </c>
    </row>
    <row r="1590" spans="7:11" x14ac:dyDescent="0.2">
      <c r="G1590" s="3">
        <v>40912</v>
      </c>
      <c r="H1590" s="2" t="s">
        <v>17</v>
      </c>
      <c r="I1590" s="2" t="s">
        <v>27</v>
      </c>
      <c r="J1590" s="2" t="s">
        <v>21</v>
      </c>
      <c r="K1590" s="107">
        <v>4624.37</v>
      </c>
    </row>
    <row r="1591" spans="7:11" x14ac:dyDescent="0.2">
      <c r="G1591" s="3">
        <v>41079</v>
      </c>
      <c r="H1591" s="2" t="s">
        <v>13</v>
      </c>
      <c r="I1591" s="2" t="s">
        <v>14</v>
      </c>
      <c r="J1591" s="2" t="s">
        <v>34</v>
      </c>
      <c r="K1591" s="107">
        <v>271.74</v>
      </c>
    </row>
    <row r="1592" spans="7:11" x14ac:dyDescent="0.2">
      <c r="G1592" s="3">
        <v>40969</v>
      </c>
      <c r="H1592" s="2" t="s">
        <v>13</v>
      </c>
      <c r="I1592" s="2" t="s">
        <v>23</v>
      </c>
      <c r="J1592" s="2" t="s">
        <v>36</v>
      </c>
      <c r="K1592" s="107">
        <v>7318.15</v>
      </c>
    </row>
    <row r="1593" spans="7:11" x14ac:dyDescent="0.2">
      <c r="G1593" s="3">
        <v>40916</v>
      </c>
      <c r="H1593" s="2" t="s">
        <v>28</v>
      </c>
      <c r="I1593" s="2" t="s">
        <v>20</v>
      </c>
      <c r="J1593" s="2" t="s">
        <v>35</v>
      </c>
      <c r="K1593" s="107">
        <v>2795.66</v>
      </c>
    </row>
    <row r="1594" spans="7:11" x14ac:dyDescent="0.2">
      <c r="G1594" s="3">
        <v>41194</v>
      </c>
      <c r="H1594" s="2" t="s">
        <v>17</v>
      </c>
      <c r="I1594" s="2" t="s">
        <v>27</v>
      </c>
      <c r="J1594" s="2" t="s">
        <v>36</v>
      </c>
      <c r="K1594" s="107">
        <v>3921.05</v>
      </c>
    </row>
    <row r="1595" spans="7:11" x14ac:dyDescent="0.2">
      <c r="G1595" s="3">
        <v>41439</v>
      </c>
      <c r="H1595" s="2" t="s">
        <v>31</v>
      </c>
      <c r="I1595" s="2" t="s">
        <v>23</v>
      </c>
      <c r="J1595" s="2" t="s">
        <v>33</v>
      </c>
      <c r="K1595" s="107">
        <v>3405.76</v>
      </c>
    </row>
    <row r="1596" spans="7:11" x14ac:dyDescent="0.2">
      <c r="G1596" s="3">
        <v>41280</v>
      </c>
      <c r="H1596" s="2" t="s">
        <v>31</v>
      </c>
      <c r="I1596" s="2" t="s">
        <v>27</v>
      </c>
      <c r="J1596" s="2" t="s">
        <v>24</v>
      </c>
      <c r="K1596" s="107">
        <v>6129.39</v>
      </c>
    </row>
    <row r="1597" spans="7:11" x14ac:dyDescent="0.2">
      <c r="G1597" s="3">
        <v>40967</v>
      </c>
      <c r="H1597" s="2" t="s">
        <v>28</v>
      </c>
      <c r="I1597" s="2" t="s">
        <v>20</v>
      </c>
      <c r="J1597" s="2" t="s">
        <v>33</v>
      </c>
      <c r="K1597" s="107">
        <v>340.35</v>
      </c>
    </row>
    <row r="1598" spans="7:11" x14ac:dyDescent="0.2">
      <c r="G1598" s="3">
        <v>41451</v>
      </c>
      <c r="H1598" s="2" t="s">
        <v>17</v>
      </c>
      <c r="I1598" s="2" t="s">
        <v>27</v>
      </c>
      <c r="J1598" s="2" t="s">
        <v>35</v>
      </c>
      <c r="K1598" s="107">
        <v>6292.11</v>
      </c>
    </row>
    <row r="1599" spans="7:11" x14ac:dyDescent="0.2">
      <c r="G1599" s="3">
        <v>41495</v>
      </c>
      <c r="H1599" s="2" t="s">
        <v>31</v>
      </c>
      <c r="I1599" s="2" t="s">
        <v>20</v>
      </c>
      <c r="J1599" s="2" t="s">
        <v>30</v>
      </c>
      <c r="K1599" s="107">
        <v>3587.17</v>
      </c>
    </row>
    <row r="1600" spans="7:11" x14ac:dyDescent="0.2">
      <c r="G1600" s="3">
        <v>41442</v>
      </c>
      <c r="H1600" s="2" t="s">
        <v>13</v>
      </c>
      <c r="I1600" s="2" t="s">
        <v>23</v>
      </c>
      <c r="J1600" s="2" t="s">
        <v>35</v>
      </c>
      <c r="K1600" s="107">
        <v>4847.0600000000004</v>
      </c>
    </row>
    <row r="1601" spans="7:11" x14ac:dyDescent="0.2">
      <c r="G1601" s="3">
        <v>41397</v>
      </c>
      <c r="H1601" s="2" t="s">
        <v>31</v>
      </c>
      <c r="I1601" s="2" t="s">
        <v>27</v>
      </c>
      <c r="J1601" s="2" t="s">
        <v>282</v>
      </c>
      <c r="K1601" s="107">
        <v>5184.18</v>
      </c>
    </row>
    <row r="1602" spans="7:11" x14ac:dyDescent="0.2">
      <c r="G1602" s="3">
        <v>40998</v>
      </c>
      <c r="H1602" s="2" t="s">
        <v>13</v>
      </c>
      <c r="I1602" s="2" t="s">
        <v>23</v>
      </c>
      <c r="J1602" s="2" t="s">
        <v>30</v>
      </c>
      <c r="K1602" s="107">
        <v>6963.15</v>
      </c>
    </row>
    <row r="1603" spans="7:11" x14ac:dyDescent="0.2">
      <c r="G1603" s="3">
        <v>40913</v>
      </c>
      <c r="H1603" s="2" t="s">
        <v>13</v>
      </c>
      <c r="I1603" s="2" t="s">
        <v>27</v>
      </c>
      <c r="J1603" s="2" t="s">
        <v>282</v>
      </c>
      <c r="K1603" s="107">
        <v>9930.77</v>
      </c>
    </row>
    <row r="1604" spans="7:11" x14ac:dyDescent="0.2">
      <c r="G1604" s="3">
        <v>41591</v>
      </c>
      <c r="H1604" s="2" t="s">
        <v>28</v>
      </c>
      <c r="I1604" s="2" t="s">
        <v>27</v>
      </c>
      <c r="J1604" s="2" t="s">
        <v>36</v>
      </c>
      <c r="K1604" s="107">
        <v>4267.72</v>
      </c>
    </row>
    <row r="1605" spans="7:11" x14ac:dyDescent="0.2">
      <c r="G1605" s="3">
        <v>41549</v>
      </c>
      <c r="H1605" s="2" t="s">
        <v>28</v>
      </c>
      <c r="I1605" s="2" t="s">
        <v>23</v>
      </c>
      <c r="J1605" s="2" t="s">
        <v>32</v>
      </c>
      <c r="K1605" s="107">
        <v>2930.88</v>
      </c>
    </row>
    <row r="1606" spans="7:11" x14ac:dyDescent="0.2">
      <c r="G1606" s="3">
        <v>41419</v>
      </c>
      <c r="H1606" s="2" t="s">
        <v>17</v>
      </c>
      <c r="I1606" s="2" t="s">
        <v>27</v>
      </c>
      <c r="J1606" s="2" t="s">
        <v>282</v>
      </c>
      <c r="K1606" s="107">
        <v>6975.32</v>
      </c>
    </row>
    <row r="1607" spans="7:11" x14ac:dyDescent="0.2">
      <c r="G1607" s="3">
        <v>41057</v>
      </c>
      <c r="H1607" s="2" t="s">
        <v>31</v>
      </c>
      <c r="I1607" s="2" t="s">
        <v>14</v>
      </c>
      <c r="J1607" s="2" t="s">
        <v>32</v>
      </c>
      <c r="K1607" s="107">
        <v>6531.23</v>
      </c>
    </row>
    <row r="1608" spans="7:11" x14ac:dyDescent="0.2">
      <c r="G1608" s="3">
        <v>41516</v>
      </c>
      <c r="H1608" s="2" t="s">
        <v>28</v>
      </c>
      <c r="I1608" s="2" t="s">
        <v>20</v>
      </c>
      <c r="J1608" s="2" t="s">
        <v>30</v>
      </c>
      <c r="K1608" s="107">
        <v>9429.86</v>
      </c>
    </row>
    <row r="1609" spans="7:11" x14ac:dyDescent="0.2">
      <c r="G1609" s="3">
        <v>41333</v>
      </c>
      <c r="H1609" s="2" t="s">
        <v>31</v>
      </c>
      <c r="I1609" s="2" t="s">
        <v>27</v>
      </c>
      <c r="J1609" s="2" t="s">
        <v>36</v>
      </c>
      <c r="K1609" s="107">
        <v>276.2</v>
      </c>
    </row>
    <row r="1610" spans="7:11" x14ac:dyDescent="0.2">
      <c r="G1610" s="3">
        <v>40980</v>
      </c>
      <c r="H1610" s="2" t="s">
        <v>17</v>
      </c>
      <c r="I1610" s="2" t="s">
        <v>23</v>
      </c>
      <c r="J1610" s="2" t="s">
        <v>21</v>
      </c>
      <c r="K1610" s="107">
        <v>5896.18</v>
      </c>
    </row>
    <row r="1611" spans="7:11" x14ac:dyDescent="0.2">
      <c r="G1611" s="3">
        <v>41138</v>
      </c>
      <c r="H1611" s="2" t="s">
        <v>31</v>
      </c>
      <c r="I1611" s="2" t="s">
        <v>14</v>
      </c>
      <c r="J1611" s="2" t="s">
        <v>21</v>
      </c>
      <c r="K1611" s="107">
        <v>4987.7299999999996</v>
      </c>
    </row>
    <row r="1612" spans="7:11" x14ac:dyDescent="0.2">
      <c r="G1612" s="3">
        <v>41413</v>
      </c>
      <c r="H1612" s="2" t="s">
        <v>17</v>
      </c>
      <c r="I1612" s="2" t="s">
        <v>27</v>
      </c>
      <c r="J1612" s="2" t="s">
        <v>15</v>
      </c>
      <c r="K1612" s="107">
        <v>7303.14</v>
      </c>
    </row>
    <row r="1613" spans="7:11" x14ac:dyDescent="0.2">
      <c r="G1613" s="3">
        <v>41028</v>
      </c>
      <c r="H1613" s="2" t="s">
        <v>13</v>
      </c>
      <c r="I1613" s="2" t="s">
        <v>14</v>
      </c>
      <c r="J1613" s="2" t="s">
        <v>15</v>
      </c>
      <c r="K1613" s="107">
        <v>6155.19</v>
      </c>
    </row>
    <row r="1614" spans="7:11" x14ac:dyDescent="0.2">
      <c r="G1614" s="3">
        <v>41568</v>
      </c>
      <c r="H1614" s="2" t="s">
        <v>13</v>
      </c>
      <c r="I1614" s="2" t="s">
        <v>14</v>
      </c>
      <c r="J1614" s="2" t="s">
        <v>32</v>
      </c>
      <c r="K1614" s="107">
        <v>8678.8700000000008</v>
      </c>
    </row>
    <row r="1615" spans="7:11" x14ac:dyDescent="0.2">
      <c r="G1615" s="3">
        <v>40962</v>
      </c>
      <c r="H1615" s="2" t="s">
        <v>17</v>
      </c>
      <c r="I1615" s="2" t="s">
        <v>27</v>
      </c>
      <c r="J1615" s="2" t="s">
        <v>34</v>
      </c>
      <c r="K1615" s="107">
        <v>2369.5300000000002</v>
      </c>
    </row>
    <row r="1616" spans="7:11" x14ac:dyDescent="0.2">
      <c r="G1616" s="3">
        <v>40924</v>
      </c>
      <c r="H1616" s="2" t="s">
        <v>28</v>
      </c>
      <c r="I1616" s="2" t="s">
        <v>23</v>
      </c>
      <c r="J1616" s="2" t="s">
        <v>15</v>
      </c>
      <c r="K1616" s="107">
        <v>5528.01</v>
      </c>
    </row>
    <row r="1617" spans="7:11" x14ac:dyDescent="0.2">
      <c r="G1617" s="3">
        <v>41188</v>
      </c>
      <c r="H1617" s="2" t="s">
        <v>17</v>
      </c>
      <c r="I1617" s="2" t="s">
        <v>20</v>
      </c>
      <c r="J1617" s="2" t="s">
        <v>29</v>
      </c>
      <c r="K1617" s="107">
        <v>3438.76</v>
      </c>
    </row>
    <row r="1618" spans="7:11" x14ac:dyDescent="0.2">
      <c r="G1618" s="3">
        <v>41150</v>
      </c>
      <c r="H1618" s="2" t="s">
        <v>13</v>
      </c>
      <c r="I1618" s="2" t="s">
        <v>27</v>
      </c>
      <c r="J1618" s="2" t="s">
        <v>282</v>
      </c>
      <c r="K1618" s="107">
        <v>2089.5500000000002</v>
      </c>
    </row>
    <row r="1619" spans="7:11" x14ac:dyDescent="0.2">
      <c r="G1619" s="3">
        <v>41527</v>
      </c>
      <c r="H1619" s="2" t="s">
        <v>17</v>
      </c>
      <c r="I1619" s="2" t="s">
        <v>14</v>
      </c>
      <c r="J1619" s="2" t="s">
        <v>15</v>
      </c>
      <c r="K1619" s="107">
        <v>4393.26</v>
      </c>
    </row>
    <row r="1620" spans="7:11" x14ac:dyDescent="0.2">
      <c r="G1620" s="3">
        <v>40996</v>
      </c>
      <c r="H1620" s="2" t="s">
        <v>31</v>
      </c>
      <c r="I1620" s="2" t="s">
        <v>14</v>
      </c>
      <c r="J1620" s="2" t="s">
        <v>21</v>
      </c>
      <c r="K1620" s="107">
        <v>524.20000000000005</v>
      </c>
    </row>
    <row r="1621" spans="7:11" x14ac:dyDescent="0.2">
      <c r="G1621" s="3">
        <v>41070</v>
      </c>
      <c r="H1621" s="2" t="s">
        <v>13</v>
      </c>
      <c r="I1621" s="2" t="s">
        <v>27</v>
      </c>
      <c r="J1621" s="2" t="s">
        <v>18</v>
      </c>
      <c r="K1621" s="107">
        <v>8506.77</v>
      </c>
    </row>
    <row r="1622" spans="7:11" x14ac:dyDescent="0.2">
      <c r="G1622" s="3">
        <v>41133</v>
      </c>
      <c r="H1622" s="2" t="s">
        <v>28</v>
      </c>
      <c r="I1622" s="2" t="s">
        <v>23</v>
      </c>
      <c r="J1622" s="2" t="s">
        <v>21</v>
      </c>
      <c r="K1622" s="107">
        <v>6979.8</v>
      </c>
    </row>
    <row r="1623" spans="7:11" x14ac:dyDescent="0.2">
      <c r="G1623" s="3">
        <v>40962</v>
      </c>
      <c r="H1623" s="2" t="s">
        <v>28</v>
      </c>
      <c r="I1623" s="2" t="s">
        <v>27</v>
      </c>
      <c r="J1623" s="2" t="s">
        <v>29</v>
      </c>
      <c r="K1623" s="107">
        <v>3890.76</v>
      </c>
    </row>
    <row r="1624" spans="7:11" x14ac:dyDescent="0.2">
      <c r="G1624" s="3">
        <v>41357</v>
      </c>
      <c r="H1624" s="2" t="s">
        <v>31</v>
      </c>
      <c r="I1624" s="2" t="s">
        <v>20</v>
      </c>
      <c r="J1624" s="2" t="s">
        <v>24</v>
      </c>
      <c r="K1624" s="107">
        <v>4949.49</v>
      </c>
    </row>
    <row r="1625" spans="7:11" x14ac:dyDescent="0.2">
      <c r="G1625" s="3">
        <v>40963</v>
      </c>
      <c r="H1625" s="2" t="s">
        <v>31</v>
      </c>
      <c r="I1625" s="2" t="s">
        <v>14</v>
      </c>
      <c r="J1625" s="2" t="s">
        <v>26</v>
      </c>
      <c r="K1625" s="107">
        <v>3378.56</v>
      </c>
    </row>
    <row r="1626" spans="7:11" x14ac:dyDescent="0.2">
      <c r="G1626" s="3">
        <v>41195</v>
      </c>
      <c r="H1626" s="2" t="s">
        <v>13</v>
      </c>
      <c r="I1626" s="2" t="s">
        <v>20</v>
      </c>
      <c r="J1626" s="2" t="s">
        <v>34</v>
      </c>
      <c r="K1626" s="107">
        <v>1186.2</v>
      </c>
    </row>
    <row r="1627" spans="7:11" x14ac:dyDescent="0.2">
      <c r="G1627" s="3">
        <v>41482</v>
      </c>
      <c r="H1627" s="2" t="s">
        <v>31</v>
      </c>
      <c r="I1627" s="2" t="s">
        <v>20</v>
      </c>
      <c r="J1627" s="2" t="s">
        <v>35</v>
      </c>
      <c r="K1627" s="107">
        <v>7272.97</v>
      </c>
    </row>
    <row r="1628" spans="7:11" x14ac:dyDescent="0.2">
      <c r="G1628" s="3">
        <v>40994</v>
      </c>
      <c r="H1628" s="2" t="s">
        <v>31</v>
      </c>
      <c r="I1628" s="2" t="s">
        <v>14</v>
      </c>
      <c r="J1628" s="2" t="s">
        <v>18</v>
      </c>
      <c r="K1628" s="107">
        <v>3964.56</v>
      </c>
    </row>
    <row r="1629" spans="7:11" x14ac:dyDescent="0.2">
      <c r="G1629" s="3">
        <v>41072</v>
      </c>
      <c r="H1629" s="2" t="s">
        <v>31</v>
      </c>
      <c r="I1629" s="2" t="s">
        <v>14</v>
      </c>
      <c r="J1629" s="2" t="s">
        <v>282</v>
      </c>
      <c r="K1629" s="107">
        <v>5331.28</v>
      </c>
    </row>
    <row r="1630" spans="7:11" x14ac:dyDescent="0.2">
      <c r="G1630" s="3">
        <v>40973</v>
      </c>
      <c r="H1630" s="2" t="s">
        <v>31</v>
      </c>
      <c r="I1630" s="2" t="s">
        <v>14</v>
      </c>
      <c r="J1630" s="2" t="s">
        <v>18</v>
      </c>
      <c r="K1630" s="107">
        <v>5883.27</v>
      </c>
    </row>
    <row r="1631" spans="7:11" x14ac:dyDescent="0.2">
      <c r="G1631" s="3">
        <v>41519</v>
      </c>
      <c r="H1631" s="2" t="s">
        <v>31</v>
      </c>
      <c r="I1631" s="2" t="s">
        <v>14</v>
      </c>
      <c r="J1631" s="2" t="s">
        <v>29</v>
      </c>
      <c r="K1631" s="107">
        <v>8744.4</v>
      </c>
    </row>
    <row r="1632" spans="7:11" x14ac:dyDescent="0.2">
      <c r="G1632" s="3">
        <v>41460</v>
      </c>
      <c r="H1632" s="2" t="s">
        <v>31</v>
      </c>
      <c r="I1632" s="2" t="s">
        <v>23</v>
      </c>
      <c r="J1632" s="2" t="s">
        <v>33</v>
      </c>
      <c r="K1632" s="107">
        <v>750.92</v>
      </c>
    </row>
    <row r="1633" spans="7:11" x14ac:dyDescent="0.2">
      <c r="G1633" s="3">
        <v>41254</v>
      </c>
      <c r="H1633" s="2" t="s">
        <v>17</v>
      </c>
      <c r="I1633" s="2" t="s">
        <v>20</v>
      </c>
      <c r="J1633" s="2" t="s">
        <v>30</v>
      </c>
      <c r="K1633" s="107">
        <v>4732.5</v>
      </c>
    </row>
    <row r="1634" spans="7:11" x14ac:dyDescent="0.2">
      <c r="G1634" s="3">
        <v>41147</v>
      </c>
      <c r="H1634" s="2" t="s">
        <v>17</v>
      </c>
      <c r="I1634" s="2" t="s">
        <v>27</v>
      </c>
      <c r="J1634" s="2" t="s">
        <v>21</v>
      </c>
      <c r="K1634" s="107">
        <v>4149.2299999999996</v>
      </c>
    </row>
    <row r="1635" spans="7:11" x14ac:dyDescent="0.2">
      <c r="G1635" s="3">
        <v>41588</v>
      </c>
      <c r="H1635" s="2" t="s">
        <v>28</v>
      </c>
      <c r="I1635" s="2" t="s">
        <v>27</v>
      </c>
      <c r="J1635" s="2" t="s">
        <v>24</v>
      </c>
      <c r="K1635" s="107">
        <v>443.4</v>
      </c>
    </row>
    <row r="1636" spans="7:11" x14ac:dyDescent="0.2">
      <c r="G1636" s="3">
        <v>41305</v>
      </c>
      <c r="H1636" s="2" t="s">
        <v>17</v>
      </c>
      <c r="I1636" s="2" t="s">
        <v>23</v>
      </c>
      <c r="J1636" s="2" t="s">
        <v>21</v>
      </c>
      <c r="K1636" s="107">
        <v>394.98</v>
      </c>
    </row>
    <row r="1637" spans="7:11" x14ac:dyDescent="0.2">
      <c r="G1637" s="3">
        <v>41077</v>
      </c>
      <c r="H1637" s="2" t="s">
        <v>28</v>
      </c>
      <c r="I1637" s="2" t="s">
        <v>20</v>
      </c>
      <c r="J1637" s="2" t="s">
        <v>24</v>
      </c>
      <c r="K1637" s="107">
        <v>1147.0999999999999</v>
      </c>
    </row>
    <row r="1638" spans="7:11" x14ac:dyDescent="0.2">
      <c r="G1638" s="3">
        <v>41445</v>
      </c>
      <c r="H1638" s="2" t="s">
        <v>17</v>
      </c>
      <c r="I1638" s="2" t="s">
        <v>27</v>
      </c>
      <c r="J1638" s="2" t="s">
        <v>32</v>
      </c>
      <c r="K1638" s="107">
        <v>7596.38</v>
      </c>
    </row>
    <row r="1639" spans="7:11" x14ac:dyDescent="0.2">
      <c r="G1639" s="3">
        <v>41241</v>
      </c>
      <c r="H1639" s="2" t="s">
        <v>31</v>
      </c>
      <c r="I1639" s="2" t="s">
        <v>20</v>
      </c>
      <c r="J1639" s="2" t="s">
        <v>32</v>
      </c>
      <c r="K1639" s="107">
        <v>4764.3900000000003</v>
      </c>
    </row>
    <row r="1640" spans="7:11" x14ac:dyDescent="0.2">
      <c r="G1640" s="3">
        <v>41015</v>
      </c>
      <c r="H1640" s="2" t="s">
        <v>17</v>
      </c>
      <c r="I1640" s="2" t="s">
        <v>27</v>
      </c>
      <c r="J1640" s="2" t="s">
        <v>24</v>
      </c>
      <c r="K1640" s="107">
        <v>6933.83</v>
      </c>
    </row>
    <row r="1641" spans="7:11" x14ac:dyDescent="0.2">
      <c r="G1641" s="3">
        <v>41512</v>
      </c>
      <c r="H1641" s="2" t="s">
        <v>13</v>
      </c>
      <c r="I1641" s="2" t="s">
        <v>20</v>
      </c>
      <c r="J1641" s="2" t="s">
        <v>30</v>
      </c>
      <c r="K1641" s="107">
        <v>452.26</v>
      </c>
    </row>
    <row r="1642" spans="7:11" x14ac:dyDescent="0.2">
      <c r="G1642" s="3">
        <v>41148</v>
      </c>
      <c r="H1642" s="2" t="s">
        <v>31</v>
      </c>
      <c r="I1642" s="2" t="s">
        <v>20</v>
      </c>
      <c r="J1642" s="2" t="s">
        <v>32</v>
      </c>
      <c r="K1642" s="107">
        <v>6227.37</v>
      </c>
    </row>
    <row r="1643" spans="7:11" x14ac:dyDescent="0.2">
      <c r="G1643" s="3">
        <v>41562</v>
      </c>
      <c r="H1643" s="2" t="s">
        <v>13</v>
      </c>
      <c r="I1643" s="2" t="s">
        <v>27</v>
      </c>
      <c r="J1643" s="2" t="s">
        <v>24</v>
      </c>
      <c r="K1643" s="107">
        <v>6643.73</v>
      </c>
    </row>
    <row r="1644" spans="7:11" x14ac:dyDescent="0.2">
      <c r="G1644" s="3">
        <v>41547</v>
      </c>
      <c r="H1644" s="2" t="s">
        <v>31</v>
      </c>
      <c r="I1644" s="2" t="s">
        <v>20</v>
      </c>
      <c r="J1644" s="2" t="s">
        <v>24</v>
      </c>
      <c r="K1644" s="107">
        <v>8748.43</v>
      </c>
    </row>
    <row r="1645" spans="7:11" x14ac:dyDescent="0.2">
      <c r="G1645" s="3">
        <v>41016</v>
      </c>
      <c r="H1645" s="2" t="s">
        <v>28</v>
      </c>
      <c r="I1645" s="2" t="s">
        <v>14</v>
      </c>
      <c r="J1645" s="2" t="s">
        <v>36</v>
      </c>
      <c r="K1645" s="107">
        <v>8403.7800000000007</v>
      </c>
    </row>
    <row r="1646" spans="7:11" x14ac:dyDescent="0.2">
      <c r="G1646" s="3">
        <v>41124</v>
      </c>
      <c r="H1646" s="2" t="s">
        <v>17</v>
      </c>
      <c r="I1646" s="2" t="s">
        <v>23</v>
      </c>
      <c r="J1646" s="2" t="s">
        <v>36</v>
      </c>
      <c r="K1646" s="107">
        <v>8742.5300000000007</v>
      </c>
    </row>
    <row r="1647" spans="7:11" x14ac:dyDescent="0.2">
      <c r="G1647" s="3">
        <v>41485</v>
      </c>
      <c r="H1647" s="2" t="s">
        <v>28</v>
      </c>
      <c r="I1647" s="2" t="s">
        <v>27</v>
      </c>
      <c r="J1647" s="2" t="s">
        <v>21</v>
      </c>
      <c r="K1647" s="107">
        <v>873.9</v>
      </c>
    </row>
    <row r="1648" spans="7:11" x14ac:dyDescent="0.2">
      <c r="G1648" s="3">
        <v>41132</v>
      </c>
      <c r="H1648" s="2" t="s">
        <v>13</v>
      </c>
      <c r="I1648" s="2" t="s">
        <v>27</v>
      </c>
      <c r="J1648" s="2" t="s">
        <v>29</v>
      </c>
      <c r="K1648" s="107">
        <v>7354.28</v>
      </c>
    </row>
    <row r="1649" spans="7:11" x14ac:dyDescent="0.2">
      <c r="G1649" s="3">
        <v>41416</v>
      </c>
      <c r="H1649" s="2" t="s">
        <v>17</v>
      </c>
      <c r="I1649" s="2" t="s">
        <v>27</v>
      </c>
      <c r="J1649" s="2" t="s">
        <v>36</v>
      </c>
      <c r="K1649" s="107">
        <v>4792.8999999999996</v>
      </c>
    </row>
    <row r="1650" spans="7:11" x14ac:dyDescent="0.2">
      <c r="G1650" s="3">
        <v>41597</v>
      </c>
      <c r="H1650" s="2" t="s">
        <v>13</v>
      </c>
      <c r="I1650" s="2" t="s">
        <v>27</v>
      </c>
      <c r="J1650" s="2" t="s">
        <v>29</v>
      </c>
      <c r="K1650" s="107">
        <v>533.73</v>
      </c>
    </row>
    <row r="1651" spans="7:11" x14ac:dyDescent="0.2">
      <c r="G1651" s="3">
        <v>41422</v>
      </c>
      <c r="H1651" s="2" t="s">
        <v>28</v>
      </c>
      <c r="I1651" s="2" t="s">
        <v>20</v>
      </c>
      <c r="J1651" s="2" t="s">
        <v>35</v>
      </c>
      <c r="K1651" s="107">
        <v>7863.93</v>
      </c>
    </row>
    <row r="1652" spans="7:11" x14ac:dyDescent="0.2">
      <c r="G1652" s="3">
        <v>41011</v>
      </c>
      <c r="H1652" s="2" t="s">
        <v>31</v>
      </c>
      <c r="I1652" s="2" t="s">
        <v>23</v>
      </c>
      <c r="J1652" s="2" t="s">
        <v>21</v>
      </c>
      <c r="K1652" s="107">
        <v>7987.4</v>
      </c>
    </row>
    <row r="1653" spans="7:11" x14ac:dyDescent="0.2">
      <c r="G1653" s="3">
        <v>40990</v>
      </c>
      <c r="H1653" s="2" t="s">
        <v>13</v>
      </c>
      <c r="I1653" s="2" t="s">
        <v>14</v>
      </c>
      <c r="J1653" s="2" t="s">
        <v>32</v>
      </c>
      <c r="K1653" s="107">
        <v>1525.06</v>
      </c>
    </row>
    <row r="1654" spans="7:11" x14ac:dyDescent="0.2">
      <c r="G1654" s="3">
        <v>41081</v>
      </c>
      <c r="H1654" s="2" t="s">
        <v>13</v>
      </c>
      <c r="I1654" s="2" t="s">
        <v>20</v>
      </c>
      <c r="J1654" s="2" t="s">
        <v>30</v>
      </c>
      <c r="K1654" s="107">
        <v>2756.17</v>
      </c>
    </row>
    <row r="1655" spans="7:11" x14ac:dyDescent="0.2">
      <c r="G1655" s="3">
        <v>41178</v>
      </c>
      <c r="H1655" s="2" t="s">
        <v>28</v>
      </c>
      <c r="I1655" s="2" t="s">
        <v>27</v>
      </c>
      <c r="J1655" s="2" t="s">
        <v>33</v>
      </c>
      <c r="K1655" s="107">
        <v>3707.65</v>
      </c>
    </row>
    <row r="1656" spans="7:11" x14ac:dyDescent="0.2">
      <c r="G1656" s="3">
        <v>41133</v>
      </c>
      <c r="H1656" s="2" t="s">
        <v>13</v>
      </c>
      <c r="I1656" s="2" t="s">
        <v>23</v>
      </c>
      <c r="J1656" s="2" t="s">
        <v>34</v>
      </c>
      <c r="K1656" s="107">
        <v>9099.6200000000008</v>
      </c>
    </row>
    <row r="1657" spans="7:11" x14ac:dyDescent="0.2">
      <c r="G1657" s="3">
        <v>41004</v>
      </c>
      <c r="H1657" s="2" t="s">
        <v>13</v>
      </c>
      <c r="I1657" s="2" t="s">
        <v>14</v>
      </c>
      <c r="J1657" s="2" t="s">
        <v>26</v>
      </c>
      <c r="K1657" s="107">
        <v>9170.91</v>
      </c>
    </row>
    <row r="1658" spans="7:11" x14ac:dyDescent="0.2">
      <c r="G1658" s="3">
        <v>41597</v>
      </c>
      <c r="H1658" s="2" t="s">
        <v>13</v>
      </c>
      <c r="I1658" s="2" t="s">
        <v>20</v>
      </c>
      <c r="J1658" s="2" t="s">
        <v>24</v>
      </c>
      <c r="K1658" s="107">
        <v>4820.01</v>
      </c>
    </row>
    <row r="1659" spans="7:11" x14ac:dyDescent="0.2">
      <c r="G1659" s="3">
        <v>40989</v>
      </c>
      <c r="H1659" s="2" t="s">
        <v>28</v>
      </c>
      <c r="I1659" s="2" t="s">
        <v>20</v>
      </c>
      <c r="J1659" s="2" t="s">
        <v>36</v>
      </c>
      <c r="K1659" s="107">
        <v>9236.6200000000008</v>
      </c>
    </row>
    <row r="1660" spans="7:11" x14ac:dyDescent="0.2">
      <c r="G1660" s="3">
        <v>41447</v>
      </c>
      <c r="H1660" s="2" t="s">
        <v>13</v>
      </c>
      <c r="I1660" s="2" t="s">
        <v>23</v>
      </c>
      <c r="J1660" s="2" t="s">
        <v>21</v>
      </c>
      <c r="K1660" s="107">
        <v>1527.41</v>
      </c>
    </row>
    <row r="1661" spans="7:11" x14ac:dyDescent="0.2">
      <c r="G1661" s="3">
        <v>41476</v>
      </c>
      <c r="H1661" s="2" t="s">
        <v>17</v>
      </c>
      <c r="I1661" s="2" t="s">
        <v>20</v>
      </c>
      <c r="J1661" s="2" t="s">
        <v>282</v>
      </c>
      <c r="K1661" s="107">
        <v>2167.65</v>
      </c>
    </row>
    <row r="1662" spans="7:11" x14ac:dyDescent="0.2">
      <c r="G1662" s="3">
        <v>41128</v>
      </c>
      <c r="H1662" s="2" t="s">
        <v>13</v>
      </c>
      <c r="I1662" s="2" t="s">
        <v>27</v>
      </c>
      <c r="J1662" s="2" t="s">
        <v>36</v>
      </c>
      <c r="K1662" s="107">
        <v>1378.26</v>
      </c>
    </row>
    <row r="1663" spans="7:11" x14ac:dyDescent="0.2">
      <c r="G1663" s="3">
        <v>40980</v>
      </c>
      <c r="H1663" s="2" t="s">
        <v>17</v>
      </c>
      <c r="I1663" s="2" t="s">
        <v>14</v>
      </c>
      <c r="J1663" s="2" t="s">
        <v>34</v>
      </c>
      <c r="K1663" s="107">
        <v>8296.26</v>
      </c>
    </row>
    <row r="1664" spans="7:11" x14ac:dyDescent="0.2">
      <c r="G1664" s="3">
        <v>41622</v>
      </c>
      <c r="H1664" s="2" t="s">
        <v>31</v>
      </c>
      <c r="I1664" s="2" t="s">
        <v>27</v>
      </c>
      <c r="J1664" s="2" t="s">
        <v>34</v>
      </c>
      <c r="K1664" s="107">
        <v>1939.53</v>
      </c>
    </row>
    <row r="1665" spans="7:11" x14ac:dyDescent="0.2">
      <c r="G1665" s="3">
        <v>40959</v>
      </c>
      <c r="H1665" s="2" t="s">
        <v>17</v>
      </c>
      <c r="I1665" s="2" t="s">
        <v>27</v>
      </c>
      <c r="J1665" s="2" t="s">
        <v>15</v>
      </c>
      <c r="K1665" s="107">
        <v>5223.16</v>
      </c>
    </row>
    <row r="1666" spans="7:11" x14ac:dyDescent="0.2">
      <c r="G1666" s="3">
        <v>41348</v>
      </c>
      <c r="H1666" s="2" t="s">
        <v>17</v>
      </c>
      <c r="I1666" s="2" t="s">
        <v>20</v>
      </c>
      <c r="J1666" s="2" t="s">
        <v>36</v>
      </c>
      <c r="K1666" s="107">
        <v>8395.2999999999993</v>
      </c>
    </row>
    <row r="1667" spans="7:11" x14ac:dyDescent="0.2">
      <c r="G1667" s="3">
        <v>41504</v>
      </c>
      <c r="H1667" s="2" t="s">
        <v>28</v>
      </c>
      <c r="I1667" s="2" t="s">
        <v>20</v>
      </c>
      <c r="J1667" s="2" t="s">
        <v>32</v>
      </c>
      <c r="K1667" s="107">
        <v>8875.73</v>
      </c>
    </row>
    <row r="1668" spans="7:11" x14ac:dyDescent="0.2">
      <c r="G1668" s="3">
        <v>41304</v>
      </c>
      <c r="H1668" s="2" t="s">
        <v>31</v>
      </c>
      <c r="I1668" s="2" t="s">
        <v>27</v>
      </c>
      <c r="J1668" s="2" t="s">
        <v>24</v>
      </c>
      <c r="K1668" s="107">
        <v>2446.5500000000002</v>
      </c>
    </row>
    <row r="1669" spans="7:11" x14ac:dyDescent="0.2">
      <c r="G1669" s="3">
        <v>41608</v>
      </c>
      <c r="H1669" s="2" t="s">
        <v>17</v>
      </c>
      <c r="I1669" s="2" t="s">
        <v>27</v>
      </c>
      <c r="J1669" s="2" t="s">
        <v>24</v>
      </c>
      <c r="K1669" s="107">
        <v>508.76</v>
      </c>
    </row>
    <row r="1670" spans="7:11" x14ac:dyDescent="0.2">
      <c r="G1670" s="3">
        <v>41219</v>
      </c>
      <c r="H1670" s="2" t="s">
        <v>17</v>
      </c>
      <c r="I1670" s="2" t="s">
        <v>20</v>
      </c>
      <c r="J1670" s="2" t="s">
        <v>21</v>
      </c>
      <c r="K1670" s="107">
        <v>4527.34</v>
      </c>
    </row>
    <row r="1671" spans="7:11" x14ac:dyDescent="0.2">
      <c r="G1671" s="3">
        <v>41006</v>
      </c>
      <c r="H1671" s="2" t="s">
        <v>28</v>
      </c>
      <c r="I1671" s="2" t="s">
        <v>27</v>
      </c>
      <c r="J1671" s="2" t="s">
        <v>35</v>
      </c>
      <c r="K1671" s="107">
        <v>3692.44</v>
      </c>
    </row>
    <row r="1672" spans="7:11" x14ac:dyDescent="0.2">
      <c r="G1672" s="3">
        <v>41559</v>
      </c>
      <c r="H1672" s="2" t="s">
        <v>17</v>
      </c>
      <c r="I1672" s="2" t="s">
        <v>14</v>
      </c>
      <c r="J1672" s="2" t="s">
        <v>33</v>
      </c>
      <c r="K1672" s="107">
        <v>2395.17</v>
      </c>
    </row>
    <row r="1673" spans="7:11" x14ac:dyDescent="0.2">
      <c r="G1673" s="3">
        <v>41538</v>
      </c>
      <c r="H1673" s="2" t="s">
        <v>13</v>
      </c>
      <c r="I1673" s="2" t="s">
        <v>14</v>
      </c>
      <c r="J1673" s="2" t="s">
        <v>18</v>
      </c>
      <c r="K1673" s="107">
        <v>5884.36</v>
      </c>
    </row>
    <row r="1674" spans="7:11" x14ac:dyDescent="0.2">
      <c r="G1674" s="3">
        <v>41461</v>
      </c>
      <c r="H1674" s="2" t="s">
        <v>28</v>
      </c>
      <c r="I1674" s="2" t="s">
        <v>27</v>
      </c>
      <c r="J1674" s="2" t="s">
        <v>26</v>
      </c>
      <c r="K1674" s="107">
        <v>15.33</v>
      </c>
    </row>
    <row r="1675" spans="7:11" x14ac:dyDescent="0.2">
      <c r="G1675" s="3">
        <v>41031</v>
      </c>
      <c r="H1675" s="2" t="s">
        <v>28</v>
      </c>
      <c r="I1675" s="2" t="s">
        <v>14</v>
      </c>
      <c r="J1675" s="2" t="s">
        <v>33</v>
      </c>
      <c r="K1675" s="107">
        <v>7012.8</v>
      </c>
    </row>
    <row r="1676" spans="7:11" x14ac:dyDescent="0.2">
      <c r="G1676" s="3">
        <v>40949</v>
      </c>
      <c r="H1676" s="2" t="s">
        <v>31</v>
      </c>
      <c r="I1676" s="2" t="s">
        <v>20</v>
      </c>
      <c r="J1676" s="2" t="s">
        <v>18</v>
      </c>
      <c r="K1676" s="107">
        <v>238.08</v>
      </c>
    </row>
    <row r="1677" spans="7:11" x14ac:dyDescent="0.2">
      <c r="G1677" s="3">
        <v>41036</v>
      </c>
      <c r="H1677" s="2" t="s">
        <v>28</v>
      </c>
      <c r="I1677" s="2" t="s">
        <v>27</v>
      </c>
      <c r="J1677" s="2" t="s">
        <v>24</v>
      </c>
      <c r="K1677" s="107">
        <v>5002.43</v>
      </c>
    </row>
    <row r="1678" spans="7:11" x14ac:dyDescent="0.2">
      <c r="G1678" s="3">
        <v>41600</v>
      </c>
      <c r="H1678" s="2" t="s">
        <v>31</v>
      </c>
      <c r="I1678" s="2" t="s">
        <v>14</v>
      </c>
      <c r="J1678" s="2" t="s">
        <v>18</v>
      </c>
      <c r="K1678" s="107">
        <v>1749.2</v>
      </c>
    </row>
    <row r="1679" spans="7:11" x14ac:dyDescent="0.2">
      <c r="G1679" s="3">
        <v>41304</v>
      </c>
      <c r="H1679" s="2" t="s">
        <v>13</v>
      </c>
      <c r="I1679" s="2" t="s">
        <v>20</v>
      </c>
      <c r="J1679" s="2" t="s">
        <v>21</v>
      </c>
      <c r="K1679" s="107">
        <v>6806.61</v>
      </c>
    </row>
    <row r="1680" spans="7:11" x14ac:dyDescent="0.2">
      <c r="G1680" s="3">
        <v>41252</v>
      </c>
      <c r="H1680" s="2" t="s">
        <v>13</v>
      </c>
      <c r="I1680" s="2" t="s">
        <v>23</v>
      </c>
      <c r="J1680" s="2" t="s">
        <v>15</v>
      </c>
      <c r="K1680" s="107">
        <v>8040.58</v>
      </c>
    </row>
    <row r="1681" spans="7:11" x14ac:dyDescent="0.2">
      <c r="G1681" s="3">
        <v>41189</v>
      </c>
      <c r="H1681" s="2" t="s">
        <v>31</v>
      </c>
      <c r="I1681" s="2" t="s">
        <v>27</v>
      </c>
      <c r="J1681" s="2" t="s">
        <v>30</v>
      </c>
      <c r="K1681" s="107">
        <v>6728.28</v>
      </c>
    </row>
    <row r="1682" spans="7:11" x14ac:dyDescent="0.2">
      <c r="G1682" s="3">
        <v>41522</v>
      </c>
      <c r="H1682" s="2" t="s">
        <v>31</v>
      </c>
      <c r="I1682" s="2" t="s">
        <v>14</v>
      </c>
      <c r="J1682" s="2" t="s">
        <v>32</v>
      </c>
      <c r="K1682" s="107">
        <v>2245.89</v>
      </c>
    </row>
    <row r="1683" spans="7:11" x14ac:dyDescent="0.2">
      <c r="G1683" s="3">
        <v>41339</v>
      </c>
      <c r="H1683" s="2" t="s">
        <v>31</v>
      </c>
      <c r="I1683" s="2" t="s">
        <v>27</v>
      </c>
      <c r="J1683" s="2" t="s">
        <v>36</v>
      </c>
      <c r="K1683" s="107">
        <v>2058.0500000000002</v>
      </c>
    </row>
    <row r="1684" spans="7:11" x14ac:dyDescent="0.2">
      <c r="G1684" s="3">
        <v>41144</v>
      </c>
      <c r="H1684" s="2" t="s">
        <v>17</v>
      </c>
      <c r="I1684" s="2" t="s">
        <v>23</v>
      </c>
      <c r="J1684" s="2" t="s">
        <v>21</v>
      </c>
      <c r="K1684" s="107">
        <v>4038.44</v>
      </c>
    </row>
    <row r="1685" spans="7:11" x14ac:dyDescent="0.2">
      <c r="G1685" s="3">
        <v>41297</v>
      </c>
      <c r="H1685" s="2" t="s">
        <v>17</v>
      </c>
      <c r="I1685" s="2" t="s">
        <v>27</v>
      </c>
      <c r="J1685" s="2" t="s">
        <v>21</v>
      </c>
      <c r="K1685" s="107">
        <v>9404.41</v>
      </c>
    </row>
    <row r="1686" spans="7:11" x14ac:dyDescent="0.2">
      <c r="G1686" s="3">
        <v>41013</v>
      </c>
      <c r="H1686" s="2" t="s">
        <v>28</v>
      </c>
      <c r="I1686" s="2" t="s">
        <v>20</v>
      </c>
      <c r="J1686" s="2" t="s">
        <v>21</v>
      </c>
      <c r="K1686" s="107">
        <v>203.25</v>
      </c>
    </row>
    <row r="1687" spans="7:11" x14ac:dyDescent="0.2">
      <c r="G1687" s="3">
        <v>40997</v>
      </c>
      <c r="H1687" s="2" t="s">
        <v>13</v>
      </c>
      <c r="I1687" s="2" t="s">
        <v>14</v>
      </c>
      <c r="J1687" s="2" t="s">
        <v>32</v>
      </c>
      <c r="K1687" s="107">
        <v>6238.41</v>
      </c>
    </row>
    <row r="1688" spans="7:11" x14ac:dyDescent="0.2">
      <c r="G1688" s="3">
        <v>41286</v>
      </c>
      <c r="H1688" s="2" t="s">
        <v>31</v>
      </c>
      <c r="I1688" s="2" t="s">
        <v>20</v>
      </c>
      <c r="J1688" s="2" t="s">
        <v>282</v>
      </c>
      <c r="K1688" s="107">
        <v>2636.01</v>
      </c>
    </row>
    <row r="1689" spans="7:11" x14ac:dyDescent="0.2">
      <c r="G1689" s="3">
        <v>41514</v>
      </c>
      <c r="H1689" s="2" t="s">
        <v>31</v>
      </c>
      <c r="I1689" s="2" t="s">
        <v>20</v>
      </c>
      <c r="J1689" s="2" t="s">
        <v>36</v>
      </c>
      <c r="K1689" s="107">
        <v>2696.16</v>
      </c>
    </row>
    <row r="1690" spans="7:11" x14ac:dyDescent="0.2">
      <c r="G1690" s="3">
        <v>41355</v>
      </c>
      <c r="H1690" s="2" t="s">
        <v>31</v>
      </c>
      <c r="I1690" s="2" t="s">
        <v>27</v>
      </c>
      <c r="J1690" s="2" t="s">
        <v>30</v>
      </c>
      <c r="K1690" s="107">
        <v>2325.5</v>
      </c>
    </row>
    <row r="1691" spans="7:11" x14ac:dyDescent="0.2">
      <c r="G1691" s="3">
        <v>41532</v>
      </c>
      <c r="H1691" s="2" t="s">
        <v>13</v>
      </c>
      <c r="I1691" s="2" t="s">
        <v>23</v>
      </c>
      <c r="J1691" s="2" t="s">
        <v>36</v>
      </c>
      <c r="K1691" s="107">
        <v>5701.01</v>
      </c>
    </row>
    <row r="1692" spans="7:11" x14ac:dyDescent="0.2">
      <c r="G1692" s="3">
        <v>41567</v>
      </c>
      <c r="H1692" s="2" t="s">
        <v>31</v>
      </c>
      <c r="I1692" s="2" t="s">
        <v>27</v>
      </c>
      <c r="J1692" s="2" t="s">
        <v>15</v>
      </c>
      <c r="K1692" s="107">
        <v>7821.11</v>
      </c>
    </row>
    <row r="1693" spans="7:11" x14ac:dyDescent="0.2">
      <c r="G1693" s="3">
        <v>41197</v>
      </c>
      <c r="H1693" s="2" t="s">
        <v>31</v>
      </c>
      <c r="I1693" s="2" t="s">
        <v>27</v>
      </c>
      <c r="J1693" s="2" t="s">
        <v>26</v>
      </c>
      <c r="K1693" s="107">
        <v>2745.93</v>
      </c>
    </row>
    <row r="1694" spans="7:11" x14ac:dyDescent="0.2">
      <c r="G1694" s="3">
        <v>41072</v>
      </c>
      <c r="H1694" s="2" t="s">
        <v>31</v>
      </c>
      <c r="I1694" s="2" t="s">
        <v>23</v>
      </c>
      <c r="J1694" s="2" t="s">
        <v>36</v>
      </c>
      <c r="K1694" s="107">
        <v>8806.2099999999991</v>
      </c>
    </row>
    <row r="1695" spans="7:11" x14ac:dyDescent="0.2">
      <c r="G1695" s="3">
        <v>41121</v>
      </c>
      <c r="H1695" s="2" t="s">
        <v>31</v>
      </c>
      <c r="I1695" s="2" t="s">
        <v>14</v>
      </c>
      <c r="J1695" s="2" t="s">
        <v>24</v>
      </c>
      <c r="K1695" s="107">
        <v>1856.07</v>
      </c>
    </row>
    <row r="1696" spans="7:11" x14ac:dyDescent="0.2">
      <c r="G1696" s="3">
        <v>41177</v>
      </c>
      <c r="H1696" s="2" t="s">
        <v>13</v>
      </c>
      <c r="I1696" s="2" t="s">
        <v>23</v>
      </c>
      <c r="J1696" s="2" t="s">
        <v>282</v>
      </c>
      <c r="K1696" s="107">
        <v>7709.53</v>
      </c>
    </row>
    <row r="1697" spans="7:11" x14ac:dyDescent="0.2">
      <c r="G1697" s="3">
        <v>41254</v>
      </c>
      <c r="H1697" s="2" t="s">
        <v>17</v>
      </c>
      <c r="I1697" s="2" t="s">
        <v>20</v>
      </c>
      <c r="J1697" s="2" t="s">
        <v>30</v>
      </c>
      <c r="K1697" s="107">
        <v>8781.2800000000007</v>
      </c>
    </row>
    <row r="1698" spans="7:11" x14ac:dyDescent="0.2">
      <c r="G1698" s="3">
        <v>41516</v>
      </c>
      <c r="H1698" s="2" t="s">
        <v>28</v>
      </c>
      <c r="I1698" s="2" t="s">
        <v>23</v>
      </c>
      <c r="J1698" s="2" t="s">
        <v>32</v>
      </c>
      <c r="K1698" s="107">
        <v>2013.22</v>
      </c>
    </row>
    <row r="1699" spans="7:11" x14ac:dyDescent="0.2">
      <c r="G1699" s="3">
        <v>41100</v>
      </c>
      <c r="H1699" s="2" t="s">
        <v>31</v>
      </c>
      <c r="I1699" s="2" t="s">
        <v>14</v>
      </c>
      <c r="J1699" s="2" t="s">
        <v>24</v>
      </c>
      <c r="K1699" s="107">
        <v>8985.5300000000007</v>
      </c>
    </row>
    <row r="1700" spans="7:11" x14ac:dyDescent="0.2">
      <c r="G1700" s="3">
        <v>41160</v>
      </c>
      <c r="H1700" s="2" t="s">
        <v>17</v>
      </c>
      <c r="I1700" s="2" t="s">
        <v>27</v>
      </c>
      <c r="J1700" s="2" t="s">
        <v>34</v>
      </c>
      <c r="K1700" s="107">
        <v>7565.62</v>
      </c>
    </row>
    <row r="1701" spans="7:11" x14ac:dyDescent="0.2">
      <c r="G1701" s="3">
        <v>40924</v>
      </c>
      <c r="H1701" s="2" t="s">
        <v>31</v>
      </c>
      <c r="I1701" s="2" t="s">
        <v>27</v>
      </c>
      <c r="J1701" s="2" t="s">
        <v>36</v>
      </c>
      <c r="K1701" s="107">
        <v>5759.64</v>
      </c>
    </row>
    <row r="1702" spans="7:11" x14ac:dyDescent="0.2">
      <c r="G1702" s="3">
        <v>41284</v>
      </c>
      <c r="H1702" s="2" t="s">
        <v>31</v>
      </c>
      <c r="I1702" s="2" t="s">
        <v>27</v>
      </c>
      <c r="J1702" s="2" t="s">
        <v>26</v>
      </c>
      <c r="K1702" s="107">
        <v>8700.81</v>
      </c>
    </row>
    <row r="1703" spans="7:11" x14ac:dyDescent="0.2">
      <c r="G1703" s="3">
        <v>41169</v>
      </c>
      <c r="H1703" s="2" t="s">
        <v>31</v>
      </c>
      <c r="I1703" s="2" t="s">
        <v>23</v>
      </c>
      <c r="J1703" s="2" t="s">
        <v>26</v>
      </c>
      <c r="K1703" s="107">
        <v>5186.6899999999996</v>
      </c>
    </row>
    <row r="1704" spans="7:11" x14ac:dyDescent="0.2">
      <c r="G1704" s="3">
        <v>41112</v>
      </c>
      <c r="H1704" s="2" t="s">
        <v>28</v>
      </c>
      <c r="I1704" s="2" t="s">
        <v>14</v>
      </c>
      <c r="J1704" s="2" t="s">
        <v>30</v>
      </c>
      <c r="K1704" s="107">
        <v>3265.82</v>
      </c>
    </row>
    <row r="1705" spans="7:11" x14ac:dyDescent="0.2">
      <c r="G1705" s="3">
        <v>41564</v>
      </c>
      <c r="H1705" s="2" t="s">
        <v>13</v>
      </c>
      <c r="I1705" s="2" t="s">
        <v>14</v>
      </c>
      <c r="J1705" s="2" t="s">
        <v>35</v>
      </c>
      <c r="K1705" s="107">
        <v>7640.91</v>
      </c>
    </row>
    <row r="1706" spans="7:11" x14ac:dyDescent="0.2">
      <c r="G1706" s="3">
        <v>41587</v>
      </c>
      <c r="H1706" s="2" t="s">
        <v>17</v>
      </c>
      <c r="I1706" s="2" t="s">
        <v>14</v>
      </c>
      <c r="J1706" s="2" t="s">
        <v>26</v>
      </c>
      <c r="K1706" s="107">
        <v>4940.63</v>
      </c>
    </row>
    <row r="1707" spans="7:11" x14ac:dyDescent="0.2">
      <c r="G1707" s="3">
        <v>41380</v>
      </c>
      <c r="H1707" s="2" t="s">
        <v>31</v>
      </c>
      <c r="I1707" s="2" t="s">
        <v>14</v>
      </c>
      <c r="J1707" s="2" t="s">
        <v>24</v>
      </c>
      <c r="K1707" s="107">
        <v>7943.46</v>
      </c>
    </row>
    <row r="1708" spans="7:11" x14ac:dyDescent="0.2">
      <c r="G1708" s="3">
        <v>41466</v>
      </c>
      <c r="H1708" s="2" t="s">
        <v>13</v>
      </c>
      <c r="I1708" s="2" t="s">
        <v>23</v>
      </c>
      <c r="J1708" s="2" t="s">
        <v>15</v>
      </c>
      <c r="K1708" s="107">
        <v>8638.9599999999991</v>
      </c>
    </row>
    <row r="1709" spans="7:11" x14ac:dyDescent="0.2">
      <c r="G1709" s="3">
        <v>40989</v>
      </c>
      <c r="H1709" s="2" t="s">
        <v>28</v>
      </c>
      <c r="I1709" s="2" t="s">
        <v>23</v>
      </c>
      <c r="J1709" s="2" t="s">
        <v>33</v>
      </c>
      <c r="K1709" s="107">
        <v>5560.77</v>
      </c>
    </row>
    <row r="1710" spans="7:11" x14ac:dyDescent="0.2">
      <c r="G1710" s="3">
        <v>41185</v>
      </c>
      <c r="H1710" s="2" t="s">
        <v>31</v>
      </c>
      <c r="I1710" s="2" t="s">
        <v>20</v>
      </c>
      <c r="J1710" s="2" t="s">
        <v>282</v>
      </c>
      <c r="K1710" s="107">
        <v>2268.4899999999998</v>
      </c>
    </row>
    <row r="1711" spans="7:11" x14ac:dyDescent="0.2">
      <c r="G1711" s="3">
        <v>41488</v>
      </c>
      <c r="H1711" s="2" t="s">
        <v>13</v>
      </c>
      <c r="I1711" s="2" t="s">
        <v>27</v>
      </c>
      <c r="J1711" s="2" t="s">
        <v>34</v>
      </c>
      <c r="K1711" s="107">
        <v>4668.3999999999996</v>
      </c>
    </row>
    <row r="1712" spans="7:11" x14ac:dyDescent="0.2">
      <c r="G1712" s="3">
        <v>41302</v>
      </c>
      <c r="H1712" s="2" t="s">
        <v>28</v>
      </c>
      <c r="I1712" s="2" t="s">
        <v>20</v>
      </c>
      <c r="J1712" s="2" t="s">
        <v>34</v>
      </c>
      <c r="K1712" s="107">
        <v>8685.31</v>
      </c>
    </row>
    <row r="1713" spans="7:11" x14ac:dyDescent="0.2">
      <c r="G1713" s="3">
        <v>41627</v>
      </c>
      <c r="H1713" s="2" t="s">
        <v>31</v>
      </c>
      <c r="I1713" s="2" t="s">
        <v>27</v>
      </c>
      <c r="J1713" s="2" t="s">
        <v>21</v>
      </c>
      <c r="K1713" s="107">
        <v>8680.51</v>
      </c>
    </row>
    <row r="1714" spans="7:11" x14ac:dyDescent="0.2">
      <c r="G1714" s="3">
        <v>40951</v>
      </c>
      <c r="H1714" s="2" t="s">
        <v>31</v>
      </c>
      <c r="I1714" s="2" t="s">
        <v>14</v>
      </c>
      <c r="J1714" s="2" t="s">
        <v>15</v>
      </c>
      <c r="K1714" s="107">
        <v>7901.66</v>
      </c>
    </row>
    <row r="1715" spans="7:11" x14ac:dyDescent="0.2">
      <c r="G1715" s="3">
        <v>40959</v>
      </c>
      <c r="H1715" s="2" t="s">
        <v>28</v>
      </c>
      <c r="I1715" s="2" t="s">
        <v>27</v>
      </c>
      <c r="J1715" s="2" t="s">
        <v>34</v>
      </c>
      <c r="K1715" s="107">
        <v>2325.34</v>
      </c>
    </row>
    <row r="1716" spans="7:11" x14ac:dyDescent="0.2">
      <c r="G1716" s="3">
        <v>41176</v>
      </c>
      <c r="H1716" s="2" t="s">
        <v>31</v>
      </c>
      <c r="I1716" s="2" t="s">
        <v>14</v>
      </c>
      <c r="J1716" s="2" t="s">
        <v>32</v>
      </c>
      <c r="K1716" s="107">
        <v>4450.49</v>
      </c>
    </row>
    <row r="1717" spans="7:11" x14ac:dyDescent="0.2">
      <c r="G1717" s="3">
        <v>41028</v>
      </c>
      <c r="H1717" s="2" t="s">
        <v>13</v>
      </c>
      <c r="I1717" s="2" t="s">
        <v>27</v>
      </c>
      <c r="J1717" s="2" t="s">
        <v>30</v>
      </c>
      <c r="K1717" s="107">
        <v>5511.74</v>
      </c>
    </row>
    <row r="1718" spans="7:11" x14ac:dyDescent="0.2">
      <c r="G1718" s="3">
        <v>41042</v>
      </c>
      <c r="H1718" s="2" t="s">
        <v>13</v>
      </c>
      <c r="I1718" s="2" t="s">
        <v>20</v>
      </c>
      <c r="J1718" s="2" t="s">
        <v>24</v>
      </c>
      <c r="K1718" s="107">
        <v>4615.5200000000004</v>
      </c>
    </row>
    <row r="1719" spans="7:11" x14ac:dyDescent="0.2">
      <c r="G1719" s="3">
        <v>41347</v>
      </c>
      <c r="H1719" s="2" t="s">
        <v>31</v>
      </c>
      <c r="I1719" s="2" t="s">
        <v>27</v>
      </c>
      <c r="J1719" s="2" t="s">
        <v>34</v>
      </c>
      <c r="K1719" s="107">
        <v>9527.65</v>
      </c>
    </row>
    <row r="1720" spans="7:11" x14ac:dyDescent="0.2">
      <c r="G1720" s="3">
        <v>41634</v>
      </c>
      <c r="H1720" s="2" t="s">
        <v>28</v>
      </c>
      <c r="I1720" s="2" t="s">
        <v>27</v>
      </c>
      <c r="J1720" s="2" t="s">
        <v>282</v>
      </c>
      <c r="K1720" s="107">
        <v>5584.08</v>
      </c>
    </row>
    <row r="1721" spans="7:11" x14ac:dyDescent="0.2">
      <c r="G1721" s="3">
        <v>40953</v>
      </c>
      <c r="H1721" s="2" t="s">
        <v>28</v>
      </c>
      <c r="I1721" s="2" t="s">
        <v>14</v>
      </c>
      <c r="J1721" s="2" t="s">
        <v>34</v>
      </c>
      <c r="K1721" s="107">
        <v>8064.79</v>
      </c>
    </row>
    <row r="1722" spans="7:11" x14ac:dyDescent="0.2">
      <c r="G1722" s="3">
        <v>41041</v>
      </c>
      <c r="H1722" s="2" t="s">
        <v>28</v>
      </c>
      <c r="I1722" s="2" t="s">
        <v>23</v>
      </c>
      <c r="J1722" s="2" t="s">
        <v>18</v>
      </c>
      <c r="K1722" s="107">
        <v>1902.35</v>
      </c>
    </row>
    <row r="1723" spans="7:11" x14ac:dyDescent="0.2">
      <c r="G1723" s="3">
        <v>41432</v>
      </c>
      <c r="H1723" s="2" t="s">
        <v>31</v>
      </c>
      <c r="I1723" s="2" t="s">
        <v>23</v>
      </c>
      <c r="J1723" s="2" t="s">
        <v>36</v>
      </c>
      <c r="K1723" s="107">
        <v>5228.25</v>
      </c>
    </row>
    <row r="1724" spans="7:11" x14ac:dyDescent="0.2">
      <c r="G1724" s="3">
        <v>41452</v>
      </c>
      <c r="H1724" s="2" t="s">
        <v>28</v>
      </c>
      <c r="I1724" s="2" t="s">
        <v>20</v>
      </c>
      <c r="J1724" s="2" t="s">
        <v>15</v>
      </c>
      <c r="K1724" s="107">
        <v>1762.03</v>
      </c>
    </row>
    <row r="1725" spans="7:11" x14ac:dyDescent="0.2">
      <c r="G1725" s="3">
        <v>41285</v>
      </c>
      <c r="H1725" s="2" t="s">
        <v>13</v>
      </c>
      <c r="I1725" s="2" t="s">
        <v>23</v>
      </c>
      <c r="J1725" s="2" t="s">
        <v>26</v>
      </c>
      <c r="K1725" s="107">
        <v>4218.57</v>
      </c>
    </row>
    <row r="1726" spans="7:11" x14ac:dyDescent="0.2">
      <c r="G1726" s="3">
        <v>41306</v>
      </c>
      <c r="H1726" s="2" t="s">
        <v>28</v>
      </c>
      <c r="I1726" s="2" t="s">
        <v>20</v>
      </c>
      <c r="J1726" s="2" t="s">
        <v>35</v>
      </c>
      <c r="K1726" s="107">
        <v>1883.16</v>
      </c>
    </row>
    <row r="1727" spans="7:11" x14ac:dyDescent="0.2">
      <c r="G1727" s="3">
        <v>41181</v>
      </c>
      <c r="H1727" s="2" t="s">
        <v>31</v>
      </c>
      <c r="I1727" s="2" t="s">
        <v>14</v>
      </c>
      <c r="J1727" s="2" t="s">
        <v>32</v>
      </c>
      <c r="K1727" s="107">
        <v>8370.98</v>
      </c>
    </row>
    <row r="1728" spans="7:11" x14ac:dyDescent="0.2">
      <c r="G1728" s="3">
        <v>41260</v>
      </c>
      <c r="H1728" s="2" t="s">
        <v>31</v>
      </c>
      <c r="I1728" s="2" t="s">
        <v>14</v>
      </c>
      <c r="J1728" s="2" t="s">
        <v>29</v>
      </c>
      <c r="K1728" s="107">
        <v>6480.2</v>
      </c>
    </row>
    <row r="1729" spans="7:11" x14ac:dyDescent="0.2">
      <c r="G1729" s="3">
        <v>41519</v>
      </c>
      <c r="H1729" s="2" t="s">
        <v>17</v>
      </c>
      <c r="I1729" s="2" t="s">
        <v>27</v>
      </c>
      <c r="J1729" s="2" t="s">
        <v>18</v>
      </c>
      <c r="K1729" s="107">
        <v>8024.31</v>
      </c>
    </row>
    <row r="1730" spans="7:11" x14ac:dyDescent="0.2">
      <c r="G1730" s="3">
        <v>40974</v>
      </c>
      <c r="H1730" s="2" t="s">
        <v>17</v>
      </c>
      <c r="I1730" s="2" t="s">
        <v>20</v>
      </c>
      <c r="J1730" s="2" t="s">
        <v>26</v>
      </c>
      <c r="K1730" s="107">
        <v>5705.36</v>
      </c>
    </row>
    <row r="1731" spans="7:11" x14ac:dyDescent="0.2">
      <c r="G1731" s="3">
        <v>41134</v>
      </c>
      <c r="H1731" s="2" t="s">
        <v>17</v>
      </c>
      <c r="I1731" s="2" t="s">
        <v>27</v>
      </c>
      <c r="J1731" s="2" t="s">
        <v>24</v>
      </c>
      <c r="K1731" s="107">
        <v>2453.84</v>
      </c>
    </row>
    <row r="1732" spans="7:11" x14ac:dyDescent="0.2">
      <c r="G1732" s="3">
        <v>41374</v>
      </c>
      <c r="H1732" s="2" t="s">
        <v>28</v>
      </c>
      <c r="I1732" s="2" t="s">
        <v>27</v>
      </c>
      <c r="J1732" s="2" t="s">
        <v>24</v>
      </c>
      <c r="K1732" s="107">
        <v>9341.5</v>
      </c>
    </row>
    <row r="1733" spans="7:11" x14ac:dyDescent="0.2">
      <c r="G1733" s="3">
        <v>41587</v>
      </c>
      <c r="H1733" s="2" t="s">
        <v>17</v>
      </c>
      <c r="I1733" s="2" t="s">
        <v>14</v>
      </c>
      <c r="J1733" s="2" t="s">
        <v>26</v>
      </c>
      <c r="K1733" s="107">
        <v>144.43</v>
      </c>
    </row>
    <row r="1734" spans="7:11" x14ac:dyDescent="0.2">
      <c r="G1734" s="3">
        <v>41179</v>
      </c>
      <c r="H1734" s="2" t="s">
        <v>28</v>
      </c>
      <c r="I1734" s="2" t="s">
        <v>20</v>
      </c>
      <c r="J1734" s="2" t="s">
        <v>36</v>
      </c>
      <c r="K1734" s="107">
        <v>3895.61</v>
      </c>
    </row>
    <row r="1735" spans="7:11" x14ac:dyDescent="0.2">
      <c r="G1735" s="3">
        <v>41303</v>
      </c>
      <c r="H1735" s="2" t="s">
        <v>28</v>
      </c>
      <c r="I1735" s="2" t="s">
        <v>14</v>
      </c>
      <c r="J1735" s="2" t="s">
        <v>21</v>
      </c>
      <c r="K1735" s="107">
        <v>3005.77</v>
      </c>
    </row>
    <row r="1736" spans="7:11" x14ac:dyDescent="0.2">
      <c r="G1736" s="3">
        <v>41549</v>
      </c>
      <c r="H1736" s="2" t="s">
        <v>28</v>
      </c>
      <c r="I1736" s="2" t="s">
        <v>14</v>
      </c>
      <c r="J1736" s="2" t="s">
        <v>282</v>
      </c>
      <c r="K1736" s="107">
        <v>143.91</v>
      </c>
    </row>
    <row r="1737" spans="7:11" x14ac:dyDescent="0.2">
      <c r="G1737" s="3">
        <v>41251</v>
      </c>
      <c r="H1737" s="2" t="s">
        <v>13</v>
      </c>
      <c r="I1737" s="2" t="s">
        <v>20</v>
      </c>
      <c r="J1737" s="2" t="s">
        <v>282</v>
      </c>
      <c r="K1737" s="107">
        <v>9303.0499999999993</v>
      </c>
    </row>
    <row r="1738" spans="7:11" x14ac:dyDescent="0.2">
      <c r="G1738" s="3">
        <v>41480</v>
      </c>
      <c r="H1738" s="2" t="s">
        <v>13</v>
      </c>
      <c r="I1738" s="2" t="s">
        <v>23</v>
      </c>
      <c r="J1738" s="2" t="s">
        <v>29</v>
      </c>
      <c r="K1738" s="107">
        <v>7583.42</v>
      </c>
    </row>
    <row r="1739" spans="7:11" x14ac:dyDescent="0.2">
      <c r="G1739" s="3">
        <v>41113</v>
      </c>
      <c r="H1739" s="2" t="s">
        <v>31</v>
      </c>
      <c r="I1739" s="2" t="s">
        <v>27</v>
      </c>
      <c r="J1739" s="2" t="s">
        <v>24</v>
      </c>
      <c r="K1739" s="107">
        <v>7916.05</v>
      </c>
    </row>
    <row r="1740" spans="7:11" x14ac:dyDescent="0.2">
      <c r="G1740" s="3">
        <v>41422</v>
      </c>
      <c r="H1740" s="2" t="s">
        <v>17</v>
      </c>
      <c r="I1740" s="2" t="s">
        <v>14</v>
      </c>
      <c r="J1740" s="2" t="s">
        <v>24</v>
      </c>
      <c r="K1740" s="107">
        <v>3737.07</v>
      </c>
    </row>
    <row r="1741" spans="7:11" x14ac:dyDescent="0.2">
      <c r="G1741" s="3">
        <v>41484</v>
      </c>
      <c r="H1741" s="2" t="s">
        <v>17</v>
      </c>
      <c r="I1741" s="2" t="s">
        <v>27</v>
      </c>
      <c r="J1741" s="2" t="s">
        <v>18</v>
      </c>
      <c r="K1741" s="107">
        <v>6714.77</v>
      </c>
    </row>
    <row r="1742" spans="7:11" x14ac:dyDescent="0.2">
      <c r="G1742" s="3">
        <v>41496</v>
      </c>
      <c r="H1742" s="2" t="s">
        <v>31</v>
      </c>
      <c r="I1742" s="2" t="s">
        <v>20</v>
      </c>
      <c r="J1742" s="2" t="s">
        <v>35</v>
      </c>
      <c r="K1742" s="107">
        <v>9847.3799999999992</v>
      </c>
    </row>
    <row r="1743" spans="7:11" x14ac:dyDescent="0.2">
      <c r="G1743" s="3">
        <v>41553</v>
      </c>
      <c r="H1743" s="2" t="s">
        <v>17</v>
      </c>
      <c r="I1743" s="2" t="s">
        <v>14</v>
      </c>
      <c r="J1743" s="2" t="s">
        <v>18</v>
      </c>
      <c r="K1743" s="107">
        <v>2653.37</v>
      </c>
    </row>
    <row r="1744" spans="7:11" x14ac:dyDescent="0.2">
      <c r="G1744" s="3">
        <v>41630</v>
      </c>
      <c r="H1744" s="2" t="s">
        <v>13</v>
      </c>
      <c r="I1744" s="2" t="s">
        <v>27</v>
      </c>
      <c r="J1744" s="2" t="s">
        <v>26</v>
      </c>
      <c r="K1744" s="107">
        <v>3987.91</v>
      </c>
    </row>
    <row r="1745" spans="7:11" x14ac:dyDescent="0.2">
      <c r="G1745" s="3">
        <v>41559</v>
      </c>
      <c r="H1745" s="2" t="s">
        <v>31</v>
      </c>
      <c r="I1745" s="2" t="s">
        <v>20</v>
      </c>
      <c r="J1745" s="2" t="s">
        <v>33</v>
      </c>
      <c r="K1745" s="107">
        <v>9491.5300000000007</v>
      </c>
    </row>
    <row r="1746" spans="7:11" x14ac:dyDescent="0.2">
      <c r="G1746" s="3">
        <v>41116</v>
      </c>
      <c r="H1746" s="2" t="s">
        <v>28</v>
      </c>
      <c r="I1746" s="2" t="s">
        <v>14</v>
      </c>
      <c r="J1746" s="2" t="s">
        <v>35</v>
      </c>
      <c r="K1746" s="107">
        <v>1600.51</v>
      </c>
    </row>
    <row r="1747" spans="7:11" x14ac:dyDescent="0.2">
      <c r="G1747" s="3">
        <v>40994</v>
      </c>
      <c r="H1747" s="2" t="s">
        <v>13</v>
      </c>
      <c r="I1747" s="2" t="s">
        <v>23</v>
      </c>
      <c r="J1747" s="2" t="s">
        <v>15</v>
      </c>
      <c r="K1747" s="107">
        <v>4638.9799999999996</v>
      </c>
    </row>
    <row r="1748" spans="7:11" x14ac:dyDescent="0.2">
      <c r="G1748" s="3">
        <v>41349</v>
      </c>
      <c r="H1748" s="2" t="s">
        <v>28</v>
      </c>
      <c r="I1748" s="2" t="s">
        <v>14</v>
      </c>
      <c r="J1748" s="2" t="s">
        <v>15</v>
      </c>
      <c r="K1748" s="107">
        <v>7395.25</v>
      </c>
    </row>
    <row r="1749" spans="7:11" x14ac:dyDescent="0.2">
      <c r="G1749" s="3">
        <v>41198</v>
      </c>
      <c r="H1749" s="2" t="s">
        <v>17</v>
      </c>
      <c r="I1749" s="2" t="s">
        <v>20</v>
      </c>
      <c r="J1749" s="2" t="s">
        <v>36</v>
      </c>
      <c r="K1749" s="107">
        <v>7555.41</v>
      </c>
    </row>
    <row r="1750" spans="7:11" x14ac:dyDescent="0.2">
      <c r="G1750" s="3">
        <v>41110</v>
      </c>
      <c r="H1750" s="2" t="s">
        <v>17</v>
      </c>
      <c r="I1750" s="2" t="s">
        <v>14</v>
      </c>
      <c r="J1750" s="2" t="s">
        <v>15</v>
      </c>
      <c r="K1750" s="107">
        <v>7476.22</v>
      </c>
    </row>
    <row r="1751" spans="7:11" x14ac:dyDescent="0.2">
      <c r="G1751" s="3">
        <v>41099</v>
      </c>
      <c r="H1751" s="2" t="s">
        <v>31</v>
      </c>
      <c r="I1751" s="2" t="s">
        <v>23</v>
      </c>
      <c r="J1751" s="2" t="s">
        <v>26</v>
      </c>
      <c r="K1751" s="107">
        <v>6587.95</v>
      </c>
    </row>
    <row r="1752" spans="7:11" x14ac:dyDescent="0.2">
      <c r="G1752" s="3">
        <v>41535</v>
      </c>
      <c r="H1752" s="2" t="s">
        <v>17</v>
      </c>
      <c r="I1752" s="2" t="s">
        <v>20</v>
      </c>
      <c r="J1752" s="2" t="s">
        <v>34</v>
      </c>
      <c r="K1752" s="107">
        <v>9786</v>
      </c>
    </row>
    <row r="1753" spans="7:11" x14ac:dyDescent="0.2">
      <c r="G1753" s="3">
        <v>41238</v>
      </c>
      <c r="H1753" s="2" t="s">
        <v>31</v>
      </c>
      <c r="I1753" s="2" t="s">
        <v>14</v>
      </c>
      <c r="J1753" s="2" t="s">
        <v>18</v>
      </c>
      <c r="K1753" s="107">
        <v>1959.54</v>
      </c>
    </row>
    <row r="1754" spans="7:11" x14ac:dyDescent="0.2">
      <c r="G1754" s="3">
        <v>41395</v>
      </c>
      <c r="H1754" s="2" t="s">
        <v>13</v>
      </c>
      <c r="I1754" s="2" t="s">
        <v>20</v>
      </c>
      <c r="J1754" s="2" t="s">
        <v>30</v>
      </c>
      <c r="K1754" s="107">
        <v>7050.57</v>
      </c>
    </row>
    <row r="1755" spans="7:11" x14ac:dyDescent="0.2">
      <c r="G1755" s="3">
        <v>41118</v>
      </c>
      <c r="H1755" s="2" t="s">
        <v>28</v>
      </c>
      <c r="I1755" s="2" t="s">
        <v>14</v>
      </c>
      <c r="J1755" s="2" t="s">
        <v>34</v>
      </c>
      <c r="K1755" s="107">
        <v>5228.74</v>
      </c>
    </row>
    <row r="1756" spans="7:11" x14ac:dyDescent="0.2">
      <c r="G1756" s="3">
        <v>40993</v>
      </c>
      <c r="H1756" s="2" t="s">
        <v>13</v>
      </c>
      <c r="I1756" s="2" t="s">
        <v>27</v>
      </c>
      <c r="J1756" s="2" t="s">
        <v>26</v>
      </c>
      <c r="K1756" s="107">
        <v>3147.88</v>
      </c>
    </row>
    <row r="1757" spans="7:11" x14ac:dyDescent="0.2">
      <c r="G1757" s="3">
        <v>40974</v>
      </c>
      <c r="H1757" s="2" t="s">
        <v>17</v>
      </c>
      <c r="I1757" s="2" t="s">
        <v>14</v>
      </c>
      <c r="J1757" s="2" t="s">
        <v>24</v>
      </c>
      <c r="K1757" s="107">
        <v>4374.59</v>
      </c>
    </row>
    <row r="1758" spans="7:11" x14ac:dyDescent="0.2">
      <c r="G1758" s="3">
        <v>41289</v>
      </c>
      <c r="H1758" s="2" t="s">
        <v>31</v>
      </c>
      <c r="I1758" s="2" t="s">
        <v>20</v>
      </c>
      <c r="J1758" s="2" t="s">
        <v>35</v>
      </c>
      <c r="K1758" s="107">
        <v>4457.8900000000003</v>
      </c>
    </row>
    <row r="1759" spans="7:11" x14ac:dyDescent="0.2">
      <c r="G1759" s="3">
        <v>40930</v>
      </c>
      <c r="H1759" s="2" t="s">
        <v>31</v>
      </c>
      <c r="I1759" s="2" t="s">
        <v>23</v>
      </c>
      <c r="J1759" s="2" t="s">
        <v>34</v>
      </c>
      <c r="K1759" s="107">
        <v>3103.73</v>
      </c>
    </row>
    <row r="1760" spans="7:11" x14ac:dyDescent="0.2">
      <c r="G1760" s="3">
        <v>41383</v>
      </c>
      <c r="H1760" s="2" t="s">
        <v>17</v>
      </c>
      <c r="I1760" s="2" t="s">
        <v>20</v>
      </c>
      <c r="J1760" s="2" t="s">
        <v>15</v>
      </c>
      <c r="K1760" s="107">
        <v>400.88</v>
      </c>
    </row>
    <row r="1761" spans="7:11" x14ac:dyDescent="0.2">
      <c r="G1761" s="3">
        <v>41456</v>
      </c>
      <c r="H1761" s="2" t="s">
        <v>28</v>
      </c>
      <c r="I1761" s="2" t="s">
        <v>23</v>
      </c>
      <c r="J1761" s="2" t="s">
        <v>282</v>
      </c>
      <c r="K1761" s="107">
        <v>6238.42</v>
      </c>
    </row>
    <row r="1762" spans="7:11" x14ac:dyDescent="0.2">
      <c r="G1762" s="3">
        <v>41307</v>
      </c>
      <c r="H1762" s="2" t="s">
        <v>13</v>
      </c>
      <c r="I1762" s="2" t="s">
        <v>20</v>
      </c>
      <c r="J1762" s="2" t="s">
        <v>15</v>
      </c>
      <c r="K1762" s="107">
        <v>14</v>
      </c>
    </row>
    <row r="1763" spans="7:11" x14ac:dyDescent="0.2">
      <c r="G1763" s="3">
        <v>41550</v>
      </c>
      <c r="H1763" s="2" t="s">
        <v>28</v>
      </c>
      <c r="I1763" s="2" t="s">
        <v>27</v>
      </c>
      <c r="J1763" s="2" t="s">
        <v>26</v>
      </c>
      <c r="K1763" s="107">
        <v>657.4</v>
      </c>
    </row>
    <row r="1764" spans="7:11" x14ac:dyDescent="0.2">
      <c r="G1764" s="3">
        <v>41258</v>
      </c>
      <c r="H1764" s="2" t="s">
        <v>31</v>
      </c>
      <c r="I1764" s="2" t="s">
        <v>23</v>
      </c>
      <c r="J1764" s="2" t="s">
        <v>24</v>
      </c>
      <c r="K1764" s="107">
        <v>3206.42</v>
      </c>
    </row>
    <row r="1765" spans="7:11" x14ac:dyDescent="0.2">
      <c r="G1765" s="3">
        <v>41000</v>
      </c>
      <c r="H1765" s="2" t="s">
        <v>13</v>
      </c>
      <c r="I1765" s="2" t="s">
        <v>20</v>
      </c>
      <c r="J1765" s="2" t="s">
        <v>33</v>
      </c>
      <c r="K1765" s="107">
        <v>4242.46</v>
      </c>
    </row>
    <row r="1766" spans="7:11" x14ac:dyDescent="0.2">
      <c r="G1766" s="3">
        <v>41184</v>
      </c>
      <c r="H1766" s="2" t="s">
        <v>13</v>
      </c>
      <c r="I1766" s="2" t="s">
        <v>20</v>
      </c>
      <c r="J1766" s="2" t="s">
        <v>29</v>
      </c>
      <c r="K1766" s="107">
        <v>8052.21</v>
      </c>
    </row>
    <row r="1767" spans="7:11" x14ac:dyDescent="0.2">
      <c r="G1767" s="3">
        <v>41492</v>
      </c>
      <c r="H1767" s="2" t="s">
        <v>31</v>
      </c>
      <c r="I1767" s="2" t="s">
        <v>20</v>
      </c>
      <c r="J1767" s="2" t="s">
        <v>26</v>
      </c>
      <c r="K1767" s="107">
        <v>3390.56</v>
      </c>
    </row>
    <row r="1768" spans="7:11" x14ac:dyDescent="0.2">
      <c r="G1768" s="3">
        <v>41527</v>
      </c>
      <c r="H1768" s="2" t="s">
        <v>13</v>
      </c>
      <c r="I1768" s="2" t="s">
        <v>20</v>
      </c>
      <c r="J1768" s="2" t="s">
        <v>26</v>
      </c>
      <c r="K1768" s="107">
        <v>7333.46</v>
      </c>
    </row>
    <row r="1769" spans="7:11" x14ac:dyDescent="0.2">
      <c r="G1769" s="3">
        <v>41013</v>
      </c>
      <c r="H1769" s="2" t="s">
        <v>13</v>
      </c>
      <c r="I1769" s="2" t="s">
        <v>14</v>
      </c>
      <c r="J1769" s="2" t="s">
        <v>18</v>
      </c>
      <c r="K1769" s="107">
        <v>6654.98</v>
      </c>
    </row>
    <row r="1770" spans="7:11" x14ac:dyDescent="0.2">
      <c r="G1770" s="3">
        <v>41492</v>
      </c>
      <c r="H1770" s="2" t="s">
        <v>28</v>
      </c>
      <c r="I1770" s="2" t="s">
        <v>14</v>
      </c>
      <c r="J1770" s="2" t="s">
        <v>35</v>
      </c>
      <c r="K1770" s="107">
        <v>932.57</v>
      </c>
    </row>
    <row r="1771" spans="7:11" x14ac:dyDescent="0.2">
      <c r="G1771" s="3">
        <v>41276</v>
      </c>
      <c r="H1771" s="2" t="s">
        <v>28</v>
      </c>
      <c r="I1771" s="2" t="s">
        <v>27</v>
      </c>
      <c r="J1771" s="2" t="s">
        <v>29</v>
      </c>
      <c r="K1771" s="107">
        <v>4407.46</v>
      </c>
    </row>
    <row r="1772" spans="7:11" x14ac:dyDescent="0.2">
      <c r="G1772" s="3">
        <v>41606</v>
      </c>
      <c r="H1772" s="2" t="s">
        <v>31</v>
      </c>
      <c r="I1772" s="2" t="s">
        <v>14</v>
      </c>
      <c r="J1772" s="2" t="s">
        <v>35</v>
      </c>
      <c r="K1772" s="107">
        <v>274.3</v>
      </c>
    </row>
    <row r="1773" spans="7:11" x14ac:dyDescent="0.2">
      <c r="G1773" s="3">
        <v>41415</v>
      </c>
      <c r="H1773" s="2" t="s">
        <v>17</v>
      </c>
      <c r="I1773" s="2" t="s">
        <v>20</v>
      </c>
      <c r="J1773" s="2" t="s">
        <v>26</v>
      </c>
      <c r="K1773" s="107">
        <v>359.24</v>
      </c>
    </row>
    <row r="1774" spans="7:11" x14ac:dyDescent="0.2">
      <c r="G1774" s="3">
        <v>41150</v>
      </c>
      <c r="H1774" s="2" t="s">
        <v>13</v>
      </c>
      <c r="I1774" s="2" t="s">
        <v>14</v>
      </c>
      <c r="J1774" s="2" t="s">
        <v>18</v>
      </c>
      <c r="K1774" s="107">
        <v>2460.0500000000002</v>
      </c>
    </row>
    <row r="1775" spans="7:11" x14ac:dyDescent="0.2">
      <c r="G1775" s="3">
        <v>41240</v>
      </c>
      <c r="H1775" s="2" t="s">
        <v>31</v>
      </c>
      <c r="I1775" s="2" t="s">
        <v>23</v>
      </c>
      <c r="J1775" s="2" t="s">
        <v>18</v>
      </c>
      <c r="K1775" s="107">
        <v>4369.3599999999997</v>
      </c>
    </row>
    <row r="1776" spans="7:11" x14ac:dyDescent="0.2">
      <c r="G1776" s="3">
        <v>41149</v>
      </c>
      <c r="H1776" s="2" t="s">
        <v>13</v>
      </c>
      <c r="I1776" s="2" t="s">
        <v>23</v>
      </c>
      <c r="J1776" s="2" t="s">
        <v>21</v>
      </c>
      <c r="K1776" s="107">
        <v>1087.45</v>
      </c>
    </row>
    <row r="1777" spans="7:11" x14ac:dyDescent="0.2">
      <c r="G1777" s="3">
        <v>41276</v>
      </c>
      <c r="H1777" s="2" t="s">
        <v>17</v>
      </c>
      <c r="I1777" s="2" t="s">
        <v>27</v>
      </c>
      <c r="J1777" s="2" t="s">
        <v>29</v>
      </c>
      <c r="K1777" s="107">
        <v>2020.51</v>
      </c>
    </row>
    <row r="1778" spans="7:11" x14ac:dyDescent="0.2">
      <c r="G1778" s="3">
        <v>41479</v>
      </c>
      <c r="H1778" s="2" t="s">
        <v>17</v>
      </c>
      <c r="I1778" s="2" t="s">
        <v>23</v>
      </c>
      <c r="J1778" s="2" t="s">
        <v>30</v>
      </c>
      <c r="K1778" s="107">
        <v>8462.4</v>
      </c>
    </row>
    <row r="1779" spans="7:11" x14ac:dyDescent="0.2">
      <c r="G1779" s="3">
        <v>41244</v>
      </c>
      <c r="H1779" s="2" t="s">
        <v>17</v>
      </c>
      <c r="I1779" s="2" t="s">
        <v>23</v>
      </c>
      <c r="J1779" s="2" t="s">
        <v>34</v>
      </c>
      <c r="K1779" s="107">
        <v>1561.41</v>
      </c>
    </row>
    <row r="1780" spans="7:11" x14ac:dyDescent="0.2">
      <c r="G1780" s="3">
        <v>41630</v>
      </c>
      <c r="H1780" s="2" t="s">
        <v>31</v>
      </c>
      <c r="I1780" s="2" t="s">
        <v>23</v>
      </c>
      <c r="J1780" s="2" t="s">
        <v>33</v>
      </c>
      <c r="K1780" s="107">
        <v>4317.6099999999997</v>
      </c>
    </row>
    <row r="1781" spans="7:11" x14ac:dyDescent="0.2">
      <c r="G1781" s="3">
        <v>41031</v>
      </c>
      <c r="H1781" s="2" t="s">
        <v>13</v>
      </c>
      <c r="I1781" s="2" t="s">
        <v>23</v>
      </c>
      <c r="J1781" s="2" t="s">
        <v>24</v>
      </c>
      <c r="K1781" s="107">
        <v>5378.69</v>
      </c>
    </row>
    <row r="1782" spans="7:11" x14ac:dyDescent="0.2">
      <c r="G1782" s="3">
        <v>41049</v>
      </c>
      <c r="H1782" s="2" t="s">
        <v>13</v>
      </c>
      <c r="I1782" s="2" t="s">
        <v>20</v>
      </c>
      <c r="J1782" s="2" t="s">
        <v>35</v>
      </c>
      <c r="K1782" s="107">
        <v>4308.6899999999996</v>
      </c>
    </row>
    <row r="1783" spans="7:11" x14ac:dyDescent="0.2">
      <c r="G1783" s="3">
        <v>41385</v>
      </c>
      <c r="H1783" s="2" t="s">
        <v>28</v>
      </c>
      <c r="I1783" s="2" t="s">
        <v>20</v>
      </c>
      <c r="J1783" s="2" t="s">
        <v>282</v>
      </c>
      <c r="K1783" s="107">
        <v>4301.37</v>
      </c>
    </row>
    <row r="1784" spans="7:11" x14ac:dyDescent="0.2">
      <c r="G1784" s="3">
        <v>41057</v>
      </c>
      <c r="H1784" s="2" t="s">
        <v>31</v>
      </c>
      <c r="I1784" s="2" t="s">
        <v>20</v>
      </c>
      <c r="J1784" s="2" t="s">
        <v>29</v>
      </c>
      <c r="K1784" s="107">
        <v>9568.44</v>
      </c>
    </row>
    <row r="1785" spans="7:11" x14ac:dyDescent="0.2">
      <c r="G1785" s="3">
        <v>41107</v>
      </c>
      <c r="H1785" s="2" t="s">
        <v>13</v>
      </c>
      <c r="I1785" s="2" t="s">
        <v>27</v>
      </c>
      <c r="J1785" s="2" t="s">
        <v>26</v>
      </c>
      <c r="K1785" s="107">
        <v>6108.87</v>
      </c>
    </row>
    <row r="1786" spans="7:11" x14ac:dyDescent="0.2">
      <c r="G1786" s="3">
        <v>41275</v>
      </c>
      <c r="H1786" s="2" t="s">
        <v>31</v>
      </c>
      <c r="I1786" s="2" t="s">
        <v>27</v>
      </c>
      <c r="J1786" s="2" t="s">
        <v>21</v>
      </c>
      <c r="K1786" s="107">
        <v>572.58000000000004</v>
      </c>
    </row>
    <row r="1787" spans="7:11" x14ac:dyDescent="0.2">
      <c r="G1787" s="3">
        <v>41144</v>
      </c>
      <c r="H1787" s="2" t="s">
        <v>17</v>
      </c>
      <c r="I1787" s="2" t="s">
        <v>23</v>
      </c>
      <c r="J1787" s="2" t="s">
        <v>33</v>
      </c>
      <c r="K1787" s="107">
        <v>3296.14</v>
      </c>
    </row>
    <row r="1788" spans="7:11" x14ac:dyDescent="0.2">
      <c r="G1788" s="3">
        <v>41611</v>
      </c>
      <c r="H1788" s="2" t="s">
        <v>28</v>
      </c>
      <c r="I1788" s="2" t="s">
        <v>14</v>
      </c>
      <c r="J1788" s="2" t="s">
        <v>282</v>
      </c>
      <c r="K1788" s="107">
        <v>5383.94</v>
      </c>
    </row>
    <row r="1789" spans="7:11" x14ac:dyDescent="0.2">
      <c r="G1789" s="3">
        <v>41050</v>
      </c>
      <c r="H1789" s="2" t="s">
        <v>28</v>
      </c>
      <c r="I1789" s="2" t="s">
        <v>23</v>
      </c>
      <c r="J1789" s="2" t="s">
        <v>21</v>
      </c>
      <c r="K1789" s="107">
        <v>5100.41</v>
      </c>
    </row>
    <row r="1790" spans="7:11" x14ac:dyDescent="0.2">
      <c r="G1790" s="3">
        <v>41444</v>
      </c>
      <c r="H1790" s="2" t="s">
        <v>31</v>
      </c>
      <c r="I1790" s="2" t="s">
        <v>14</v>
      </c>
      <c r="J1790" s="2" t="s">
        <v>35</v>
      </c>
      <c r="K1790" s="107">
        <v>3538.01</v>
      </c>
    </row>
    <row r="1791" spans="7:11" x14ac:dyDescent="0.2">
      <c r="G1791" s="3">
        <v>40913</v>
      </c>
      <c r="H1791" s="2" t="s">
        <v>17</v>
      </c>
      <c r="I1791" s="2" t="s">
        <v>27</v>
      </c>
      <c r="J1791" s="2" t="s">
        <v>32</v>
      </c>
      <c r="K1791" s="107">
        <v>4338.63</v>
      </c>
    </row>
    <row r="1792" spans="7:11" x14ac:dyDescent="0.2">
      <c r="G1792" s="3">
        <v>41392</v>
      </c>
      <c r="H1792" s="2" t="s">
        <v>31</v>
      </c>
      <c r="I1792" s="2" t="s">
        <v>20</v>
      </c>
      <c r="J1792" s="2" t="s">
        <v>30</v>
      </c>
      <c r="K1792" s="107">
        <v>6919.58</v>
      </c>
    </row>
    <row r="1793" spans="7:11" x14ac:dyDescent="0.2">
      <c r="G1793" s="3">
        <v>41562</v>
      </c>
      <c r="H1793" s="2" t="s">
        <v>13</v>
      </c>
      <c r="I1793" s="2" t="s">
        <v>27</v>
      </c>
      <c r="J1793" s="2" t="s">
        <v>34</v>
      </c>
      <c r="K1793" s="107">
        <v>3532.72</v>
      </c>
    </row>
    <row r="1794" spans="7:11" x14ac:dyDescent="0.2">
      <c r="G1794" s="3">
        <v>41558</v>
      </c>
      <c r="H1794" s="2" t="s">
        <v>13</v>
      </c>
      <c r="I1794" s="2" t="s">
        <v>14</v>
      </c>
      <c r="J1794" s="2" t="s">
        <v>21</v>
      </c>
      <c r="K1794" s="107">
        <v>1244.71</v>
      </c>
    </row>
    <row r="1795" spans="7:11" x14ac:dyDescent="0.2">
      <c r="G1795" s="3">
        <v>41191</v>
      </c>
      <c r="H1795" s="2" t="s">
        <v>17</v>
      </c>
      <c r="I1795" s="2" t="s">
        <v>14</v>
      </c>
      <c r="J1795" s="2" t="s">
        <v>35</v>
      </c>
      <c r="K1795" s="107">
        <v>8417.6</v>
      </c>
    </row>
    <row r="1796" spans="7:11" x14ac:dyDescent="0.2">
      <c r="G1796" s="3">
        <v>41580</v>
      </c>
      <c r="H1796" s="2" t="s">
        <v>28</v>
      </c>
      <c r="I1796" s="2" t="s">
        <v>20</v>
      </c>
      <c r="J1796" s="2" t="s">
        <v>33</v>
      </c>
      <c r="K1796" s="107">
        <v>2430.62</v>
      </c>
    </row>
    <row r="1797" spans="7:11" x14ac:dyDescent="0.2">
      <c r="G1797" s="3">
        <v>41404</v>
      </c>
      <c r="H1797" s="2" t="s">
        <v>31</v>
      </c>
      <c r="I1797" s="2" t="s">
        <v>20</v>
      </c>
      <c r="J1797" s="2" t="s">
        <v>35</v>
      </c>
      <c r="K1797" s="107">
        <v>3755.21</v>
      </c>
    </row>
    <row r="1798" spans="7:11" x14ac:dyDescent="0.2">
      <c r="G1798" s="3">
        <v>41565</v>
      </c>
      <c r="H1798" s="2" t="s">
        <v>13</v>
      </c>
      <c r="I1798" s="2" t="s">
        <v>23</v>
      </c>
      <c r="J1798" s="2" t="s">
        <v>33</v>
      </c>
      <c r="K1798" s="107">
        <v>9551.7999999999993</v>
      </c>
    </row>
    <row r="1799" spans="7:11" x14ac:dyDescent="0.2">
      <c r="G1799" s="3">
        <v>41509</v>
      </c>
      <c r="H1799" s="2" t="s">
        <v>13</v>
      </c>
      <c r="I1799" s="2" t="s">
        <v>23</v>
      </c>
      <c r="J1799" s="2" t="s">
        <v>26</v>
      </c>
      <c r="K1799" s="107">
        <v>9222.82</v>
      </c>
    </row>
    <row r="1800" spans="7:11" x14ac:dyDescent="0.2">
      <c r="G1800" s="3">
        <v>40955</v>
      </c>
      <c r="H1800" s="2" t="s">
        <v>13</v>
      </c>
      <c r="I1800" s="2" t="s">
        <v>14</v>
      </c>
      <c r="J1800" s="2" t="s">
        <v>24</v>
      </c>
      <c r="K1800" s="107">
        <v>2253.9699999999998</v>
      </c>
    </row>
    <row r="1801" spans="7:11" x14ac:dyDescent="0.2">
      <c r="G1801" s="3">
        <v>41637</v>
      </c>
      <c r="H1801" s="2" t="s">
        <v>28</v>
      </c>
      <c r="I1801" s="2" t="s">
        <v>23</v>
      </c>
      <c r="J1801" s="2" t="s">
        <v>282</v>
      </c>
      <c r="K1801" s="107">
        <v>4333.6400000000003</v>
      </c>
    </row>
    <row r="1802" spans="7:11" x14ac:dyDescent="0.2">
      <c r="G1802" s="3">
        <v>41213</v>
      </c>
      <c r="H1802" s="2" t="s">
        <v>31</v>
      </c>
      <c r="I1802" s="2" t="s">
        <v>20</v>
      </c>
      <c r="J1802" s="2" t="s">
        <v>24</v>
      </c>
      <c r="K1802" s="107">
        <v>6531.95</v>
      </c>
    </row>
    <row r="1803" spans="7:11" x14ac:dyDescent="0.2">
      <c r="G1803" s="3">
        <v>41375</v>
      </c>
      <c r="H1803" s="2" t="s">
        <v>17</v>
      </c>
      <c r="I1803" s="2" t="s">
        <v>23</v>
      </c>
      <c r="J1803" s="2" t="s">
        <v>282</v>
      </c>
      <c r="K1803" s="107">
        <v>3746.82</v>
      </c>
    </row>
    <row r="1804" spans="7:11" x14ac:dyDescent="0.2">
      <c r="G1804" s="3">
        <v>41622</v>
      </c>
      <c r="H1804" s="2" t="s">
        <v>17</v>
      </c>
      <c r="I1804" s="2" t="s">
        <v>14</v>
      </c>
      <c r="J1804" s="2" t="s">
        <v>29</v>
      </c>
      <c r="K1804" s="107">
        <v>8807.85</v>
      </c>
    </row>
    <row r="1805" spans="7:11" x14ac:dyDescent="0.2">
      <c r="G1805" s="3">
        <v>41357</v>
      </c>
      <c r="H1805" s="2" t="s">
        <v>31</v>
      </c>
      <c r="I1805" s="2" t="s">
        <v>23</v>
      </c>
      <c r="J1805" s="2" t="s">
        <v>29</v>
      </c>
      <c r="K1805" s="107">
        <v>8451.02</v>
      </c>
    </row>
    <row r="1806" spans="7:11" x14ac:dyDescent="0.2">
      <c r="G1806" s="3">
        <v>41371</v>
      </c>
      <c r="H1806" s="2" t="s">
        <v>17</v>
      </c>
      <c r="I1806" s="2" t="s">
        <v>14</v>
      </c>
      <c r="J1806" s="2" t="s">
        <v>282</v>
      </c>
      <c r="K1806" s="107">
        <v>2870.43</v>
      </c>
    </row>
    <row r="1807" spans="7:11" x14ac:dyDescent="0.2">
      <c r="G1807" s="3">
        <v>41351</v>
      </c>
      <c r="H1807" s="2" t="s">
        <v>28</v>
      </c>
      <c r="I1807" s="2" t="s">
        <v>20</v>
      </c>
      <c r="J1807" s="2" t="s">
        <v>15</v>
      </c>
      <c r="K1807" s="107">
        <v>4357.67</v>
      </c>
    </row>
    <row r="1808" spans="7:11" x14ac:dyDescent="0.2">
      <c r="G1808" s="3">
        <v>41360</v>
      </c>
      <c r="H1808" s="2" t="s">
        <v>13</v>
      </c>
      <c r="I1808" s="2" t="s">
        <v>27</v>
      </c>
      <c r="J1808" s="2" t="s">
        <v>282</v>
      </c>
      <c r="K1808" s="107">
        <v>8308.5</v>
      </c>
    </row>
    <row r="1809" spans="7:11" x14ac:dyDescent="0.2">
      <c r="G1809" s="3">
        <v>41524</v>
      </c>
      <c r="H1809" s="2" t="s">
        <v>28</v>
      </c>
      <c r="I1809" s="2" t="s">
        <v>14</v>
      </c>
      <c r="J1809" s="2" t="s">
        <v>36</v>
      </c>
      <c r="K1809" s="107">
        <v>5081.1099999999997</v>
      </c>
    </row>
    <row r="1810" spans="7:11" x14ac:dyDescent="0.2">
      <c r="G1810" s="3">
        <v>41389</v>
      </c>
      <c r="H1810" s="2" t="s">
        <v>13</v>
      </c>
      <c r="I1810" s="2" t="s">
        <v>14</v>
      </c>
      <c r="J1810" s="2" t="s">
        <v>32</v>
      </c>
      <c r="K1810" s="107">
        <v>8913.16</v>
      </c>
    </row>
    <row r="1811" spans="7:11" x14ac:dyDescent="0.2">
      <c r="G1811" s="3">
        <v>41341</v>
      </c>
      <c r="H1811" s="2" t="s">
        <v>28</v>
      </c>
      <c r="I1811" s="2" t="s">
        <v>27</v>
      </c>
      <c r="J1811" s="2" t="s">
        <v>18</v>
      </c>
      <c r="K1811" s="107">
        <v>83.51</v>
      </c>
    </row>
    <row r="1812" spans="7:11" x14ac:dyDescent="0.2">
      <c r="G1812" s="3">
        <v>41361</v>
      </c>
      <c r="H1812" s="2" t="s">
        <v>31</v>
      </c>
      <c r="I1812" s="2" t="s">
        <v>23</v>
      </c>
      <c r="J1812" s="2" t="s">
        <v>26</v>
      </c>
      <c r="K1812" s="107">
        <v>9763.77</v>
      </c>
    </row>
    <row r="1813" spans="7:11" x14ac:dyDescent="0.2">
      <c r="G1813" s="3">
        <v>40985</v>
      </c>
      <c r="H1813" s="2" t="s">
        <v>31</v>
      </c>
      <c r="I1813" s="2" t="s">
        <v>23</v>
      </c>
      <c r="J1813" s="2" t="s">
        <v>29</v>
      </c>
      <c r="K1813" s="107">
        <v>6805.56</v>
      </c>
    </row>
    <row r="1814" spans="7:11" x14ac:dyDescent="0.2">
      <c r="G1814" s="3">
        <v>41164</v>
      </c>
      <c r="H1814" s="2" t="s">
        <v>17</v>
      </c>
      <c r="I1814" s="2" t="s">
        <v>27</v>
      </c>
      <c r="J1814" s="2" t="s">
        <v>26</v>
      </c>
      <c r="K1814" s="107">
        <v>2165.17</v>
      </c>
    </row>
    <row r="1815" spans="7:11" x14ac:dyDescent="0.2">
      <c r="G1815" s="3">
        <v>41260</v>
      </c>
      <c r="H1815" s="2" t="s">
        <v>31</v>
      </c>
      <c r="I1815" s="2" t="s">
        <v>23</v>
      </c>
      <c r="J1815" s="2" t="s">
        <v>35</v>
      </c>
      <c r="K1815" s="107">
        <v>4578.8</v>
      </c>
    </row>
    <row r="1816" spans="7:11" x14ac:dyDescent="0.2">
      <c r="G1816" s="3">
        <v>41276</v>
      </c>
      <c r="H1816" s="2" t="s">
        <v>13</v>
      </c>
      <c r="I1816" s="2" t="s">
        <v>27</v>
      </c>
      <c r="J1816" s="2" t="s">
        <v>15</v>
      </c>
      <c r="K1816" s="107">
        <v>1814.63</v>
      </c>
    </row>
    <row r="1817" spans="7:11" x14ac:dyDescent="0.2">
      <c r="G1817" s="3">
        <v>41081</v>
      </c>
      <c r="H1817" s="2" t="s">
        <v>13</v>
      </c>
      <c r="I1817" s="2" t="s">
        <v>14</v>
      </c>
      <c r="J1817" s="2" t="s">
        <v>29</v>
      </c>
      <c r="K1817" s="107">
        <v>663.48</v>
      </c>
    </row>
    <row r="1818" spans="7:11" x14ac:dyDescent="0.2">
      <c r="G1818" s="3">
        <v>40989</v>
      </c>
      <c r="H1818" s="2" t="s">
        <v>17</v>
      </c>
      <c r="I1818" s="2" t="s">
        <v>23</v>
      </c>
      <c r="J1818" s="2" t="s">
        <v>18</v>
      </c>
      <c r="K1818" s="107">
        <v>7019.34</v>
      </c>
    </row>
    <row r="1819" spans="7:11" x14ac:dyDescent="0.2">
      <c r="G1819" s="3">
        <v>41529</v>
      </c>
      <c r="H1819" s="2" t="s">
        <v>31</v>
      </c>
      <c r="I1819" s="2" t="s">
        <v>23</v>
      </c>
      <c r="J1819" s="2" t="s">
        <v>30</v>
      </c>
      <c r="K1819" s="107">
        <v>4330.17</v>
      </c>
    </row>
    <row r="1820" spans="7:11" x14ac:dyDescent="0.2">
      <c r="G1820" s="3">
        <v>40969</v>
      </c>
      <c r="H1820" s="2" t="s">
        <v>17</v>
      </c>
      <c r="I1820" s="2" t="s">
        <v>27</v>
      </c>
      <c r="J1820" s="2" t="s">
        <v>32</v>
      </c>
      <c r="K1820" s="107">
        <v>4937.45</v>
      </c>
    </row>
    <row r="1821" spans="7:11" x14ac:dyDescent="0.2">
      <c r="G1821" s="3">
        <v>40983</v>
      </c>
      <c r="H1821" s="2" t="s">
        <v>28</v>
      </c>
      <c r="I1821" s="2" t="s">
        <v>23</v>
      </c>
      <c r="J1821" s="2" t="s">
        <v>34</v>
      </c>
      <c r="K1821" s="107">
        <v>3705.8</v>
      </c>
    </row>
    <row r="1822" spans="7:11" x14ac:dyDescent="0.2">
      <c r="G1822" s="3">
        <v>41117</v>
      </c>
      <c r="H1822" s="2" t="s">
        <v>28</v>
      </c>
      <c r="I1822" s="2" t="s">
        <v>14</v>
      </c>
      <c r="J1822" s="2" t="s">
        <v>29</v>
      </c>
      <c r="K1822" s="107">
        <v>8092.45</v>
      </c>
    </row>
    <row r="1823" spans="7:11" x14ac:dyDescent="0.2">
      <c r="G1823" s="3">
        <v>41263</v>
      </c>
      <c r="H1823" s="2" t="s">
        <v>13</v>
      </c>
      <c r="I1823" s="2" t="s">
        <v>14</v>
      </c>
      <c r="J1823" s="2" t="s">
        <v>30</v>
      </c>
      <c r="K1823" s="107">
        <v>1188.1600000000001</v>
      </c>
    </row>
    <row r="1824" spans="7:11" x14ac:dyDescent="0.2">
      <c r="G1824" s="3">
        <v>40914</v>
      </c>
      <c r="H1824" s="2" t="s">
        <v>13</v>
      </c>
      <c r="I1824" s="2" t="s">
        <v>23</v>
      </c>
      <c r="J1824" s="2" t="s">
        <v>35</v>
      </c>
      <c r="K1824" s="107">
        <v>8757.76</v>
      </c>
    </row>
    <row r="1825" spans="7:11" x14ac:dyDescent="0.2">
      <c r="G1825" s="3">
        <v>41335</v>
      </c>
      <c r="H1825" s="2" t="s">
        <v>13</v>
      </c>
      <c r="I1825" s="2" t="s">
        <v>14</v>
      </c>
      <c r="J1825" s="2" t="s">
        <v>34</v>
      </c>
      <c r="K1825" s="107">
        <v>2973.05</v>
      </c>
    </row>
    <row r="1826" spans="7:11" x14ac:dyDescent="0.2">
      <c r="G1826" s="3">
        <v>41145</v>
      </c>
      <c r="H1826" s="2" t="s">
        <v>13</v>
      </c>
      <c r="I1826" s="2" t="s">
        <v>23</v>
      </c>
      <c r="J1826" s="2" t="s">
        <v>33</v>
      </c>
      <c r="K1826" s="107">
        <v>8116.54</v>
      </c>
    </row>
    <row r="1827" spans="7:11" x14ac:dyDescent="0.2">
      <c r="G1827" s="3">
        <v>41419</v>
      </c>
      <c r="H1827" s="2" t="s">
        <v>17</v>
      </c>
      <c r="I1827" s="2" t="s">
        <v>20</v>
      </c>
      <c r="J1827" s="2" t="s">
        <v>282</v>
      </c>
      <c r="K1827" s="107">
        <v>7847.09</v>
      </c>
    </row>
    <row r="1828" spans="7:11" x14ac:dyDescent="0.2">
      <c r="G1828" s="3">
        <v>41098</v>
      </c>
      <c r="H1828" s="2" t="s">
        <v>13</v>
      </c>
      <c r="I1828" s="2" t="s">
        <v>23</v>
      </c>
      <c r="J1828" s="2" t="s">
        <v>15</v>
      </c>
      <c r="K1828" s="107">
        <v>4147.03</v>
      </c>
    </row>
    <row r="1829" spans="7:11" x14ac:dyDescent="0.2">
      <c r="G1829" s="3">
        <v>41414</v>
      </c>
      <c r="H1829" s="2" t="s">
        <v>28</v>
      </c>
      <c r="I1829" s="2" t="s">
        <v>14</v>
      </c>
      <c r="J1829" s="2" t="s">
        <v>29</v>
      </c>
      <c r="K1829" s="107">
        <v>8451.2900000000009</v>
      </c>
    </row>
    <row r="1830" spans="7:11" x14ac:dyDescent="0.2">
      <c r="G1830" s="3">
        <v>41492</v>
      </c>
      <c r="H1830" s="2" t="s">
        <v>28</v>
      </c>
      <c r="I1830" s="2" t="s">
        <v>27</v>
      </c>
      <c r="J1830" s="2" t="s">
        <v>30</v>
      </c>
      <c r="K1830" s="107">
        <v>6631.99</v>
      </c>
    </row>
    <row r="1831" spans="7:11" x14ac:dyDescent="0.2">
      <c r="G1831" s="3">
        <v>41487</v>
      </c>
      <c r="H1831" s="2" t="s">
        <v>28</v>
      </c>
      <c r="I1831" s="2" t="s">
        <v>27</v>
      </c>
      <c r="J1831" s="2" t="s">
        <v>35</v>
      </c>
      <c r="K1831" s="107">
        <v>3335.37</v>
      </c>
    </row>
    <row r="1832" spans="7:11" x14ac:dyDescent="0.2">
      <c r="G1832" s="3">
        <v>41577</v>
      </c>
      <c r="H1832" s="2" t="s">
        <v>28</v>
      </c>
      <c r="I1832" s="2" t="s">
        <v>20</v>
      </c>
      <c r="J1832" s="2" t="s">
        <v>24</v>
      </c>
      <c r="K1832" s="107">
        <v>1635.63</v>
      </c>
    </row>
    <row r="1833" spans="7:11" x14ac:dyDescent="0.2">
      <c r="G1833" s="3">
        <v>41559</v>
      </c>
      <c r="H1833" s="2" t="s">
        <v>28</v>
      </c>
      <c r="I1833" s="2" t="s">
        <v>14</v>
      </c>
      <c r="J1833" s="2" t="s">
        <v>33</v>
      </c>
      <c r="K1833" s="107">
        <v>515.73</v>
      </c>
    </row>
    <row r="1834" spans="7:11" x14ac:dyDescent="0.2">
      <c r="G1834" s="3">
        <v>41301</v>
      </c>
      <c r="H1834" s="2" t="s">
        <v>17</v>
      </c>
      <c r="I1834" s="2" t="s">
        <v>20</v>
      </c>
      <c r="J1834" s="2" t="s">
        <v>21</v>
      </c>
      <c r="K1834" s="107">
        <v>4064.95</v>
      </c>
    </row>
    <row r="1835" spans="7:11" x14ac:dyDescent="0.2">
      <c r="G1835" s="3">
        <v>41173</v>
      </c>
      <c r="H1835" s="2" t="s">
        <v>13</v>
      </c>
      <c r="I1835" s="2" t="s">
        <v>27</v>
      </c>
      <c r="J1835" s="2" t="s">
        <v>24</v>
      </c>
      <c r="K1835" s="107">
        <v>3463.5</v>
      </c>
    </row>
    <row r="1836" spans="7:11" x14ac:dyDescent="0.2">
      <c r="G1836" s="3">
        <v>41262</v>
      </c>
      <c r="H1836" s="2" t="s">
        <v>31</v>
      </c>
      <c r="I1836" s="2" t="s">
        <v>20</v>
      </c>
      <c r="J1836" s="2" t="s">
        <v>24</v>
      </c>
      <c r="K1836" s="107">
        <v>1322.03</v>
      </c>
    </row>
    <row r="1837" spans="7:11" x14ac:dyDescent="0.2">
      <c r="G1837" s="3">
        <v>40990</v>
      </c>
      <c r="H1837" s="2" t="s">
        <v>28</v>
      </c>
      <c r="I1837" s="2" t="s">
        <v>27</v>
      </c>
      <c r="J1837" s="2" t="s">
        <v>33</v>
      </c>
      <c r="K1837" s="107">
        <v>4768.17</v>
      </c>
    </row>
    <row r="1838" spans="7:11" x14ac:dyDescent="0.2">
      <c r="G1838" s="3">
        <v>41362</v>
      </c>
      <c r="H1838" s="2" t="s">
        <v>28</v>
      </c>
      <c r="I1838" s="2" t="s">
        <v>14</v>
      </c>
      <c r="J1838" s="2" t="s">
        <v>282</v>
      </c>
      <c r="K1838" s="107">
        <v>7053.24</v>
      </c>
    </row>
    <row r="1839" spans="7:11" x14ac:dyDescent="0.2">
      <c r="G1839" s="3">
        <v>41158</v>
      </c>
      <c r="H1839" s="2" t="s">
        <v>13</v>
      </c>
      <c r="I1839" s="2" t="s">
        <v>23</v>
      </c>
      <c r="J1839" s="2" t="s">
        <v>21</v>
      </c>
      <c r="K1839" s="107">
        <v>3305.56</v>
      </c>
    </row>
    <row r="1840" spans="7:11" x14ac:dyDescent="0.2">
      <c r="G1840" s="3">
        <v>41031</v>
      </c>
      <c r="H1840" s="2" t="s">
        <v>13</v>
      </c>
      <c r="I1840" s="2" t="s">
        <v>20</v>
      </c>
      <c r="J1840" s="2" t="s">
        <v>32</v>
      </c>
      <c r="K1840" s="107">
        <v>6951.48</v>
      </c>
    </row>
    <row r="1841" spans="7:11" x14ac:dyDescent="0.2">
      <c r="G1841" s="3">
        <v>41296</v>
      </c>
      <c r="H1841" s="2" t="s">
        <v>17</v>
      </c>
      <c r="I1841" s="2" t="s">
        <v>14</v>
      </c>
      <c r="J1841" s="2" t="s">
        <v>18</v>
      </c>
      <c r="K1841" s="107">
        <v>4728.1499999999996</v>
      </c>
    </row>
    <row r="1842" spans="7:11" x14ac:dyDescent="0.2">
      <c r="G1842" s="3">
        <v>41276</v>
      </c>
      <c r="H1842" s="2" t="s">
        <v>13</v>
      </c>
      <c r="I1842" s="2" t="s">
        <v>27</v>
      </c>
      <c r="J1842" s="2" t="s">
        <v>15</v>
      </c>
      <c r="K1842" s="107">
        <v>7150.48</v>
      </c>
    </row>
    <row r="1843" spans="7:11" x14ac:dyDescent="0.2">
      <c r="G1843" s="3">
        <v>41347</v>
      </c>
      <c r="H1843" s="2" t="s">
        <v>28</v>
      </c>
      <c r="I1843" s="2" t="s">
        <v>20</v>
      </c>
      <c r="J1843" s="2" t="s">
        <v>282</v>
      </c>
      <c r="K1843" s="107">
        <v>1929.79</v>
      </c>
    </row>
    <row r="1844" spans="7:11" x14ac:dyDescent="0.2">
      <c r="G1844" s="3">
        <v>41497</v>
      </c>
      <c r="H1844" s="2" t="s">
        <v>28</v>
      </c>
      <c r="I1844" s="2" t="s">
        <v>23</v>
      </c>
      <c r="J1844" s="2" t="s">
        <v>34</v>
      </c>
      <c r="K1844" s="107">
        <v>1741.74</v>
      </c>
    </row>
    <row r="1845" spans="7:11" x14ac:dyDescent="0.2">
      <c r="G1845" s="3">
        <v>41131</v>
      </c>
      <c r="H1845" s="2" t="s">
        <v>17</v>
      </c>
      <c r="I1845" s="2" t="s">
        <v>20</v>
      </c>
      <c r="J1845" s="2" t="s">
        <v>33</v>
      </c>
      <c r="K1845" s="107">
        <v>510.51</v>
      </c>
    </row>
    <row r="1846" spans="7:11" x14ac:dyDescent="0.2">
      <c r="G1846" s="3">
        <v>41158</v>
      </c>
      <c r="H1846" s="2" t="s">
        <v>31</v>
      </c>
      <c r="I1846" s="2" t="s">
        <v>20</v>
      </c>
      <c r="J1846" s="2" t="s">
        <v>21</v>
      </c>
      <c r="K1846" s="107">
        <v>4760.54</v>
      </c>
    </row>
    <row r="1847" spans="7:11" x14ac:dyDescent="0.2">
      <c r="G1847" s="3">
        <v>41223</v>
      </c>
      <c r="H1847" s="2" t="s">
        <v>28</v>
      </c>
      <c r="I1847" s="2" t="s">
        <v>27</v>
      </c>
      <c r="J1847" s="2" t="s">
        <v>24</v>
      </c>
      <c r="K1847" s="107">
        <v>6134.67</v>
      </c>
    </row>
    <row r="1848" spans="7:11" x14ac:dyDescent="0.2">
      <c r="G1848" s="3">
        <v>40918</v>
      </c>
      <c r="H1848" s="2" t="s">
        <v>28</v>
      </c>
      <c r="I1848" s="2" t="s">
        <v>14</v>
      </c>
      <c r="J1848" s="2" t="s">
        <v>32</v>
      </c>
      <c r="K1848" s="107">
        <v>6984.55</v>
      </c>
    </row>
    <row r="1849" spans="7:11" x14ac:dyDescent="0.2">
      <c r="G1849" s="3">
        <v>41176</v>
      </c>
      <c r="H1849" s="2" t="s">
        <v>28</v>
      </c>
      <c r="I1849" s="2" t="s">
        <v>14</v>
      </c>
      <c r="J1849" s="2" t="s">
        <v>15</v>
      </c>
      <c r="K1849" s="107">
        <v>860.8</v>
      </c>
    </row>
    <row r="1850" spans="7:11" x14ac:dyDescent="0.2">
      <c r="G1850" s="3">
        <v>41237</v>
      </c>
      <c r="H1850" s="2" t="s">
        <v>28</v>
      </c>
      <c r="I1850" s="2" t="s">
        <v>14</v>
      </c>
      <c r="J1850" s="2" t="s">
        <v>35</v>
      </c>
      <c r="K1850" s="107">
        <v>1095.6300000000001</v>
      </c>
    </row>
    <row r="1851" spans="7:11" x14ac:dyDescent="0.2">
      <c r="G1851" s="3">
        <v>40939</v>
      </c>
      <c r="H1851" s="2" t="s">
        <v>31</v>
      </c>
      <c r="I1851" s="2" t="s">
        <v>27</v>
      </c>
      <c r="J1851" s="2" t="s">
        <v>18</v>
      </c>
      <c r="K1851" s="107">
        <v>5541.99</v>
      </c>
    </row>
    <row r="1852" spans="7:11" x14ac:dyDescent="0.2">
      <c r="G1852" s="3">
        <v>41390</v>
      </c>
      <c r="H1852" s="2" t="s">
        <v>31</v>
      </c>
      <c r="I1852" s="2" t="s">
        <v>14</v>
      </c>
      <c r="J1852" s="2" t="s">
        <v>34</v>
      </c>
      <c r="K1852" s="107">
        <v>738.03</v>
      </c>
    </row>
    <row r="1853" spans="7:11" x14ac:dyDescent="0.2">
      <c r="G1853" s="3">
        <v>41168</v>
      </c>
      <c r="H1853" s="2" t="s">
        <v>13</v>
      </c>
      <c r="I1853" s="2" t="s">
        <v>20</v>
      </c>
      <c r="J1853" s="2" t="s">
        <v>36</v>
      </c>
      <c r="K1853" s="107">
        <v>2334.5300000000002</v>
      </c>
    </row>
    <row r="1854" spans="7:11" x14ac:dyDescent="0.2">
      <c r="G1854" s="3">
        <v>41499</v>
      </c>
      <c r="H1854" s="2" t="s">
        <v>17</v>
      </c>
      <c r="I1854" s="2" t="s">
        <v>20</v>
      </c>
      <c r="J1854" s="2" t="s">
        <v>30</v>
      </c>
      <c r="K1854" s="107">
        <v>5193.84</v>
      </c>
    </row>
    <row r="1855" spans="7:11" x14ac:dyDescent="0.2">
      <c r="G1855" s="3">
        <v>41396</v>
      </c>
      <c r="H1855" s="2" t="s">
        <v>28</v>
      </c>
      <c r="I1855" s="2" t="s">
        <v>20</v>
      </c>
      <c r="J1855" s="2" t="s">
        <v>35</v>
      </c>
      <c r="K1855" s="107">
        <v>4403.17</v>
      </c>
    </row>
    <row r="1856" spans="7:11" x14ac:dyDescent="0.2">
      <c r="G1856" s="3">
        <v>41416</v>
      </c>
      <c r="H1856" s="2" t="s">
        <v>28</v>
      </c>
      <c r="I1856" s="2" t="s">
        <v>27</v>
      </c>
      <c r="J1856" s="2" t="s">
        <v>18</v>
      </c>
      <c r="K1856" s="107">
        <v>3903.13</v>
      </c>
    </row>
    <row r="1857" spans="7:11" x14ac:dyDescent="0.2">
      <c r="G1857" s="3">
        <v>41330</v>
      </c>
      <c r="H1857" s="2" t="s">
        <v>13</v>
      </c>
      <c r="I1857" s="2" t="s">
        <v>23</v>
      </c>
      <c r="J1857" s="2" t="s">
        <v>34</v>
      </c>
      <c r="K1857" s="107">
        <v>8083.62</v>
      </c>
    </row>
    <row r="1858" spans="7:11" x14ac:dyDescent="0.2">
      <c r="G1858" s="3">
        <v>41211</v>
      </c>
      <c r="H1858" s="2" t="s">
        <v>31</v>
      </c>
      <c r="I1858" s="2" t="s">
        <v>23</v>
      </c>
      <c r="J1858" s="2" t="s">
        <v>35</v>
      </c>
      <c r="K1858" s="107">
        <v>9124.2000000000007</v>
      </c>
    </row>
    <row r="1859" spans="7:11" x14ac:dyDescent="0.2">
      <c r="G1859" s="3">
        <v>41495</v>
      </c>
      <c r="H1859" s="2" t="s">
        <v>17</v>
      </c>
      <c r="I1859" s="2" t="s">
        <v>14</v>
      </c>
      <c r="J1859" s="2" t="s">
        <v>36</v>
      </c>
      <c r="K1859" s="107">
        <v>2217.7399999999998</v>
      </c>
    </row>
    <row r="1860" spans="7:11" x14ac:dyDescent="0.2">
      <c r="G1860" s="3">
        <v>41516</v>
      </c>
      <c r="H1860" s="2" t="s">
        <v>13</v>
      </c>
      <c r="I1860" s="2" t="s">
        <v>14</v>
      </c>
      <c r="J1860" s="2" t="s">
        <v>282</v>
      </c>
      <c r="K1860" s="107">
        <v>7283.08</v>
      </c>
    </row>
    <row r="1861" spans="7:11" x14ac:dyDescent="0.2">
      <c r="G1861" s="3">
        <v>41378</v>
      </c>
      <c r="H1861" s="2" t="s">
        <v>17</v>
      </c>
      <c r="I1861" s="2" t="s">
        <v>23</v>
      </c>
      <c r="J1861" s="2" t="s">
        <v>15</v>
      </c>
      <c r="K1861" s="107">
        <v>6274.33</v>
      </c>
    </row>
    <row r="1862" spans="7:11" x14ac:dyDescent="0.2">
      <c r="G1862" s="3">
        <v>41449</v>
      </c>
      <c r="H1862" s="2" t="s">
        <v>17</v>
      </c>
      <c r="I1862" s="2" t="s">
        <v>14</v>
      </c>
      <c r="J1862" s="2" t="s">
        <v>21</v>
      </c>
      <c r="K1862" s="107">
        <v>7378.89</v>
      </c>
    </row>
    <row r="1863" spans="7:11" x14ac:dyDescent="0.2">
      <c r="G1863" s="3">
        <v>41548</v>
      </c>
      <c r="H1863" s="2" t="s">
        <v>13</v>
      </c>
      <c r="I1863" s="2" t="s">
        <v>20</v>
      </c>
      <c r="J1863" s="2" t="s">
        <v>29</v>
      </c>
      <c r="K1863" s="107">
        <v>8254.2900000000009</v>
      </c>
    </row>
    <row r="1864" spans="7:11" x14ac:dyDescent="0.2">
      <c r="G1864" s="3">
        <v>41528</v>
      </c>
      <c r="H1864" s="2" t="s">
        <v>17</v>
      </c>
      <c r="I1864" s="2" t="s">
        <v>14</v>
      </c>
      <c r="J1864" s="2" t="s">
        <v>35</v>
      </c>
      <c r="K1864" s="107">
        <v>8082.66</v>
      </c>
    </row>
    <row r="1865" spans="7:11" x14ac:dyDescent="0.2">
      <c r="G1865" s="3">
        <v>41528</v>
      </c>
      <c r="H1865" s="2" t="s">
        <v>17</v>
      </c>
      <c r="I1865" s="2" t="s">
        <v>20</v>
      </c>
      <c r="J1865" s="2" t="s">
        <v>18</v>
      </c>
      <c r="K1865" s="107">
        <v>8309.56</v>
      </c>
    </row>
    <row r="1866" spans="7:11" x14ac:dyDescent="0.2">
      <c r="G1866" s="3">
        <v>41002</v>
      </c>
      <c r="H1866" s="2" t="s">
        <v>17</v>
      </c>
      <c r="I1866" s="2" t="s">
        <v>14</v>
      </c>
      <c r="J1866" s="2" t="s">
        <v>32</v>
      </c>
      <c r="K1866" s="107">
        <v>1979.96</v>
      </c>
    </row>
    <row r="1867" spans="7:11" x14ac:dyDescent="0.2">
      <c r="G1867" s="3">
        <v>41083</v>
      </c>
      <c r="H1867" s="2" t="s">
        <v>31</v>
      </c>
      <c r="I1867" s="2" t="s">
        <v>14</v>
      </c>
      <c r="J1867" s="2" t="s">
        <v>18</v>
      </c>
      <c r="K1867" s="107">
        <v>7025.09</v>
      </c>
    </row>
    <row r="1868" spans="7:11" x14ac:dyDescent="0.2">
      <c r="G1868" s="3">
        <v>41033</v>
      </c>
      <c r="H1868" s="2" t="s">
        <v>31</v>
      </c>
      <c r="I1868" s="2" t="s">
        <v>27</v>
      </c>
      <c r="J1868" s="2" t="s">
        <v>29</v>
      </c>
      <c r="K1868" s="107">
        <v>7786.62</v>
      </c>
    </row>
    <row r="1869" spans="7:11" x14ac:dyDescent="0.2">
      <c r="G1869" s="3">
        <v>41610</v>
      </c>
      <c r="H1869" s="2" t="s">
        <v>31</v>
      </c>
      <c r="I1869" s="2" t="s">
        <v>27</v>
      </c>
      <c r="J1869" s="2" t="s">
        <v>30</v>
      </c>
      <c r="K1869" s="107">
        <v>6895.14</v>
      </c>
    </row>
    <row r="1870" spans="7:11" x14ac:dyDescent="0.2">
      <c r="G1870" s="3">
        <v>41093</v>
      </c>
      <c r="H1870" s="2" t="s">
        <v>13</v>
      </c>
      <c r="I1870" s="2" t="s">
        <v>23</v>
      </c>
      <c r="J1870" s="2" t="s">
        <v>33</v>
      </c>
      <c r="K1870" s="107">
        <v>2813.63</v>
      </c>
    </row>
    <row r="1871" spans="7:11" x14ac:dyDescent="0.2">
      <c r="G1871" s="3">
        <v>41543</v>
      </c>
      <c r="H1871" s="2" t="s">
        <v>28</v>
      </c>
      <c r="I1871" s="2" t="s">
        <v>14</v>
      </c>
      <c r="J1871" s="2" t="s">
        <v>282</v>
      </c>
      <c r="K1871" s="107">
        <v>939.49</v>
      </c>
    </row>
    <row r="1872" spans="7:11" x14ac:dyDescent="0.2">
      <c r="G1872" s="3">
        <v>41581</v>
      </c>
      <c r="H1872" s="2" t="s">
        <v>17</v>
      </c>
      <c r="I1872" s="2" t="s">
        <v>23</v>
      </c>
      <c r="J1872" s="2" t="s">
        <v>32</v>
      </c>
      <c r="K1872" s="107">
        <v>1429.36</v>
      </c>
    </row>
    <row r="1873" spans="7:11" x14ac:dyDescent="0.2">
      <c r="G1873" s="3">
        <v>41296</v>
      </c>
      <c r="H1873" s="2" t="s">
        <v>17</v>
      </c>
      <c r="I1873" s="2" t="s">
        <v>14</v>
      </c>
      <c r="J1873" s="2" t="s">
        <v>18</v>
      </c>
      <c r="K1873" s="107">
        <v>6217.03</v>
      </c>
    </row>
    <row r="1874" spans="7:11" x14ac:dyDescent="0.2">
      <c r="G1874" s="3">
        <v>41274</v>
      </c>
      <c r="H1874" s="2" t="s">
        <v>13</v>
      </c>
      <c r="I1874" s="2" t="s">
        <v>14</v>
      </c>
      <c r="J1874" s="2" t="s">
        <v>15</v>
      </c>
      <c r="K1874" s="107">
        <v>7454.71</v>
      </c>
    </row>
    <row r="1875" spans="7:11" x14ac:dyDescent="0.2">
      <c r="G1875" s="3">
        <v>41041</v>
      </c>
      <c r="H1875" s="2" t="s">
        <v>28</v>
      </c>
      <c r="I1875" s="2" t="s">
        <v>27</v>
      </c>
      <c r="J1875" s="2" t="s">
        <v>35</v>
      </c>
      <c r="K1875" s="107">
        <v>8358.2800000000007</v>
      </c>
    </row>
    <row r="1876" spans="7:11" x14ac:dyDescent="0.2">
      <c r="G1876" s="3">
        <v>41160</v>
      </c>
      <c r="H1876" s="2" t="s">
        <v>28</v>
      </c>
      <c r="I1876" s="2" t="s">
        <v>20</v>
      </c>
      <c r="J1876" s="2" t="s">
        <v>15</v>
      </c>
      <c r="K1876" s="107">
        <v>2721</v>
      </c>
    </row>
    <row r="1877" spans="7:11" x14ac:dyDescent="0.2">
      <c r="G1877" s="3">
        <v>41322</v>
      </c>
      <c r="H1877" s="2" t="s">
        <v>13</v>
      </c>
      <c r="I1877" s="2" t="s">
        <v>23</v>
      </c>
      <c r="J1877" s="2" t="s">
        <v>35</v>
      </c>
      <c r="K1877" s="107">
        <v>3000.49</v>
      </c>
    </row>
    <row r="1878" spans="7:11" x14ac:dyDescent="0.2">
      <c r="G1878" s="3">
        <v>41246</v>
      </c>
      <c r="H1878" s="2" t="s">
        <v>17</v>
      </c>
      <c r="I1878" s="2" t="s">
        <v>27</v>
      </c>
      <c r="J1878" s="2" t="s">
        <v>21</v>
      </c>
      <c r="K1878" s="107">
        <v>3465.43</v>
      </c>
    </row>
    <row r="1879" spans="7:11" x14ac:dyDescent="0.2">
      <c r="G1879" s="3">
        <v>41577</v>
      </c>
      <c r="H1879" s="2" t="s">
        <v>31</v>
      </c>
      <c r="I1879" s="2" t="s">
        <v>14</v>
      </c>
      <c r="J1879" s="2" t="s">
        <v>26</v>
      </c>
      <c r="K1879" s="107">
        <v>7825.01</v>
      </c>
    </row>
    <row r="1880" spans="7:11" x14ac:dyDescent="0.2">
      <c r="G1880" s="3">
        <v>41635</v>
      </c>
      <c r="H1880" s="2" t="s">
        <v>31</v>
      </c>
      <c r="I1880" s="2" t="s">
        <v>20</v>
      </c>
      <c r="J1880" s="2" t="s">
        <v>34</v>
      </c>
      <c r="K1880" s="107">
        <v>3253.83</v>
      </c>
    </row>
    <row r="1881" spans="7:11" x14ac:dyDescent="0.2">
      <c r="G1881" s="3">
        <v>41287</v>
      </c>
      <c r="H1881" s="2" t="s">
        <v>17</v>
      </c>
      <c r="I1881" s="2" t="s">
        <v>14</v>
      </c>
      <c r="J1881" s="2" t="s">
        <v>21</v>
      </c>
      <c r="K1881" s="107">
        <v>6124.09</v>
      </c>
    </row>
    <row r="1882" spans="7:11" x14ac:dyDescent="0.2">
      <c r="G1882" s="3">
        <v>41341</v>
      </c>
      <c r="H1882" s="2" t="s">
        <v>17</v>
      </c>
      <c r="I1882" s="2" t="s">
        <v>20</v>
      </c>
      <c r="J1882" s="2" t="s">
        <v>33</v>
      </c>
      <c r="K1882" s="107">
        <v>9337.6299999999992</v>
      </c>
    </row>
    <row r="1883" spans="7:11" x14ac:dyDescent="0.2">
      <c r="G1883" s="3">
        <v>41536</v>
      </c>
      <c r="H1883" s="2" t="s">
        <v>28</v>
      </c>
      <c r="I1883" s="2" t="s">
        <v>20</v>
      </c>
      <c r="J1883" s="2" t="s">
        <v>34</v>
      </c>
      <c r="K1883" s="107">
        <v>7825.07</v>
      </c>
    </row>
    <row r="1884" spans="7:11" x14ac:dyDescent="0.2">
      <c r="G1884" s="3">
        <v>41527</v>
      </c>
      <c r="H1884" s="2" t="s">
        <v>28</v>
      </c>
      <c r="I1884" s="2" t="s">
        <v>23</v>
      </c>
      <c r="J1884" s="2" t="s">
        <v>26</v>
      </c>
      <c r="K1884" s="107">
        <v>3995.29</v>
      </c>
    </row>
    <row r="1885" spans="7:11" x14ac:dyDescent="0.2">
      <c r="G1885" s="3">
        <v>41068</v>
      </c>
      <c r="H1885" s="2" t="s">
        <v>17</v>
      </c>
      <c r="I1885" s="2" t="s">
        <v>27</v>
      </c>
      <c r="J1885" s="2" t="s">
        <v>35</v>
      </c>
      <c r="K1885" s="107">
        <v>7884.4</v>
      </c>
    </row>
    <row r="1886" spans="7:11" x14ac:dyDescent="0.2">
      <c r="G1886" s="3">
        <v>41416</v>
      </c>
      <c r="H1886" s="2" t="s">
        <v>31</v>
      </c>
      <c r="I1886" s="2" t="s">
        <v>14</v>
      </c>
      <c r="J1886" s="2" t="s">
        <v>15</v>
      </c>
      <c r="K1886" s="107">
        <v>1726.79</v>
      </c>
    </row>
    <row r="1887" spans="7:11" x14ac:dyDescent="0.2">
      <c r="G1887" s="3">
        <v>41032</v>
      </c>
      <c r="H1887" s="2" t="s">
        <v>28</v>
      </c>
      <c r="I1887" s="2" t="s">
        <v>14</v>
      </c>
      <c r="J1887" s="2" t="s">
        <v>24</v>
      </c>
      <c r="K1887" s="107">
        <v>782.98</v>
      </c>
    </row>
    <row r="1888" spans="7:11" x14ac:dyDescent="0.2">
      <c r="G1888" s="3">
        <v>41534</v>
      </c>
      <c r="H1888" s="2" t="s">
        <v>28</v>
      </c>
      <c r="I1888" s="2" t="s">
        <v>23</v>
      </c>
      <c r="J1888" s="2" t="s">
        <v>30</v>
      </c>
      <c r="K1888" s="107">
        <v>2469.44</v>
      </c>
    </row>
    <row r="1889" spans="7:11" x14ac:dyDescent="0.2">
      <c r="G1889" s="3">
        <v>41176</v>
      </c>
      <c r="H1889" s="2" t="s">
        <v>17</v>
      </c>
      <c r="I1889" s="2" t="s">
        <v>23</v>
      </c>
      <c r="J1889" s="2" t="s">
        <v>32</v>
      </c>
      <c r="K1889" s="107">
        <v>3636.34</v>
      </c>
    </row>
    <row r="1890" spans="7:11" x14ac:dyDescent="0.2">
      <c r="G1890" s="3">
        <v>41397</v>
      </c>
      <c r="H1890" s="2" t="s">
        <v>17</v>
      </c>
      <c r="I1890" s="2" t="s">
        <v>23</v>
      </c>
      <c r="J1890" s="2" t="s">
        <v>15</v>
      </c>
      <c r="K1890" s="107">
        <v>7574.62</v>
      </c>
    </row>
    <row r="1891" spans="7:11" x14ac:dyDescent="0.2">
      <c r="G1891" s="3">
        <v>41626</v>
      </c>
      <c r="H1891" s="2" t="s">
        <v>13</v>
      </c>
      <c r="I1891" s="2" t="s">
        <v>27</v>
      </c>
      <c r="J1891" s="2" t="s">
        <v>33</v>
      </c>
      <c r="K1891" s="107">
        <v>9605.1200000000008</v>
      </c>
    </row>
    <row r="1892" spans="7:11" x14ac:dyDescent="0.2">
      <c r="G1892" s="3">
        <v>41013</v>
      </c>
      <c r="H1892" s="2" t="s">
        <v>17</v>
      </c>
      <c r="I1892" s="2" t="s">
        <v>14</v>
      </c>
      <c r="J1892" s="2" t="s">
        <v>36</v>
      </c>
      <c r="K1892" s="107">
        <v>1209.22</v>
      </c>
    </row>
    <row r="1893" spans="7:11" x14ac:dyDescent="0.2">
      <c r="G1893" s="3">
        <v>41481</v>
      </c>
      <c r="H1893" s="2" t="s">
        <v>17</v>
      </c>
      <c r="I1893" s="2" t="s">
        <v>14</v>
      </c>
      <c r="J1893" s="2" t="s">
        <v>36</v>
      </c>
      <c r="K1893" s="107">
        <v>6477.65</v>
      </c>
    </row>
    <row r="1894" spans="7:11" x14ac:dyDescent="0.2">
      <c r="G1894" s="3">
        <v>41600</v>
      </c>
      <c r="H1894" s="2" t="s">
        <v>13</v>
      </c>
      <c r="I1894" s="2" t="s">
        <v>27</v>
      </c>
      <c r="J1894" s="2" t="s">
        <v>32</v>
      </c>
      <c r="K1894" s="107">
        <v>5993.38</v>
      </c>
    </row>
    <row r="1895" spans="7:11" x14ac:dyDescent="0.2">
      <c r="G1895" s="3">
        <v>41030</v>
      </c>
      <c r="H1895" s="2" t="s">
        <v>31</v>
      </c>
      <c r="I1895" s="2" t="s">
        <v>20</v>
      </c>
      <c r="J1895" s="2" t="s">
        <v>282</v>
      </c>
      <c r="K1895" s="107">
        <v>8721.16</v>
      </c>
    </row>
    <row r="1896" spans="7:11" x14ac:dyDescent="0.2">
      <c r="G1896" s="3">
        <v>41083</v>
      </c>
      <c r="H1896" s="2" t="s">
        <v>17</v>
      </c>
      <c r="I1896" s="2" t="s">
        <v>23</v>
      </c>
      <c r="J1896" s="2" t="s">
        <v>18</v>
      </c>
      <c r="K1896" s="107">
        <v>1281.26</v>
      </c>
    </row>
    <row r="1897" spans="7:11" x14ac:dyDescent="0.2">
      <c r="G1897" s="3">
        <v>41577</v>
      </c>
      <c r="H1897" s="2" t="s">
        <v>13</v>
      </c>
      <c r="I1897" s="2" t="s">
        <v>23</v>
      </c>
      <c r="J1897" s="2" t="s">
        <v>26</v>
      </c>
      <c r="K1897" s="107">
        <v>9539.4599999999991</v>
      </c>
    </row>
    <row r="1898" spans="7:11" x14ac:dyDescent="0.2">
      <c r="G1898" s="3">
        <v>40913</v>
      </c>
      <c r="H1898" s="2" t="s">
        <v>13</v>
      </c>
      <c r="I1898" s="2" t="s">
        <v>27</v>
      </c>
      <c r="J1898" s="2" t="s">
        <v>15</v>
      </c>
      <c r="K1898" s="107">
        <v>322.43</v>
      </c>
    </row>
    <row r="1899" spans="7:11" x14ac:dyDescent="0.2">
      <c r="G1899" s="3">
        <v>41397</v>
      </c>
      <c r="H1899" s="2" t="s">
        <v>13</v>
      </c>
      <c r="I1899" s="2" t="s">
        <v>20</v>
      </c>
      <c r="J1899" s="2" t="s">
        <v>30</v>
      </c>
      <c r="K1899" s="107">
        <v>5206.01</v>
      </c>
    </row>
    <row r="1900" spans="7:11" x14ac:dyDescent="0.2">
      <c r="G1900" s="3">
        <v>40944</v>
      </c>
      <c r="H1900" s="2" t="s">
        <v>31</v>
      </c>
      <c r="I1900" s="2" t="s">
        <v>27</v>
      </c>
      <c r="J1900" s="2" t="s">
        <v>26</v>
      </c>
      <c r="K1900" s="107">
        <v>1131.8499999999999</v>
      </c>
    </row>
    <row r="1901" spans="7:11" x14ac:dyDescent="0.2">
      <c r="G1901" s="3">
        <v>41284</v>
      </c>
      <c r="H1901" s="2" t="s">
        <v>17</v>
      </c>
      <c r="I1901" s="2" t="s">
        <v>23</v>
      </c>
      <c r="J1901" s="2" t="s">
        <v>282</v>
      </c>
      <c r="K1901" s="107">
        <v>7676.76</v>
      </c>
    </row>
    <row r="1902" spans="7:11" x14ac:dyDescent="0.2">
      <c r="G1902" s="3">
        <v>41030</v>
      </c>
      <c r="H1902" s="2" t="s">
        <v>17</v>
      </c>
      <c r="I1902" s="2" t="s">
        <v>20</v>
      </c>
      <c r="J1902" s="2" t="s">
        <v>282</v>
      </c>
      <c r="K1902" s="107">
        <v>3130.2</v>
      </c>
    </row>
    <row r="1903" spans="7:11" x14ac:dyDescent="0.2">
      <c r="G1903" s="3">
        <v>41085</v>
      </c>
      <c r="H1903" s="2" t="s">
        <v>17</v>
      </c>
      <c r="I1903" s="2" t="s">
        <v>27</v>
      </c>
      <c r="J1903" s="2" t="s">
        <v>29</v>
      </c>
      <c r="K1903" s="107">
        <v>7294.85</v>
      </c>
    </row>
    <row r="1904" spans="7:11" x14ac:dyDescent="0.2">
      <c r="G1904" s="3">
        <v>41101</v>
      </c>
      <c r="H1904" s="2" t="s">
        <v>28</v>
      </c>
      <c r="I1904" s="2" t="s">
        <v>20</v>
      </c>
      <c r="J1904" s="2" t="s">
        <v>30</v>
      </c>
      <c r="K1904" s="107">
        <v>7261.97</v>
      </c>
    </row>
    <row r="1905" spans="7:11" x14ac:dyDescent="0.2">
      <c r="G1905" s="3">
        <v>40911</v>
      </c>
      <c r="H1905" s="2" t="s">
        <v>28</v>
      </c>
      <c r="I1905" s="2" t="s">
        <v>23</v>
      </c>
      <c r="J1905" s="2" t="s">
        <v>30</v>
      </c>
      <c r="K1905" s="107">
        <v>3074.27</v>
      </c>
    </row>
    <row r="1906" spans="7:11" x14ac:dyDescent="0.2">
      <c r="G1906" s="3">
        <v>41271</v>
      </c>
      <c r="H1906" s="2" t="s">
        <v>13</v>
      </c>
      <c r="I1906" s="2" t="s">
        <v>20</v>
      </c>
      <c r="J1906" s="2" t="s">
        <v>26</v>
      </c>
      <c r="K1906" s="107">
        <v>6839.74</v>
      </c>
    </row>
    <row r="1907" spans="7:11" x14ac:dyDescent="0.2">
      <c r="G1907" s="3">
        <v>41460</v>
      </c>
      <c r="H1907" s="2" t="s">
        <v>17</v>
      </c>
      <c r="I1907" s="2" t="s">
        <v>27</v>
      </c>
      <c r="J1907" s="2" t="s">
        <v>24</v>
      </c>
      <c r="K1907" s="107">
        <v>1357.37</v>
      </c>
    </row>
    <row r="1908" spans="7:11" x14ac:dyDescent="0.2">
      <c r="G1908" s="3">
        <v>40916</v>
      </c>
      <c r="H1908" s="2" t="s">
        <v>28</v>
      </c>
      <c r="I1908" s="2" t="s">
        <v>23</v>
      </c>
      <c r="J1908" s="2" t="s">
        <v>26</v>
      </c>
      <c r="K1908" s="107">
        <v>1720.87</v>
      </c>
    </row>
    <row r="1909" spans="7:11" x14ac:dyDescent="0.2">
      <c r="G1909" s="3">
        <v>41294</v>
      </c>
      <c r="H1909" s="2" t="s">
        <v>13</v>
      </c>
      <c r="I1909" s="2" t="s">
        <v>14</v>
      </c>
      <c r="J1909" s="2" t="s">
        <v>30</v>
      </c>
      <c r="K1909" s="107">
        <v>8559.6299999999992</v>
      </c>
    </row>
    <row r="1910" spans="7:11" x14ac:dyDescent="0.2">
      <c r="G1910" s="3">
        <v>41556</v>
      </c>
      <c r="H1910" s="2" t="s">
        <v>13</v>
      </c>
      <c r="I1910" s="2" t="s">
        <v>23</v>
      </c>
      <c r="J1910" s="2" t="s">
        <v>24</v>
      </c>
      <c r="K1910" s="107">
        <v>3177.34</v>
      </c>
    </row>
    <row r="1911" spans="7:11" x14ac:dyDescent="0.2">
      <c r="G1911" s="3">
        <v>40920</v>
      </c>
      <c r="H1911" s="2" t="s">
        <v>13</v>
      </c>
      <c r="I1911" s="2" t="s">
        <v>27</v>
      </c>
      <c r="J1911" s="2" t="s">
        <v>34</v>
      </c>
      <c r="K1911" s="107">
        <v>6975.32</v>
      </c>
    </row>
    <row r="1912" spans="7:11" x14ac:dyDescent="0.2">
      <c r="G1912" s="3">
        <v>41167</v>
      </c>
      <c r="H1912" s="2" t="s">
        <v>31</v>
      </c>
      <c r="I1912" s="2" t="s">
        <v>20</v>
      </c>
      <c r="J1912" s="2" t="s">
        <v>32</v>
      </c>
      <c r="K1912" s="107">
        <v>7035.55</v>
      </c>
    </row>
    <row r="1913" spans="7:11" x14ac:dyDescent="0.2">
      <c r="G1913" s="3">
        <v>41149</v>
      </c>
      <c r="H1913" s="2" t="s">
        <v>28</v>
      </c>
      <c r="I1913" s="2" t="s">
        <v>14</v>
      </c>
      <c r="J1913" s="2" t="s">
        <v>33</v>
      </c>
      <c r="K1913" s="107">
        <v>2535.48</v>
      </c>
    </row>
    <row r="1914" spans="7:11" x14ac:dyDescent="0.2">
      <c r="G1914" s="3">
        <v>41575</v>
      </c>
      <c r="H1914" s="2" t="s">
        <v>13</v>
      </c>
      <c r="I1914" s="2" t="s">
        <v>27</v>
      </c>
      <c r="J1914" s="2" t="s">
        <v>36</v>
      </c>
      <c r="K1914" s="107">
        <v>8408.34</v>
      </c>
    </row>
    <row r="1915" spans="7:11" x14ac:dyDescent="0.2">
      <c r="G1915" s="3">
        <v>41197</v>
      </c>
      <c r="H1915" s="2" t="s">
        <v>13</v>
      </c>
      <c r="I1915" s="2" t="s">
        <v>23</v>
      </c>
      <c r="J1915" s="2" t="s">
        <v>15</v>
      </c>
      <c r="K1915" s="107">
        <v>584.33000000000004</v>
      </c>
    </row>
    <row r="1916" spans="7:11" x14ac:dyDescent="0.2">
      <c r="G1916" s="3">
        <v>40946</v>
      </c>
      <c r="H1916" s="2" t="s">
        <v>28</v>
      </c>
      <c r="I1916" s="2" t="s">
        <v>23</v>
      </c>
      <c r="J1916" s="2" t="s">
        <v>34</v>
      </c>
      <c r="K1916" s="107">
        <v>5337.22</v>
      </c>
    </row>
    <row r="1917" spans="7:11" x14ac:dyDescent="0.2">
      <c r="G1917" s="3">
        <v>41020</v>
      </c>
      <c r="H1917" s="2" t="s">
        <v>17</v>
      </c>
      <c r="I1917" s="2" t="s">
        <v>27</v>
      </c>
      <c r="J1917" s="2" t="s">
        <v>32</v>
      </c>
      <c r="K1917" s="107">
        <v>7682.03</v>
      </c>
    </row>
    <row r="1918" spans="7:11" x14ac:dyDescent="0.2">
      <c r="G1918" s="3">
        <v>41077</v>
      </c>
      <c r="H1918" s="2" t="s">
        <v>28</v>
      </c>
      <c r="I1918" s="2" t="s">
        <v>23</v>
      </c>
      <c r="J1918" s="2" t="s">
        <v>21</v>
      </c>
      <c r="K1918" s="107">
        <v>7759.57</v>
      </c>
    </row>
    <row r="1919" spans="7:11" x14ac:dyDescent="0.2">
      <c r="G1919" s="3">
        <v>41418</v>
      </c>
      <c r="H1919" s="2" t="s">
        <v>28</v>
      </c>
      <c r="I1919" s="2" t="s">
        <v>14</v>
      </c>
      <c r="J1919" s="2" t="s">
        <v>34</v>
      </c>
      <c r="K1919" s="107">
        <v>5060.08</v>
      </c>
    </row>
    <row r="1920" spans="7:11" x14ac:dyDescent="0.2">
      <c r="G1920" s="3">
        <v>41559</v>
      </c>
      <c r="H1920" s="2" t="s">
        <v>13</v>
      </c>
      <c r="I1920" s="2" t="s">
        <v>20</v>
      </c>
      <c r="J1920" s="2" t="s">
        <v>26</v>
      </c>
      <c r="K1920" s="107">
        <v>4104.46</v>
      </c>
    </row>
    <row r="1921" spans="7:11" x14ac:dyDescent="0.2">
      <c r="G1921" s="3">
        <v>41400</v>
      </c>
      <c r="H1921" s="2" t="s">
        <v>28</v>
      </c>
      <c r="I1921" s="2" t="s">
        <v>20</v>
      </c>
      <c r="J1921" s="2" t="s">
        <v>35</v>
      </c>
      <c r="K1921" s="107">
        <v>8573.23</v>
      </c>
    </row>
    <row r="1922" spans="7:11" x14ac:dyDescent="0.2">
      <c r="G1922" s="3">
        <v>41031</v>
      </c>
      <c r="H1922" s="2" t="s">
        <v>31</v>
      </c>
      <c r="I1922" s="2" t="s">
        <v>20</v>
      </c>
      <c r="J1922" s="2" t="s">
        <v>30</v>
      </c>
      <c r="K1922" s="107">
        <v>3185.16</v>
      </c>
    </row>
    <row r="1923" spans="7:11" x14ac:dyDescent="0.2">
      <c r="G1923" s="3">
        <v>41162</v>
      </c>
      <c r="H1923" s="2" t="s">
        <v>28</v>
      </c>
      <c r="I1923" s="2" t="s">
        <v>20</v>
      </c>
      <c r="J1923" s="2" t="s">
        <v>15</v>
      </c>
      <c r="K1923" s="107">
        <v>6159.07</v>
      </c>
    </row>
    <row r="1924" spans="7:11" x14ac:dyDescent="0.2">
      <c r="G1924" s="3">
        <v>41186</v>
      </c>
      <c r="H1924" s="2" t="s">
        <v>31</v>
      </c>
      <c r="I1924" s="2" t="s">
        <v>27</v>
      </c>
      <c r="J1924" s="2" t="s">
        <v>33</v>
      </c>
      <c r="K1924" s="107">
        <v>6468.85</v>
      </c>
    </row>
    <row r="1925" spans="7:11" x14ac:dyDescent="0.2">
      <c r="G1925" s="3">
        <v>41413</v>
      </c>
      <c r="H1925" s="2" t="s">
        <v>31</v>
      </c>
      <c r="I1925" s="2" t="s">
        <v>14</v>
      </c>
      <c r="J1925" s="2" t="s">
        <v>33</v>
      </c>
      <c r="K1925" s="107">
        <v>1311.42</v>
      </c>
    </row>
    <row r="1926" spans="7:11" x14ac:dyDescent="0.2">
      <c r="G1926" s="3">
        <v>41433</v>
      </c>
      <c r="H1926" s="2" t="s">
        <v>31</v>
      </c>
      <c r="I1926" s="2" t="s">
        <v>23</v>
      </c>
      <c r="J1926" s="2" t="s">
        <v>30</v>
      </c>
      <c r="K1926" s="107">
        <v>5790.31</v>
      </c>
    </row>
    <row r="1927" spans="7:11" x14ac:dyDescent="0.2">
      <c r="G1927" s="3">
        <v>41428</v>
      </c>
      <c r="H1927" s="2" t="s">
        <v>28</v>
      </c>
      <c r="I1927" s="2" t="s">
        <v>20</v>
      </c>
      <c r="J1927" s="2" t="s">
        <v>24</v>
      </c>
      <c r="K1927" s="107">
        <v>8966.0400000000009</v>
      </c>
    </row>
    <row r="1928" spans="7:11" x14ac:dyDescent="0.2">
      <c r="G1928" s="3">
        <v>40991</v>
      </c>
      <c r="H1928" s="2" t="s">
        <v>17</v>
      </c>
      <c r="I1928" s="2" t="s">
        <v>14</v>
      </c>
      <c r="J1928" s="2" t="s">
        <v>15</v>
      </c>
      <c r="K1928" s="107">
        <v>5695.04</v>
      </c>
    </row>
    <row r="1929" spans="7:11" x14ac:dyDescent="0.2">
      <c r="G1929" s="3">
        <v>40963</v>
      </c>
      <c r="H1929" s="2" t="s">
        <v>28</v>
      </c>
      <c r="I1929" s="2" t="s">
        <v>20</v>
      </c>
      <c r="J1929" s="2" t="s">
        <v>15</v>
      </c>
      <c r="K1929" s="107">
        <v>6174.12</v>
      </c>
    </row>
    <row r="1930" spans="7:11" x14ac:dyDescent="0.2">
      <c r="G1930" s="3">
        <v>40918</v>
      </c>
      <c r="H1930" s="2" t="s">
        <v>13</v>
      </c>
      <c r="I1930" s="2" t="s">
        <v>14</v>
      </c>
      <c r="J1930" s="2" t="s">
        <v>34</v>
      </c>
      <c r="K1930" s="107">
        <v>8723.7000000000007</v>
      </c>
    </row>
    <row r="1931" spans="7:11" x14ac:dyDescent="0.2">
      <c r="G1931" s="3">
        <v>41314</v>
      </c>
      <c r="H1931" s="2" t="s">
        <v>28</v>
      </c>
      <c r="I1931" s="2" t="s">
        <v>27</v>
      </c>
      <c r="J1931" s="2" t="s">
        <v>21</v>
      </c>
      <c r="K1931" s="107">
        <v>3854.11</v>
      </c>
    </row>
    <row r="1932" spans="7:11" x14ac:dyDescent="0.2">
      <c r="G1932" s="3">
        <v>41217</v>
      </c>
      <c r="H1932" s="2" t="s">
        <v>13</v>
      </c>
      <c r="I1932" s="2" t="s">
        <v>27</v>
      </c>
      <c r="J1932" s="2" t="s">
        <v>282</v>
      </c>
      <c r="K1932" s="107">
        <v>9205.27</v>
      </c>
    </row>
    <row r="1933" spans="7:11" x14ac:dyDescent="0.2">
      <c r="G1933" s="3">
        <v>41509</v>
      </c>
      <c r="H1933" s="2" t="s">
        <v>13</v>
      </c>
      <c r="I1933" s="2" t="s">
        <v>20</v>
      </c>
      <c r="J1933" s="2" t="s">
        <v>21</v>
      </c>
      <c r="K1933" s="107">
        <v>7344.44</v>
      </c>
    </row>
    <row r="1934" spans="7:11" x14ac:dyDescent="0.2">
      <c r="G1934" s="3">
        <v>41411</v>
      </c>
      <c r="H1934" s="2" t="s">
        <v>13</v>
      </c>
      <c r="I1934" s="2" t="s">
        <v>20</v>
      </c>
      <c r="J1934" s="2" t="s">
        <v>15</v>
      </c>
      <c r="K1934" s="107">
        <v>9755.69</v>
      </c>
    </row>
    <row r="1935" spans="7:11" x14ac:dyDescent="0.2">
      <c r="G1935" s="3">
        <v>41265</v>
      </c>
      <c r="H1935" s="2" t="s">
        <v>28</v>
      </c>
      <c r="I1935" s="2" t="s">
        <v>23</v>
      </c>
      <c r="J1935" s="2" t="s">
        <v>30</v>
      </c>
      <c r="K1935" s="107">
        <v>3181.05</v>
      </c>
    </row>
    <row r="1936" spans="7:11" x14ac:dyDescent="0.2">
      <c r="G1936" s="3">
        <v>41349</v>
      </c>
      <c r="H1936" s="2" t="s">
        <v>28</v>
      </c>
      <c r="I1936" s="2" t="s">
        <v>14</v>
      </c>
      <c r="J1936" s="2" t="s">
        <v>36</v>
      </c>
      <c r="K1936" s="107">
        <v>609.95000000000005</v>
      </c>
    </row>
    <row r="1937" spans="7:11" x14ac:dyDescent="0.2">
      <c r="G1937" s="3">
        <v>41192</v>
      </c>
      <c r="H1937" s="2" t="s">
        <v>28</v>
      </c>
      <c r="I1937" s="2" t="s">
        <v>23</v>
      </c>
      <c r="J1937" s="2" t="s">
        <v>26</v>
      </c>
      <c r="K1937" s="107">
        <v>8217.2199999999993</v>
      </c>
    </row>
    <row r="1938" spans="7:11" x14ac:dyDescent="0.2">
      <c r="G1938" s="3">
        <v>41248</v>
      </c>
      <c r="H1938" s="2" t="s">
        <v>28</v>
      </c>
      <c r="I1938" s="2" t="s">
        <v>14</v>
      </c>
      <c r="J1938" s="2" t="s">
        <v>15</v>
      </c>
      <c r="K1938" s="107">
        <v>674.38</v>
      </c>
    </row>
    <row r="1939" spans="7:11" x14ac:dyDescent="0.2">
      <c r="G1939" s="3">
        <v>41573</v>
      </c>
      <c r="H1939" s="2" t="s">
        <v>31</v>
      </c>
      <c r="I1939" s="2" t="s">
        <v>14</v>
      </c>
      <c r="J1939" s="2" t="s">
        <v>26</v>
      </c>
      <c r="K1939" s="107">
        <v>2868.33</v>
      </c>
    </row>
    <row r="1940" spans="7:11" x14ac:dyDescent="0.2">
      <c r="G1940" s="3">
        <v>41250</v>
      </c>
      <c r="H1940" s="2" t="s">
        <v>17</v>
      </c>
      <c r="I1940" s="2" t="s">
        <v>20</v>
      </c>
      <c r="J1940" s="2" t="s">
        <v>15</v>
      </c>
      <c r="K1940" s="107">
        <v>3148.68</v>
      </c>
    </row>
    <row r="1941" spans="7:11" x14ac:dyDescent="0.2">
      <c r="G1941" s="3">
        <v>41162</v>
      </c>
      <c r="H1941" s="2" t="s">
        <v>28</v>
      </c>
      <c r="I1941" s="2" t="s">
        <v>23</v>
      </c>
      <c r="J1941" s="2" t="s">
        <v>15</v>
      </c>
      <c r="K1941" s="107">
        <v>1089.79</v>
      </c>
    </row>
    <row r="1942" spans="7:11" x14ac:dyDescent="0.2">
      <c r="G1942" s="3">
        <v>41548</v>
      </c>
      <c r="H1942" s="2" t="s">
        <v>17</v>
      </c>
      <c r="I1942" s="2" t="s">
        <v>23</v>
      </c>
      <c r="J1942" s="2" t="s">
        <v>30</v>
      </c>
      <c r="K1942" s="107">
        <v>5203.84</v>
      </c>
    </row>
    <row r="1943" spans="7:11" x14ac:dyDescent="0.2">
      <c r="G1943" s="3">
        <v>41195</v>
      </c>
      <c r="H1943" s="2" t="s">
        <v>31</v>
      </c>
      <c r="I1943" s="2" t="s">
        <v>23</v>
      </c>
      <c r="J1943" s="2" t="s">
        <v>18</v>
      </c>
      <c r="K1943" s="107">
        <v>2649.73</v>
      </c>
    </row>
    <row r="1944" spans="7:11" x14ac:dyDescent="0.2">
      <c r="G1944" s="3">
        <v>41156</v>
      </c>
      <c r="H1944" s="2" t="s">
        <v>28</v>
      </c>
      <c r="I1944" s="2" t="s">
        <v>20</v>
      </c>
      <c r="J1944" s="2" t="s">
        <v>36</v>
      </c>
      <c r="K1944" s="107">
        <v>6639.44</v>
      </c>
    </row>
    <row r="1945" spans="7:11" x14ac:dyDescent="0.2">
      <c r="G1945" s="3">
        <v>41529</v>
      </c>
      <c r="H1945" s="2" t="s">
        <v>17</v>
      </c>
      <c r="I1945" s="2" t="s">
        <v>23</v>
      </c>
      <c r="J1945" s="2" t="s">
        <v>18</v>
      </c>
      <c r="K1945" s="107">
        <v>1569.49</v>
      </c>
    </row>
    <row r="1946" spans="7:11" x14ac:dyDescent="0.2">
      <c r="G1946" s="3">
        <v>41229</v>
      </c>
      <c r="H1946" s="2" t="s">
        <v>31</v>
      </c>
      <c r="I1946" s="2" t="s">
        <v>23</v>
      </c>
      <c r="J1946" s="2" t="s">
        <v>282</v>
      </c>
      <c r="K1946" s="107">
        <v>7982.19</v>
      </c>
    </row>
    <row r="1947" spans="7:11" x14ac:dyDescent="0.2">
      <c r="G1947" s="3">
        <v>41631</v>
      </c>
      <c r="H1947" s="2" t="s">
        <v>28</v>
      </c>
      <c r="I1947" s="2" t="s">
        <v>14</v>
      </c>
      <c r="J1947" s="2" t="s">
        <v>29</v>
      </c>
      <c r="K1947" s="107">
        <v>3578.82</v>
      </c>
    </row>
    <row r="1948" spans="7:11" x14ac:dyDescent="0.2">
      <c r="G1948" s="3">
        <v>41431</v>
      </c>
      <c r="H1948" s="2" t="s">
        <v>31</v>
      </c>
      <c r="I1948" s="2" t="s">
        <v>20</v>
      </c>
      <c r="J1948" s="2" t="s">
        <v>24</v>
      </c>
      <c r="K1948" s="107">
        <v>7345.96</v>
      </c>
    </row>
    <row r="1949" spans="7:11" x14ac:dyDescent="0.2">
      <c r="G1949" s="3">
        <v>41206</v>
      </c>
      <c r="H1949" s="2" t="s">
        <v>28</v>
      </c>
      <c r="I1949" s="2" t="s">
        <v>23</v>
      </c>
      <c r="J1949" s="2" t="s">
        <v>33</v>
      </c>
      <c r="K1949" s="107">
        <v>9557.07</v>
      </c>
    </row>
    <row r="1950" spans="7:11" x14ac:dyDescent="0.2">
      <c r="G1950" s="3">
        <v>41491</v>
      </c>
      <c r="H1950" s="2" t="s">
        <v>17</v>
      </c>
      <c r="I1950" s="2" t="s">
        <v>14</v>
      </c>
      <c r="J1950" s="2" t="s">
        <v>282</v>
      </c>
      <c r="K1950" s="107">
        <v>4757.83</v>
      </c>
    </row>
    <row r="1951" spans="7:11" x14ac:dyDescent="0.2">
      <c r="G1951" s="3">
        <v>41101</v>
      </c>
      <c r="H1951" s="2" t="s">
        <v>17</v>
      </c>
      <c r="I1951" s="2" t="s">
        <v>20</v>
      </c>
      <c r="J1951" s="2" t="s">
        <v>26</v>
      </c>
      <c r="K1951" s="107">
        <v>7984.39</v>
      </c>
    </row>
    <row r="1952" spans="7:11" x14ac:dyDescent="0.2">
      <c r="G1952" s="3">
        <v>41272</v>
      </c>
      <c r="H1952" s="2" t="s">
        <v>31</v>
      </c>
      <c r="I1952" s="2" t="s">
        <v>20</v>
      </c>
      <c r="J1952" s="2" t="s">
        <v>33</v>
      </c>
      <c r="K1952" s="107">
        <v>1394.18</v>
      </c>
    </row>
    <row r="1953" spans="7:11" x14ac:dyDescent="0.2">
      <c r="G1953" s="3">
        <v>41378</v>
      </c>
      <c r="H1953" s="2" t="s">
        <v>28</v>
      </c>
      <c r="I1953" s="2" t="s">
        <v>27</v>
      </c>
      <c r="J1953" s="2" t="s">
        <v>15</v>
      </c>
      <c r="K1953" s="107">
        <v>6863.91</v>
      </c>
    </row>
    <row r="1954" spans="7:11" x14ac:dyDescent="0.2">
      <c r="G1954" s="3">
        <v>41378</v>
      </c>
      <c r="H1954" s="2" t="s">
        <v>31</v>
      </c>
      <c r="I1954" s="2" t="s">
        <v>20</v>
      </c>
      <c r="J1954" s="2" t="s">
        <v>33</v>
      </c>
      <c r="K1954" s="107">
        <v>763.07</v>
      </c>
    </row>
    <row r="1955" spans="7:11" x14ac:dyDescent="0.2">
      <c r="G1955" s="3">
        <v>41306</v>
      </c>
      <c r="H1955" s="2" t="s">
        <v>31</v>
      </c>
      <c r="I1955" s="2" t="s">
        <v>23</v>
      </c>
      <c r="J1955" s="2" t="s">
        <v>15</v>
      </c>
      <c r="K1955" s="107">
        <v>3196.89</v>
      </c>
    </row>
    <row r="1956" spans="7:11" x14ac:dyDescent="0.2">
      <c r="G1956" s="3">
        <v>41423</v>
      </c>
      <c r="H1956" s="2" t="s">
        <v>31</v>
      </c>
      <c r="I1956" s="2" t="s">
        <v>20</v>
      </c>
      <c r="J1956" s="2" t="s">
        <v>15</v>
      </c>
      <c r="K1956" s="107">
        <v>336.87</v>
      </c>
    </row>
    <row r="1957" spans="7:11" x14ac:dyDescent="0.2">
      <c r="G1957" s="3">
        <v>41351</v>
      </c>
      <c r="H1957" s="2" t="s">
        <v>28</v>
      </c>
      <c r="I1957" s="2" t="s">
        <v>14</v>
      </c>
      <c r="J1957" s="2" t="s">
        <v>33</v>
      </c>
      <c r="K1957" s="107">
        <v>7278.52</v>
      </c>
    </row>
    <row r="1958" spans="7:11" x14ac:dyDescent="0.2">
      <c r="G1958" s="3">
        <v>41211</v>
      </c>
      <c r="H1958" s="2" t="s">
        <v>17</v>
      </c>
      <c r="I1958" s="2" t="s">
        <v>14</v>
      </c>
      <c r="J1958" s="2" t="s">
        <v>24</v>
      </c>
      <c r="K1958" s="107">
        <v>3240.74</v>
      </c>
    </row>
    <row r="1959" spans="7:11" x14ac:dyDescent="0.2">
      <c r="G1959" s="3">
        <v>41277</v>
      </c>
      <c r="H1959" s="2" t="s">
        <v>17</v>
      </c>
      <c r="I1959" s="2" t="s">
        <v>23</v>
      </c>
      <c r="J1959" s="2" t="s">
        <v>21</v>
      </c>
      <c r="K1959" s="107">
        <v>3287.86</v>
      </c>
    </row>
    <row r="1960" spans="7:11" x14ac:dyDescent="0.2">
      <c r="G1960" s="3">
        <v>41182</v>
      </c>
      <c r="H1960" s="2" t="s">
        <v>17</v>
      </c>
      <c r="I1960" s="2" t="s">
        <v>23</v>
      </c>
      <c r="J1960" s="2" t="s">
        <v>24</v>
      </c>
      <c r="K1960" s="107">
        <v>7688.66</v>
      </c>
    </row>
    <row r="1961" spans="7:11" x14ac:dyDescent="0.2">
      <c r="G1961" s="3">
        <v>41489</v>
      </c>
      <c r="H1961" s="2" t="s">
        <v>13</v>
      </c>
      <c r="I1961" s="2" t="s">
        <v>23</v>
      </c>
      <c r="J1961" s="2" t="s">
        <v>29</v>
      </c>
      <c r="K1961" s="107">
        <v>479.66</v>
      </c>
    </row>
    <row r="1962" spans="7:11" x14ac:dyDescent="0.2">
      <c r="G1962" s="3">
        <v>41050</v>
      </c>
      <c r="H1962" s="2" t="s">
        <v>28</v>
      </c>
      <c r="I1962" s="2" t="s">
        <v>27</v>
      </c>
      <c r="J1962" s="2" t="s">
        <v>15</v>
      </c>
      <c r="K1962" s="107">
        <v>1827.54</v>
      </c>
    </row>
    <row r="1963" spans="7:11" x14ac:dyDescent="0.2">
      <c r="G1963" s="3">
        <v>41067</v>
      </c>
      <c r="H1963" s="2" t="s">
        <v>31</v>
      </c>
      <c r="I1963" s="2" t="s">
        <v>27</v>
      </c>
      <c r="J1963" s="2" t="s">
        <v>15</v>
      </c>
      <c r="K1963" s="107">
        <v>9194.91</v>
      </c>
    </row>
    <row r="1964" spans="7:11" x14ac:dyDescent="0.2">
      <c r="G1964" s="3">
        <v>41432</v>
      </c>
      <c r="H1964" s="2" t="s">
        <v>31</v>
      </c>
      <c r="I1964" s="2" t="s">
        <v>23</v>
      </c>
      <c r="J1964" s="2" t="s">
        <v>30</v>
      </c>
      <c r="K1964" s="107">
        <v>9343.66</v>
      </c>
    </row>
    <row r="1965" spans="7:11" x14ac:dyDescent="0.2">
      <c r="G1965" s="3">
        <v>41491</v>
      </c>
      <c r="H1965" s="2" t="s">
        <v>13</v>
      </c>
      <c r="I1965" s="2" t="s">
        <v>14</v>
      </c>
      <c r="J1965" s="2" t="s">
        <v>24</v>
      </c>
      <c r="K1965" s="107">
        <v>5183.4399999999996</v>
      </c>
    </row>
    <row r="1966" spans="7:11" x14ac:dyDescent="0.2">
      <c r="G1966" s="3">
        <v>41112</v>
      </c>
      <c r="H1966" s="2" t="s">
        <v>13</v>
      </c>
      <c r="I1966" s="2" t="s">
        <v>27</v>
      </c>
      <c r="J1966" s="2" t="s">
        <v>30</v>
      </c>
      <c r="K1966" s="107">
        <v>3989.66</v>
      </c>
    </row>
    <row r="1967" spans="7:11" x14ac:dyDescent="0.2">
      <c r="G1967" s="3">
        <v>41130</v>
      </c>
      <c r="H1967" s="2" t="s">
        <v>13</v>
      </c>
      <c r="I1967" s="2" t="s">
        <v>14</v>
      </c>
      <c r="J1967" s="2" t="s">
        <v>30</v>
      </c>
      <c r="K1967" s="107">
        <v>4774.1099999999997</v>
      </c>
    </row>
    <row r="1968" spans="7:11" x14ac:dyDescent="0.2">
      <c r="G1968" s="3">
        <v>41301</v>
      </c>
      <c r="H1968" s="2" t="s">
        <v>13</v>
      </c>
      <c r="I1968" s="2" t="s">
        <v>27</v>
      </c>
      <c r="J1968" s="2" t="s">
        <v>30</v>
      </c>
      <c r="K1968" s="107">
        <v>5505.71</v>
      </c>
    </row>
    <row r="1969" spans="7:11" x14ac:dyDescent="0.2">
      <c r="G1969" s="3">
        <v>41479</v>
      </c>
      <c r="H1969" s="2" t="s">
        <v>17</v>
      </c>
      <c r="I1969" s="2" t="s">
        <v>27</v>
      </c>
      <c r="J1969" s="2" t="s">
        <v>15</v>
      </c>
      <c r="K1969" s="107">
        <v>881.09</v>
      </c>
    </row>
    <row r="1970" spans="7:11" x14ac:dyDescent="0.2">
      <c r="G1970" s="3">
        <v>41485</v>
      </c>
      <c r="H1970" s="2" t="s">
        <v>17</v>
      </c>
      <c r="I1970" s="2" t="s">
        <v>27</v>
      </c>
      <c r="J1970" s="2" t="s">
        <v>282</v>
      </c>
      <c r="K1970" s="107">
        <v>6983.01</v>
      </c>
    </row>
    <row r="1971" spans="7:11" x14ac:dyDescent="0.2">
      <c r="G1971" s="3">
        <v>41396</v>
      </c>
      <c r="H1971" s="2" t="s">
        <v>28</v>
      </c>
      <c r="I1971" s="2" t="s">
        <v>20</v>
      </c>
      <c r="J1971" s="2" t="s">
        <v>29</v>
      </c>
      <c r="K1971" s="107">
        <v>7887.95</v>
      </c>
    </row>
    <row r="1972" spans="7:11" x14ac:dyDescent="0.2">
      <c r="G1972" s="3">
        <v>41361</v>
      </c>
      <c r="H1972" s="2" t="s">
        <v>13</v>
      </c>
      <c r="I1972" s="2" t="s">
        <v>27</v>
      </c>
      <c r="J1972" s="2" t="s">
        <v>36</v>
      </c>
      <c r="K1972" s="107">
        <v>3580.93</v>
      </c>
    </row>
    <row r="1973" spans="7:11" x14ac:dyDescent="0.2">
      <c r="G1973" s="3">
        <v>41373</v>
      </c>
      <c r="H1973" s="2" t="s">
        <v>31</v>
      </c>
      <c r="I1973" s="2" t="s">
        <v>14</v>
      </c>
      <c r="J1973" s="2" t="s">
        <v>36</v>
      </c>
      <c r="K1973" s="107">
        <v>5954.27</v>
      </c>
    </row>
    <row r="1974" spans="7:11" x14ac:dyDescent="0.2">
      <c r="G1974" s="3">
        <v>41496</v>
      </c>
      <c r="H1974" s="2" t="s">
        <v>28</v>
      </c>
      <c r="I1974" s="2" t="s">
        <v>23</v>
      </c>
      <c r="J1974" s="2" t="s">
        <v>21</v>
      </c>
      <c r="K1974" s="107">
        <v>308.8</v>
      </c>
    </row>
    <row r="1975" spans="7:11" x14ac:dyDescent="0.2">
      <c r="G1975" s="3">
        <v>41225</v>
      </c>
      <c r="H1975" s="2" t="s">
        <v>17</v>
      </c>
      <c r="I1975" s="2" t="s">
        <v>14</v>
      </c>
      <c r="J1975" s="2" t="s">
        <v>30</v>
      </c>
      <c r="K1975" s="107">
        <v>8528.61</v>
      </c>
    </row>
    <row r="1976" spans="7:11" x14ac:dyDescent="0.2">
      <c r="G1976" s="3">
        <v>41110</v>
      </c>
      <c r="H1976" s="2" t="s">
        <v>28</v>
      </c>
      <c r="I1976" s="2" t="s">
        <v>20</v>
      </c>
      <c r="J1976" s="2" t="s">
        <v>30</v>
      </c>
      <c r="K1976" s="107">
        <v>4294.5600000000004</v>
      </c>
    </row>
    <row r="1977" spans="7:11" x14ac:dyDescent="0.2">
      <c r="G1977" s="3">
        <v>41211</v>
      </c>
      <c r="H1977" s="2" t="s">
        <v>28</v>
      </c>
      <c r="I1977" s="2" t="s">
        <v>27</v>
      </c>
      <c r="J1977" s="2" t="s">
        <v>36</v>
      </c>
      <c r="K1977" s="107">
        <v>8027.48</v>
      </c>
    </row>
    <row r="1978" spans="7:11" x14ac:dyDescent="0.2">
      <c r="G1978" s="3">
        <v>41359</v>
      </c>
      <c r="H1978" s="2" t="s">
        <v>28</v>
      </c>
      <c r="I1978" s="2" t="s">
        <v>27</v>
      </c>
      <c r="J1978" s="2" t="s">
        <v>21</v>
      </c>
      <c r="K1978" s="107">
        <v>9079.89</v>
      </c>
    </row>
    <row r="1979" spans="7:11" x14ac:dyDescent="0.2">
      <c r="G1979" s="3">
        <v>41168</v>
      </c>
      <c r="H1979" s="2" t="s">
        <v>17</v>
      </c>
      <c r="I1979" s="2" t="s">
        <v>27</v>
      </c>
      <c r="J1979" s="2" t="s">
        <v>35</v>
      </c>
      <c r="K1979" s="107">
        <v>9861.7900000000009</v>
      </c>
    </row>
    <row r="1980" spans="7:11" x14ac:dyDescent="0.2">
      <c r="G1980" s="3">
        <v>41056</v>
      </c>
      <c r="H1980" s="2" t="s">
        <v>28</v>
      </c>
      <c r="I1980" s="2" t="s">
        <v>20</v>
      </c>
      <c r="J1980" s="2" t="s">
        <v>21</v>
      </c>
      <c r="K1980" s="107">
        <v>7230.3</v>
      </c>
    </row>
    <row r="1981" spans="7:11" x14ac:dyDescent="0.2">
      <c r="G1981" s="3">
        <v>40962</v>
      </c>
      <c r="H1981" s="2" t="s">
        <v>31</v>
      </c>
      <c r="I1981" s="2" t="s">
        <v>23</v>
      </c>
      <c r="J1981" s="2" t="s">
        <v>282</v>
      </c>
      <c r="K1981" s="107">
        <v>8542.0300000000007</v>
      </c>
    </row>
    <row r="1982" spans="7:11" x14ac:dyDescent="0.2">
      <c r="G1982" s="3">
        <v>41462</v>
      </c>
      <c r="H1982" s="2" t="s">
        <v>28</v>
      </c>
      <c r="I1982" s="2" t="s">
        <v>14</v>
      </c>
      <c r="J1982" s="2" t="s">
        <v>33</v>
      </c>
      <c r="K1982" s="107">
        <v>5308.63</v>
      </c>
    </row>
    <row r="1983" spans="7:11" x14ac:dyDescent="0.2">
      <c r="G1983" s="3">
        <v>41316</v>
      </c>
      <c r="H1983" s="2" t="s">
        <v>28</v>
      </c>
      <c r="I1983" s="2" t="s">
        <v>27</v>
      </c>
      <c r="J1983" s="2" t="s">
        <v>34</v>
      </c>
      <c r="K1983" s="107">
        <v>7090.74</v>
      </c>
    </row>
    <row r="1984" spans="7:11" x14ac:dyDescent="0.2">
      <c r="G1984" s="3">
        <v>41066</v>
      </c>
      <c r="H1984" s="2" t="s">
        <v>13</v>
      </c>
      <c r="I1984" s="2" t="s">
        <v>23</v>
      </c>
      <c r="J1984" s="2" t="s">
        <v>32</v>
      </c>
      <c r="K1984" s="107">
        <v>6975.48</v>
      </c>
    </row>
    <row r="1985" spans="7:11" x14ac:dyDescent="0.2">
      <c r="G1985" s="3">
        <v>41265</v>
      </c>
      <c r="H1985" s="2" t="s">
        <v>28</v>
      </c>
      <c r="I1985" s="2" t="s">
        <v>20</v>
      </c>
      <c r="J1985" s="2" t="s">
        <v>18</v>
      </c>
      <c r="K1985" s="107">
        <v>8216.2000000000007</v>
      </c>
    </row>
    <row r="1986" spans="7:11" x14ac:dyDescent="0.2">
      <c r="G1986" s="3">
        <v>40911</v>
      </c>
      <c r="H1986" s="2" t="s">
        <v>31</v>
      </c>
      <c r="I1986" s="2" t="s">
        <v>20</v>
      </c>
      <c r="J1986" s="2" t="s">
        <v>21</v>
      </c>
      <c r="K1986" s="107">
        <v>5055.3100000000004</v>
      </c>
    </row>
    <row r="1987" spans="7:11" x14ac:dyDescent="0.2">
      <c r="G1987" s="3">
        <v>41523</v>
      </c>
      <c r="H1987" s="2" t="s">
        <v>13</v>
      </c>
      <c r="I1987" s="2" t="s">
        <v>23</v>
      </c>
      <c r="J1987" s="2" t="s">
        <v>30</v>
      </c>
      <c r="K1987" s="107">
        <v>9783.35</v>
      </c>
    </row>
    <row r="1988" spans="7:11" x14ac:dyDescent="0.2">
      <c r="G1988" s="3">
        <v>41323</v>
      </c>
      <c r="H1988" s="2" t="s">
        <v>13</v>
      </c>
      <c r="I1988" s="2" t="s">
        <v>14</v>
      </c>
      <c r="J1988" s="2" t="s">
        <v>34</v>
      </c>
      <c r="K1988" s="107">
        <v>8284.0300000000007</v>
      </c>
    </row>
    <row r="1989" spans="7:11" x14ac:dyDescent="0.2">
      <c r="G1989" s="3">
        <v>41473</v>
      </c>
      <c r="H1989" s="2" t="s">
        <v>28</v>
      </c>
      <c r="I1989" s="2" t="s">
        <v>20</v>
      </c>
      <c r="J1989" s="2" t="s">
        <v>24</v>
      </c>
      <c r="K1989" s="107">
        <v>2888.35</v>
      </c>
    </row>
    <row r="1990" spans="7:11" x14ac:dyDescent="0.2">
      <c r="G1990" s="3">
        <v>41354</v>
      </c>
      <c r="H1990" s="2" t="s">
        <v>13</v>
      </c>
      <c r="I1990" s="2" t="s">
        <v>23</v>
      </c>
      <c r="J1990" s="2" t="s">
        <v>36</v>
      </c>
      <c r="K1990" s="107">
        <v>8770.14</v>
      </c>
    </row>
    <row r="1991" spans="7:11" x14ac:dyDescent="0.2">
      <c r="G1991" s="3">
        <v>41485</v>
      </c>
      <c r="H1991" s="2" t="s">
        <v>31</v>
      </c>
      <c r="I1991" s="2" t="s">
        <v>20</v>
      </c>
      <c r="J1991" s="2" t="s">
        <v>33</v>
      </c>
      <c r="K1991" s="107">
        <v>9261.0499999999993</v>
      </c>
    </row>
    <row r="1992" spans="7:11" x14ac:dyDescent="0.2">
      <c r="G1992" s="3">
        <v>41564</v>
      </c>
      <c r="H1992" s="2" t="s">
        <v>13</v>
      </c>
      <c r="I1992" s="2" t="s">
        <v>14</v>
      </c>
      <c r="J1992" s="2" t="s">
        <v>36</v>
      </c>
      <c r="K1992" s="107">
        <v>4121.33</v>
      </c>
    </row>
    <row r="1993" spans="7:11" x14ac:dyDescent="0.2">
      <c r="G1993" s="3">
        <v>41213</v>
      </c>
      <c r="H1993" s="2" t="s">
        <v>31</v>
      </c>
      <c r="I1993" s="2" t="s">
        <v>23</v>
      </c>
      <c r="J1993" s="2" t="s">
        <v>33</v>
      </c>
      <c r="K1993" s="107">
        <v>9611.2800000000007</v>
      </c>
    </row>
    <row r="1994" spans="7:11" x14ac:dyDescent="0.2">
      <c r="G1994" s="3">
        <v>41335</v>
      </c>
      <c r="H1994" s="2" t="s">
        <v>13</v>
      </c>
      <c r="I1994" s="2" t="s">
        <v>23</v>
      </c>
      <c r="J1994" s="2" t="s">
        <v>18</v>
      </c>
      <c r="K1994" s="107">
        <v>3119.67</v>
      </c>
    </row>
    <row r="1995" spans="7:11" x14ac:dyDescent="0.2">
      <c r="G1995" s="3">
        <v>41076</v>
      </c>
      <c r="H1995" s="2" t="s">
        <v>13</v>
      </c>
      <c r="I1995" s="2" t="s">
        <v>27</v>
      </c>
      <c r="J1995" s="2" t="s">
        <v>32</v>
      </c>
      <c r="K1995" s="107">
        <v>4813.26</v>
      </c>
    </row>
    <row r="1996" spans="7:11" x14ac:dyDescent="0.2">
      <c r="G1996" s="3">
        <v>41067</v>
      </c>
      <c r="H1996" s="2" t="s">
        <v>13</v>
      </c>
      <c r="I1996" s="2" t="s">
        <v>14</v>
      </c>
      <c r="J1996" s="2" t="s">
        <v>18</v>
      </c>
      <c r="K1996" s="107">
        <v>9556.3799999999992</v>
      </c>
    </row>
    <row r="1997" spans="7:11" x14ac:dyDescent="0.2">
      <c r="G1997" s="3">
        <v>41326</v>
      </c>
      <c r="H1997" s="2" t="s">
        <v>13</v>
      </c>
      <c r="I1997" s="2" t="s">
        <v>20</v>
      </c>
      <c r="J1997" s="2" t="s">
        <v>21</v>
      </c>
      <c r="K1997" s="107">
        <v>307.70999999999998</v>
      </c>
    </row>
    <row r="1998" spans="7:11" x14ac:dyDescent="0.2">
      <c r="G1998" s="3">
        <v>41469</v>
      </c>
      <c r="H1998" s="2" t="s">
        <v>17</v>
      </c>
      <c r="I1998" s="2" t="s">
        <v>27</v>
      </c>
      <c r="J1998" s="2" t="s">
        <v>35</v>
      </c>
      <c r="K1998" s="107">
        <v>7701.91</v>
      </c>
    </row>
    <row r="1999" spans="7:11" x14ac:dyDescent="0.2">
      <c r="G1999" s="3">
        <v>41485</v>
      </c>
      <c r="H1999" s="2" t="s">
        <v>17</v>
      </c>
      <c r="I1999" s="2" t="s">
        <v>27</v>
      </c>
      <c r="J1999" s="2" t="s">
        <v>30</v>
      </c>
      <c r="K1999" s="107">
        <v>1788.9</v>
      </c>
    </row>
    <row r="2000" spans="7:11" x14ac:dyDescent="0.2">
      <c r="G2000" s="3">
        <v>40936</v>
      </c>
      <c r="H2000" s="2" t="s">
        <v>31</v>
      </c>
      <c r="I2000" s="2" t="s">
        <v>27</v>
      </c>
      <c r="J2000" s="2" t="s">
        <v>30</v>
      </c>
      <c r="K2000" s="107">
        <v>681.2</v>
      </c>
    </row>
    <row r="2001" spans="7:11" x14ac:dyDescent="0.2">
      <c r="G2001" s="3">
        <v>41387</v>
      </c>
      <c r="H2001" s="2" t="s">
        <v>17</v>
      </c>
      <c r="I2001" s="2" t="s">
        <v>27</v>
      </c>
      <c r="J2001" s="2" t="s">
        <v>33</v>
      </c>
      <c r="K2001" s="107">
        <v>739.95</v>
      </c>
    </row>
    <row r="2002" spans="7:11" x14ac:dyDescent="0.2">
      <c r="G2002" s="3">
        <v>41187</v>
      </c>
      <c r="H2002" s="2" t="s">
        <v>28</v>
      </c>
      <c r="I2002" s="2" t="s">
        <v>27</v>
      </c>
      <c r="J2002" s="2" t="s">
        <v>24</v>
      </c>
      <c r="K2002" s="107">
        <v>6000.51</v>
      </c>
    </row>
    <row r="2003" spans="7:11" x14ac:dyDescent="0.2">
      <c r="G2003" s="3">
        <v>41502</v>
      </c>
      <c r="H2003" s="2" t="s">
        <v>28</v>
      </c>
      <c r="I2003" s="2" t="s">
        <v>27</v>
      </c>
      <c r="J2003" s="2" t="s">
        <v>30</v>
      </c>
      <c r="K2003" s="107">
        <v>2517.85</v>
      </c>
    </row>
    <row r="2004" spans="7:11" x14ac:dyDescent="0.2">
      <c r="G2004" s="3">
        <v>40945</v>
      </c>
      <c r="H2004" s="2" t="s">
        <v>28</v>
      </c>
      <c r="I2004" s="2" t="s">
        <v>14</v>
      </c>
      <c r="J2004" s="2" t="s">
        <v>15</v>
      </c>
      <c r="K2004" s="107">
        <v>9665.25</v>
      </c>
    </row>
    <row r="2005" spans="7:11" x14ac:dyDescent="0.2">
      <c r="G2005" s="3">
        <v>41015</v>
      </c>
      <c r="H2005" s="2" t="s">
        <v>17</v>
      </c>
      <c r="I2005" s="2" t="s">
        <v>27</v>
      </c>
      <c r="J2005" s="2" t="s">
        <v>36</v>
      </c>
      <c r="K2005" s="107">
        <v>4392.3999999999996</v>
      </c>
    </row>
    <row r="2006" spans="7:11" x14ac:dyDescent="0.2">
      <c r="G2006" s="3">
        <v>41398</v>
      </c>
      <c r="H2006" s="2" t="s">
        <v>13</v>
      </c>
      <c r="I2006" s="2" t="s">
        <v>27</v>
      </c>
      <c r="J2006" s="2" t="s">
        <v>15</v>
      </c>
      <c r="K2006" s="107">
        <v>8860.08</v>
      </c>
    </row>
    <row r="2007" spans="7:11" x14ac:dyDescent="0.2">
      <c r="G2007" s="3">
        <v>41014</v>
      </c>
      <c r="H2007" s="2" t="s">
        <v>31</v>
      </c>
      <c r="I2007" s="2" t="s">
        <v>27</v>
      </c>
      <c r="J2007" s="2" t="s">
        <v>29</v>
      </c>
      <c r="K2007" s="107">
        <v>2720.89</v>
      </c>
    </row>
    <row r="2008" spans="7:11" x14ac:dyDescent="0.2">
      <c r="G2008" s="3">
        <v>41630</v>
      </c>
      <c r="H2008" s="2" t="s">
        <v>17</v>
      </c>
      <c r="I2008" s="2" t="s">
        <v>27</v>
      </c>
      <c r="J2008" s="2" t="s">
        <v>18</v>
      </c>
      <c r="K2008" s="107">
        <v>4153.67</v>
      </c>
    </row>
    <row r="2009" spans="7:11" x14ac:dyDescent="0.2">
      <c r="G2009" s="3">
        <v>41637</v>
      </c>
      <c r="H2009" s="2" t="s">
        <v>17</v>
      </c>
      <c r="I2009" s="2" t="s">
        <v>20</v>
      </c>
      <c r="J2009" s="2" t="s">
        <v>21</v>
      </c>
      <c r="K2009" s="107">
        <v>1249.8399999999999</v>
      </c>
    </row>
    <row r="2010" spans="7:11" x14ac:dyDescent="0.2">
      <c r="G2010" s="3">
        <v>41632</v>
      </c>
      <c r="H2010" s="2" t="s">
        <v>28</v>
      </c>
      <c r="I2010" s="2" t="s">
        <v>14</v>
      </c>
      <c r="J2010" s="2" t="s">
        <v>35</v>
      </c>
      <c r="K2010" s="107">
        <v>1013.75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8">
    <tabColor rgb="FFFF0000"/>
  </sheetPr>
  <dimension ref="A1:K2010"/>
  <sheetViews>
    <sheetView zoomScale="115" zoomScaleNormal="115" workbookViewId="0">
      <selection activeCell="J9" sqref="J9"/>
    </sheetView>
  </sheetViews>
  <sheetFormatPr baseColWidth="10" defaultColWidth="8.83203125" defaultRowHeight="15" x14ac:dyDescent="0.2"/>
  <cols>
    <col min="1" max="1" width="13.83203125" bestFit="1" customWidth="1"/>
    <col min="2" max="2" width="10.5" bestFit="1" customWidth="1"/>
    <col min="4" max="4" width="16.6640625" customWidth="1"/>
    <col min="5" max="5" width="16.33203125" customWidth="1"/>
    <col min="6" max="6" width="1.83203125" customWidth="1"/>
    <col min="7" max="7" width="9.5" bestFit="1" customWidth="1"/>
    <col min="9" max="9" width="9" bestFit="1" customWidth="1"/>
    <col min="10" max="10" width="26.1640625" bestFit="1" customWidth="1"/>
  </cols>
  <sheetData>
    <row r="1" spans="1:11" x14ac:dyDescent="0.2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2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2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2">
      <c r="J4" s="2" t="s">
        <v>33</v>
      </c>
    </row>
    <row r="5" spans="1:11" x14ac:dyDescent="0.2">
      <c r="J5" s="2" t="s">
        <v>18</v>
      </c>
    </row>
    <row r="6" spans="1:11" ht="16" x14ac:dyDescent="0.2">
      <c r="A6" s="58" t="s">
        <v>284</v>
      </c>
      <c r="B6" s="108">
        <f>SUMPRODUCT(A9:A14,B9:B14)</f>
        <v>3428</v>
      </c>
      <c r="D6" s="58" t="s">
        <v>285</v>
      </c>
      <c r="E6" s="108">
        <f>SUMPRODUCT(D9:D15,E9:E15)</f>
        <v>97212.37999999999</v>
      </c>
      <c r="J6" s="2" t="s">
        <v>24</v>
      </c>
    </row>
    <row r="7" spans="1:11" x14ac:dyDescent="0.2">
      <c r="J7" s="2" t="s">
        <v>282</v>
      </c>
    </row>
    <row r="8" spans="1:11" ht="16" x14ac:dyDescent="0.2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2">
      <c r="A9" s="50">
        <v>1</v>
      </c>
      <c r="B9" s="2">
        <v>27</v>
      </c>
      <c r="D9" s="2">
        <v>50</v>
      </c>
      <c r="E9" s="50">
        <v>259.27</v>
      </c>
      <c r="J9" s="109">
        <f>SUMPRODUCT(COUNTIFS(J12:J2010,J2:J7))</f>
        <v>962</v>
      </c>
    </row>
    <row r="10" spans="1:11" x14ac:dyDescent="0.2">
      <c r="A10" s="50">
        <v>2</v>
      </c>
      <c r="B10" s="2">
        <v>3</v>
      </c>
      <c r="D10" s="2">
        <v>65</v>
      </c>
      <c r="E10" s="50">
        <v>341.47</v>
      </c>
    </row>
    <row r="11" spans="1:11" x14ac:dyDescent="0.2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2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7">
        <v>6279.19</v>
      </c>
    </row>
    <row r="13" spans="1:11" x14ac:dyDescent="0.2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7">
        <v>7416.53</v>
      </c>
    </row>
    <row r="14" spans="1:11" x14ac:dyDescent="0.2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7">
        <v>6269.72</v>
      </c>
    </row>
    <row r="15" spans="1:11" x14ac:dyDescent="0.2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7">
        <v>5423.53</v>
      </c>
    </row>
    <row r="16" spans="1:11" x14ac:dyDescent="0.2">
      <c r="G16" s="3">
        <v>41288</v>
      </c>
      <c r="H16" s="2" t="s">
        <v>17</v>
      </c>
      <c r="I16" s="2" t="s">
        <v>27</v>
      </c>
      <c r="J16" s="2" t="s">
        <v>32</v>
      </c>
      <c r="K16" s="107">
        <v>6830.07</v>
      </c>
    </row>
    <row r="17" spans="7:11" x14ac:dyDescent="0.2">
      <c r="G17" s="3">
        <v>41002</v>
      </c>
      <c r="H17" s="2" t="s">
        <v>13</v>
      </c>
      <c r="I17" s="2" t="s">
        <v>20</v>
      </c>
      <c r="J17" s="2" t="s">
        <v>29</v>
      </c>
      <c r="K17" s="107">
        <v>2611.34</v>
      </c>
    </row>
    <row r="18" spans="7:11" x14ac:dyDescent="0.2">
      <c r="G18" s="3">
        <v>41294</v>
      </c>
      <c r="H18" s="2" t="s">
        <v>28</v>
      </c>
      <c r="I18" s="2" t="s">
        <v>14</v>
      </c>
      <c r="J18" s="2" t="s">
        <v>33</v>
      </c>
      <c r="K18" s="107">
        <v>4811.3</v>
      </c>
    </row>
    <row r="19" spans="7:11" x14ac:dyDescent="0.2">
      <c r="G19" s="3">
        <v>40965</v>
      </c>
      <c r="H19" s="2" t="s">
        <v>17</v>
      </c>
      <c r="I19" s="2" t="s">
        <v>20</v>
      </c>
      <c r="J19" s="2" t="s">
        <v>36</v>
      </c>
      <c r="K19" s="107">
        <v>22.56</v>
      </c>
    </row>
    <row r="20" spans="7:11" x14ac:dyDescent="0.2">
      <c r="G20" s="3">
        <v>41624</v>
      </c>
      <c r="H20" s="2" t="s">
        <v>31</v>
      </c>
      <c r="I20" s="2" t="s">
        <v>23</v>
      </c>
      <c r="J20" s="2" t="s">
        <v>32</v>
      </c>
      <c r="K20" s="107">
        <v>8206.4</v>
      </c>
    </row>
    <row r="21" spans="7:11" x14ac:dyDescent="0.2">
      <c r="G21" s="3">
        <v>41004</v>
      </c>
      <c r="H21" s="2" t="s">
        <v>31</v>
      </c>
      <c r="I21" s="2" t="s">
        <v>23</v>
      </c>
      <c r="J21" s="2" t="s">
        <v>33</v>
      </c>
      <c r="K21" s="107">
        <v>8450.35</v>
      </c>
    </row>
    <row r="22" spans="7:11" x14ac:dyDescent="0.2">
      <c r="G22" s="3">
        <v>41084</v>
      </c>
      <c r="H22" s="2" t="s">
        <v>13</v>
      </c>
      <c r="I22" s="2" t="s">
        <v>20</v>
      </c>
      <c r="J22" s="2" t="s">
        <v>15</v>
      </c>
      <c r="K22" s="107">
        <v>2143.89</v>
      </c>
    </row>
    <row r="23" spans="7:11" x14ac:dyDescent="0.2">
      <c r="G23" s="3">
        <v>41508</v>
      </c>
      <c r="H23" s="2" t="s">
        <v>28</v>
      </c>
      <c r="I23" s="2" t="s">
        <v>14</v>
      </c>
      <c r="J23" s="2" t="s">
        <v>15</v>
      </c>
      <c r="K23" s="107">
        <v>6112.99</v>
      </c>
    </row>
    <row r="24" spans="7:11" x14ac:dyDescent="0.2">
      <c r="G24" s="3">
        <v>41587</v>
      </c>
      <c r="H24" s="2" t="s">
        <v>31</v>
      </c>
      <c r="I24" s="2" t="s">
        <v>23</v>
      </c>
      <c r="J24" s="2" t="s">
        <v>32</v>
      </c>
      <c r="K24" s="107">
        <v>272.64999999999998</v>
      </c>
    </row>
    <row r="25" spans="7:11" x14ac:dyDescent="0.2">
      <c r="G25" s="3">
        <v>41356</v>
      </c>
      <c r="H25" s="2" t="s">
        <v>31</v>
      </c>
      <c r="I25" s="2" t="s">
        <v>20</v>
      </c>
      <c r="J25" s="2" t="s">
        <v>18</v>
      </c>
      <c r="K25" s="107">
        <v>2552.66</v>
      </c>
    </row>
    <row r="26" spans="7:11" x14ac:dyDescent="0.2">
      <c r="G26" s="3">
        <v>41185</v>
      </c>
      <c r="H26" s="2" t="s">
        <v>17</v>
      </c>
      <c r="I26" s="2" t="s">
        <v>27</v>
      </c>
      <c r="J26" s="2" t="s">
        <v>30</v>
      </c>
      <c r="K26" s="107">
        <v>9829.57</v>
      </c>
    </row>
    <row r="27" spans="7:11" x14ac:dyDescent="0.2">
      <c r="G27" s="3">
        <v>41368</v>
      </c>
      <c r="H27" s="2" t="s">
        <v>13</v>
      </c>
      <c r="I27" s="2" t="s">
        <v>20</v>
      </c>
      <c r="J27" s="2" t="s">
        <v>18</v>
      </c>
      <c r="K27" s="107">
        <v>4453.29</v>
      </c>
    </row>
    <row r="28" spans="7:11" x14ac:dyDescent="0.2">
      <c r="G28" s="3">
        <v>40913</v>
      </c>
      <c r="H28" s="2" t="s">
        <v>28</v>
      </c>
      <c r="I28" s="2" t="s">
        <v>27</v>
      </c>
      <c r="J28" s="2" t="s">
        <v>18</v>
      </c>
      <c r="K28" s="107">
        <v>5000.05</v>
      </c>
    </row>
    <row r="29" spans="7:11" x14ac:dyDescent="0.2">
      <c r="G29" s="3">
        <v>41584</v>
      </c>
      <c r="H29" s="2" t="s">
        <v>31</v>
      </c>
      <c r="I29" s="2" t="s">
        <v>20</v>
      </c>
      <c r="J29" s="2" t="s">
        <v>24</v>
      </c>
      <c r="K29" s="107">
        <v>1025.1600000000001</v>
      </c>
    </row>
    <row r="30" spans="7:11" x14ac:dyDescent="0.2">
      <c r="G30" s="3">
        <v>41542</v>
      </c>
      <c r="H30" s="2" t="s">
        <v>31</v>
      </c>
      <c r="I30" s="2" t="s">
        <v>14</v>
      </c>
      <c r="J30" s="2" t="s">
        <v>36</v>
      </c>
      <c r="K30" s="107">
        <v>2005.62</v>
      </c>
    </row>
    <row r="31" spans="7:11" x14ac:dyDescent="0.2">
      <c r="G31" s="3">
        <v>41590</v>
      </c>
      <c r="H31" s="2" t="s">
        <v>17</v>
      </c>
      <c r="I31" s="2" t="s">
        <v>14</v>
      </c>
      <c r="J31" s="2" t="s">
        <v>32</v>
      </c>
      <c r="K31" s="107">
        <v>8150.69</v>
      </c>
    </row>
    <row r="32" spans="7:11" x14ac:dyDescent="0.2">
      <c r="G32" s="3">
        <v>41250</v>
      </c>
      <c r="H32" s="2" t="s">
        <v>28</v>
      </c>
      <c r="I32" s="2" t="s">
        <v>14</v>
      </c>
      <c r="J32" s="2" t="s">
        <v>32</v>
      </c>
      <c r="K32" s="107">
        <v>6992.64</v>
      </c>
    </row>
    <row r="33" spans="7:11" x14ac:dyDescent="0.2">
      <c r="G33" s="3">
        <v>41583</v>
      </c>
      <c r="H33" s="2" t="s">
        <v>17</v>
      </c>
      <c r="I33" s="2" t="s">
        <v>27</v>
      </c>
      <c r="J33" s="2" t="s">
        <v>24</v>
      </c>
      <c r="K33" s="107">
        <v>5838.47</v>
      </c>
    </row>
    <row r="34" spans="7:11" x14ac:dyDescent="0.2">
      <c r="G34" s="3">
        <v>41547</v>
      </c>
      <c r="H34" s="2" t="s">
        <v>13</v>
      </c>
      <c r="I34" s="2" t="s">
        <v>14</v>
      </c>
      <c r="J34" s="2" t="s">
        <v>30</v>
      </c>
      <c r="K34" s="107">
        <v>923.46</v>
      </c>
    </row>
    <row r="35" spans="7:11" x14ac:dyDescent="0.2">
      <c r="G35" s="3">
        <v>41148</v>
      </c>
      <c r="H35" s="2" t="s">
        <v>13</v>
      </c>
      <c r="I35" s="2" t="s">
        <v>14</v>
      </c>
      <c r="J35" s="2" t="s">
        <v>18</v>
      </c>
      <c r="K35" s="107">
        <v>2443.9</v>
      </c>
    </row>
    <row r="36" spans="7:11" x14ac:dyDescent="0.2">
      <c r="G36" s="3">
        <v>41504</v>
      </c>
      <c r="H36" s="2" t="s">
        <v>17</v>
      </c>
      <c r="I36" s="2" t="s">
        <v>23</v>
      </c>
      <c r="J36" s="2" t="s">
        <v>29</v>
      </c>
      <c r="K36" s="107">
        <v>3989.25</v>
      </c>
    </row>
    <row r="37" spans="7:11" x14ac:dyDescent="0.2">
      <c r="G37" s="3">
        <v>40958</v>
      </c>
      <c r="H37" s="2" t="s">
        <v>31</v>
      </c>
      <c r="I37" s="2" t="s">
        <v>27</v>
      </c>
      <c r="J37" s="2" t="s">
        <v>21</v>
      </c>
      <c r="K37" s="107">
        <v>8702.2900000000009</v>
      </c>
    </row>
    <row r="38" spans="7:11" x14ac:dyDescent="0.2">
      <c r="G38" s="3">
        <v>41619</v>
      </c>
      <c r="H38" s="2" t="s">
        <v>28</v>
      </c>
      <c r="I38" s="2" t="s">
        <v>27</v>
      </c>
      <c r="J38" s="2" t="s">
        <v>32</v>
      </c>
      <c r="K38" s="107">
        <v>5415.74</v>
      </c>
    </row>
    <row r="39" spans="7:11" x14ac:dyDescent="0.2">
      <c r="G39" s="3">
        <v>41350</v>
      </c>
      <c r="H39" s="2" t="s">
        <v>31</v>
      </c>
      <c r="I39" s="2" t="s">
        <v>27</v>
      </c>
      <c r="J39" s="2" t="s">
        <v>33</v>
      </c>
      <c r="K39" s="107">
        <v>1298.33</v>
      </c>
    </row>
    <row r="40" spans="7:11" x14ac:dyDescent="0.2">
      <c r="G40" s="3">
        <v>41244</v>
      </c>
      <c r="H40" s="2" t="s">
        <v>13</v>
      </c>
      <c r="I40" s="2" t="s">
        <v>20</v>
      </c>
      <c r="J40" s="2" t="s">
        <v>282</v>
      </c>
      <c r="K40" s="107">
        <v>1238.83</v>
      </c>
    </row>
    <row r="41" spans="7:11" x14ac:dyDescent="0.2">
      <c r="G41" s="3">
        <v>41369</v>
      </c>
      <c r="H41" s="2" t="s">
        <v>28</v>
      </c>
      <c r="I41" s="2" t="s">
        <v>20</v>
      </c>
      <c r="J41" s="2" t="s">
        <v>34</v>
      </c>
      <c r="K41" s="107">
        <v>4555.91</v>
      </c>
    </row>
    <row r="42" spans="7:11" x14ac:dyDescent="0.2">
      <c r="G42" s="3">
        <v>41337</v>
      </c>
      <c r="H42" s="2" t="s">
        <v>17</v>
      </c>
      <c r="I42" s="2" t="s">
        <v>14</v>
      </c>
      <c r="J42" s="2" t="s">
        <v>282</v>
      </c>
      <c r="K42" s="107">
        <v>5610.09</v>
      </c>
    </row>
    <row r="43" spans="7:11" x14ac:dyDescent="0.2">
      <c r="G43" s="3">
        <v>41413</v>
      </c>
      <c r="H43" s="2" t="s">
        <v>13</v>
      </c>
      <c r="I43" s="2" t="s">
        <v>27</v>
      </c>
      <c r="J43" s="2" t="s">
        <v>29</v>
      </c>
      <c r="K43" s="107">
        <v>4313.78</v>
      </c>
    </row>
    <row r="44" spans="7:11" x14ac:dyDescent="0.2">
      <c r="G44" s="3">
        <v>41024</v>
      </c>
      <c r="H44" s="2" t="s">
        <v>28</v>
      </c>
      <c r="I44" s="2" t="s">
        <v>23</v>
      </c>
      <c r="J44" s="2" t="s">
        <v>21</v>
      </c>
      <c r="K44" s="107">
        <v>6856.8</v>
      </c>
    </row>
    <row r="45" spans="7:11" x14ac:dyDescent="0.2">
      <c r="G45" s="3">
        <v>41541</v>
      </c>
      <c r="H45" s="2" t="s">
        <v>28</v>
      </c>
      <c r="I45" s="2" t="s">
        <v>27</v>
      </c>
      <c r="J45" s="2" t="s">
        <v>33</v>
      </c>
      <c r="K45" s="107">
        <v>2304.8200000000002</v>
      </c>
    </row>
    <row r="46" spans="7:11" x14ac:dyDescent="0.2">
      <c r="G46" s="3">
        <v>41077</v>
      </c>
      <c r="H46" s="2" t="s">
        <v>17</v>
      </c>
      <c r="I46" s="2" t="s">
        <v>14</v>
      </c>
      <c r="J46" s="2" t="s">
        <v>24</v>
      </c>
      <c r="K46" s="107">
        <v>9272.39</v>
      </c>
    </row>
    <row r="47" spans="7:11" x14ac:dyDescent="0.2">
      <c r="G47" s="3">
        <v>41418</v>
      </c>
      <c r="H47" s="2" t="s">
        <v>31</v>
      </c>
      <c r="I47" s="2" t="s">
        <v>14</v>
      </c>
      <c r="J47" s="2" t="s">
        <v>18</v>
      </c>
      <c r="K47" s="107">
        <v>8687.44</v>
      </c>
    </row>
    <row r="48" spans="7:11" x14ac:dyDescent="0.2">
      <c r="G48" s="3">
        <v>41567</v>
      </c>
      <c r="H48" s="2" t="s">
        <v>28</v>
      </c>
      <c r="I48" s="2" t="s">
        <v>27</v>
      </c>
      <c r="J48" s="2" t="s">
        <v>33</v>
      </c>
      <c r="K48" s="107">
        <v>1360.85</v>
      </c>
    </row>
    <row r="49" spans="7:11" x14ac:dyDescent="0.2">
      <c r="G49" s="3">
        <v>41283</v>
      </c>
      <c r="H49" s="2" t="s">
        <v>31</v>
      </c>
      <c r="I49" s="2" t="s">
        <v>23</v>
      </c>
      <c r="J49" s="2" t="s">
        <v>21</v>
      </c>
      <c r="K49" s="107">
        <v>7400.55</v>
      </c>
    </row>
    <row r="50" spans="7:11" x14ac:dyDescent="0.2">
      <c r="G50" s="3">
        <v>41272</v>
      </c>
      <c r="H50" s="2" t="s">
        <v>28</v>
      </c>
      <c r="I50" s="2" t="s">
        <v>23</v>
      </c>
      <c r="J50" s="2" t="s">
        <v>24</v>
      </c>
      <c r="K50" s="107">
        <v>619.36</v>
      </c>
    </row>
    <row r="51" spans="7:11" x14ac:dyDescent="0.2">
      <c r="G51" s="3">
        <v>41530</v>
      </c>
      <c r="H51" s="2" t="s">
        <v>17</v>
      </c>
      <c r="I51" s="2" t="s">
        <v>23</v>
      </c>
      <c r="J51" s="2" t="s">
        <v>21</v>
      </c>
      <c r="K51" s="107">
        <v>6234.55</v>
      </c>
    </row>
    <row r="52" spans="7:11" x14ac:dyDescent="0.2">
      <c r="G52" s="3">
        <v>41041</v>
      </c>
      <c r="H52" s="2" t="s">
        <v>31</v>
      </c>
      <c r="I52" s="2" t="s">
        <v>23</v>
      </c>
      <c r="J52" s="2" t="s">
        <v>33</v>
      </c>
      <c r="K52" s="107">
        <v>8215.36</v>
      </c>
    </row>
    <row r="53" spans="7:11" x14ac:dyDescent="0.2">
      <c r="G53" s="3">
        <v>41119</v>
      </c>
      <c r="H53" s="2" t="s">
        <v>31</v>
      </c>
      <c r="I53" s="2" t="s">
        <v>27</v>
      </c>
      <c r="J53" s="2" t="s">
        <v>32</v>
      </c>
      <c r="K53" s="107">
        <v>8501.39</v>
      </c>
    </row>
    <row r="54" spans="7:11" x14ac:dyDescent="0.2">
      <c r="G54" s="3">
        <v>41376</v>
      </c>
      <c r="H54" s="2" t="s">
        <v>13</v>
      </c>
      <c r="I54" s="2" t="s">
        <v>23</v>
      </c>
      <c r="J54" s="2" t="s">
        <v>21</v>
      </c>
      <c r="K54" s="107">
        <v>7408.56</v>
      </c>
    </row>
    <row r="55" spans="7:11" x14ac:dyDescent="0.2">
      <c r="G55" s="3">
        <v>41032</v>
      </c>
      <c r="H55" s="2" t="s">
        <v>31</v>
      </c>
      <c r="I55" s="2" t="s">
        <v>14</v>
      </c>
      <c r="J55" s="2" t="s">
        <v>32</v>
      </c>
      <c r="K55" s="107">
        <v>3774.52</v>
      </c>
    </row>
    <row r="56" spans="7:11" x14ac:dyDescent="0.2">
      <c r="G56" s="3">
        <v>41107</v>
      </c>
      <c r="H56" s="2" t="s">
        <v>13</v>
      </c>
      <c r="I56" s="2" t="s">
        <v>27</v>
      </c>
      <c r="J56" s="2" t="s">
        <v>26</v>
      </c>
      <c r="K56" s="107">
        <v>1614.4</v>
      </c>
    </row>
    <row r="57" spans="7:11" x14ac:dyDescent="0.2">
      <c r="G57" s="3">
        <v>41594</v>
      </c>
      <c r="H57" s="2" t="s">
        <v>28</v>
      </c>
      <c r="I57" s="2" t="s">
        <v>20</v>
      </c>
      <c r="J57" s="2" t="s">
        <v>21</v>
      </c>
      <c r="K57" s="107">
        <v>9309.51</v>
      </c>
    </row>
    <row r="58" spans="7:11" x14ac:dyDescent="0.2">
      <c r="G58" s="3">
        <v>41349</v>
      </c>
      <c r="H58" s="2" t="s">
        <v>28</v>
      </c>
      <c r="I58" s="2" t="s">
        <v>23</v>
      </c>
      <c r="J58" s="2" t="s">
        <v>36</v>
      </c>
      <c r="K58" s="107">
        <v>1102.78</v>
      </c>
    </row>
    <row r="59" spans="7:11" x14ac:dyDescent="0.2">
      <c r="G59" s="3">
        <v>41503</v>
      </c>
      <c r="H59" s="2" t="s">
        <v>31</v>
      </c>
      <c r="I59" s="2" t="s">
        <v>27</v>
      </c>
      <c r="J59" s="2" t="s">
        <v>24</v>
      </c>
      <c r="K59" s="107">
        <v>6216.09</v>
      </c>
    </row>
    <row r="60" spans="7:11" x14ac:dyDescent="0.2">
      <c r="G60" s="3">
        <v>41195</v>
      </c>
      <c r="H60" s="2" t="s">
        <v>31</v>
      </c>
      <c r="I60" s="2" t="s">
        <v>14</v>
      </c>
      <c r="J60" s="2" t="s">
        <v>30</v>
      </c>
      <c r="K60" s="107">
        <v>3073.61</v>
      </c>
    </row>
    <row r="61" spans="7:11" x14ac:dyDescent="0.2">
      <c r="G61" s="3">
        <v>41543</v>
      </c>
      <c r="H61" s="2" t="s">
        <v>28</v>
      </c>
      <c r="I61" s="2" t="s">
        <v>27</v>
      </c>
      <c r="J61" s="2" t="s">
        <v>35</v>
      </c>
      <c r="K61" s="107">
        <v>7454.44</v>
      </c>
    </row>
    <row r="62" spans="7:11" x14ac:dyDescent="0.2">
      <c r="G62" s="3">
        <v>41437</v>
      </c>
      <c r="H62" s="2" t="s">
        <v>13</v>
      </c>
      <c r="I62" s="2" t="s">
        <v>23</v>
      </c>
      <c r="J62" s="2" t="s">
        <v>18</v>
      </c>
      <c r="K62" s="107">
        <v>5928.4</v>
      </c>
    </row>
    <row r="63" spans="7:11" x14ac:dyDescent="0.2">
      <c r="G63" s="3">
        <v>41014</v>
      </c>
      <c r="H63" s="2" t="s">
        <v>17</v>
      </c>
      <c r="I63" s="2" t="s">
        <v>23</v>
      </c>
      <c r="J63" s="2" t="s">
        <v>34</v>
      </c>
      <c r="K63" s="107">
        <v>3195.16</v>
      </c>
    </row>
    <row r="64" spans="7:11" x14ac:dyDescent="0.2">
      <c r="G64" s="3">
        <v>41638</v>
      </c>
      <c r="H64" s="2" t="s">
        <v>13</v>
      </c>
      <c r="I64" s="2" t="s">
        <v>20</v>
      </c>
      <c r="J64" s="2" t="s">
        <v>32</v>
      </c>
      <c r="K64" s="107">
        <v>7118.01</v>
      </c>
    </row>
    <row r="65" spans="7:11" x14ac:dyDescent="0.2">
      <c r="G65" s="3">
        <v>41167</v>
      </c>
      <c r="H65" s="2" t="s">
        <v>28</v>
      </c>
      <c r="I65" s="2" t="s">
        <v>27</v>
      </c>
      <c r="J65" s="2" t="s">
        <v>282</v>
      </c>
      <c r="K65" s="107">
        <v>4335.96</v>
      </c>
    </row>
    <row r="66" spans="7:11" x14ac:dyDescent="0.2">
      <c r="G66" s="3">
        <v>41040</v>
      </c>
      <c r="H66" s="2" t="s">
        <v>28</v>
      </c>
      <c r="I66" s="2" t="s">
        <v>23</v>
      </c>
      <c r="J66" s="2" t="s">
        <v>29</v>
      </c>
      <c r="K66" s="107">
        <v>3792.05</v>
      </c>
    </row>
    <row r="67" spans="7:11" x14ac:dyDescent="0.2">
      <c r="G67" s="3">
        <v>40974</v>
      </c>
      <c r="H67" s="2" t="s">
        <v>17</v>
      </c>
      <c r="I67" s="2" t="s">
        <v>23</v>
      </c>
      <c r="J67" s="2" t="s">
        <v>33</v>
      </c>
      <c r="K67" s="107">
        <v>5347.36</v>
      </c>
    </row>
    <row r="68" spans="7:11" x14ac:dyDescent="0.2">
      <c r="G68" s="3">
        <v>41170</v>
      </c>
      <c r="H68" s="2" t="s">
        <v>31</v>
      </c>
      <c r="I68" s="2" t="s">
        <v>23</v>
      </c>
      <c r="J68" s="2" t="s">
        <v>282</v>
      </c>
      <c r="K68" s="107">
        <v>659.07</v>
      </c>
    </row>
    <row r="69" spans="7:11" x14ac:dyDescent="0.2">
      <c r="G69" s="3">
        <v>41370</v>
      </c>
      <c r="H69" s="2" t="s">
        <v>28</v>
      </c>
      <c r="I69" s="2" t="s">
        <v>23</v>
      </c>
      <c r="J69" s="2" t="s">
        <v>30</v>
      </c>
      <c r="K69" s="107">
        <v>2198.98</v>
      </c>
    </row>
    <row r="70" spans="7:11" x14ac:dyDescent="0.2">
      <c r="G70" s="3">
        <v>41524</v>
      </c>
      <c r="H70" s="2" t="s">
        <v>31</v>
      </c>
      <c r="I70" s="2" t="s">
        <v>27</v>
      </c>
      <c r="J70" s="2" t="s">
        <v>34</v>
      </c>
      <c r="K70" s="107">
        <v>5398.59</v>
      </c>
    </row>
    <row r="71" spans="7:11" x14ac:dyDescent="0.2">
      <c r="G71" s="3">
        <v>40955</v>
      </c>
      <c r="H71" s="2" t="s">
        <v>28</v>
      </c>
      <c r="I71" s="2" t="s">
        <v>27</v>
      </c>
      <c r="J71" s="2" t="s">
        <v>26</v>
      </c>
      <c r="K71" s="107">
        <v>7364.46</v>
      </c>
    </row>
    <row r="72" spans="7:11" x14ac:dyDescent="0.2">
      <c r="G72" s="3">
        <v>41635</v>
      </c>
      <c r="H72" s="2" t="s">
        <v>31</v>
      </c>
      <c r="I72" s="2" t="s">
        <v>27</v>
      </c>
      <c r="J72" s="2" t="s">
        <v>18</v>
      </c>
      <c r="K72" s="107">
        <v>7777.61</v>
      </c>
    </row>
    <row r="73" spans="7:11" x14ac:dyDescent="0.2">
      <c r="G73" s="3">
        <v>41182</v>
      </c>
      <c r="H73" s="2" t="s">
        <v>31</v>
      </c>
      <c r="I73" s="2" t="s">
        <v>27</v>
      </c>
      <c r="J73" s="2" t="s">
        <v>35</v>
      </c>
      <c r="K73" s="107">
        <v>1354.19</v>
      </c>
    </row>
    <row r="74" spans="7:11" x14ac:dyDescent="0.2">
      <c r="G74" s="3">
        <v>41197</v>
      </c>
      <c r="H74" s="2" t="s">
        <v>31</v>
      </c>
      <c r="I74" s="2" t="s">
        <v>20</v>
      </c>
      <c r="J74" s="2" t="s">
        <v>35</v>
      </c>
      <c r="K74" s="107">
        <v>1382.72</v>
      </c>
    </row>
    <row r="75" spans="7:11" x14ac:dyDescent="0.2">
      <c r="G75" s="3">
        <v>41607</v>
      </c>
      <c r="H75" s="2" t="s">
        <v>28</v>
      </c>
      <c r="I75" s="2" t="s">
        <v>14</v>
      </c>
      <c r="J75" s="2" t="s">
        <v>15</v>
      </c>
      <c r="K75" s="107">
        <v>4533.32</v>
      </c>
    </row>
    <row r="76" spans="7:11" x14ac:dyDescent="0.2">
      <c r="G76" s="3">
        <v>40996</v>
      </c>
      <c r="H76" s="2" t="s">
        <v>28</v>
      </c>
      <c r="I76" s="2" t="s">
        <v>14</v>
      </c>
      <c r="J76" s="2" t="s">
        <v>15</v>
      </c>
      <c r="K76" s="107">
        <v>7485.08</v>
      </c>
    </row>
    <row r="77" spans="7:11" x14ac:dyDescent="0.2">
      <c r="G77" s="3">
        <v>41568</v>
      </c>
      <c r="H77" s="2" t="s">
        <v>31</v>
      </c>
      <c r="I77" s="2" t="s">
        <v>27</v>
      </c>
      <c r="J77" s="2" t="s">
        <v>282</v>
      </c>
      <c r="K77" s="107">
        <v>9195.83</v>
      </c>
    </row>
    <row r="78" spans="7:11" x14ac:dyDescent="0.2">
      <c r="G78" s="3">
        <v>40970</v>
      </c>
      <c r="H78" s="2" t="s">
        <v>13</v>
      </c>
      <c r="I78" s="2" t="s">
        <v>27</v>
      </c>
      <c r="J78" s="2" t="s">
        <v>282</v>
      </c>
      <c r="K78" s="107">
        <v>8505.42</v>
      </c>
    </row>
    <row r="79" spans="7:11" x14ac:dyDescent="0.2">
      <c r="G79" s="3">
        <v>41526</v>
      </c>
      <c r="H79" s="2" t="s">
        <v>28</v>
      </c>
      <c r="I79" s="2" t="s">
        <v>23</v>
      </c>
      <c r="J79" s="2" t="s">
        <v>34</v>
      </c>
      <c r="K79" s="107">
        <v>2972.91</v>
      </c>
    </row>
    <row r="80" spans="7:11" x14ac:dyDescent="0.2">
      <c r="G80" s="3">
        <v>40969</v>
      </c>
      <c r="H80" s="2" t="s">
        <v>28</v>
      </c>
      <c r="I80" s="2" t="s">
        <v>20</v>
      </c>
      <c r="J80" s="2" t="s">
        <v>30</v>
      </c>
      <c r="K80" s="107">
        <v>8610.6</v>
      </c>
    </row>
    <row r="81" spans="7:11" x14ac:dyDescent="0.2">
      <c r="G81" s="3">
        <v>41340</v>
      </c>
      <c r="H81" s="2" t="s">
        <v>17</v>
      </c>
      <c r="I81" s="2" t="s">
        <v>20</v>
      </c>
      <c r="J81" s="2" t="s">
        <v>33</v>
      </c>
      <c r="K81" s="107">
        <v>4859.1899999999996</v>
      </c>
    </row>
    <row r="82" spans="7:11" x14ac:dyDescent="0.2">
      <c r="G82" s="3">
        <v>41410</v>
      </c>
      <c r="H82" s="2" t="s">
        <v>13</v>
      </c>
      <c r="I82" s="2" t="s">
        <v>23</v>
      </c>
      <c r="J82" s="2" t="s">
        <v>32</v>
      </c>
      <c r="K82" s="107">
        <v>605.9</v>
      </c>
    </row>
    <row r="83" spans="7:11" x14ac:dyDescent="0.2">
      <c r="G83" s="3">
        <v>41257</v>
      </c>
      <c r="H83" s="2" t="s">
        <v>31</v>
      </c>
      <c r="I83" s="2" t="s">
        <v>20</v>
      </c>
      <c r="J83" s="2" t="s">
        <v>36</v>
      </c>
      <c r="K83" s="107">
        <v>2204.08</v>
      </c>
    </row>
    <row r="84" spans="7:11" x14ac:dyDescent="0.2">
      <c r="G84" s="3">
        <v>41112</v>
      </c>
      <c r="H84" s="2" t="s">
        <v>28</v>
      </c>
      <c r="I84" s="2" t="s">
        <v>14</v>
      </c>
      <c r="J84" s="2" t="s">
        <v>34</v>
      </c>
      <c r="K84" s="107">
        <v>1181.4100000000001</v>
      </c>
    </row>
    <row r="85" spans="7:11" x14ac:dyDescent="0.2">
      <c r="G85" s="3">
        <v>41178</v>
      </c>
      <c r="H85" s="2" t="s">
        <v>17</v>
      </c>
      <c r="I85" s="2" t="s">
        <v>14</v>
      </c>
      <c r="J85" s="2" t="s">
        <v>33</v>
      </c>
      <c r="K85" s="107">
        <v>2985.15</v>
      </c>
    </row>
    <row r="86" spans="7:11" x14ac:dyDescent="0.2">
      <c r="G86" s="3">
        <v>41000</v>
      </c>
      <c r="H86" s="2" t="s">
        <v>31</v>
      </c>
      <c r="I86" s="2" t="s">
        <v>27</v>
      </c>
      <c r="J86" s="2" t="s">
        <v>36</v>
      </c>
      <c r="K86" s="107">
        <v>6452.52</v>
      </c>
    </row>
    <row r="87" spans="7:11" x14ac:dyDescent="0.2">
      <c r="G87" s="3">
        <v>41384</v>
      </c>
      <c r="H87" s="2" t="s">
        <v>28</v>
      </c>
      <c r="I87" s="2" t="s">
        <v>20</v>
      </c>
      <c r="J87" s="2" t="s">
        <v>34</v>
      </c>
      <c r="K87" s="107">
        <v>1086.72</v>
      </c>
    </row>
    <row r="88" spans="7:11" x14ac:dyDescent="0.2">
      <c r="G88" s="3">
        <v>40919</v>
      </c>
      <c r="H88" s="2" t="s">
        <v>31</v>
      </c>
      <c r="I88" s="2" t="s">
        <v>14</v>
      </c>
      <c r="J88" s="2" t="s">
        <v>282</v>
      </c>
      <c r="K88" s="107">
        <v>5929.07</v>
      </c>
    </row>
    <row r="89" spans="7:11" x14ac:dyDescent="0.2">
      <c r="G89" s="3">
        <v>41128</v>
      </c>
      <c r="H89" s="2" t="s">
        <v>13</v>
      </c>
      <c r="I89" s="2" t="s">
        <v>14</v>
      </c>
      <c r="J89" s="2" t="s">
        <v>18</v>
      </c>
      <c r="K89" s="107">
        <v>7005.06</v>
      </c>
    </row>
    <row r="90" spans="7:11" x14ac:dyDescent="0.2">
      <c r="G90" s="3">
        <v>41185</v>
      </c>
      <c r="H90" s="2" t="s">
        <v>13</v>
      </c>
      <c r="I90" s="2" t="s">
        <v>23</v>
      </c>
      <c r="J90" s="2" t="s">
        <v>33</v>
      </c>
      <c r="K90" s="107">
        <v>3949.12</v>
      </c>
    </row>
    <row r="91" spans="7:11" x14ac:dyDescent="0.2">
      <c r="G91" s="3">
        <v>41619</v>
      </c>
      <c r="H91" s="2" t="s">
        <v>13</v>
      </c>
      <c r="I91" s="2" t="s">
        <v>27</v>
      </c>
      <c r="J91" s="2" t="s">
        <v>33</v>
      </c>
      <c r="K91" s="107">
        <v>9226.98</v>
      </c>
    </row>
    <row r="92" spans="7:11" x14ac:dyDescent="0.2">
      <c r="G92" s="3">
        <v>40922</v>
      </c>
      <c r="H92" s="2" t="s">
        <v>31</v>
      </c>
      <c r="I92" s="2" t="s">
        <v>20</v>
      </c>
      <c r="J92" s="2" t="s">
        <v>21</v>
      </c>
      <c r="K92" s="107">
        <v>4863.9799999999996</v>
      </c>
    </row>
    <row r="93" spans="7:11" x14ac:dyDescent="0.2">
      <c r="G93" s="3">
        <v>41114</v>
      </c>
      <c r="H93" s="2" t="s">
        <v>28</v>
      </c>
      <c r="I93" s="2" t="s">
        <v>14</v>
      </c>
      <c r="J93" s="2" t="s">
        <v>34</v>
      </c>
      <c r="K93" s="107">
        <v>7578.83</v>
      </c>
    </row>
    <row r="94" spans="7:11" x14ac:dyDescent="0.2">
      <c r="G94" s="3">
        <v>41282</v>
      </c>
      <c r="H94" s="2" t="s">
        <v>31</v>
      </c>
      <c r="I94" s="2" t="s">
        <v>14</v>
      </c>
      <c r="J94" s="2" t="s">
        <v>26</v>
      </c>
      <c r="K94" s="107">
        <v>3683.86</v>
      </c>
    </row>
    <row r="95" spans="7:11" x14ac:dyDescent="0.2">
      <c r="G95" s="3">
        <v>41067</v>
      </c>
      <c r="H95" s="2" t="s">
        <v>31</v>
      </c>
      <c r="I95" s="2" t="s">
        <v>20</v>
      </c>
      <c r="J95" s="2" t="s">
        <v>35</v>
      </c>
      <c r="K95" s="107">
        <v>7527.34</v>
      </c>
    </row>
    <row r="96" spans="7:11" x14ac:dyDescent="0.2">
      <c r="G96" s="3">
        <v>41322</v>
      </c>
      <c r="H96" s="2" t="s">
        <v>17</v>
      </c>
      <c r="I96" s="2" t="s">
        <v>20</v>
      </c>
      <c r="J96" s="2" t="s">
        <v>26</v>
      </c>
      <c r="K96" s="107">
        <v>5272.61</v>
      </c>
    </row>
    <row r="97" spans="7:11" x14ac:dyDescent="0.2">
      <c r="G97" s="3">
        <v>41070</v>
      </c>
      <c r="H97" s="2" t="s">
        <v>17</v>
      </c>
      <c r="I97" s="2" t="s">
        <v>14</v>
      </c>
      <c r="J97" s="2" t="s">
        <v>29</v>
      </c>
      <c r="K97" s="107">
        <v>5000.72</v>
      </c>
    </row>
    <row r="98" spans="7:11" x14ac:dyDescent="0.2">
      <c r="G98" s="3">
        <v>41554</v>
      </c>
      <c r="H98" s="2" t="s">
        <v>31</v>
      </c>
      <c r="I98" s="2" t="s">
        <v>14</v>
      </c>
      <c r="J98" s="2" t="s">
        <v>26</v>
      </c>
      <c r="K98" s="107">
        <v>6299.13</v>
      </c>
    </row>
    <row r="99" spans="7:11" x14ac:dyDescent="0.2">
      <c r="G99" s="3">
        <v>41411</v>
      </c>
      <c r="H99" s="2" t="s">
        <v>28</v>
      </c>
      <c r="I99" s="2" t="s">
        <v>14</v>
      </c>
      <c r="J99" s="2" t="s">
        <v>36</v>
      </c>
      <c r="K99" s="107">
        <v>4766.28</v>
      </c>
    </row>
    <row r="100" spans="7:11" x14ac:dyDescent="0.2">
      <c r="G100" s="3">
        <v>41148</v>
      </c>
      <c r="H100" s="2" t="s">
        <v>28</v>
      </c>
      <c r="I100" s="2" t="s">
        <v>20</v>
      </c>
      <c r="J100" s="2" t="s">
        <v>32</v>
      </c>
      <c r="K100" s="107">
        <v>8787.5400000000009</v>
      </c>
    </row>
    <row r="101" spans="7:11" x14ac:dyDescent="0.2">
      <c r="G101" s="3">
        <v>41019</v>
      </c>
      <c r="H101" s="2" t="s">
        <v>28</v>
      </c>
      <c r="I101" s="2" t="s">
        <v>14</v>
      </c>
      <c r="J101" s="2" t="s">
        <v>18</v>
      </c>
      <c r="K101" s="107">
        <v>6002.53</v>
      </c>
    </row>
    <row r="102" spans="7:11" x14ac:dyDescent="0.2">
      <c r="G102" s="3">
        <v>41515</v>
      </c>
      <c r="H102" s="2" t="s">
        <v>28</v>
      </c>
      <c r="I102" s="2" t="s">
        <v>27</v>
      </c>
      <c r="J102" s="2" t="s">
        <v>29</v>
      </c>
      <c r="K102" s="107">
        <v>4972.05</v>
      </c>
    </row>
    <row r="103" spans="7:11" x14ac:dyDescent="0.2">
      <c r="G103" s="3">
        <v>41627</v>
      </c>
      <c r="H103" s="2" t="s">
        <v>17</v>
      </c>
      <c r="I103" s="2" t="s">
        <v>20</v>
      </c>
      <c r="J103" s="2" t="s">
        <v>15</v>
      </c>
      <c r="K103" s="107">
        <v>7799.36</v>
      </c>
    </row>
    <row r="104" spans="7:11" x14ac:dyDescent="0.2">
      <c r="G104" s="3">
        <v>41151</v>
      </c>
      <c r="H104" s="2" t="s">
        <v>28</v>
      </c>
      <c r="I104" s="2" t="s">
        <v>14</v>
      </c>
      <c r="J104" s="2" t="s">
        <v>29</v>
      </c>
      <c r="K104" s="107">
        <v>6779.78</v>
      </c>
    </row>
    <row r="105" spans="7:11" x14ac:dyDescent="0.2">
      <c r="G105" s="3">
        <v>41019</v>
      </c>
      <c r="H105" s="2" t="s">
        <v>28</v>
      </c>
      <c r="I105" s="2" t="s">
        <v>27</v>
      </c>
      <c r="J105" s="2" t="s">
        <v>21</v>
      </c>
      <c r="K105" s="107">
        <v>9233.33</v>
      </c>
    </row>
    <row r="106" spans="7:11" x14ac:dyDescent="0.2">
      <c r="G106" s="3">
        <v>41168</v>
      </c>
      <c r="H106" s="2" t="s">
        <v>31</v>
      </c>
      <c r="I106" s="2" t="s">
        <v>14</v>
      </c>
      <c r="J106" s="2" t="s">
        <v>35</v>
      </c>
      <c r="K106" s="107">
        <v>4880.68</v>
      </c>
    </row>
    <row r="107" spans="7:11" x14ac:dyDescent="0.2">
      <c r="G107" s="3">
        <v>41294</v>
      </c>
      <c r="H107" s="2" t="s">
        <v>13</v>
      </c>
      <c r="I107" s="2" t="s">
        <v>27</v>
      </c>
      <c r="J107" s="2" t="s">
        <v>30</v>
      </c>
      <c r="K107" s="107">
        <v>4665.66</v>
      </c>
    </row>
    <row r="108" spans="7:11" x14ac:dyDescent="0.2">
      <c r="G108" s="3">
        <v>41407</v>
      </c>
      <c r="H108" s="2" t="s">
        <v>31</v>
      </c>
      <c r="I108" s="2" t="s">
        <v>23</v>
      </c>
      <c r="J108" s="2" t="s">
        <v>21</v>
      </c>
      <c r="K108" s="107">
        <v>7640.92</v>
      </c>
    </row>
    <row r="109" spans="7:11" x14ac:dyDescent="0.2">
      <c r="G109" s="3">
        <v>41105</v>
      </c>
      <c r="H109" s="2" t="s">
        <v>17</v>
      </c>
      <c r="I109" s="2" t="s">
        <v>23</v>
      </c>
      <c r="J109" s="2" t="s">
        <v>21</v>
      </c>
      <c r="K109" s="107">
        <v>2545.9899999999998</v>
      </c>
    </row>
    <row r="110" spans="7:11" x14ac:dyDescent="0.2">
      <c r="G110" s="3">
        <v>41184</v>
      </c>
      <c r="H110" s="2" t="s">
        <v>28</v>
      </c>
      <c r="I110" s="2" t="s">
        <v>14</v>
      </c>
      <c r="J110" s="2" t="s">
        <v>26</v>
      </c>
      <c r="K110" s="107">
        <v>7126.18</v>
      </c>
    </row>
    <row r="111" spans="7:11" x14ac:dyDescent="0.2">
      <c r="G111" s="3">
        <v>41614</v>
      </c>
      <c r="H111" s="2" t="s">
        <v>13</v>
      </c>
      <c r="I111" s="2" t="s">
        <v>27</v>
      </c>
      <c r="J111" s="2" t="s">
        <v>34</v>
      </c>
      <c r="K111" s="107">
        <v>2531.39</v>
      </c>
    </row>
    <row r="112" spans="7:11" x14ac:dyDescent="0.2">
      <c r="G112" s="3">
        <v>41556</v>
      </c>
      <c r="H112" s="2" t="s">
        <v>31</v>
      </c>
      <c r="I112" s="2" t="s">
        <v>27</v>
      </c>
      <c r="J112" s="2" t="s">
        <v>32</v>
      </c>
      <c r="K112" s="107">
        <v>7181.93</v>
      </c>
    </row>
    <row r="113" spans="7:11" x14ac:dyDescent="0.2">
      <c r="G113" s="3">
        <v>41094</v>
      </c>
      <c r="H113" s="2" t="s">
        <v>17</v>
      </c>
      <c r="I113" s="2" t="s">
        <v>27</v>
      </c>
      <c r="J113" s="2" t="s">
        <v>24</v>
      </c>
      <c r="K113" s="107">
        <v>5835.13</v>
      </c>
    </row>
    <row r="114" spans="7:11" x14ac:dyDescent="0.2">
      <c r="G114" s="3">
        <v>41195</v>
      </c>
      <c r="H114" s="2" t="s">
        <v>17</v>
      </c>
      <c r="I114" s="2" t="s">
        <v>27</v>
      </c>
      <c r="J114" s="2" t="s">
        <v>35</v>
      </c>
      <c r="K114" s="107">
        <v>6474.43</v>
      </c>
    </row>
    <row r="115" spans="7:11" x14ac:dyDescent="0.2">
      <c r="G115" s="3">
        <v>41275</v>
      </c>
      <c r="H115" s="2" t="s">
        <v>13</v>
      </c>
      <c r="I115" s="2" t="s">
        <v>20</v>
      </c>
      <c r="J115" s="2" t="s">
        <v>18</v>
      </c>
      <c r="K115" s="107">
        <v>2122.21</v>
      </c>
    </row>
    <row r="116" spans="7:11" x14ac:dyDescent="0.2">
      <c r="G116" s="3">
        <v>41149</v>
      </c>
      <c r="H116" s="2" t="s">
        <v>13</v>
      </c>
      <c r="I116" s="2" t="s">
        <v>20</v>
      </c>
      <c r="J116" s="2" t="s">
        <v>24</v>
      </c>
      <c r="K116" s="107">
        <v>7867.52</v>
      </c>
    </row>
    <row r="117" spans="7:11" x14ac:dyDescent="0.2">
      <c r="G117" s="3">
        <v>41513</v>
      </c>
      <c r="H117" s="2" t="s">
        <v>17</v>
      </c>
      <c r="I117" s="2" t="s">
        <v>27</v>
      </c>
      <c r="J117" s="2" t="s">
        <v>36</v>
      </c>
      <c r="K117" s="107">
        <v>6250.12</v>
      </c>
    </row>
    <row r="118" spans="7:11" x14ac:dyDescent="0.2">
      <c r="G118" s="3">
        <v>41146</v>
      </c>
      <c r="H118" s="2" t="s">
        <v>13</v>
      </c>
      <c r="I118" s="2" t="s">
        <v>20</v>
      </c>
      <c r="J118" s="2" t="s">
        <v>18</v>
      </c>
      <c r="K118" s="107">
        <v>3535.99</v>
      </c>
    </row>
    <row r="119" spans="7:11" x14ac:dyDescent="0.2">
      <c r="G119" s="3">
        <v>41124</v>
      </c>
      <c r="H119" s="2" t="s">
        <v>17</v>
      </c>
      <c r="I119" s="2" t="s">
        <v>14</v>
      </c>
      <c r="J119" s="2" t="s">
        <v>18</v>
      </c>
      <c r="K119" s="107">
        <v>9427.82</v>
      </c>
    </row>
    <row r="120" spans="7:11" x14ac:dyDescent="0.2">
      <c r="G120" s="3">
        <v>41017</v>
      </c>
      <c r="H120" s="2" t="s">
        <v>31</v>
      </c>
      <c r="I120" s="2" t="s">
        <v>23</v>
      </c>
      <c r="J120" s="2" t="s">
        <v>26</v>
      </c>
      <c r="K120" s="107">
        <v>82.3</v>
      </c>
    </row>
    <row r="121" spans="7:11" x14ac:dyDescent="0.2">
      <c r="G121" s="3">
        <v>41130</v>
      </c>
      <c r="H121" s="2" t="s">
        <v>28</v>
      </c>
      <c r="I121" s="2" t="s">
        <v>23</v>
      </c>
      <c r="J121" s="2" t="s">
        <v>29</v>
      </c>
      <c r="K121" s="107">
        <v>2492.6999999999998</v>
      </c>
    </row>
    <row r="122" spans="7:11" x14ac:dyDescent="0.2">
      <c r="G122" s="3">
        <v>41285</v>
      </c>
      <c r="H122" s="2" t="s">
        <v>13</v>
      </c>
      <c r="I122" s="2" t="s">
        <v>27</v>
      </c>
      <c r="J122" s="2" t="s">
        <v>26</v>
      </c>
      <c r="K122" s="107">
        <v>3475.35</v>
      </c>
    </row>
    <row r="123" spans="7:11" x14ac:dyDescent="0.2">
      <c r="G123" s="3">
        <v>41516</v>
      </c>
      <c r="H123" s="2" t="s">
        <v>31</v>
      </c>
      <c r="I123" s="2" t="s">
        <v>14</v>
      </c>
      <c r="J123" s="2" t="s">
        <v>32</v>
      </c>
      <c r="K123" s="107">
        <v>6592.57</v>
      </c>
    </row>
    <row r="124" spans="7:11" x14ac:dyDescent="0.2">
      <c r="G124" s="3">
        <v>41435</v>
      </c>
      <c r="H124" s="2" t="s">
        <v>17</v>
      </c>
      <c r="I124" s="2" t="s">
        <v>23</v>
      </c>
      <c r="J124" s="2" t="s">
        <v>24</v>
      </c>
      <c r="K124" s="107">
        <v>5702.68</v>
      </c>
    </row>
    <row r="125" spans="7:11" x14ac:dyDescent="0.2">
      <c r="G125" s="3">
        <v>41490</v>
      </c>
      <c r="H125" s="2" t="s">
        <v>31</v>
      </c>
      <c r="I125" s="2" t="s">
        <v>23</v>
      </c>
      <c r="J125" s="2" t="s">
        <v>18</v>
      </c>
      <c r="K125" s="107">
        <v>6701.73</v>
      </c>
    </row>
    <row r="126" spans="7:11" x14ac:dyDescent="0.2">
      <c r="G126" s="3">
        <v>41407</v>
      </c>
      <c r="H126" s="2" t="s">
        <v>17</v>
      </c>
      <c r="I126" s="2" t="s">
        <v>20</v>
      </c>
      <c r="J126" s="2" t="s">
        <v>30</v>
      </c>
      <c r="K126" s="107">
        <v>7206.46</v>
      </c>
    </row>
    <row r="127" spans="7:11" x14ac:dyDescent="0.2">
      <c r="G127" s="3">
        <v>41283</v>
      </c>
      <c r="H127" s="2" t="s">
        <v>13</v>
      </c>
      <c r="I127" s="2" t="s">
        <v>14</v>
      </c>
      <c r="J127" s="2" t="s">
        <v>18</v>
      </c>
      <c r="K127" s="107">
        <v>1230.3699999999999</v>
      </c>
    </row>
    <row r="128" spans="7:11" x14ac:dyDescent="0.2">
      <c r="G128" s="3">
        <v>41504</v>
      </c>
      <c r="H128" s="2" t="s">
        <v>13</v>
      </c>
      <c r="I128" s="2" t="s">
        <v>27</v>
      </c>
      <c r="J128" s="2" t="s">
        <v>15</v>
      </c>
      <c r="K128" s="107">
        <v>6543.04</v>
      </c>
    </row>
    <row r="129" spans="7:11" x14ac:dyDescent="0.2">
      <c r="G129" s="3">
        <v>41131</v>
      </c>
      <c r="H129" s="2" t="s">
        <v>13</v>
      </c>
      <c r="I129" s="2" t="s">
        <v>23</v>
      </c>
      <c r="J129" s="2" t="s">
        <v>21</v>
      </c>
      <c r="K129" s="107">
        <v>266.89</v>
      </c>
    </row>
    <row r="130" spans="7:11" x14ac:dyDescent="0.2">
      <c r="G130" s="3">
        <v>40954</v>
      </c>
      <c r="H130" s="2" t="s">
        <v>17</v>
      </c>
      <c r="I130" s="2" t="s">
        <v>20</v>
      </c>
      <c r="J130" s="2" t="s">
        <v>21</v>
      </c>
      <c r="K130" s="107">
        <v>159.71</v>
      </c>
    </row>
    <row r="131" spans="7:11" x14ac:dyDescent="0.2">
      <c r="G131" s="3">
        <v>41628</v>
      </c>
      <c r="H131" s="2" t="s">
        <v>28</v>
      </c>
      <c r="I131" s="2" t="s">
        <v>14</v>
      </c>
      <c r="J131" s="2" t="s">
        <v>32</v>
      </c>
      <c r="K131" s="107">
        <v>9960.8700000000008</v>
      </c>
    </row>
    <row r="132" spans="7:11" x14ac:dyDescent="0.2">
      <c r="G132" s="3">
        <v>41092</v>
      </c>
      <c r="H132" s="2" t="s">
        <v>28</v>
      </c>
      <c r="I132" s="2" t="s">
        <v>20</v>
      </c>
      <c r="J132" s="2" t="s">
        <v>24</v>
      </c>
      <c r="K132" s="107">
        <v>1520.37</v>
      </c>
    </row>
    <row r="133" spans="7:11" x14ac:dyDescent="0.2">
      <c r="G133" s="3">
        <v>41336</v>
      </c>
      <c r="H133" s="2" t="s">
        <v>17</v>
      </c>
      <c r="I133" s="2" t="s">
        <v>23</v>
      </c>
      <c r="J133" s="2" t="s">
        <v>15</v>
      </c>
      <c r="K133" s="107">
        <v>992.32</v>
      </c>
    </row>
    <row r="134" spans="7:11" x14ac:dyDescent="0.2">
      <c r="G134" s="3">
        <v>41308</v>
      </c>
      <c r="H134" s="2" t="s">
        <v>17</v>
      </c>
      <c r="I134" s="2" t="s">
        <v>23</v>
      </c>
      <c r="J134" s="2" t="s">
        <v>282</v>
      </c>
      <c r="K134" s="107">
        <v>5522.55</v>
      </c>
    </row>
    <row r="135" spans="7:11" x14ac:dyDescent="0.2">
      <c r="G135" s="3">
        <v>41599</v>
      </c>
      <c r="H135" s="2" t="s">
        <v>28</v>
      </c>
      <c r="I135" s="2" t="s">
        <v>20</v>
      </c>
      <c r="J135" s="2" t="s">
        <v>29</v>
      </c>
      <c r="K135" s="107">
        <v>3050.43</v>
      </c>
    </row>
    <row r="136" spans="7:11" x14ac:dyDescent="0.2">
      <c r="G136" s="3">
        <v>41575</v>
      </c>
      <c r="H136" s="2" t="s">
        <v>28</v>
      </c>
      <c r="I136" s="2" t="s">
        <v>27</v>
      </c>
      <c r="J136" s="2" t="s">
        <v>35</v>
      </c>
      <c r="K136" s="107">
        <v>4600.95</v>
      </c>
    </row>
    <row r="137" spans="7:11" x14ac:dyDescent="0.2">
      <c r="G137" s="3">
        <v>40969</v>
      </c>
      <c r="H137" s="2" t="s">
        <v>13</v>
      </c>
      <c r="I137" s="2" t="s">
        <v>23</v>
      </c>
      <c r="J137" s="2" t="s">
        <v>32</v>
      </c>
      <c r="K137" s="107">
        <v>4190.0600000000004</v>
      </c>
    </row>
    <row r="138" spans="7:11" x14ac:dyDescent="0.2">
      <c r="G138" s="3">
        <v>41252</v>
      </c>
      <c r="H138" s="2" t="s">
        <v>28</v>
      </c>
      <c r="I138" s="2" t="s">
        <v>23</v>
      </c>
      <c r="J138" s="2" t="s">
        <v>21</v>
      </c>
      <c r="K138" s="107">
        <v>3287.13</v>
      </c>
    </row>
    <row r="139" spans="7:11" x14ac:dyDescent="0.2">
      <c r="G139" s="3">
        <v>41047</v>
      </c>
      <c r="H139" s="2" t="s">
        <v>28</v>
      </c>
      <c r="I139" s="2" t="s">
        <v>27</v>
      </c>
      <c r="J139" s="2" t="s">
        <v>26</v>
      </c>
      <c r="K139" s="107">
        <v>6433.22</v>
      </c>
    </row>
    <row r="140" spans="7:11" x14ac:dyDescent="0.2">
      <c r="G140" s="3">
        <v>41315</v>
      </c>
      <c r="H140" s="2" t="s">
        <v>17</v>
      </c>
      <c r="I140" s="2" t="s">
        <v>14</v>
      </c>
      <c r="J140" s="2" t="s">
        <v>21</v>
      </c>
      <c r="K140" s="107">
        <v>8852.66</v>
      </c>
    </row>
    <row r="141" spans="7:11" x14ac:dyDescent="0.2">
      <c r="G141" s="3">
        <v>40969</v>
      </c>
      <c r="H141" s="2" t="s">
        <v>31</v>
      </c>
      <c r="I141" s="2" t="s">
        <v>20</v>
      </c>
      <c r="J141" s="2" t="s">
        <v>26</v>
      </c>
      <c r="K141" s="107">
        <v>6093.98</v>
      </c>
    </row>
    <row r="142" spans="7:11" x14ac:dyDescent="0.2">
      <c r="G142" s="3">
        <v>41100</v>
      </c>
      <c r="H142" s="2" t="s">
        <v>28</v>
      </c>
      <c r="I142" s="2" t="s">
        <v>23</v>
      </c>
      <c r="J142" s="2" t="s">
        <v>18</v>
      </c>
      <c r="K142" s="107">
        <v>3228.74</v>
      </c>
    </row>
    <row r="143" spans="7:11" x14ac:dyDescent="0.2">
      <c r="G143" s="3">
        <v>40929</v>
      </c>
      <c r="H143" s="2" t="s">
        <v>17</v>
      </c>
      <c r="I143" s="2" t="s">
        <v>23</v>
      </c>
      <c r="J143" s="2" t="s">
        <v>24</v>
      </c>
      <c r="K143" s="107">
        <v>9790.9500000000007</v>
      </c>
    </row>
    <row r="144" spans="7:11" x14ac:dyDescent="0.2">
      <c r="G144" s="3">
        <v>41047</v>
      </c>
      <c r="H144" s="2" t="s">
        <v>31</v>
      </c>
      <c r="I144" s="2" t="s">
        <v>23</v>
      </c>
      <c r="J144" s="2" t="s">
        <v>21</v>
      </c>
      <c r="K144" s="107">
        <v>6601.2</v>
      </c>
    </row>
    <row r="145" spans="7:11" x14ac:dyDescent="0.2">
      <c r="G145" s="3">
        <v>41456</v>
      </c>
      <c r="H145" s="2" t="s">
        <v>28</v>
      </c>
      <c r="I145" s="2" t="s">
        <v>27</v>
      </c>
      <c r="J145" s="2" t="s">
        <v>36</v>
      </c>
      <c r="K145" s="107">
        <v>7960.8</v>
      </c>
    </row>
    <row r="146" spans="7:11" x14ac:dyDescent="0.2">
      <c r="G146" s="3">
        <v>41413</v>
      </c>
      <c r="H146" s="2" t="s">
        <v>17</v>
      </c>
      <c r="I146" s="2" t="s">
        <v>23</v>
      </c>
      <c r="J146" s="2" t="s">
        <v>29</v>
      </c>
      <c r="K146" s="107">
        <v>2400.5300000000002</v>
      </c>
    </row>
    <row r="147" spans="7:11" x14ac:dyDescent="0.2">
      <c r="G147" s="3">
        <v>40999</v>
      </c>
      <c r="H147" s="2" t="s">
        <v>28</v>
      </c>
      <c r="I147" s="2" t="s">
        <v>27</v>
      </c>
      <c r="J147" s="2" t="s">
        <v>29</v>
      </c>
      <c r="K147" s="107">
        <v>4990.71</v>
      </c>
    </row>
    <row r="148" spans="7:11" x14ac:dyDescent="0.2">
      <c r="G148" s="3">
        <v>41547</v>
      </c>
      <c r="H148" s="2" t="s">
        <v>13</v>
      </c>
      <c r="I148" s="2" t="s">
        <v>27</v>
      </c>
      <c r="J148" s="2" t="s">
        <v>18</v>
      </c>
      <c r="K148" s="107">
        <v>898.54</v>
      </c>
    </row>
    <row r="149" spans="7:11" x14ac:dyDescent="0.2">
      <c r="G149" s="3">
        <v>41029</v>
      </c>
      <c r="H149" s="2" t="s">
        <v>31</v>
      </c>
      <c r="I149" s="2" t="s">
        <v>20</v>
      </c>
      <c r="J149" s="2" t="s">
        <v>29</v>
      </c>
      <c r="K149" s="107">
        <v>6491.21</v>
      </c>
    </row>
    <row r="150" spans="7:11" x14ac:dyDescent="0.2">
      <c r="G150" s="3">
        <v>41102</v>
      </c>
      <c r="H150" s="2" t="s">
        <v>28</v>
      </c>
      <c r="I150" s="2" t="s">
        <v>27</v>
      </c>
      <c r="J150" s="2" t="s">
        <v>24</v>
      </c>
      <c r="K150" s="107">
        <v>3274.9</v>
      </c>
    </row>
    <row r="151" spans="7:11" x14ac:dyDescent="0.2">
      <c r="G151" s="3">
        <v>41031</v>
      </c>
      <c r="H151" s="2" t="s">
        <v>13</v>
      </c>
      <c r="I151" s="2" t="s">
        <v>23</v>
      </c>
      <c r="J151" s="2" t="s">
        <v>24</v>
      </c>
      <c r="K151" s="107">
        <v>4798.8900000000003</v>
      </c>
    </row>
    <row r="152" spans="7:11" x14ac:dyDescent="0.2">
      <c r="G152" s="3">
        <v>41217</v>
      </c>
      <c r="H152" s="2" t="s">
        <v>31</v>
      </c>
      <c r="I152" s="2" t="s">
        <v>23</v>
      </c>
      <c r="J152" s="2" t="s">
        <v>26</v>
      </c>
      <c r="K152" s="107">
        <v>6397.83</v>
      </c>
    </row>
    <row r="153" spans="7:11" x14ac:dyDescent="0.2">
      <c r="G153" s="3">
        <v>41311</v>
      </c>
      <c r="H153" s="2" t="s">
        <v>13</v>
      </c>
      <c r="I153" s="2" t="s">
        <v>14</v>
      </c>
      <c r="J153" s="2" t="s">
        <v>35</v>
      </c>
      <c r="K153" s="107">
        <v>2236.36</v>
      </c>
    </row>
    <row r="154" spans="7:11" x14ac:dyDescent="0.2">
      <c r="G154" s="3">
        <v>41549</v>
      </c>
      <c r="H154" s="2" t="s">
        <v>31</v>
      </c>
      <c r="I154" s="2" t="s">
        <v>27</v>
      </c>
      <c r="J154" s="2" t="s">
        <v>33</v>
      </c>
      <c r="K154" s="107">
        <v>391.71</v>
      </c>
    </row>
    <row r="155" spans="7:11" x14ac:dyDescent="0.2">
      <c r="G155" s="3">
        <v>41536</v>
      </c>
      <c r="H155" s="2" t="s">
        <v>17</v>
      </c>
      <c r="I155" s="2" t="s">
        <v>23</v>
      </c>
      <c r="J155" s="2" t="s">
        <v>35</v>
      </c>
      <c r="K155" s="107">
        <v>4385.37</v>
      </c>
    </row>
    <row r="156" spans="7:11" x14ac:dyDescent="0.2">
      <c r="G156" s="3">
        <v>41056</v>
      </c>
      <c r="H156" s="2" t="s">
        <v>13</v>
      </c>
      <c r="I156" s="2" t="s">
        <v>20</v>
      </c>
      <c r="J156" s="2" t="s">
        <v>35</v>
      </c>
      <c r="K156" s="107">
        <v>4922.12</v>
      </c>
    </row>
    <row r="157" spans="7:11" x14ac:dyDescent="0.2">
      <c r="G157" s="3">
        <v>41624</v>
      </c>
      <c r="H157" s="2" t="s">
        <v>28</v>
      </c>
      <c r="I157" s="2" t="s">
        <v>14</v>
      </c>
      <c r="J157" s="2" t="s">
        <v>26</v>
      </c>
      <c r="K157" s="107">
        <v>6859.69</v>
      </c>
    </row>
    <row r="158" spans="7:11" x14ac:dyDescent="0.2">
      <c r="G158" s="3">
        <v>41412</v>
      </c>
      <c r="H158" s="2" t="s">
        <v>31</v>
      </c>
      <c r="I158" s="2" t="s">
        <v>23</v>
      </c>
      <c r="J158" s="2" t="s">
        <v>30</v>
      </c>
      <c r="K158" s="107">
        <v>4542.1400000000003</v>
      </c>
    </row>
    <row r="159" spans="7:11" x14ac:dyDescent="0.2">
      <c r="G159" s="3">
        <v>41347</v>
      </c>
      <c r="H159" s="2" t="s">
        <v>28</v>
      </c>
      <c r="I159" s="2" t="s">
        <v>27</v>
      </c>
      <c r="J159" s="2" t="s">
        <v>30</v>
      </c>
      <c r="K159" s="107">
        <v>5507.25</v>
      </c>
    </row>
    <row r="160" spans="7:11" x14ac:dyDescent="0.2">
      <c r="G160" s="3">
        <v>40989</v>
      </c>
      <c r="H160" s="2" t="s">
        <v>31</v>
      </c>
      <c r="I160" s="2" t="s">
        <v>27</v>
      </c>
      <c r="J160" s="2" t="s">
        <v>30</v>
      </c>
      <c r="K160" s="107">
        <v>4482.53</v>
      </c>
    </row>
    <row r="161" spans="7:11" x14ac:dyDescent="0.2">
      <c r="G161" s="3">
        <v>40943</v>
      </c>
      <c r="H161" s="2" t="s">
        <v>28</v>
      </c>
      <c r="I161" s="2" t="s">
        <v>27</v>
      </c>
      <c r="J161" s="2" t="s">
        <v>32</v>
      </c>
      <c r="K161" s="107">
        <v>2658.34</v>
      </c>
    </row>
    <row r="162" spans="7:11" x14ac:dyDescent="0.2">
      <c r="G162" s="3">
        <v>41083</v>
      </c>
      <c r="H162" s="2" t="s">
        <v>17</v>
      </c>
      <c r="I162" s="2" t="s">
        <v>20</v>
      </c>
      <c r="J162" s="2" t="s">
        <v>30</v>
      </c>
      <c r="K162" s="107">
        <v>4616.16</v>
      </c>
    </row>
    <row r="163" spans="7:11" x14ac:dyDescent="0.2">
      <c r="G163" s="3">
        <v>41553</v>
      </c>
      <c r="H163" s="2" t="s">
        <v>31</v>
      </c>
      <c r="I163" s="2" t="s">
        <v>27</v>
      </c>
      <c r="J163" s="2" t="s">
        <v>29</v>
      </c>
      <c r="K163" s="107">
        <v>6330.3</v>
      </c>
    </row>
    <row r="164" spans="7:11" x14ac:dyDescent="0.2">
      <c r="G164" s="3">
        <v>41364</v>
      </c>
      <c r="H164" s="2" t="s">
        <v>28</v>
      </c>
      <c r="I164" s="2" t="s">
        <v>14</v>
      </c>
      <c r="J164" s="2" t="s">
        <v>26</v>
      </c>
      <c r="K164" s="107">
        <v>1313.47</v>
      </c>
    </row>
    <row r="165" spans="7:11" x14ac:dyDescent="0.2">
      <c r="G165" s="3">
        <v>41059</v>
      </c>
      <c r="H165" s="2" t="s">
        <v>28</v>
      </c>
      <c r="I165" s="2" t="s">
        <v>23</v>
      </c>
      <c r="J165" s="2" t="s">
        <v>33</v>
      </c>
      <c r="K165" s="107">
        <v>5587.69</v>
      </c>
    </row>
    <row r="166" spans="7:11" x14ac:dyDescent="0.2">
      <c r="G166" s="3">
        <v>41099</v>
      </c>
      <c r="H166" s="2" t="s">
        <v>17</v>
      </c>
      <c r="I166" s="2" t="s">
        <v>23</v>
      </c>
      <c r="J166" s="2" t="s">
        <v>30</v>
      </c>
      <c r="K166" s="107">
        <v>3990.06</v>
      </c>
    </row>
    <row r="167" spans="7:11" x14ac:dyDescent="0.2">
      <c r="G167" s="3">
        <v>41444</v>
      </c>
      <c r="H167" s="2" t="s">
        <v>17</v>
      </c>
      <c r="I167" s="2" t="s">
        <v>27</v>
      </c>
      <c r="J167" s="2" t="s">
        <v>21</v>
      </c>
      <c r="K167" s="107">
        <v>3729.75</v>
      </c>
    </row>
    <row r="168" spans="7:11" x14ac:dyDescent="0.2">
      <c r="G168" s="3">
        <v>41620</v>
      </c>
      <c r="H168" s="2" t="s">
        <v>17</v>
      </c>
      <c r="I168" s="2" t="s">
        <v>14</v>
      </c>
      <c r="J168" s="2" t="s">
        <v>30</v>
      </c>
      <c r="K168" s="107">
        <v>136.47999999999999</v>
      </c>
    </row>
    <row r="169" spans="7:11" x14ac:dyDescent="0.2">
      <c r="G169" s="3">
        <v>41020</v>
      </c>
      <c r="H169" s="2" t="s">
        <v>28</v>
      </c>
      <c r="I169" s="2" t="s">
        <v>27</v>
      </c>
      <c r="J169" s="2" t="s">
        <v>33</v>
      </c>
      <c r="K169" s="107">
        <v>1978.08</v>
      </c>
    </row>
    <row r="170" spans="7:11" x14ac:dyDescent="0.2">
      <c r="G170" s="3">
        <v>40947</v>
      </c>
      <c r="H170" s="2" t="s">
        <v>28</v>
      </c>
      <c r="I170" s="2" t="s">
        <v>27</v>
      </c>
      <c r="J170" s="2" t="s">
        <v>15</v>
      </c>
      <c r="K170" s="107">
        <v>2582.7600000000002</v>
      </c>
    </row>
    <row r="171" spans="7:11" x14ac:dyDescent="0.2">
      <c r="G171" s="3">
        <v>41160</v>
      </c>
      <c r="H171" s="2" t="s">
        <v>17</v>
      </c>
      <c r="I171" s="2" t="s">
        <v>27</v>
      </c>
      <c r="J171" s="2" t="s">
        <v>24</v>
      </c>
      <c r="K171" s="107">
        <v>2072.27</v>
      </c>
    </row>
    <row r="172" spans="7:11" x14ac:dyDescent="0.2">
      <c r="G172" s="3">
        <v>41424</v>
      </c>
      <c r="H172" s="2" t="s">
        <v>17</v>
      </c>
      <c r="I172" s="2" t="s">
        <v>23</v>
      </c>
      <c r="J172" s="2" t="s">
        <v>15</v>
      </c>
      <c r="K172" s="107">
        <v>1894.12</v>
      </c>
    </row>
    <row r="173" spans="7:11" x14ac:dyDescent="0.2">
      <c r="G173" s="3">
        <v>40945</v>
      </c>
      <c r="H173" s="2" t="s">
        <v>31</v>
      </c>
      <c r="I173" s="2" t="s">
        <v>14</v>
      </c>
      <c r="J173" s="2" t="s">
        <v>33</v>
      </c>
      <c r="K173" s="107">
        <v>8015.49</v>
      </c>
    </row>
    <row r="174" spans="7:11" x14ac:dyDescent="0.2">
      <c r="G174" s="3">
        <v>41286</v>
      </c>
      <c r="H174" s="2" t="s">
        <v>28</v>
      </c>
      <c r="I174" s="2" t="s">
        <v>27</v>
      </c>
      <c r="J174" s="2" t="s">
        <v>282</v>
      </c>
      <c r="K174" s="107">
        <v>5884.92</v>
      </c>
    </row>
    <row r="175" spans="7:11" x14ac:dyDescent="0.2">
      <c r="G175" s="3">
        <v>41268</v>
      </c>
      <c r="H175" s="2" t="s">
        <v>17</v>
      </c>
      <c r="I175" s="2" t="s">
        <v>20</v>
      </c>
      <c r="J175" s="2" t="s">
        <v>36</v>
      </c>
      <c r="K175" s="107">
        <v>7431.63</v>
      </c>
    </row>
    <row r="176" spans="7:11" x14ac:dyDescent="0.2">
      <c r="G176" s="3">
        <v>41362</v>
      </c>
      <c r="H176" s="2" t="s">
        <v>17</v>
      </c>
      <c r="I176" s="2" t="s">
        <v>27</v>
      </c>
      <c r="J176" s="2" t="s">
        <v>15</v>
      </c>
      <c r="K176" s="107">
        <v>7492.21</v>
      </c>
    </row>
    <row r="177" spans="7:11" x14ac:dyDescent="0.2">
      <c r="G177" s="3">
        <v>41086</v>
      </c>
      <c r="H177" s="2" t="s">
        <v>17</v>
      </c>
      <c r="I177" s="2" t="s">
        <v>23</v>
      </c>
      <c r="J177" s="2" t="s">
        <v>18</v>
      </c>
      <c r="K177" s="107">
        <v>6736.05</v>
      </c>
    </row>
    <row r="178" spans="7:11" x14ac:dyDescent="0.2">
      <c r="G178" s="3">
        <v>41613</v>
      </c>
      <c r="H178" s="2" t="s">
        <v>28</v>
      </c>
      <c r="I178" s="2" t="s">
        <v>20</v>
      </c>
      <c r="J178" s="2" t="s">
        <v>33</v>
      </c>
      <c r="K178" s="107">
        <v>2243.91</v>
      </c>
    </row>
    <row r="179" spans="7:11" x14ac:dyDescent="0.2">
      <c r="G179" s="3">
        <v>41067</v>
      </c>
      <c r="H179" s="2" t="s">
        <v>28</v>
      </c>
      <c r="I179" s="2" t="s">
        <v>14</v>
      </c>
      <c r="J179" s="2" t="s">
        <v>30</v>
      </c>
      <c r="K179" s="107">
        <v>9809.18</v>
      </c>
    </row>
    <row r="180" spans="7:11" x14ac:dyDescent="0.2">
      <c r="G180" s="3">
        <v>41169</v>
      </c>
      <c r="H180" s="2" t="s">
        <v>31</v>
      </c>
      <c r="I180" s="2" t="s">
        <v>14</v>
      </c>
      <c r="J180" s="2" t="s">
        <v>29</v>
      </c>
      <c r="K180" s="107">
        <v>2865.57</v>
      </c>
    </row>
    <row r="181" spans="7:11" x14ac:dyDescent="0.2">
      <c r="G181" s="3">
        <v>41092</v>
      </c>
      <c r="H181" s="2" t="s">
        <v>17</v>
      </c>
      <c r="I181" s="2" t="s">
        <v>27</v>
      </c>
      <c r="J181" s="2" t="s">
        <v>33</v>
      </c>
      <c r="K181" s="107">
        <v>3637.79</v>
      </c>
    </row>
    <row r="182" spans="7:11" x14ac:dyDescent="0.2">
      <c r="G182" s="3">
        <v>41206</v>
      </c>
      <c r="H182" s="2" t="s">
        <v>31</v>
      </c>
      <c r="I182" s="2" t="s">
        <v>27</v>
      </c>
      <c r="J182" s="2" t="s">
        <v>29</v>
      </c>
      <c r="K182" s="107">
        <v>9517.92</v>
      </c>
    </row>
    <row r="183" spans="7:11" x14ac:dyDescent="0.2">
      <c r="G183" s="3">
        <v>41315</v>
      </c>
      <c r="H183" s="2" t="s">
        <v>17</v>
      </c>
      <c r="I183" s="2" t="s">
        <v>23</v>
      </c>
      <c r="J183" s="2" t="s">
        <v>35</v>
      </c>
      <c r="K183" s="107">
        <v>5913.46</v>
      </c>
    </row>
    <row r="184" spans="7:11" x14ac:dyDescent="0.2">
      <c r="G184" s="3">
        <v>41146</v>
      </c>
      <c r="H184" s="2" t="s">
        <v>13</v>
      </c>
      <c r="I184" s="2" t="s">
        <v>20</v>
      </c>
      <c r="J184" s="2" t="s">
        <v>35</v>
      </c>
      <c r="K184" s="107">
        <v>5769.62</v>
      </c>
    </row>
    <row r="185" spans="7:11" x14ac:dyDescent="0.2">
      <c r="G185" s="3">
        <v>41252</v>
      </c>
      <c r="H185" s="2" t="s">
        <v>28</v>
      </c>
      <c r="I185" s="2" t="s">
        <v>23</v>
      </c>
      <c r="J185" s="2" t="s">
        <v>18</v>
      </c>
      <c r="K185" s="107">
        <v>4316.8900000000003</v>
      </c>
    </row>
    <row r="186" spans="7:11" x14ac:dyDescent="0.2">
      <c r="G186" s="3">
        <v>41144</v>
      </c>
      <c r="H186" s="2" t="s">
        <v>28</v>
      </c>
      <c r="I186" s="2" t="s">
        <v>27</v>
      </c>
      <c r="J186" s="2" t="s">
        <v>30</v>
      </c>
      <c r="K186" s="107">
        <v>1762.64</v>
      </c>
    </row>
    <row r="187" spans="7:11" x14ac:dyDescent="0.2">
      <c r="G187" s="3">
        <v>40940</v>
      </c>
      <c r="H187" s="2" t="s">
        <v>13</v>
      </c>
      <c r="I187" s="2" t="s">
        <v>14</v>
      </c>
      <c r="J187" s="2" t="s">
        <v>282</v>
      </c>
      <c r="K187" s="107">
        <v>9967.8700000000008</v>
      </c>
    </row>
    <row r="188" spans="7:11" x14ac:dyDescent="0.2">
      <c r="G188" s="3">
        <v>41206</v>
      </c>
      <c r="H188" s="2" t="s">
        <v>28</v>
      </c>
      <c r="I188" s="2" t="s">
        <v>14</v>
      </c>
      <c r="J188" s="2" t="s">
        <v>15</v>
      </c>
      <c r="K188" s="107">
        <v>7369.81</v>
      </c>
    </row>
    <row r="189" spans="7:11" x14ac:dyDescent="0.2">
      <c r="G189" s="3">
        <v>40979</v>
      </c>
      <c r="H189" s="2" t="s">
        <v>28</v>
      </c>
      <c r="I189" s="2" t="s">
        <v>20</v>
      </c>
      <c r="J189" s="2" t="s">
        <v>33</v>
      </c>
      <c r="K189" s="107">
        <v>6570.44</v>
      </c>
    </row>
    <row r="190" spans="7:11" x14ac:dyDescent="0.2">
      <c r="G190" s="3">
        <v>41637</v>
      </c>
      <c r="H190" s="2" t="s">
        <v>28</v>
      </c>
      <c r="I190" s="2" t="s">
        <v>20</v>
      </c>
      <c r="J190" s="2" t="s">
        <v>282</v>
      </c>
      <c r="K190" s="107">
        <v>7285.85</v>
      </c>
    </row>
    <row r="191" spans="7:11" x14ac:dyDescent="0.2">
      <c r="G191" s="3">
        <v>41141</v>
      </c>
      <c r="H191" s="2" t="s">
        <v>28</v>
      </c>
      <c r="I191" s="2" t="s">
        <v>20</v>
      </c>
      <c r="J191" s="2" t="s">
        <v>29</v>
      </c>
      <c r="K191" s="107">
        <v>457.56</v>
      </c>
    </row>
    <row r="192" spans="7:11" x14ac:dyDescent="0.2">
      <c r="G192" s="3">
        <v>41168</v>
      </c>
      <c r="H192" s="2" t="s">
        <v>17</v>
      </c>
      <c r="I192" s="2" t="s">
        <v>20</v>
      </c>
      <c r="J192" s="2" t="s">
        <v>24</v>
      </c>
      <c r="K192" s="107">
        <v>451.46</v>
      </c>
    </row>
    <row r="193" spans="7:11" x14ac:dyDescent="0.2">
      <c r="G193" s="3">
        <v>41106</v>
      </c>
      <c r="H193" s="2" t="s">
        <v>17</v>
      </c>
      <c r="I193" s="2" t="s">
        <v>27</v>
      </c>
      <c r="J193" s="2" t="s">
        <v>32</v>
      </c>
      <c r="K193" s="107">
        <v>9582.9</v>
      </c>
    </row>
    <row r="194" spans="7:11" x14ac:dyDescent="0.2">
      <c r="G194" s="3">
        <v>41206</v>
      </c>
      <c r="H194" s="2" t="s">
        <v>17</v>
      </c>
      <c r="I194" s="2" t="s">
        <v>20</v>
      </c>
      <c r="J194" s="2" t="s">
        <v>36</v>
      </c>
      <c r="K194" s="107">
        <v>2044.46</v>
      </c>
    </row>
    <row r="195" spans="7:11" x14ac:dyDescent="0.2">
      <c r="G195" s="3">
        <v>41489</v>
      </c>
      <c r="H195" s="2" t="s">
        <v>13</v>
      </c>
      <c r="I195" s="2" t="s">
        <v>27</v>
      </c>
      <c r="J195" s="2" t="s">
        <v>26</v>
      </c>
      <c r="K195" s="107">
        <v>3463.96</v>
      </c>
    </row>
    <row r="196" spans="7:11" x14ac:dyDescent="0.2">
      <c r="G196" s="3">
        <v>40958</v>
      </c>
      <c r="H196" s="2" t="s">
        <v>13</v>
      </c>
      <c r="I196" s="2" t="s">
        <v>27</v>
      </c>
      <c r="J196" s="2" t="s">
        <v>21</v>
      </c>
      <c r="K196" s="107">
        <v>172.77</v>
      </c>
    </row>
    <row r="197" spans="7:11" x14ac:dyDescent="0.2">
      <c r="G197" s="3">
        <v>41192</v>
      </c>
      <c r="H197" s="2" t="s">
        <v>28</v>
      </c>
      <c r="I197" s="2" t="s">
        <v>27</v>
      </c>
      <c r="J197" s="2" t="s">
        <v>24</v>
      </c>
      <c r="K197" s="107">
        <v>9438.77</v>
      </c>
    </row>
    <row r="198" spans="7:11" x14ac:dyDescent="0.2">
      <c r="G198" s="3">
        <v>41169</v>
      </c>
      <c r="H198" s="2" t="s">
        <v>17</v>
      </c>
      <c r="I198" s="2" t="s">
        <v>27</v>
      </c>
      <c r="J198" s="2" t="s">
        <v>15</v>
      </c>
      <c r="K198" s="107">
        <v>4488.33</v>
      </c>
    </row>
    <row r="199" spans="7:11" x14ac:dyDescent="0.2">
      <c r="G199" s="3">
        <v>41453</v>
      </c>
      <c r="H199" s="2" t="s">
        <v>13</v>
      </c>
      <c r="I199" s="2" t="s">
        <v>23</v>
      </c>
      <c r="J199" s="2" t="s">
        <v>32</v>
      </c>
      <c r="K199" s="107">
        <v>3812.82</v>
      </c>
    </row>
    <row r="200" spans="7:11" x14ac:dyDescent="0.2">
      <c r="G200" s="3">
        <v>41245</v>
      </c>
      <c r="H200" s="2" t="s">
        <v>17</v>
      </c>
      <c r="I200" s="2" t="s">
        <v>14</v>
      </c>
      <c r="J200" s="2" t="s">
        <v>21</v>
      </c>
      <c r="K200" s="107">
        <v>7768.34</v>
      </c>
    </row>
    <row r="201" spans="7:11" x14ac:dyDescent="0.2">
      <c r="G201" s="3">
        <v>41169</v>
      </c>
      <c r="H201" s="2" t="s">
        <v>13</v>
      </c>
      <c r="I201" s="2" t="s">
        <v>14</v>
      </c>
      <c r="J201" s="2" t="s">
        <v>18</v>
      </c>
      <c r="K201" s="107">
        <v>6486.18</v>
      </c>
    </row>
    <row r="202" spans="7:11" x14ac:dyDescent="0.2">
      <c r="G202" s="3">
        <v>41321</v>
      </c>
      <c r="H202" s="2" t="s">
        <v>13</v>
      </c>
      <c r="I202" s="2" t="s">
        <v>20</v>
      </c>
      <c r="J202" s="2" t="s">
        <v>36</v>
      </c>
      <c r="K202" s="107">
        <v>8767.76</v>
      </c>
    </row>
    <row r="203" spans="7:11" x14ac:dyDescent="0.2">
      <c r="G203" s="3">
        <v>41381</v>
      </c>
      <c r="H203" s="2" t="s">
        <v>17</v>
      </c>
      <c r="I203" s="2" t="s">
        <v>20</v>
      </c>
      <c r="J203" s="2" t="s">
        <v>21</v>
      </c>
      <c r="K203" s="107">
        <v>7991.82</v>
      </c>
    </row>
    <row r="204" spans="7:11" x14ac:dyDescent="0.2">
      <c r="G204" s="3">
        <v>40933</v>
      </c>
      <c r="H204" s="2" t="s">
        <v>31</v>
      </c>
      <c r="I204" s="2" t="s">
        <v>27</v>
      </c>
      <c r="J204" s="2" t="s">
        <v>21</v>
      </c>
      <c r="K204" s="107">
        <v>3578.54</v>
      </c>
    </row>
    <row r="205" spans="7:11" x14ac:dyDescent="0.2">
      <c r="G205" s="3">
        <v>41625</v>
      </c>
      <c r="H205" s="2" t="s">
        <v>31</v>
      </c>
      <c r="I205" s="2" t="s">
        <v>27</v>
      </c>
      <c r="J205" s="2" t="s">
        <v>35</v>
      </c>
      <c r="K205" s="107">
        <v>5592.79</v>
      </c>
    </row>
    <row r="206" spans="7:11" x14ac:dyDescent="0.2">
      <c r="G206" s="3">
        <v>41068</v>
      </c>
      <c r="H206" s="2" t="s">
        <v>17</v>
      </c>
      <c r="I206" s="2" t="s">
        <v>14</v>
      </c>
      <c r="J206" s="2" t="s">
        <v>18</v>
      </c>
      <c r="K206" s="107">
        <v>9990.02</v>
      </c>
    </row>
    <row r="207" spans="7:11" x14ac:dyDescent="0.2">
      <c r="G207" s="3">
        <v>41492</v>
      </c>
      <c r="H207" s="2" t="s">
        <v>28</v>
      </c>
      <c r="I207" s="2" t="s">
        <v>14</v>
      </c>
      <c r="J207" s="2" t="s">
        <v>18</v>
      </c>
      <c r="K207" s="107">
        <v>1048.9000000000001</v>
      </c>
    </row>
    <row r="208" spans="7:11" x14ac:dyDescent="0.2">
      <c r="G208" s="3">
        <v>40987</v>
      </c>
      <c r="H208" s="2" t="s">
        <v>13</v>
      </c>
      <c r="I208" s="2" t="s">
        <v>23</v>
      </c>
      <c r="J208" s="2" t="s">
        <v>30</v>
      </c>
      <c r="K208" s="107">
        <v>7376.88</v>
      </c>
    </row>
    <row r="209" spans="7:11" x14ac:dyDescent="0.2">
      <c r="G209" s="3">
        <v>41291</v>
      </c>
      <c r="H209" s="2" t="s">
        <v>17</v>
      </c>
      <c r="I209" s="2" t="s">
        <v>27</v>
      </c>
      <c r="J209" s="2" t="s">
        <v>15</v>
      </c>
      <c r="K209" s="107">
        <v>586.23</v>
      </c>
    </row>
    <row r="210" spans="7:11" x14ac:dyDescent="0.2">
      <c r="G210" s="3">
        <v>41025</v>
      </c>
      <c r="H210" s="2" t="s">
        <v>17</v>
      </c>
      <c r="I210" s="2" t="s">
        <v>23</v>
      </c>
      <c r="J210" s="2" t="s">
        <v>26</v>
      </c>
      <c r="K210" s="107">
        <v>8017.99</v>
      </c>
    </row>
    <row r="211" spans="7:11" x14ac:dyDescent="0.2">
      <c r="G211" s="3">
        <v>41236</v>
      </c>
      <c r="H211" s="2" t="s">
        <v>28</v>
      </c>
      <c r="I211" s="2" t="s">
        <v>23</v>
      </c>
      <c r="J211" s="2" t="s">
        <v>282</v>
      </c>
      <c r="K211" s="107">
        <v>5340.37</v>
      </c>
    </row>
    <row r="212" spans="7:11" x14ac:dyDescent="0.2">
      <c r="G212" s="3">
        <v>41189</v>
      </c>
      <c r="H212" s="2" t="s">
        <v>28</v>
      </c>
      <c r="I212" s="2" t="s">
        <v>27</v>
      </c>
      <c r="J212" s="2" t="s">
        <v>24</v>
      </c>
      <c r="K212" s="107">
        <v>3122.4</v>
      </c>
    </row>
    <row r="213" spans="7:11" x14ac:dyDescent="0.2">
      <c r="G213" s="3">
        <v>40937</v>
      </c>
      <c r="H213" s="2" t="s">
        <v>13</v>
      </c>
      <c r="I213" s="2" t="s">
        <v>14</v>
      </c>
      <c r="J213" s="2" t="s">
        <v>35</v>
      </c>
      <c r="K213" s="107">
        <v>9829.42</v>
      </c>
    </row>
    <row r="214" spans="7:11" x14ac:dyDescent="0.2">
      <c r="G214" s="3">
        <v>41504</v>
      </c>
      <c r="H214" s="2" t="s">
        <v>13</v>
      </c>
      <c r="I214" s="2" t="s">
        <v>14</v>
      </c>
      <c r="J214" s="2" t="s">
        <v>34</v>
      </c>
      <c r="K214" s="107">
        <v>4574.5600000000004</v>
      </c>
    </row>
    <row r="215" spans="7:11" x14ac:dyDescent="0.2">
      <c r="G215" s="3">
        <v>41352</v>
      </c>
      <c r="H215" s="2" t="s">
        <v>13</v>
      </c>
      <c r="I215" s="2" t="s">
        <v>27</v>
      </c>
      <c r="J215" s="2" t="s">
        <v>26</v>
      </c>
      <c r="K215" s="107">
        <v>8434.3799999999992</v>
      </c>
    </row>
    <row r="216" spans="7:11" x14ac:dyDescent="0.2">
      <c r="G216" s="3">
        <v>41598</v>
      </c>
      <c r="H216" s="2" t="s">
        <v>13</v>
      </c>
      <c r="I216" s="2" t="s">
        <v>14</v>
      </c>
      <c r="J216" s="2" t="s">
        <v>33</v>
      </c>
      <c r="K216" s="107">
        <v>3561.73</v>
      </c>
    </row>
    <row r="217" spans="7:11" x14ac:dyDescent="0.2">
      <c r="G217" s="3">
        <v>40932</v>
      </c>
      <c r="H217" s="2" t="s">
        <v>17</v>
      </c>
      <c r="I217" s="2" t="s">
        <v>20</v>
      </c>
      <c r="J217" s="2" t="s">
        <v>282</v>
      </c>
      <c r="K217" s="107">
        <v>895.93</v>
      </c>
    </row>
    <row r="218" spans="7:11" x14ac:dyDescent="0.2">
      <c r="G218" s="3">
        <v>41425</v>
      </c>
      <c r="H218" s="2" t="s">
        <v>13</v>
      </c>
      <c r="I218" s="2" t="s">
        <v>20</v>
      </c>
      <c r="J218" s="2" t="s">
        <v>29</v>
      </c>
      <c r="K218" s="107">
        <v>9988.99</v>
      </c>
    </row>
    <row r="219" spans="7:11" x14ac:dyDescent="0.2">
      <c r="G219" s="3">
        <v>41015</v>
      </c>
      <c r="H219" s="2" t="s">
        <v>28</v>
      </c>
      <c r="I219" s="2" t="s">
        <v>23</v>
      </c>
      <c r="J219" s="2" t="s">
        <v>282</v>
      </c>
      <c r="K219" s="107">
        <v>4053.6</v>
      </c>
    </row>
    <row r="220" spans="7:11" x14ac:dyDescent="0.2">
      <c r="G220" s="3">
        <v>41302</v>
      </c>
      <c r="H220" s="2" t="s">
        <v>17</v>
      </c>
      <c r="I220" s="2" t="s">
        <v>27</v>
      </c>
      <c r="J220" s="2" t="s">
        <v>282</v>
      </c>
      <c r="K220" s="107">
        <v>6958.4</v>
      </c>
    </row>
    <row r="221" spans="7:11" x14ac:dyDescent="0.2">
      <c r="G221" s="3">
        <v>41156</v>
      </c>
      <c r="H221" s="2" t="s">
        <v>28</v>
      </c>
      <c r="I221" s="2" t="s">
        <v>27</v>
      </c>
      <c r="J221" s="2" t="s">
        <v>26</v>
      </c>
      <c r="K221" s="107">
        <v>7985.57</v>
      </c>
    </row>
    <row r="222" spans="7:11" x14ac:dyDescent="0.2">
      <c r="G222" s="3">
        <v>41441</v>
      </c>
      <c r="H222" s="2" t="s">
        <v>31</v>
      </c>
      <c r="I222" s="2" t="s">
        <v>23</v>
      </c>
      <c r="J222" s="2" t="s">
        <v>33</v>
      </c>
      <c r="K222" s="107">
        <v>6599.01</v>
      </c>
    </row>
    <row r="223" spans="7:11" x14ac:dyDescent="0.2">
      <c r="G223" s="3">
        <v>40913</v>
      </c>
      <c r="H223" s="2" t="s">
        <v>28</v>
      </c>
      <c r="I223" s="2" t="s">
        <v>20</v>
      </c>
      <c r="J223" s="2" t="s">
        <v>24</v>
      </c>
      <c r="K223" s="107">
        <v>1092.4000000000001</v>
      </c>
    </row>
    <row r="224" spans="7:11" x14ac:dyDescent="0.2">
      <c r="G224" s="3">
        <v>41363</v>
      </c>
      <c r="H224" s="2" t="s">
        <v>28</v>
      </c>
      <c r="I224" s="2" t="s">
        <v>27</v>
      </c>
      <c r="J224" s="2" t="s">
        <v>29</v>
      </c>
      <c r="K224" s="107">
        <v>6432.9</v>
      </c>
    </row>
    <row r="225" spans="7:11" x14ac:dyDescent="0.2">
      <c r="G225" s="3">
        <v>41540</v>
      </c>
      <c r="H225" s="2" t="s">
        <v>17</v>
      </c>
      <c r="I225" s="2" t="s">
        <v>27</v>
      </c>
      <c r="J225" s="2" t="s">
        <v>36</v>
      </c>
      <c r="K225" s="107">
        <v>3353.63</v>
      </c>
    </row>
    <row r="226" spans="7:11" x14ac:dyDescent="0.2">
      <c r="G226" s="3">
        <v>41624</v>
      </c>
      <c r="H226" s="2" t="s">
        <v>31</v>
      </c>
      <c r="I226" s="2" t="s">
        <v>14</v>
      </c>
      <c r="J226" s="2" t="s">
        <v>24</v>
      </c>
      <c r="K226" s="107">
        <v>1643.66</v>
      </c>
    </row>
    <row r="227" spans="7:11" x14ac:dyDescent="0.2">
      <c r="G227" s="3">
        <v>41260</v>
      </c>
      <c r="H227" s="2" t="s">
        <v>28</v>
      </c>
      <c r="I227" s="2" t="s">
        <v>14</v>
      </c>
      <c r="J227" s="2" t="s">
        <v>35</v>
      </c>
      <c r="K227" s="107">
        <v>2780.3</v>
      </c>
    </row>
    <row r="228" spans="7:11" x14ac:dyDescent="0.2">
      <c r="G228" s="3">
        <v>41621</v>
      </c>
      <c r="H228" s="2" t="s">
        <v>17</v>
      </c>
      <c r="I228" s="2" t="s">
        <v>27</v>
      </c>
      <c r="J228" s="2" t="s">
        <v>32</v>
      </c>
      <c r="K228" s="107">
        <v>2054.33</v>
      </c>
    </row>
    <row r="229" spans="7:11" x14ac:dyDescent="0.2">
      <c r="G229" s="3">
        <v>41639</v>
      </c>
      <c r="H229" s="2" t="s">
        <v>17</v>
      </c>
      <c r="I229" s="2" t="s">
        <v>27</v>
      </c>
      <c r="J229" s="2" t="s">
        <v>29</v>
      </c>
      <c r="K229" s="107">
        <v>9300.6</v>
      </c>
    </row>
    <row r="230" spans="7:11" x14ac:dyDescent="0.2">
      <c r="G230" s="3">
        <v>41253</v>
      </c>
      <c r="H230" s="2" t="s">
        <v>31</v>
      </c>
      <c r="I230" s="2" t="s">
        <v>14</v>
      </c>
      <c r="J230" s="2" t="s">
        <v>15</v>
      </c>
      <c r="K230" s="107">
        <v>3255.28</v>
      </c>
    </row>
    <row r="231" spans="7:11" x14ac:dyDescent="0.2">
      <c r="G231" s="3">
        <v>41204</v>
      </c>
      <c r="H231" s="2" t="s">
        <v>28</v>
      </c>
      <c r="I231" s="2" t="s">
        <v>14</v>
      </c>
      <c r="J231" s="2" t="s">
        <v>36</v>
      </c>
      <c r="K231" s="107">
        <v>4004.09</v>
      </c>
    </row>
    <row r="232" spans="7:11" x14ac:dyDescent="0.2">
      <c r="G232" s="3">
        <v>40930</v>
      </c>
      <c r="H232" s="2" t="s">
        <v>28</v>
      </c>
      <c r="I232" s="2" t="s">
        <v>20</v>
      </c>
      <c r="J232" s="2" t="s">
        <v>282</v>
      </c>
      <c r="K232" s="107">
        <v>3080.26</v>
      </c>
    </row>
    <row r="233" spans="7:11" x14ac:dyDescent="0.2">
      <c r="G233" s="3">
        <v>41056</v>
      </c>
      <c r="H233" s="2" t="s">
        <v>13</v>
      </c>
      <c r="I233" s="2" t="s">
        <v>20</v>
      </c>
      <c r="J233" s="2" t="s">
        <v>36</v>
      </c>
      <c r="K233" s="107">
        <v>194.68</v>
      </c>
    </row>
    <row r="234" spans="7:11" x14ac:dyDescent="0.2">
      <c r="G234" s="3">
        <v>41030</v>
      </c>
      <c r="H234" s="2" t="s">
        <v>13</v>
      </c>
      <c r="I234" s="2" t="s">
        <v>14</v>
      </c>
      <c r="J234" s="2" t="s">
        <v>36</v>
      </c>
      <c r="K234" s="107">
        <v>3355.05</v>
      </c>
    </row>
    <row r="235" spans="7:11" x14ac:dyDescent="0.2">
      <c r="G235" s="3">
        <v>41635</v>
      </c>
      <c r="H235" s="2" t="s">
        <v>28</v>
      </c>
      <c r="I235" s="2" t="s">
        <v>20</v>
      </c>
      <c r="J235" s="2" t="s">
        <v>18</v>
      </c>
      <c r="K235" s="107">
        <v>6822.01</v>
      </c>
    </row>
    <row r="236" spans="7:11" x14ac:dyDescent="0.2">
      <c r="G236" s="3">
        <v>41195</v>
      </c>
      <c r="H236" s="2" t="s">
        <v>13</v>
      </c>
      <c r="I236" s="2" t="s">
        <v>27</v>
      </c>
      <c r="J236" s="2" t="s">
        <v>282</v>
      </c>
      <c r="K236" s="107">
        <v>31.67</v>
      </c>
    </row>
    <row r="237" spans="7:11" x14ac:dyDescent="0.2">
      <c r="G237" s="3">
        <v>41270</v>
      </c>
      <c r="H237" s="2" t="s">
        <v>13</v>
      </c>
      <c r="I237" s="2" t="s">
        <v>20</v>
      </c>
      <c r="J237" s="2" t="s">
        <v>36</v>
      </c>
      <c r="K237" s="107">
        <v>9179.51</v>
      </c>
    </row>
    <row r="238" spans="7:11" x14ac:dyDescent="0.2">
      <c r="G238" s="3">
        <v>41341</v>
      </c>
      <c r="H238" s="2" t="s">
        <v>28</v>
      </c>
      <c r="I238" s="2" t="s">
        <v>27</v>
      </c>
      <c r="J238" s="2" t="s">
        <v>18</v>
      </c>
      <c r="K238" s="107">
        <v>3780.85</v>
      </c>
    </row>
    <row r="239" spans="7:11" x14ac:dyDescent="0.2">
      <c r="G239" s="3">
        <v>40909</v>
      </c>
      <c r="H239" s="2" t="s">
        <v>17</v>
      </c>
      <c r="I239" s="2" t="s">
        <v>14</v>
      </c>
      <c r="J239" s="2" t="s">
        <v>26</v>
      </c>
      <c r="K239" s="107">
        <v>7358.03</v>
      </c>
    </row>
    <row r="240" spans="7:11" x14ac:dyDescent="0.2">
      <c r="G240" s="3">
        <v>41465</v>
      </c>
      <c r="H240" s="2" t="s">
        <v>13</v>
      </c>
      <c r="I240" s="2" t="s">
        <v>27</v>
      </c>
      <c r="J240" s="2" t="s">
        <v>21</v>
      </c>
      <c r="K240" s="107">
        <v>9139</v>
      </c>
    </row>
    <row r="241" spans="7:11" x14ac:dyDescent="0.2">
      <c r="G241" s="3">
        <v>40950</v>
      </c>
      <c r="H241" s="2" t="s">
        <v>13</v>
      </c>
      <c r="I241" s="2" t="s">
        <v>20</v>
      </c>
      <c r="J241" s="2" t="s">
        <v>26</v>
      </c>
      <c r="K241" s="107">
        <v>4852.71</v>
      </c>
    </row>
    <row r="242" spans="7:11" x14ac:dyDescent="0.2">
      <c r="G242" s="3">
        <v>41487</v>
      </c>
      <c r="H242" s="2" t="s">
        <v>31</v>
      </c>
      <c r="I242" s="2" t="s">
        <v>14</v>
      </c>
      <c r="J242" s="2" t="s">
        <v>35</v>
      </c>
      <c r="K242" s="107">
        <v>8293</v>
      </c>
    </row>
    <row r="243" spans="7:11" x14ac:dyDescent="0.2">
      <c r="G243" s="3">
        <v>41562</v>
      </c>
      <c r="H243" s="2" t="s">
        <v>31</v>
      </c>
      <c r="I243" s="2" t="s">
        <v>23</v>
      </c>
      <c r="J243" s="2" t="s">
        <v>282</v>
      </c>
      <c r="K243" s="107">
        <v>8702.2199999999993</v>
      </c>
    </row>
    <row r="244" spans="7:11" x14ac:dyDescent="0.2">
      <c r="G244" s="3">
        <v>41323</v>
      </c>
      <c r="H244" s="2" t="s">
        <v>28</v>
      </c>
      <c r="I244" s="2" t="s">
        <v>27</v>
      </c>
      <c r="J244" s="2" t="s">
        <v>21</v>
      </c>
      <c r="K244" s="107">
        <v>6801.81</v>
      </c>
    </row>
    <row r="245" spans="7:11" x14ac:dyDescent="0.2">
      <c r="G245" s="3">
        <v>41144</v>
      </c>
      <c r="H245" s="2" t="s">
        <v>17</v>
      </c>
      <c r="I245" s="2" t="s">
        <v>20</v>
      </c>
      <c r="J245" s="2" t="s">
        <v>33</v>
      </c>
      <c r="K245" s="107">
        <v>1739.18</v>
      </c>
    </row>
    <row r="246" spans="7:11" x14ac:dyDescent="0.2">
      <c r="G246" s="3">
        <v>41232</v>
      </c>
      <c r="H246" s="2" t="s">
        <v>28</v>
      </c>
      <c r="I246" s="2" t="s">
        <v>27</v>
      </c>
      <c r="J246" s="2" t="s">
        <v>282</v>
      </c>
      <c r="K246" s="107">
        <v>1591.81</v>
      </c>
    </row>
    <row r="247" spans="7:11" x14ac:dyDescent="0.2">
      <c r="G247" s="3">
        <v>41008</v>
      </c>
      <c r="H247" s="2" t="s">
        <v>31</v>
      </c>
      <c r="I247" s="2" t="s">
        <v>23</v>
      </c>
      <c r="J247" s="2" t="s">
        <v>282</v>
      </c>
      <c r="K247" s="107">
        <v>4565.57</v>
      </c>
    </row>
    <row r="248" spans="7:11" x14ac:dyDescent="0.2">
      <c r="G248" s="3">
        <v>41111</v>
      </c>
      <c r="H248" s="2" t="s">
        <v>13</v>
      </c>
      <c r="I248" s="2" t="s">
        <v>23</v>
      </c>
      <c r="J248" s="2" t="s">
        <v>33</v>
      </c>
      <c r="K248" s="107">
        <v>1865.9</v>
      </c>
    </row>
    <row r="249" spans="7:11" x14ac:dyDescent="0.2">
      <c r="G249" s="3">
        <v>41563</v>
      </c>
      <c r="H249" s="2" t="s">
        <v>31</v>
      </c>
      <c r="I249" s="2" t="s">
        <v>23</v>
      </c>
      <c r="J249" s="2" t="s">
        <v>29</v>
      </c>
      <c r="K249" s="107">
        <v>7328.66</v>
      </c>
    </row>
    <row r="250" spans="7:11" x14ac:dyDescent="0.2">
      <c r="G250" s="3">
        <v>41608</v>
      </c>
      <c r="H250" s="2" t="s">
        <v>28</v>
      </c>
      <c r="I250" s="2" t="s">
        <v>20</v>
      </c>
      <c r="J250" s="2" t="s">
        <v>21</v>
      </c>
      <c r="K250" s="107">
        <v>8208.32</v>
      </c>
    </row>
    <row r="251" spans="7:11" x14ac:dyDescent="0.2">
      <c r="G251" s="3">
        <v>41600</v>
      </c>
      <c r="H251" s="2" t="s">
        <v>17</v>
      </c>
      <c r="I251" s="2" t="s">
        <v>14</v>
      </c>
      <c r="J251" s="2" t="s">
        <v>36</v>
      </c>
      <c r="K251" s="107">
        <v>7500.83</v>
      </c>
    </row>
    <row r="252" spans="7:11" x14ac:dyDescent="0.2">
      <c r="G252" s="3">
        <v>41487</v>
      </c>
      <c r="H252" s="2" t="s">
        <v>31</v>
      </c>
      <c r="I252" s="2" t="s">
        <v>27</v>
      </c>
      <c r="J252" s="2" t="s">
        <v>21</v>
      </c>
      <c r="K252" s="107">
        <v>8355.24</v>
      </c>
    </row>
    <row r="253" spans="7:11" x14ac:dyDescent="0.2">
      <c r="G253" s="3">
        <v>41311</v>
      </c>
      <c r="H253" s="2" t="s">
        <v>28</v>
      </c>
      <c r="I253" s="2" t="s">
        <v>23</v>
      </c>
      <c r="J253" s="2" t="s">
        <v>35</v>
      </c>
      <c r="K253" s="107">
        <v>7299.41</v>
      </c>
    </row>
    <row r="254" spans="7:11" x14ac:dyDescent="0.2">
      <c r="G254" s="3">
        <v>41159</v>
      </c>
      <c r="H254" s="2" t="s">
        <v>28</v>
      </c>
      <c r="I254" s="2" t="s">
        <v>27</v>
      </c>
      <c r="J254" s="2" t="s">
        <v>30</v>
      </c>
      <c r="K254" s="107">
        <v>2742.97</v>
      </c>
    </row>
    <row r="255" spans="7:11" x14ac:dyDescent="0.2">
      <c r="G255" s="3">
        <v>41071</v>
      </c>
      <c r="H255" s="2" t="s">
        <v>28</v>
      </c>
      <c r="I255" s="2" t="s">
        <v>14</v>
      </c>
      <c r="J255" s="2" t="s">
        <v>26</v>
      </c>
      <c r="K255" s="107">
        <v>4899.28</v>
      </c>
    </row>
    <row r="256" spans="7:11" x14ac:dyDescent="0.2">
      <c r="G256" s="3">
        <v>41511</v>
      </c>
      <c r="H256" s="2" t="s">
        <v>17</v>
      </c>
      <c r="I256" s="2" t="s">
        <v>23</v>
      </c>
      <c r="J256" s="2" t="s">
        <v>36</v>
      </c>
      <c r="K256" s="107">
        <v>7383.2</v>
      </c>
    </row>
    <row r="257" spans="7:11" x14ac:dyDescent="0.2">
      <c r="G257" s="3">
        <v>41351</v>
      </c>
      <c r="H257" s="2" t="s">
        <v>28</v>
      </c>
      <c r="I257" s="2" t="s">
        <v>27</v>
      </c>
      <c r="J257" s="2" t="s">
        <v>21</v>
      </c>
      <c r="K257" s="107">
        <v>367</v>
      </c>
    </row>
    <row r="258" spans="7:11" x14ac:dyDescent="0.2">
      <c r="G258" s="3">
        <v>41404</v>
      </c>
      <c r="H258" s="2" t="s">
        <v>13</v>
      </c>
      <c r="I258" s="2" t="s">
        <v>14</v>
      </c>
      <c r="J258" s="2" t="s">
        <v>33</v>
      </c>
      <c r="K258" s="107">
        <v>5015.6099999999997</v>
      </c>
    </row>
    <row r="259" spans="7:11" x14ac:dyDescent="0.2">
      <c r="G259" s="3">
        <v>41371</v>
      </c>
      <c r="H259" s="2" t="s">
        <v>28</v>
      </c>
      <c r="I259" s="2" t="s">
        <v>23</v>
      </c>
      <c r="J259" s="2" t="s">
        <v>30</v>
      </c>
      <c r="K259" s="107">
        <v>1296.3</v>
      </c>
    </row>
    <row r="260" spans="7:11" x14ac:dyDescent="0.2">
      <c r="G260" s="3">
        <v>41624</v>
      </c>
      <c r="H260" s="2" t="s">
        <v>28</v>
      </c>
      <c r="I260" s="2" t="s">
        <v>23</v>
      </c>
      <c r="J260" s="2" t="s">
        <v>21</v>
      </c>
      <c r="K260" s="107">
        <v>5430.38</v>
      </c>
    </row>
    <row r="261" spans="7:11" x14ac:dyDescent="0.2">
      <c r="G261" s="3">
        <v>41252</v>
      </c>
      <c r="H261" s="2" t="s">
        <v>28</v>
      </c>
      <c r="I261" s="2" t="s">
        <v>20</v>
      </c>
      <c r="J261" s="2" t="s">
        <v>32</v>
      </c>
      <c r="K261" s="107">
        <v>1394.11</v>
      </c>
    </row>
    <row r="262" spans="7:11" x14ac:dyDescent="0.2">
      <c r="G262" s="3">
        <v>40955</v>
      </c>
      <c r="H262" s="2" t="s">
        <v>13</v>
      </c>
      <c r="I262" s="2" t="s">
        <v>14</v>
      </c>
      <c r="J262" s="2" t="s">
        <v>32</v>
      </c>
      <c r="K262" s="107">
        <v>8619.7099999999991</v>
      </c>
    </row>
    <row r="263" spans="7:11" x14ac:dyDescent="0.2">
      <c r="G263" s="3">
        <v>40917</v>
      </c>
      <c r="H263" s="2" t="s">
        <v>31</v>
      </c>
      <c r="I263" s="2" t="s">
        <v>27</v>
      </c>
      <c r="J263" s="2" t="s">
        <v>29</v>
      </c>
      <c r="K263" s="107">
        <v>5596.57</v>
      </c>
    </row>
    <row r="264" spans="7:11" x14ac:dyDescent="0.2">
      <c r="G264" s="3">
        <v>41114</v>
      </c>
      <c r="H264" s="2" t="s">
        <v>31</v>
      </c>
      <c r="I264" s="2" t="s">
        <v>20</v>
      </c>
      <c r="J264" s="2" t="s">
        <v>15</v>
      </c>
      <c r="K264" s="107">
        <v>8741.44</v>
      </c>
    </row>
    <row r="265" spans="7:11" x14ac:dyDescent="0.2">
      <c r="G265" s="3">
        <v>41441</v>
      </c>
      <c r="H265" s="2" t="s">
        <v>28</v>
      </c>
      <c r="I265" s="2" t="s">
        <v>27</v>
      </c>
      <c r="J265" s="2" t="s">
        <v>24</v>
      </c>
      <c r="K265" s="107">
        <v>3165.52</v>
      </c>
    </row>
    <row r="266" spans="7:11" x14ac:dyDescent="0.2">
      <c r="G266" s="3">
        <v>41303</v>
      </c>
      <c r="H266" s="2" t="s">
        <v>28</v>
      </c>
      <c r="I266" s="2" t="s">
        <v>27</v>
      </c>
      <c r="J266" s="2" t="s">
        <v>30</v>
      </c>
      <c r="K266" s="107">
        <v>2254.5500000000002</v>
      </c>
    </row>
    <row r="267" spans="7:11" x14ac:dyDescent="0.2">
      <c r="G267" s="3">
        <v>41540</v>
      </c>
      <c r="H267" s="2" t="s">
        <v>31</v>
      </c>
      <c r="I267" s="2" t="s">
        <v>23</v>
      </c>
      <c r="J267" s="2" t="s">
        <v>29</v>
      </c>
      <c r="K267" s="107">
        <v>3627.5</v>
      </c>
    </row>
    <row r="268" spans="7:11" x14ac:dyDescent="0.2">
      <c r="G268" s="3">
        <v>41308</v>
      </c>
      <c r="H268" s="2" t="s">
        <v>13</v>
      </c>
      <c r="I268" s="2" t="s">
        <v>23</v>
      </c>
      <c r="J268" s="2" t="s">
        <v>30</v>
      </c>
      <c r="K268" s="107">
        <v>2007.96</v>
      </c>
    </row>
    <row r="269" spans="7:11" x14ac:dyDescent="0.2">
      <c r="G269" s="3">
        <v>41033</v>
      </c>
      <c r="H269" s="2" t="s">
        <v>17</v>
      </c>
      <c r="I269" s="2" t="s">
        <v>27</v>
      </c>
      <c r="J269" s="2" t="s">
        <v>29</v>
      </c>
      <c r="K269" s="107">
        <v>2659.18</v>
      </c>
    </row>
    <row r="270" spans="7:11" x14ac:dyDescent="0.2">
      <c r="G270" s="3">
        <v>41452</v>
      </c>
      <c r="H270" s="2" t="s">
        <v>31</v>
      </c>
      <c r="I270" s="2" t="s">
        <v>20</v>
      </c>
      <c r="J270" s="2" t="s">
        <v>15</v>
      </c>
      <c r="K270" s="107">
        <v>4519.2</v>
      </c>
    </row>
    <row r="271" spans="7:11" x14ac:dyDescent="0.2">
      <c r="G271" s="3">
        <v>41523</v>
      </c>
      <c r="H271" s="2" t="s">
        <v>17</v>
      </c>
      <c r="I271" s="2" t="s">
        <v>20</v>
      </c>
      <c r="J271" s="2" t="s">
        <v>29</v>
      </c>
      <c r="K271" s="107">
        <v>6123.8</v>
      </c>
    </row>
    <row r="272" spans="7:11" x14ac:dyDescent="0.2">
      <c r="G272" s="3">
        <v>41466</v>
      </c>
      <c r="H272" s="2" t="s">
        <v>17</v>
      </c>
      <c r="I272" s="2" t="s">
        <v>23</v>
      </c>
      <c r="J272" s="2" t="s">
        <v>26</v>
      </c>
      <c r="K272" s="107">
        <v>7226.38</v>
      </c>
    </row>
    <row r="273" spans="7:11" x14ac:dyDescent="0.2">
      <c r="G273" s="3">
        <v>41003</v>
      </c>
      <c r="H273" s="2" t="s">
        <v>17</v>
      </c>
      <c r="I273" s="2" t="s">
        <v>14</v>
      </c>
      <c r="J273" s="2" t="s">
        <v>30</v>
      </c>
      <c r="K273" s="107">
        <v>2737.67</v>
      </c>
    </row>
    <row r="274" spans="7:11" x14ac:dyDescent="0.2">
      <c r="G274" s="3">
        <v>40945</v>
      </c>
      <c r="H274" s="2" t="s">
        <v>17</v>
      </c>
      <c r="I274" s="2" t="s">
        <v>14</v>
      </c>
      <c r="J274" s="2" t="s">
        <v>30</v>
      </c>
      <c r="K274" s="107">
        <v>5634.28</v>
      </c>
    </row>
    <row r="275" spans="7:11" x14ac:dyDescent="0.2">
      <c r="G275" s="3">
        <v>41631</v>
      </c>
      <c r="H275" s="2" t="s">
        <v>31</v>
      </c>
      <c r="I275" s="2" t="s">
        <v>20</v>
      </c>
      <c r="J275" s="2" t="s">
        <v>36</v>
      </c>
      <c r="K275" s="107">
        <v>7390.26</v>
      </c>
    </row>
    <row r="276" spans="7:11" x14ac:dyDescent="0.2">
      <c r="G276" s="3">
        <v>41438</v>
      </c>
      <c r="H276" s="2" t="s">
        <v>31</v>
      </c>
      <c r="I276" s="2" t="s">
        <v>14</v>
      </c>
      <c r="J276" s="2" t="s">
        <v>282</v>
      </c>
      <c r="K276" s="107">
        <v>9566.86</v>
      </c>
    </row>
    <row r="277" spans="7:11" x14ac:dyDescent="0.2">
      <c r="G277" s="3">
        <v>41615</v>
      </c>
      <c r="H277" s="2" t="s">
        <v>31</v>
      </c>
      <c r="I277" s="2" t="s">
        <v>14</v>
      </c>
      <c r="J277" s="2" t="s">
        <v>34</v>
      </c>
      <c r="K277" s="107">
        <v>6261.06</v>
      </c>
    </row>
    <row r="278" spans="7:11" x14ac:dyDescent="0.2">
      <c r="G278" s="3">
        <v>41293</v>
      </c>
      <c r="H278" s="2" t="s">
        <v>28</v>
      </c>
      <c r="I278" s="2" t="s">
        <v>20</v>
      </c>
      <c r="J278" s="2" t="s">
        <v>34</v>
      </c>
      <c r="K278" s="107">
        <v>4920.38</v>
      </c>
    </row>
    <row r="279" spans="7:11" x14ac:dyDescent="0.2">
      <c r="G279" s="3">
        <v>41226</v>
      </c>
      <c r="H279" s="2" t="s">
        <v>31</v>
      </c>
      <c r="I279" s="2" t="s">
        <v>14</v>
      </c>
      <c r="J279" s="2" t="s">
        <v>282</v>
      </c>
      <c r="K279" s="107">
        <v>7694.13</v>
      </c>
    </row>
    <row r="280" spans="7:11" x14ac:dyDescent="0.2">
      <c r="G280" s="3">
        <v>41476</v>
      </c>
      <c r="H280" s="2" t="s">
        <v>31</v>
      </c>
      <c r="I280" s="2" t="s">
        <v>20</v>
      </c>
      <c r="J280" s="2" t="s">
        <v>24</v>
      </c>
      <c r="K280" s="107">
        <v>7255.67</v>
      </c>
    </row>
    <row r="281" spans="7:11" x14ac:dyDescent="0.2">
      <c r="G281" s="3">
        <v>41208</v>
      </c>
      <c r="H281" s="2" t="s">
        <v>28</v>
      </c>
      <c r="I281" s="2" t="s">
        <v>27</v>
      </c>
      <c r="J281" s="2" t="s">
        <v>282</v>
      </c>
      <c r="K281" s="107">
        <v>6638.15</v>
      </c>
    </row>
    <row r="282" spans="7:11" x14ac:dyDescent="0.2">
      <c r="G282" s="3">
        <v>41082</v>
      </c>
      <c r="H282" s="2" t="s">
        <v>17</v>
      </c>
      <c r="I282" s="2" t="s">
        <v>14</v>
      </c>
      <c r="J282" s="2" t="s">
        <v>15</v>
      </c>
      <c r="K282" s="107">
        <v>9190.24</v>
      </c>
    </row>
    <row r="283" spans="7:11" x14ac:dyDescent="0.2">
      <c r="G283" s="3">
        <v>41228</v>
      </c>
      <c r="H283" s="2" t="s">
        <v>31</v>
      </c>
      <c r="I283" s="2" t="s">
        <v>23</v>
      </c>
      <c r="J283" s="2" t="s">
        <v>26</v>
      </c>
      <c r="K283" s="107">
        <v>7139.52</v>
      </c>
    </row>
    <row r="284" spans="7:11" x14ac:dyDescent="0.2">
      <c r="G284" s="3">
        <v>41419</v>
      </c>
      <c r="H284" s="2" t="s">
        <v>28</v>
      </c>
      <c r="I284" s="2" t="s">
        <v>23</v>
      </c>
      <c r="J284" s="2" t="s">
        <v>35</v>
      </c>
      <c r="K284" s="107">
        <v>2928.77</v>
      </c>
    </row>
    <row r="285" spans="7:11" x14ac:dyDescent="0.2">
      <c r="G285" s="3">
        <v>41607</v>
      </c>
      <c r="H285" s="2" t="s">
        <v>13</v>
      </c>
      <c r="I285" s="2" t="s">
        <v>14</v>
      </c>
      <c r="J285" s="2" t="s">
        <v>32</v>
      </c>
      <c r="K285" s="107">
        <v>6995.52</v>
      </c>
    </row>
    <row r="286" spans="7:11" x14ac:dyDescent="0.2">
      <c r="G286" s="3">
        <v>41517</v>
      </c>
      <c r="H286" s="2" t="s">
        <v>17</v>
      </c>
      <c r="I286" s="2" t="s">
        <v>14</v>
      </c>
      <c r="J286" s="2" t="s">
        <v>36</v>
      </c>
      <c r="K286" s="107">
        <v>1168.17</v>
      </c>
    </row>
    <row r="287" spans="7:11" x14ac:dyDescent="0.2">
      <c r="G287" s="3">
        <v>41173</v>
      </c>
      <c r="H287" s="2" t="s">
        <v>17</v>
      </c>
      <c r="I287" s="2" t="s">
        <v>14</v>
      </c>
      <c r="J287" s="2" t="s">
        <v>18</v>
      </c>
      <c r="K287" s="107">
        <v>2976.57</v>
      </c>
    </row>
    <row r="288" spans="7:11" x14ac:dyDescent="0.2">
      <c r="G288" s="3">
        <v>41451</v>
      </c>
      <c r="H288" s="2" t="s">
        <v>13</v>
      </c>
      <c r="I288" s="2" t="s">
        <v>20</v>
      </c>
      <c r="J288" s="2" t="s">
        <v>35</v>
      </c>
      <c r="K288" s="107">
        <v>3383.18</v>
      </c>
    </row>
    <row r="289" spans="7:11" x14ac:dyDescent="0.2">
      <c r="G289" s="3">
        <v>41260</v>
      </c>
      <c r="H289" s="2" t="s">
        <v>28</v>
      </c>
      <c r="I289" s="2" t="s">
        <v>27</v>
      </c>
      <c r="J289" s="2" t="s">
        <v>15</v>
      </c>
      <c r="K289" s="107">
        <v>1116.78</v>
      </c>
    </row>
    <row r="290" spans="7:11" x14ac:dyDescent="0.2">
      <c r="G290" s="3">
        <v>41091</v>
      </c>
      <c r="H290" s="2" t="s">
        <v>31</v>
      </c>
      <c r="I290" s="2" t="s">
        <v>20</v>
      </c>
      <c r="J290" s="2" t="s">
        <v>34</v>
      </c>
      <c r="K290" s="107">
        <v>285.3</v>
      </c>
    </row>
    <row r="291" spans="7:11" x14ac:dyDescent="0.2">
      <c r="G291" s="3">
        <v>41274</v>
      </c>
      <c r="H291" s="2" t="s">
        <v>13</v>
      </c>
      <c r="I291" s="2" t="s">
        <v>27</v>
      </c>
      <c r="J291" s="2" t="s">
        <v>30</v>
      </c>
      <c r="K291" s="107">
        <v>5023.6099999999997</v>
      </c>
    </row>
    <row r="292" spans="7:11" x14ac:dyDescent="0.2">
      <c r="G292" s="3">
        <v>41614</v>
      </c>
      <c r="H292" s="2" t="s">
        <v>17</v>
      </c>
      <c r="I292" s="2" t="s">
        <v>14</v>
      </c>
      <c r="J292" s="2" t="s">
        <v>33</v>
      </c>
      <c r="K292" s="107">
        <v>2024.77</v>
      </c>
    </row>
    <row r="293" spans="7:11" x14ac:dyDescent="0.2">
      <c r="G293" s="3">
        <v>41494</v>
      </c>
      <c r="H293" s="2" t="s">
        <v>13</v>
      </c>
      <c r="I293" s="2" t="s">
        <v>27</v>
      </c>
      <c r="J293" s="2" t="s">
        <v>26</v>
      </c>
      <c r="K293" s="107">
        <v>3792.36</v>
      </c>
    </row>
    <row r="294" spans="7:11" x14ac:dyDescent="0.2">
      <c r="G294" s="3">
        <v>41463</v>
      </c>
      <c r="H294" s="2" t="s">
        <v>28</v>
      </c>
      <c r="I294" s="2" t="s">
        <v>23</v>
      </c>
      <c r="J294" s="2" t="s">
        <v>33</v>
      </c>
      <c r="K294" s="107">
        <v>4945.1000000000004</v>
      </c>
    </row>
    <row r="295" spans="7:11" x14ac:dyDescent="0.2">
      <c r="G295" s="3">
        <v>41622</v>
      </c>
      <c r="H295" s="2" t="s">
        <v>13</v>
      </c>
      <c r="I295" s="2" t="s">
        <v>20</v>
      </c>
      <c r="J295" s="2" t="s">
        <v>282</v>
      </c>
      <c r="K295" s="107">
        <v>5669.01</v>
      </c>
    </row>
    <row r="296" spans="7:11" x14ac:dyDescent="0.2">
      <c r="G296" s="3">
        <v>41396</v>
      </c>
      <c r="H296" s="2" t="s">
        <v>31</v>
      </c>
      <c r="I296" s="2" t="s">
        <v>14</v>
      </c>
      <c r="J296" s="2" t="s">
        <v>36</v>
      </c>
      <c r="K296" s="107">
        <v>9743.7099999999991</v>
      </c>
    </row>
    <row r="297" spans="7:11" x14ac:dyDescent="0.2">
      <c r="G297" s="3">
        <v>41291</v>
      </c>
      <c r="H297" s="2" t="s">
        <v>13</v>
      </c>
      <c r="I297" s="2" t="s">
        <v>14</v>
      </c>
      <c r="J297" s="2" t="s">
        <v>24</v>
      </c>
      <c r="K297" s="107">
        <v>3336.56</v>
      </c>
    </row>
    <row r="298" spans="7:11" x14ac:dyDescent="0.2">
      <c r="G298" s="3">
        <v>41509</v>
      </c>
      <c r="H298" s="2" t="s">
        <v>28</v>
      </c>
      <c r="I298" s="2" t="s">
        <v>23</v>
      </c>
      <c r="J298" s="2" t="s">
        <v>15</v>
      </c>
      <c r="K298" s="107">
        <v>8921.3700000000008</v>
      </c>
    </row>
    <row r="299" spans="7:11" x14ac:dyDescent="0.2">
      <c r="G299" s="3">
        <v>41399</v>
      </c>
      <c r="H299" s="2" t="s">
        <v>13</v>
      </c>
      <c r="I299" s="2" t="s">
        <v>27</v>
      </c>
      <c r="J299" s="2" t="s">
        <v>32</v>
      </c>
      <c r="K299" s="107">
        <v>9754.1200000000008</v>
      </c>
    </row>
    <row r="300" spans="7:11" x14ac:dyDescent="0.2">
      <c r="G300" s="3">
        <v>41204</v>
      </c>
      <c r="H300" s="2" t="s">
        <v>31</v>
      </c>
      <c r="I300" s="2" t="s">
        <v>14</v>
      </c>
      <c r="J300" s="2" t="s">
        <v>18</v>
      </c>
      <c r="K300" s="107">
        <v>1205.05</v>
      </c>
    </row>
    <row r="301" spans="7:11" x14ac:dyDescent="0.2">
      <c r="G301" s="3">
        <v>41508</v>
      </c>
      <c r="H301" s="2" t="s">
        <v>31</v>
      </c>
      <c r="I301" s="2" t="s">
        <v>27</v>
      </c>
      <c r="J301" s="2" t="s">
        <v>32</v>
      </c>
      <c r="K301" s="107">
        <v>5923.29</v>
      </c>
    </row>
    <row r="302" spans="7:11" x14ac:dyDescent="0.2">
      <c r="G302" s="3">
        <v>41490</v>
      </c>
      <c r="H302" s="2" t="s">
        <v>31</v>
      </c>
      <c r="I302" s="2" t="s">
        <v>20</v>
      </c>
      <c r="J302" s="2" t="s">
        <v>34</v>
      </c>
      <c r="K302" s="107">
        <v>5253.03</v>
      </c>
    </row>
    <row r="303" spans="7:11" x14ac:dyDescent="0.2">
      <c r="G303" s="3">
        <v>41580</v>
      </c>
      <c r="H303" s="2" t="s">
        <v>17</v>
      </c>
      <c r="I303" s="2" t="s">
        <v>14</v>
      </c>
      <c r="J303" s="2" t="s">
        <v>21</v>
      </c>
      <c r="K303" s="107">
        <v>7618.63</v>
      </c>
    </row>
    <row r="304" spans="7:11" x14ac:dyDescent="0.2">
      <c r="G304" s="3">
        <v>41395</v>
      </c>
      <c r="H304" s="2" t="s">
        <v>13</v>
      </c>
      <c r="I304" s="2" t="s">
        <v>14</v>
      </c>
      <c r="J304" s="2" t="s">
        <v>18</v>
      </c>
      <c r="K304" s="107">
        <v>9094.93</v>
      </c>
    </row>
    <row r="305" spans="7:11" x14ac:dyDescent="0.2">
      <c r="G305" s="3">
        <v>41371</v>
      </c>
      <c r="H305" s="2" t="s">
        <v>13</v>
      </c>
      <c r="I305" s="2" t="s">
        <v>20</v>
      </c>
      <c r="J305" s="2" t="s">
        <v>36</v>
      </c>
      <c r="K305" s="107">
        <v>6112.4</v>
      </c>
    </row>
    <row r="306" spans="7:11" x14ac:dyDescent="0.2">
      <c r="G306" s="3">
        <v>41270</v>
      </c>
      <c r="H306" s="2" t="s">
        <v>28</v>
      </c>
      <c r="I306" s="2" t="s">
        <v>23</v>
      </c>
      <c r="J306" s="2" t="s">
        <v>26</v>
      </c>
      <c r="K306" s="107">
        <v>1487.56</v>
      </c>
    </row>
    <row r="307" spans="7:11" x14ac:dyDescent="0.2">
      <c r="G307" s="3">
        <v>41339</v>
      </c>
      <c r="H307" s="2" t="s">
        <v>31</v>
      </c>
      <c r="I307" s="2" t="s">
        <v>14</v>
      </c>
      <c r="J307" s="2" t="s">
        <v>29</v>
      </c>
      <c r="K307" s="107">
        <v>4285.96</v>
      </c>
    </row>
    <row r="308" spans="7:11" x14ac:dyDescent="0.2">
      <c r="G308" s="3">
        <v>41511</v>
      </c>
      <c r="H308" s="2" t="s">
        <v>13</v>
      </c>
      <c r="I308" s="2" t="s">
        <v>23</v>
      </c>
      <c r="J308" s="2" t="s">
        <v>21</v>
      </c>
      <c r="K308" s="107">
        <v>1150.29</v>
      </c>
    </row>
    <row r="309" spans="7:11" x14ac:dyDescent="0.2">
      <c r="G309" s="3">
        <v>41233</v>
      </c>
      <c r="H309" s="2" t="s">
        <v>17</v>
      </c>
      <c r="I309" s="2" t="s">
        <v>14</v>
      </c>
      <c r="J309" s="2" t="s">
        <v>34</v>
      </c>
      <c r="K309" s="107">
        <v>4334.8900000000003</v>
      </c>
    </row>
    <row r="310" spans="7:11" x14ac:dyDescent="0.2">
      <c r="G310" s="3">
        <v>41154</v>
      </c>
      <c r="H310" s="2" t="s">
        <v>31</v>
      </c>
      <c r="I310" s="2" t="s">
        <v>23</v>
      </c>
      <c r="J310" s="2" t="s">
        <v>35</v>
      </c>
      <c r="K310" s="107">
        <v>5810.15</v>
      </c>
    </row>
    <row r="311" spans="7:11" x14ac:dyDescent="0.2">
      <c r="G311" s="3">
        <v>41154</v>
      </c>
      <c r="H311" s="2" t="s">
        <v>31</v>
      </c>
      <c r="I311" s="2" t="s">
        <v>14</v>
      </c>
      <c r="J311" s="2" t="s">
        <v>24</v>
      </c>
      <c r="K311" s="107">
        <v>5851.51</v>
      </c>
    </row>
    <row r="312" spans="7:11" x14ac:dyDescent="0.2">
      <c r="G312" s="3">
        <v>41505</v>
      </c>
      <c r="H312" s="2" t="s">
        <v>13</v>
      </c>
      <c r="I312" s="2" t="s">
        <v>27</v>
      </c>
      <c r="J312" s="2" t="s">
        <v>26</v>
      </c>
      <c r="K312" s="107">
        <v>9809.41</v>
      </c>
    </row>
    <row r="313" spans="7:11" x14ac:dyDescent="0.2">
      <c r="G313" s="3">
        <v>40969</v>
      </c>
      <c r="H313" s="2" t="s">
        <v>13</v>
      </c>
      <c r="I313" s="2" t="s">
        <v>14</v>
      </c>
      <c r="J313" s="2" t="s">
        <v>35</v>
      </c>
      <c r="K313" s="107">
        <v>7494.9</v>
      </c>
    </row>
    <row r="314" spans="7:11" x14ac:dyDescent="0.2">
      <c r="G314" s="3">
        <v>41268</v>
      </c>
      <c r="H314" s="2" t="s">
        <v>28</v>
      </c>
      <c r="I314" s="2" t="s">
        <v>20</v>
      </c>
      <c r="J314" s="2" t="s">
        <v>33</v>
      </c>
      <c r="K314" s="107">
        <v>8144.71</v>
      </c>
    </row>
    <row r="315" spans="7:11" x14ac:dyDescent="0.2">
      <c r="G315" s="3">
        <v>41430</v>
      </c>
      <c r="H315" s="2" t="s">
        <v>28</v>
      </c>
      <c r="I315" s="2" t="s">
        <v>23</v>
      </c>
      <c r="J315" s="2" t="s">
        <v>282</v>
      </c>
      <c r="K315" s="107">
        <v>573.21</v>
      </c>
    </row>
    <row r="316" spans="7:11" x14ac:dyDescent="0.2">
      <c r="G316" s="3">
        <v>41496</v>
      </c>
      <c r="H316" s="2" t="s">
        <v>28</v>
      </c>
      <c r="I316" s="2" t="s">
        <v>20</v>
      </c>
      <c r="J316" s="2" t="s">
        <v>33</v>
      </c>
      <c r="K316" s="107">
        <v>892.32</v>
      </c>
    </row>
    <row r="317" spans="7:11" x14ac:dyDescent="0.2">
      <c r="G317" s="3">
        <v>41248</v>
      </c>
      <c r="H317" s="2" t="s">
        <v>28</v>
      </c>
      <c r="I317" s="2" t="s">
        <v>20</v>
      </c>
      <c r="J317" s="2" t="s">
        <v>34</v>
      </c>
      <c r="K317" s="107">
        <v>4800.9799999999996</v>
      </c>
    </row>
    <row r="318" spans="7:11" x14ac:dyDescent="0.2">
      <c r="G318" s="3">
        <v>41116</v>
      </c>
      <c r="H318" s="2" t="s">
        <v>13</v>
      </c>
      <c r="I318" s="2" t="s">
        <v>23</v>
      </c>
      <c r="J318" s="2" t="s">
        <v>21</v>
      </c>
      <c r="K318" s="107">
        <v>8898.61</v>
      </c>
    </row>
    <row r="319" spans="7:11" x14ac:dyDescent="0.2">
      <c r="G319" s="3">
        <v>41302</v>
      </c>
      <c r="H319" s="2" t="s">
        <v>17</v>
      </c>
      <c r="I319" s="2" t="s">
        <v>27</v>
      </c>
      <c r="J319" s="2" t="s">
        <v>24</v>
      </c>
      <c r="K319" s="107">
        <v>3955.79</v>
      </c>
    </row>
    <row r="320" spans="7:11" x14ac:dyDescent="0.2">
      <c r="G320" s="3">
        <v>41571</v>
      </c>
      <c r="H320" s="2" t="s">
        <v>13</v>
      </c>
      <c r="I320" s="2" t="s">
        <v>20</v>
      </c>
      <c r="J320" s="2" t="s">
        <v>30</v>
      </c>
      <c r="K320" s="107">
        <v>764.17</v>
      </c>
    </row>
    <row r="321" spans="7:11" x14ac:dyDescent="0.2">
      <c r="G321" s="3">
        <v>41526</v>
      </c>
      <c r="H321" s="2" t="s">
        <v>28</v>
      </c>
      <c r="I321" s="2" t="s">
        <v>14</v>
      </c>
      <c r="J321" s="2" t="s">
        <v>32</v>
      </c>
      <c r="K321" s="107">
        <v>4990.93</v>
      </c>
    </row>
    <row r="322" spans="7:11" x14ac:dyDescent="0.2">
      <c r="G322" s="3">
        <v>41578</v>
      </c>
      <c r="H322" s="2" t="s">
        <v>13</v>
      </c>
      <c r="I322" s="2" t="s">
        <v>14</v>
      </c>
      <c r="J322" s="2" t="s">
        <v>15</v>
      </c>
      <c r="K322" s="107">
        <v>7710.7</v>
      </c>
    </row>
    <row r="323" spans="7:11" x14ac:dyDescent="0.2">
      <c r="G323" s="3">
        <v>41088</v>
      </c>
      <c r="H323" s="2" t="s">
        <v>28</v>
      </c>
      <c r="I323" s="2" t="s">
        <v>14</v>
      </c>
      <c r="J323" s="2" t="s">
        <v>36</v>
      </c>
      <c r="K323" s="107">
        <v>903.92</v>
      </c>
    </row>
    <row r="324" spans="7:11" x14ac:dyDescent="0.2">
      <c r="G324" s="3">
        <v>41117</v>
      </c>
      <c r="H324" s="2" t="s">
        <v>31</v>
      </c>
      <c r="I324" s="2" t="s">
        <v>27</v>
      </c>
      <c r="J324" s="2" t="s">
        <v>21</v>
      </c>
      <c r="K324" s="107">
        <v>6083.34</v>
      </c>
    </row>
    <row r="325" spans="7:11" x14ac:dyDescent="0.2">
      <c r="G325" s="3">
        <v>41061</v>
      </c>
      <c r="H325" s="2" t="s">
        <v>13</v>
      </c>
      <c r="I325" s="2" t="s">
        <v>23</v>
      </c>
      <c r="J325" s="2" t="s">
        <v>30</v>
      </c>
      <c r="K325" s="107">
        <v>1773.06</v>
      </c>
    </row>
    <row r="326" spans="7:11" x14ac:dyDescent="0.2">
      <c r="G326" s="3">
        <v>40966</v>
      </c>
      <c r="H326" s="2" t="s">
        <v>13</v>
      </c>
      <c r="I326" s="2" t="s">
        <v>14</v>
      </c>
      <c r="J326" s="2" t="s">
        <v>26</v>
      </c>
      <c r="K326" s="107">
        <v>6201.04</v>
      </c>
    </row>
    <row r="327" spans="7:11" x14ac:dyDescent="0.2">
      <c r="G327" s="3">
        <v>41391</v>
      </c>
      <c r="H327" s="2" t="s">
        <v>31</v>
      </c>
      <c r="I327" s="2" t="s">
        <v>23</v>
      </c>
      <c r="J327" s="2" t="s">
        <v>282</v>
      </c>
      <c r="K327" s="107">
        <v>2760.24</v>
      </c>
    </row>
    <row r="328" spans="7:11" x14ac:dyDescent="0.2">
      <c r="G328" s="3">
        <v>41134</v>
      </c>
      <c r="H328" s="2" t="s">
        <v>28</v>
      </c>
      <c r="I328" s="2" t="s">
        <v>27</v>
      </c>
      <c r="J328" s="2" t="s">
        <v>26</v>
      </c>
      <c r="K328" s="107">
        <v>9598.19</v>
      </c>
    </row>
    <row r="329" spans="7:11" x14ac:dyDescent="0.2">
      <c r="G329" s="3">
        <v>40983</v>
      </c>
      <c r="H329" s="2" t="s">
        <v>28</v>
      </c>
      <c r="I329" s="2" t="s">
        <v>14</v>
      </c>
      <c r="J329" s="2" t="s">
        <v>18</v>
      </c>
      <c r="K329" s="107">
        <v>8121.05</v>
      </c>
    </row>
    <row r="330" spans="7:11" x14ac:dyDescent="0.2">
      <c r="G330" s="3">
        <v>40985</v>
      </c>
      <c r="H330" s="2" t="s">
        <v>31</v>
      </c>
      <c r="I330" s="2" t="s">
        <v>23</v>
      </c>
      <c r="J330" s="2" t="s">
        <v>18</v>
      </c>
      <c r="K330" s="107">
        <v>8942.11</v>
      </c>
    </row>
    <row r="331" spans="7:11" x14ac:dyDescent="0.2">
      <c r="G331" s="3">
        <v>41236</v>
      </c>
      <c r="H331" s="2" t="s">
        <v>28</v>
      </c>
      <c r="I331" s="2" t="s">
        <v>20</v>
      </c>
      <c r="J331" s="2" t="s">
        <v>26</v>
      </c>
      <c r="K331" s="107">
        <v>1240.3599999999999</v>
      </c>
    </row>
    <row r="332" spans="7:11" x14ac:dyDescent="0.2">
      <c r="G332" s="3">
        <v>41299</v>
      </c>
      <c r="H332" s="2" t="s">
        <v>17</v>
      </c>
      <c r="I332" s="2" t="s">
        <v>23</v>
      </c>
      <c r="J332" s="2" t="s">
        <v>24</v>
      </c>
      <c r="K332" s="107">
        <v>6670.85</v>
      </c>
    </row>
    <row r="333" spans="7:11" x14ac:dyDescent="0.2">
      <c r="G333" s="3">
        <v>41275</v>
      </c>
      <c r="H333" s="2" t="s">
        <v>31</v>
      </c>
      <c r="I333" s="2" t="s">
        <v>23</v>
      </c>
      <c r="J333" s="2" t="s">
        <v>18</v>
      </c>
      <c r="K333" s="107">
        <v>2635.84</v>
      </c>
    </row>
    <row r="334" spans="7:11" x14ac:dyDescent="0.2">
      <c r="G334" s="3">
        <v>41123</v>
      </c>
      <c r="H334" s="2" t="s">
        <v>31</v>
      </c>
      <c r="I334" s="2" t="s">
        <v>14</v>
      </c>
      <c r="J334" s="2" t="s">
        <v>32</v>
      </c>
      <c r="K334" s="107">
        <v>9989.93</v>
      </c>
    </row>
    <row r="335" spans="7:11" x14ac:dyDescent="0.2">
      <c r="G335" s="3">
        <v>41585</v>
      </c>
      <c r="H335" s="2" t="s">
        <v>28</v>
      </c>
      <c r="I335" s="2" t="s">
        <v>14</v>
      </c>
      <c r="J335" s="2" t="s">
        <v>24</v>
      </c>
      <c r="K335" s="107">
        <v>6195.82</v>
      </c>
    </row>
    <row r="336" spans="7:11" x14ac:dyDescent="0.2">
      <c r="G336" s="3">
        <v>41260</v>
      </c>
      <c r="H336" s="2" t="s">
        <v>13</v>
      </c>
      <c r="I336" s="2" t="s">
        <v>23</v>
      </c>
      <c r="J336" s="2" t="s">
        <v>15</v>
      </c>
      <c r="K336" s="107">
        <v>9079.26</v>
      </c>
    </row>
    <row r="337" spans="7:11" x14ac:dyDescent="0.2">
      <c r="G337" s="3">
        <v>41210</v>
      </c>
      <c r="H337" s="2" t="s">
        <v>13</v>
      </c>
      <c r="I337" s="2" t="s">
        <v>14</v>
      </c>
      <c r="J337" s="2" t="s">
        <v>26</v>
      </c>
      <c r="K337" s="107">
        <v>6273.92</v>
      </c>
    </row>
    <row r="338" spans="7:11" x14ac:dyDescent="0.2">
      <c r="G338" s="3">
        <v>40930</v>
      </c>
      <c r="H338" s="2" t="s">
        <v>31</v>
      </c>
      <c r="I338" s="2" t="s">
        <v>20</v>
      </c>
      <c r="J338" s="2" t="s">
        <v>29</v>
      </c>
      <c r="K338" s="107">
        <v>1856.45</v>
      </c>
    </row>
    <row r="339" spans="7:11" x14ac:dyDescent="0.2">
      <c r="G339" s="3">
        <v>41499</v>
      </c>
      <c r="H339" s="2" t="s">
        <v>28</v>
      </c>
      <c r="I339" s="2" t="s">
        <v>20</v>
      </c>
      <c r="J339" s="2" t="s">
        <v>15</v>
      </c>
      <c r="K339" s="107">
        <v>5878.34</v>
      </c>
    </row>
    <row r="340" spans="7:11" x14ac:dyDescent="0.2">
      <c r="G340" s="3">
        <v>41626</v>
      </c>
      <c r="H340" s="2" t="s">
        <v>31</v>
      </c>
      <c r="I340" s="2" t="s">
        <v>27</v>
      </c>
      <c r="J340" s="2" t="s">
        <v>34</v>
      </c>
      <c r="K340" s="107">
        <v>254.69</v>
      </c>
    </row>
    <row r="341" spans="7:11" x14ac:dyDescent="0.2">
      <c r="G341" s="3">
        <v>41614</v>
      </c>
      <c r="H341" s="2" t="s">
        <v>13</v>
      </c>
      <c r="I341" s="2" t="s">
        <v>14</v>
      </c>
      <c r="J341" s="2" t="s">
        <v>26</v>
      </c>
      <c r="K341" s="107">
        <v>126.3</v>
      </c>
    </row>
    <row r="342" spans="7:11" x14ac:dyDescent="0.2">
      <c r="G342" s="3">
        <v>41552</v>
      </c>
      <c r="H342" s="2" t="s">
        <v>13</v>
      </c>
      <c r="I342" s="2" t="s">
        <v>20</v>
      </c>
      <c r="J342" s="2" t="s">
        <v>32</v>
      </c>
      <c r="K342" s="107">
        <v>1552.1</v>
      </c>
    </row>
    <row r="343" spans="7:11" x14ac:dyDescent="0.2">
      <c r="G343" s="3">
        <v>40920</v>
      </c>
      <c r="H343" s="2" t="s">
        <v>31</v>
      </c>
      <c r="I343" s="2" t="s">
        <v>14</v>
      </c>
      <c r="J343" s="2" t="s">
        <v>32</v>
      </c>
      <c r="K343" s="107">
        <v>9735.27</v>
      </c>
    </row>
    <row r="344" spans="7:11" x14ac:dyDescent="0.2">
      <c r="G344" s="3">
        <v>41518</v>
      </c>
      <c r="H344" s="2" t="s">
        <v>31</v>
      </c>
      <c r="I344" s="2" t="s">
        <v>14</v>
      </c>
      <c r="J344" s="2" t="s">
        <v>282</v>
      </c>
      <c r="K344" s="107">
        <v>9769.27</v>
      </c>
    </row>
    <row r="345" spans="7:11" x14ac:dyDescent="0.2">
      <c r="G345" s="3">
        <v>41108</v>
      </c>
      <c r="H345" s="2" t="s">
        <v>28</v>
      </c>
      <c r="I345" s="2" t="s">
        <v>20</v>
      </c>
      <c r="J345" s="2" t="s">
        <v>282</v>
      </c>
      <c r="K345" s="107">
        <v>7665.93</v>
      </c>
    </row>
    <row r="346" spans="7:11" x14ac:dyDescent="0.2">
      <c r="G346" s="3">
        <v>41271</v>
      </c>
      <c r="H346" s="2" t="s">
        <v>28</v>
      </c>
      <c r="I346" s="2" t="s">
        <v>27</v>
      </c>
      <c r="J346" s="2" t="s">
        <v>29</v>
      </c>
      <c r="K346" s="107">
        <v>9789.73</v>
      </c>
    </row>
    <row r="347" spans="7:11" x14ac:dyDescent="0.2">
      <c r="G347" s="3">
        <v>40934</v>
      </c>
      <c r="H347" s="2" t="s">
        <v>13</v>
      </c>
      <c r="I347" s="2" t="s">
        <v>14</v>
      </c>
      <c r="J347" s="2" t="s">
        <v>35</v>
      </c>
      <c r="K347" s="107">
        <v>1222.3399999999999</v>
      </c>
    </row>
    <row r="348" spans="7:11" x14ac:dyDescent="0.2">
      <c r="G348" s="3">
        <v>41624</v>
      </c>
      <c r="H348" s="2" t="s">
        <v>17</v>
      </c>
      <c r="I348" s="2" t="s">
        <v>23</v>
      </c>
      <c r="J348" s="2" t="s">
        <v>29</v>
      </c>
      <c r="K348" s="107">
        <v>7026.86</v>
      </c>
    </row>
    <row r="349" spans="7:11" x14ac:dyDescent="0.2">
      <c r="G349" s="3">
        <v>41087</v>
      </c>
      <c r="H349" s="2" t="s">
        <v>31</v>
      </c>
      <c r="I349" s="2" t="s">
        <v>23</v>
      </c>
      <c r="J349" s="2" t="s">
        <v>34</v>
      </c>
      <c r="K349" s="107">
        <v>2905.94</v>
      </c>
    </row>
    <row r="350" spans="7:11" x14ac:dyDescent="0.2">
      <c r="G350" s="3">
        <v>41628</v>
      </c>
      <c r="H350" s="2" t="s">
        <v>13</v>
      </c>
      <c r="I350" s="2" t="s">
        <v>27</v>
      </c>
      <c r="J350" s="2" t="s">
        <v>21</v>
      </c>
      <c r="K350" s="107">
        <v>5146.1099999999997</v>
      </c>
    </row>
    <row r="351" spans="7:11" x14ac:dyDescent="0.2">
      <c r="G351" s="3">
        <v>41595</v>
      </c>
      <c r="H351" s="2" t="s">
        <v>17</v>
      </c>
      <c r="I351" s="2" t="s">
        <v>20</v>
      </c>
      <c r="J351" s="2" t="s">
        <v>26</v>
      </c>
      <c r="K351" s="107">
        <v>9946.85</v>
      </c>
    </row>
    <row r="352" spans="7:11" x14ac:dyDescent="0.2">
      <c r="G352" s="3">
        <v>41574</v>
      </c>
      <c r="H352" s="2" t="s">
        <v>31</v>
      </c>
      <c r="I352" s="2" t="s">
        <v>14</v>
      </c>
      <c r="J352" s="2" t="s">
        <v>33</v>
      </c>
      <c r="K352" s="107">
        <v>7215.05</v>
      </c>
    </row>
    <row r="353" spans="7:11" x14ac:dyDescent="0.2">
      <c r="G353" s="3">
        <v>41019</v>
      </c>
      <c r="H353" s="2" t="s">
        <v>17</v>
      </c>
      <c r="I353" s="2" t="s">
        <v>27</v>
      </c>
      <c r="J353" s="2" t="s">
        <v>18</v>
      </c>
      <c r="K353" s="107">
        <v>9691.92</v>
      </c>
    </row>
    <row r="354" spans="7:11" x14ac:dyDescent="0.2">
      <c r="G354" s="3">
        <v>41511</v>
      </c>
      <c r="H354" s="2" t="s">
        <v>31</v>
      </c>
      <c r="I354" s="2" t="s">
        <v>23</v>
      </c>
      <c r="J354" s="2" t="s">
        <v>33</v>
      </c>
      <c r="K354" s="107">
        <v>2821.29</v>
      </c>
    </row>
    <row r="355" spans="7:11" x14ac:dyDescent="0.2">
      <c r="G355" s="3">
        <v>41612</v>
      </c>
      <c r="H355" s="2" t="s">
        <v>13</v>
      </c>
      <c r="I355" s="2" t="s">
        <v>27</v>
      </c>
      <c r="J355" s="2" t="s">
        <v>33</v>
      </c>
      <c r="K355" s="107">
        <v>2640.59</v>
      </c>
    </row>
    <row r="356" spans="7:11" x14ac:dyDescent="0.2">
      <c r="G356" s="3">
        <v>41003</v>
      </c>
      <c r="H356" s="2" t="s">
        <v>28</v>
      </c>
      <c r="I356" s="2" t="s">
        <v>27</v>
      </c>
      <c r="J356" s="2" t="s">
        <v>29</v>
      </c>
      <c r="K356" s="107">
        <v>2645.16</v>
      </c>
    </row>
    <row r="357" spans="7:11" x14ac:dyDescent="0.2">
      <c r="G357" s="3">
        <v>41003</v>
      </c>
      <c r="H357" s="2" t="s">
        <v>17</v>
      </c>
      <c r="I357" s="2" t="s">
        <v>23</v>
      </c>
      <c r="J357" s="2" t="s">
        <v>21</v>
      </c>
      <c r="K357" s="107">
        <v>1815.72</v>
      </c>
    </row>
    <row r="358" spans="7:11" x14ac:dyDescent="0.2">
      <c r="G358" s="3">
        <v>41414</v>
      </c>
      <c r="H358" s="2" t="s">
        <v>13</v>
      </c>
      <c r="I358" s="2" t="s">
        <v>27</v>
      </c>
      <c r="J358" s="2" t="s">
        <v>15</v>
      </c>
      <c r="K358" s="107">
        <v>3712.92</v>
      </c>
    </row>
    <row r="359" spans="7:11" x14ac:dyDescent="0.2">
      <c r="G359" s="3">
        <v>41176</v>
      </c>
      <c r="H359" s="2" t="s">
        <v>17</v>
      </c>
      <c r="I359" s="2" t="s">
        <v>23</v>
      </c>
      <c r="J359" s="2" t="s">
        <v>26</v>
      </c>
      <c r="K359" s="107">
        <v>9057.17</v>
      </c>
    </row>
    <row r="360" spans="7:11" x14ac:dyDescent="0.2">
      <c r="G360" s="3">
        <v>41561</v>
      </c>
      <c r="H360" s="2" t="s">
        <v>17</v>
      </c>
      <c r="I360" s="2" t="s">
        <v>14</v>
      </c>
      <c r="J360" s="2" t="s">
        <v>35</v>
      </c>
      <c r="K360" s="107">
        <v>3408.45</v>
      </c>
    </row>
    <row r="361" spans="7:11" x14ac:dyDescent="0.2">
      <c r="G361" s="3">
        <v>41622</v>
      </c>
      <c r="H361" s="2" t="s">
        <v>17</v>
      </c>
      <c r="I361" s="2" t="s">
        <v>23</v>
      </c>
      <c r="J361" s="2" t="s">
        <v>282</v>
      </c>
      <c r="K361" s="107">
        <v>4548.32</v>
      </c>
    </row>
    <row r="362" spans="7:11" x14ac:dyDescent="0.2">
      <c r="G362" s="3">
        <v>41531</v>
      </c>
      <c r="H362" s="2" t="s">
        <v>13</v>
      </c>
      <c r="I362" s="2" t="s">
        <v>20</v>
      </c>
      <c r="J362" s="2" t="s">
        <v>26</v>
      </c>
      <c r="K362" s="107">
        <v>6559.63</v>
      </c>
    </row>
    <row r="363" spans="7:11" x14ac:dyDescent="0.2">
      <c r="G363" s="3">
        <v>40963</v>
      </c>
      <c r="H363" s="2" t="s">
        <v>28</v>
      </c>
      <c r="I363" s="2" t="s">
        <v>27</v>
      </c>
      <c r="J363" s="2" t="s">
        <v>32</v>
      </c>
      <c r="K363" s="107">
        <v>1191.31</v>
      </c>
    </row>
    <row r="364" spans="7:11" x14ac:dyDescent="0.2">
      <c r="G364" s="3">
        <v>41298</v>
      </c>
      <c r="H364" s="2" t="s">
        <v>13</v>
      </c>
      <c r="I364" s="2" t="s">
        <v>27</v>
      </c>
      <c r="J364" s="2" t="s">
        <v>18</v>
      </c>
      <c r="K364" s="107">
        <v>9477.8700000000008</v>
      </c>
    </row>
    <row r="365" spans="7:11" x14ac:dyDescent="0.2">
      <c r="G365" s="3">
        <v>41359</v>
      </c>
      <c r="H365" s="2" t="s">
        <v>17</v>
      </c>
      <c r="I365" s="2" t="s">
        <v>14</v>
      </c>
      <c r="J365" s="2" t="s">
        <v>35</v>
      </c>
      <c r="K365" s="107">
        <v>3202.33</v>
      </c>
    </row>
    <row r="366" spans="7:11" x14ac:dyDescent="0.2">
      <c r="G366" s="3">
        <v>41549</v>
      </c>
      <c r="H366" s="2" t="s">
        <v>31</v>
      </c>
      <c r="I366" s="2" t="s">
        <v>14</v>
      </c>
      <c r="J366" s="2" t="s">
        <v>15</v>
      </c>
      <c r="K366" s="107">
        <v>8900.58</v>
      </c>
    </row>
    <row r="367" spans="7:11" x14ac:dyDescent="0.2">
      <c r="G367" s="3">
        <v>41489</v>
      </c>
      <c r="H367" s="2" t="s">
        <v>17</v>
      </c>
      <c r="I367" s="2" t="s">
        <v>20</v>
      </c>
      <c r="J367" s="2" t="s">
        <v>30</v>
      </c>
      <c r="K367" s="107">
        <v>4894.4399999999996</v>
      </c>
    </row>
    <row r="368" spans="7:11" x14ac:dyDescent="0.2">
      <c r="G368" s="3">
        <v>41411</v>
      </c>
      <c r="H368" s="2" t="s">
        <v>28</v>
      </c>
      <c r="I368" s="2" t="s">
        <v>27</v>
      </c>
      <c r="J368" s="2" t="s">
        <v>21</v>
      </c>
      <c r="K368" s="107">
        <v>1202.1099999999999</v>
      </c>
    </row>
    <row r="369" spans="7:11" x14ac:dyDescent="0.2">
      <c r="G369" s="3">
        <v>41047</v>
      </c>
      <c r="H369" s="2" t="s">
        <v>28</v>
      </c>
      <c r="I369" s="2" t="s">
        <v>20</v>
      </c>
      <c r="J369" s="2" t="s">
        <v>29</v>
      </c>
      <c r="K369" s="107">
        <v>739.23</v>
      </c>
    </row>
    <row r="370" spans="7:11" x14ac:dyDescent="0.2">
      <c r="G370" s="3">
        <v>41137</v>
      </c>
      <c r="H370" s="2" t="s">
        <v>17</v>
      </c>
      <c r="I370" s="2" t="s">
        <v>20</v>
      </c>
      <c r="J370" s="2" t="s">
        <v>33</v>
      </c>
      <c r="K370" s="107">
        <v>2829.7</v>
      </c>
    </row>
    <row r="371" spans="7:11" x14ac:dyDescent="0.2">
      <c r="G371" s="3">
        <v>40929</v>
      </c>
      <c r="H371" s="2" t="s">
        <v>31</v>
      </c>
      <c r="I371" s="2" t="s">
        <v>20</v>
      </c>
      <c r="J371" s="2" t="s">
        <v>34</v>
      </c>
      <c r="K371" s="107">
        <v>2615.83</v>
      </c>
    </row>
    <row r="372" spans="7:11" x14ac:dyDescent="0.2">
      <c r="G372" s="3">
        <v>41084</v>
      </c>
      <c r="H372" s="2" t="s">
        <v>13</v>
      </c>
      <c r="I372" s="2" t="s">
        <v>20</v>
      </c>
      <c r="J372" s="2" t="s">
        <v>30</v>
      </c>
      <c r="K372" s="107">
        <v>942.75</v>
      </c>
    </row>
    <row r="373" spans="7:11" x14ac:dyDescent="0.2">
      <c r="G373" s="3">
        <v>41556</v>
      </c>
      <c r="H373" s="2" t="s">
        <v>13</v>
      </c>
      <c r="I373" s="2" t="s">
        <v>14</v>
      </c>
      <c r="J373" s="2" t="s">
        <v>21</v>
      </c>
      <c r="K373" s="107">
        <v>498.99</v>
      </c>
    </row>
    <row r="374" spans="7:11" x14ac:dyDescent="0.2">
      <c r="G374" s="3">
        <v>41294</v>
      </c>
      <c r="H374" s="2" t="s">
        <v>17</v>
      </c>
      <c r="I374" s="2" t="s">
        <v>27</v>
      </c>
      <c r="J374" s="2" t="s">
        <v>21</v>
      </c>
      <c r="K374" s="107">
        <v>6794.31</v>
      </c>
    </row>
    <row r="375" spans="7:11" x14ac:dyDescent="0.2">
      <c r="G375" s="3">
        <v>41419</v>
      </c>
      <c r="H375" s="2" t="s">
        <v>28</v>
      </c>
      <c r="I375" s="2" t="s">
        <v>27</v>
      </c>
      <c r="J375" s="2" t="s">
        <v>21</v>
      </c>
      <c r="K375" s="107">
        <v>1009.01</v>
      </c>
    </row>
    <row r="376" spans="7:11" x14ac:dyDescent="0.2">
      <c r="G376" s="3">
        <v>41256</v>
      </c>
      <c r="H376" s="2" t="s">
        <v>28</v>
      </c>
      <c r="I376" s="2" t="s">
        <v>20</v>
      </c>
      <c r="J376" s="2" t="s">
        <v>282</v>
      </c>
      <c r="K376" s="107">
        <v>6130.38</v>
      </c>
    </row>
    <row r="377" spans="7:11" x14ac:dyDescent="0.2">
      <c r="G377" s="3">
        <v>41330</v>
      </c>
      <c r="H377" s="2" t="s">
        <v>31</v>
      </c>
      <c r="I377" s="2" t="s">
        <v>23</v>
      </c>
      <c r="J377" s="2" t="s">
        <v>32</v>
      </c>
      <c r="K377" s="107">
        <v>1407.45</v>
      </c>
    </row>
    <row r="378" spans="7:11" x14ac:dyDescent="0.2">
      <c r="G378" s="3">
        <v>41262</v>
      </c>
      <c r="H378" s="2" t="s">
        <v>17</v>
      </c>
      <c r="I378" s="2" t="s">
        <v>27</v>
      </c>
      <c r="J378" s="2" t="s">
        <v>26</v>
      </c>
      <c r="K378" s="107">
        <v>9945.06</v>
      </c>
    </row>
    <row r="379" spans="7:11" x14ac:dyDescent="0.2">
      <c r="G379" s="3">
        <v>41276</v>
      </c>
      <c r="H379" s="2" t="s">
        <v>28</v>
      </c>
      <c r="I379" s="2" t="s">
        <v>23</v>
      </c>
      <c r="J379" s="2" t="s">
        <v>34</v>
      </c>
      <c r="K379" s="107">
        <v>6141.55</v>
      </c>
    </row>
    <row r="380" spans="7:11" x14ac:dyDescent="0.2">
      <c r="G380" s="3">
        <v>41105</v>
      </c>
      <c r="H380" s="2" t="s">
        <v>17</v>
      </c>
      <c r="I380" s="2" t="s">
        <v>27</v>
      </c>
      <c r="J380" s="2" t="s">
        <v>26</v>
      </c>
      <c r="K380" s="107">
        <v>9966.81</v>
      </c>
    </row>
    <row r="381" spans="7:11" x14ac:dyDescent="0.2">
      <c r="G381" s="3">
        <v>41261</v>
      </c>
      <c r="H381" s="2" t="s">
        <v>17</v>
      </c>
      <c r="I381" s="2" t="s">
        <v>14</v>
      </c>
      <c r="J381" s="2" t="s">
        <v>21</v>
      </c>
      <c r="K381" s="107">
        <v>561.33000000000004</v>
      </c>
    </row>
    <row r="382" spans="7:11" x14ac:dyDescent="0.2">
      <c r="G382" s="3">
        <v>41383</v>
      </c>
      <c r="H382" s="2" t="s">
        <v>17</v>
      </c>
      <c r="I382" s="2" t="s">
        <v>23</v>
      </c>
      <c r="J382" s="2" t="s">
        <v>34</v>
      </c>
      <c r="K382" s="107">
        <v>3177.68</v>
      </c>
    </row>
    <row r="383" spans="7:11" x14ac:dyDescent="0.2">
      <c r="G383" s="3">
        <v>41554</v>
      </c>
      <c r="H383" s="2" t="s">
        <v>13</v>
      </c>
      <c r="I383" s="2" t="s">
        <v>20</v>
      </c>
      <c r="J383" s="2" t="s">
        <v>29</v>
      </c>
      <c r="K383" s="107">
        <v>7883.58</v>
      </c>
    </row>
    <row r="384" spans="7:11" x14ac:dyDescent="0.2">
      <c r="G384" s="3">
        <v>41279</v>
      </c>
      <c r="H384" s="2" t="s">
        <v>28</v>
      </c>
      <c r="I384" s="2" t="s">
        <v>14</v>
      </c>
      <c r="J384" s="2" t="s">
        <v>15</v>
      </c>
      <c r="K384" s="107">
        <v>3346.52</v>
      </c>
    </row>
    <row r="385" spans="7:11" x14ac:dyDescent="0.2">
      <c r="G385" s="3">
        <v>41469</v>
      </c>
      <c r="H385" s="2" t="s">
        <v>28</v>
      </c>
      <c r="I385" s="2" t="s">
        <v>27</v>
      </c>
      <c r="J385" s="2" t="s">
        <v>30</v>
      </c>
      <c r="K385" s="107">
        <v>3642.07</v>
      </c>
    </row>
    <row r="386" spans="7:11" x14ac:dyDescent="0.2">
      <c r="G386" s="3">
        <v>41503</v>
      </c>
      <c r="H386" s="2" t="s">
        <v>28</v>
      </c>
      <c r="I386" s="2" t="s">
        <v>20</v>
      </c>
      <c r="J386" s="2" t="s">
        <v>18</v>
      </c>
      <c r="K386" s="107">
        <v>8309.1200000000008</v>
      </c>
    </row>
    <row r="387" spans="7:11" x14ac:dyDescent="0.2">
      <c r="G387" s="3">
        <v>41401</v>
      </c>
      <c r="H387" s="2" t="s">
        <v>17</v>
      </c>
      <c r="I387" s="2" t="s">
        <v>20</v>
      </c>
      <c r="J387" s="2" t="s">
        <v>29</v>
      </c>
      <c r="K387" s="107">
        <v>8520.15</v>
      </c>
    </row>
    <row r="388" spans="7:11" x14ac:dyDescent="0.2">
      <c r="G388" s="3">
        <v>41144</v>
      </c>
      <c r="H388" s="2" t="s">
        <v>17</v>
      </c>
      <c r="I388" s="2" t="s">
        <v>23</v>
      </c>
      <c r="J388" s="2" t="s">
        <v>30</v>
      </c>
      <c r="K388" s="107">
        <v>5300.77</v>
      </c>
    </row>
    <row r="389" spans="7:11" x14ac:dyDescent="0.2">
      <c r="G389" s="3">
        <v>41391</v>
      </c>
      <c r="H389" s="2" t="s">
        <v>13</v>
      </c>
      <c r="I389" s="2" t="s">
        <v>27</v>
      </c>
      <c r="J389" s="2" t="s">
        <v>15</v>
      </c>
      <c r="K389" s="107">
        <v>4453.05</v>
      </c>
    </row>
    <row r="390" spans="7:11" x14ac:dyDescent="0.2">
      <c r="G390" s="3">
        <v>41234</v>
      </c>
      <c r="H390" s="2" t="s">
        <v>28</v>
      </c>
      <c r="I390" s="2" t="s">
        <v>23</v>
      </c>
      <c r="J390" s="2" t="s">
        <v>34</v>
      </c>
      <c r="K390" s="107">
        <v>8597.41</v>
      </c>
    </row>
    <row r="391" spans="7:11" x14ac:dyDescent="0.2">
      <c r="G391" s="3">
        <v>41358</v>
      </c>
      <c r="H391" s="2" t="s">
        <v>17</v>
      </c>
      <c r="I391" s="2" t="s">
        <v>27</v>
      </c>
      <c r="J391" s="2" t="s">
        <v>282</v>
      </c>
      <c r="K391" s="107">
        <v>3027.98</v>
      </c>
    </row>
    <row r="392" spans="7:11" x14ac:dyDescent="0.2">
      <c r="G392" s="3">
        <v>41274</v>
      </c>
      <c r="H392" s="2" t="s">
        <v>31</v>
      </c>
      <c r="I392" s="2" t="s">
        <v>27</v>
      </c>
      <c r="J392" s="2" t="s">
        <v>26</v>
      </c>
      <c r="K392" s="107">
        <v>9310.7099999999991</v>
      </c>
    </row>
    <row r="393" spans="7:11" x14ac:dyDescent="0.2">
      <c r="G393" s="3">
        <v>41327</v>
      </c>
      <c r="H393" s="2" t="s">
        <v>31</v>
      </c>
      <c r="I393" s="2" t="s">
        <v>14</v>
      </c>
      <c r="J393" s="2" t="s">
        <v>282</v>
      </c>
      <c r="K393" s="107">
        <v>1168.94</v>
      </c>
    </row>
    <row r="394" spans="7:11" x14ac:dyDescent="0.2">
      <c r="G394" s="3">
        <v>41250</v>
      </c>
      <c r="H394" s="2" t="s">
        <v>13</v>
      </c>
      <c r="I394" s="2" t="s">
        <v>23</v>
      </c>
      <c r="J394" s="2" t="s">
        <v>24</v>
      </c>
      <c r="K394" s="107">
        <v>9929.27</v>
      </c>
    </row>
    <row r="395" spans="7:11" x14ac:dyDescent="0.2">
      <c r="G395" s="3">
        <v>41263</v>
      </c>
      <c r="H395" s="2" t="s">
        <v>28</v>
      </c>
      <c r="I395" s="2" t="s">
        <v>20</v>
      </c>
      <c r="J395" s="2" t="s">
        <v>21</v>
      </c>
      <c r="K395" s="107">
        <v>6238.76</v>
      </c>
    </row>
    <row r="396" spans="7:11" x14ac:dyDescent="0.2">
      <c r="G396" s="3">
        <v>41076</v>
      </c>
      <c r="H396" s="2" t="s">
        <v>28</v>
      </c>
      <c r="I396" s="2" t="s">
        <v>20</v>
      </c>
      <c r="J396" s="2" t="s">
        <v>30</v>
      </c>
      <c r="K396" s="107">
        <v>4998.1099999999997</v>
      </c>
    </row>
    <row r="397" spans="7:11" x14ac:dyDescent="0.2">
      <c r="G397" s="3">
        <v>40996</v>
      </c>
      <c r="H397" s="2" t="s">
        <v>31</v>
      </c>
      <c r="I397" s="2" t="s">
        <v>14</v>
      </c>
      <c r="J397" s="2" t="s">
        <v>282</v>
      </c>
      <c r="K397" s="107">
        <v>1012.52</v>
      </c>
    </row>
    <row r="398" spans="7:11" x14ac:dyDescent="0.2">
      <c r="G398" s="3">
        <v>41240</v>
      </c>
      <c r="H398" s="2" t="s">
        <v>13</v>
      </c>
      <c r="I398" s="2" t="s">
        <v>27</v>
      </c>
      <c r="J398" s="2" t="s">
        <v>21</v>
      </c>
      <c r="K398" s="107">
        <v>4453.0600000000004</v>
      </c>
    </row>
    <row r="399" spans="7:11" x14ac:dyDescent="0.2">
      <c r="G399" s="3">
        <v>41324</v>
      </c>
      <c r="H399" s="2" t="s">
        <v>13</v>
      </c>
      <c r="I399" s="2" t="s">
        <v>23</v>
      </c>
      <c r="J399" s="2" t="s">
        <v>32</v>
      </c>
      <c r="K399" s="107">
        <v>2594.4899999999998</v>
      </c>
    </row>
    <row r="400" spans="7:11" x14ac:dyDescent="0.2">
      <c r="G400" s="3">
        <v>41395</v>
      </c>
      <c r="H400" s="2" t="s">
        <v>28</v>
      </c>
      <c r="I400" s="2" t="s">
        <v>23</v>
      </c>
      <c r="J400" s="2" t="s">
        <v>34</v>
      </c>
      <c r="K400" s="107">
        <v>5317.18</v>
      </c>
    </row>
    <row r="401" spans="7:11" x14ac:dyDescent="0.2">
      <c r="G401" s="3">
        <v>41272</v>
      </c>
      <c r="H401" s="2" t="s">
        <v>31</v>
      </c>
      <c r="I401" s="2" t="s">
        <v>23</v>
      </c>
      <c r="J401" s="2" t="s">
        <v>15</v>
      </c>
      <c r="K401" s="107">
        <v>1337.41</v>
      </c>
    </row>
    <row r="402" spans="7:11" x14ac:dyDescent="0.2">
      <c r="G402" s="3">
        <v>41125</v>
      </c>
      <c r="H402" s="2" t="s">
        <v>28</v>
      </c>
      <c r="I402" s="2" t="s">
        <v>14</v>
      </c>
      <c r="J402" s="2" t="s">
        <v>24</v>
      </c>
      <c r="K402" s="107">
        <v>1865.79</v>
      </c>
    </row>
    <row r="403" spans="7:11" x14ac:dyDescent="0.2">
      <c r="G403" s="3">
        <v>40920</v>
      </c>
      <c r="H403" s="2" t="s">
        <v>17</v>
      </c>
      <c r="I403" s="2" t="s">
        <v>27</v>
      </c>
      <c r="J403" s="2" t="s">
        <v>282</v>
      </c>
      <c r="K403" s="107">
        <v>5726.05</v>
      </c>
    </row>
    <row r="404" spans="7:11" x14ac:dyDescent="0.2">
      <c r="G404" s="3">
        <v>41404</v>
      </c>
      <c r="H404" s="2" t="s">
        <v>31</v>
      </c>
      <c r="I404" s="2" t="s">
        <v>23</v>
      </c>
      <c r="J404" s="2" t="s">
        <v>24</v>
      </c>
      <c r="K404" s="107">
        <v>3128.08</v>
      </c>
    </row>
    <row r="405" spans="7:11" x14ac:dyDescent="0.2">
      <c r="G405" s="3">
        <v>41054</v>
      </c>
      <c r="H405" s="2" t="s">
        <v>28</v>
      </c>
      <c r="I405" s="2" t="s">
        <v>14</v>
      </c>
      <c r="J405" s="2" t="s">
        <v>24</v>
      </c>
      <c r="K405" s="107">
        <v>2259.34</v>
      </c>
    </row>
    <row r="406" spans="7:11" x14ac:dyDescent="0.2">
      <c r="G406" s="3">
        <v>41576</v>
      </c>
      <c r="H406" s="2" t="s">
        <v>13</v>
      </c>
      <c r="I406" s="2" t="s">
        <v>20</v>
      </c>
      <c r="J406" s="2" t="s">
        <v>29</v>
      </c>
      <c r="K406" s="107">
        <v>7183.28</v>
      </c>
    </row>
    <row r="407" spans="7:11" x14ac:dyDescent="0.2">
      <c r="G407" s="3">
        <v>41444</v>
      </c>
      <c r="H407" s="2" t="s">
        <v>17</v>
      </c>
      <c r="I407" s="2" t="s">
        <v>27</v>
      </c>
      <c r="J407" s="2" t="s">
        <v>282</v>
      </c>
      <c r="K407" s="107">
        <v>8428.4</v>
      </c>
    </row>
    <row r="408" spans="7:11" x14ac:dyDescent="0.2">
      <c r="G408" s="3">
        <v>41536</v>
      </c>
      <c r="H408" s="2" t="s">
        <v>17</v>
      </c>
      <c r="I408" s="2" t="s">
        <v>20</v>
      </c>
      <c r="J408" s="2" t="s">
        <v>21</v>
      </c>
      <c r="K408" s="107">
        <v>210.21</v>
      </c>
    </row>
    <row r="409" spans="7:11" x14ac:dyDescent="0.2">
      <c r="G409" s="3">
        <v>41220</v>
      </c>
      <c r="H409" s="2" t="s">
        <v>28</v>
      </c>
      <c r="I409" s="2" t="s">
        <v>14</v>
      </c>
      <c r="J409" s="2" t="s">
        <v>36</v>
      </c>
      <c r="K409" s="107">
        <v>9976.35</v>
      </c>
    </row>
    <row r="410" spans="7:11" x14ac:dyDescent="0.2">
      <c r="G410" s="3">
        <v>41229</v>
      </c>
      <c r="H410" s="2" t="s">
        <v>31</v>
      </c>
      <c r="I410" s="2" t="s">
        <v>20</v>
      </c>
      <c r="J410" s="2" t="s">
        <v>29</v>
      </c>
      <c r="K410" s="107">
        <v>5500.38</v>
      </c>
    </row>
    <row r="411" spans="7:11" x14ac:dyDescent="0.2">
      <c r="G411" s="3">
        <v>40935</v>
      </c>
      <c r="H411" s="2" t="s">
        <v>13</v>
      </c>
      <c r="I411" s="2" t="s">
        <v>27</v>
      </c>
      <c r="J411" s="2" t="s">
        <v>29</v>
      </c>
      <c r="K411" s="107">
        <v>3728.66</v>
      </c>
    </row>
    <row r="412" spans="7:11" x14ac:dyDescent="0.2">
      <c r="G412" s="3">
        <v>41444</v>
      </c>
      <c r="H412" s="2" t="s">
        <v>13</v>
      </c>
      <c r="I412" s="2" t="s">
        <v>20</v>
      </c>
      <c r="J412" s="2" t="s">
        <v>29</v>
      </c>
      <c r="K412" s="107">
        <v>2921.66</v>
      </c>
    </row>
    <row r="413" spans="7:11" x14ac:dyDescent="0.2">
      <c r="G413" s="3">
        <v>41071</v>
      </c>
      <c r="H413" s="2" t="s">
        <v>28</v>
      </c>
      <c r="I413" s="2" t="s">
        <v>23</v>
      </c>
      <c r="J413" s="2" t="s">
        <v>282</v>
      </c>
      <c r="K413" s="107">
        <v>4824.3900000000003</v>
      </c>
    </row>
    <row r="414" spans="7:11" x14ac:dyDescent="0.2">
      <c r="G414" s="3">
        <v>41038</v>
      </c>
      <c r="H414" s="2" t="s">
        <v>13</v>
      </c>
      <c r="I414" s="2" t="s">
        <v>20</v>
      </c>
      <c r="J414" s="2" t="s">
        <v>30</v>
      </c>
      <c r="K414" s="107">
        <v>2863.76</v>
      </c>
    </row>
    <row r="415" spans="7:11" x14ac:dyDescent="0.2">
      <c r="G415" s="3">
        <v>41506</v>
      </c>
      <c r="H415" s="2" t="s">
        <v>31</v>
      </c>
      <c r="I415" s="2" t="s">
        <v>14</v>
      </c>
      <c r="J415" s="2" t="s">
        <v>34</v>
      </c>
      <c r="K415" s="107">
        <v>1163.6400000000001</v>
      </c>
    </row>
    <row r="416" spans="7:11" x14ac:dyDescent="0.2">
      <c r="G416" s="3">
        <v>41190</v>
      </c>
      <c r="H416" s="2" t="s">
        <v>17</v>
      </c>
      <c r="I416" s="2" t="s">
        <v>14</v>
      </c>
      <c r="J416" s="2" t="s">
        <v>29</v>
      </c>
      <c r="K416" s="107">
        <v>2302.29</v>
      </c>
    </row>
    <row r="417" spans="7:11" x14ac:dyDescent="0.2">
      <c r="G417" s="3">
        <v>41331</v>
      </c>
      <c r="H417" s="2" t="s">
        <v>13</v>
      </c>
      <c r="I417" s="2" t="s">
        <v>27</v>
      </c>
      <c r="J417" s="2" t="s">
        <v>33</v>
      </c>
      <c r="K417" s="107">
        <v>4236.47</v>
      </c>
    </row>
    <row r="418" spans="7:11" x14ac:dyDescent="0.2">
      <c r="G418" s="3">
        <v>41173</v>
      </c>
      <c r="H418" s="2" t="s">
        <v>13</v>
      </c>
      <c r="I418" s="2" t="s">
        <v>27</v>
      </c>
      <c r="J418" s="2" t="s">
        <v>30</v>
      </c>
      <c r="K418" s="107">
        <v>7731.13</v>
      </c>
    </row>
    <row r="419" spans="7:11" x14ac:dyDescent="0.2">
      <c r="G419" s="3">
        <v>41199</v>
      </c>
      <c r="H419" s="2" t="s">
        <v>28</v>
      </c>
      <c r="I419" s="2" t="s">
        <v>23</v>
      </c>
      <c r="J419" s="2" t="s">
        <v>29</v>
      </c>
      <c r="K419" s="107">
        <v>5002.8999999999996</v>
      </c>
    </row>
    <row r="420" spans="7:11" x14ac:dyDescent="0.2">
      <c r="G420" s="3">
        <v>41045</v>
      </c>
      <c r="H420" s="2" t="s">
        <v>17</v>
      </c>
      <c r="I420" s="2" t="s">
        <v>14</v>
      </c>
      <c r="J420" s="2" t="s">
        <v>35</v>
      </c>
      <c r="K420" s="107">
        <v>3885.67</v>
      </c>
    </row>
    <row r="421" spans="7:11" x14ac:dyDescent="0.2">
      <c r="G421" s="3">
        <v>41447</v>
      </c>
      <c r="H421" s="2" t="s">
        <v>31</v>
      </c>
      <c r="I421" s="2" t="s">
        <v>14</v>
      </c>
      <c r="J421" s="2" t="s">
        <v>33</v>
      </c>
      <c r="K421" s="107">
        <v>4634.6000000000004</v>
      </c>
    </row>
    <row r="422" spans="7:11" x14ac:dyDescent="0.2">
      <c r="G422" s="3">
        <v>41229</v>
      </c>
      <c r="H422" s="2" t="s">
        <v>17</v>
      </c>
      <c r="I422" s="2" t="s">
        <v>23</v>
      </c>
      <c r="J422" s="2" t="s">
        <v>18</v>
      </c>
      <c r="K422" s="107">
        <v>8019.5</v>
      </c>
    </row>
    <row r="423" spans="7:11" x14ac:dyDescent="0.2">
      <c r="G423" s="3">
        <v>41468</v>
      </c>
      <c r="H423" s="2" t="s">
        <v>28</v>
      </c>
      <c r="I423" s="2" t="s">
        <v>27</v>
      </c>
      <c r="J423" s="2" t="s">
        <v>26</v>
      </c>
      <c r="K423" s="107">
        <v>9341.7900000000009</v>
      </c>
    </row>
    <row r="424" spans="7:11" x14ac:dyDescent="0.2">
      <c r="G424" s="3">
        <v>41100</v>
      </c>
      <c r="H424" s="2" t="s">
        <v>28</v>
      </c>
      <c r="I424" s="2" t="s">
        <v>23</v>
      </c>
      <c r="J424" s="2" t="s">
        <v>282</v>
      </c>
      <c r="K424" s="107">
        <v>526.99</v>
      </c>
    </row>
    <row r="425" spans="7:11" x14ac:dyDescent="0.2">
      <c r="G425" s="3">
        <v>41142</v>
      </c>
      <c r="H425" s="2" t="s">
        <v>17</v>
      </c>
      <c r="I425" s="2" t="s">
        <v>27</v>
      </c>
      <c r="J425" s="2" t="s">
        <v>30</v>
      </c>
      <c r="K425" s="107">
        <v>2032.86</v>
      </c>
    </row>
    <row r="426" spans="7:11" x14ac:dyDescent="0.2">
      <c r="G426" s="3">
        <v>41090</v>
      </c>
      <c r="H426" s="2" t="s">
        <v>17</v>
      </c>
      <c r="I426" s="2" t="s">
        <v>23</v>
      </c>
      <c r="J426" s="2" t="s">
        <v>18</v>
      </c>
      <c r="K426" s="107">
        <v>4919.49</v>
      </c>
    </row>
    <row r="427" spans="7:11" x14ac:dyDescent="0.2">
      <c r="G427" s="3">
        <v>41347</v>
      </c>
      <c r="H427" s="2" t="s">
        <v>28</v>
      </c>
      <c r="I427" s="2" t="s">
        <v>27</v>
      </c>
      <c r="J427" s="2" t="s">
        <v>35</v>
      </c>
      <c r="K427" s="107">
        <v>3649.94</v>
      </c>
    </row>
    <row r="428" spans="7:11" x14ac:dyDescent="0.2">
      <c r="G428" s="3">
        <v>41043</v>
      </c>
      <c r="H428" s="2" t="s">
        <v>31</v>
      </c>
      <c r="I428" s="2" t="s">
        <v>14</v>
      </c>
      <c r="J428" s="2" t="s">
        <v>34</v>
      </c>
      <c r="K428" s="107">
        <v>923.36</v>
      </c>
    </row>
    <row r="429" spans="7:11" x14ac:dyDescent="0.2">
      <c r="G429" s="3">
        <v>41586</v>
      </c>
      <c r="H429" s="2" t="s">
        <v>31</v>
      </c>
      <c r="I429" s="2" t="s">
        <v>14</v>
      </c>
      <c r="J429" s="2" t="s">
        <v>35</v>
      </c>
      <c r="K429" s="107">
        <v>7706.14</v>
      </c>
    </row>
    <row r="430" spans="7:11" x14ac:dyDescent="0.2">
      <c r="G430" s="3">
        <v>41487</v>
      </c>
      <c r="H430" s="2" t="s">
        <v>17</v>
      </c>
      <c r="I430" s="2" t="s">
        <v>14</v>
      </c>
      <c r="J430" s="2" t="s">
        <v>36</v>
      </c>
      <c r="K430" s="107">
        <v>2525.59</v>
      </c>
    </row>
    <row r="431" spans="7:11" x14ac:dyDescent="0.2">
      <c r="G431" s="3">
        <v>40988</v>
      </c>
      <c r="H431" s="2" t="s">
        <v>28</v>
      </c>
      <c r="I431" s="2" t="s">
        <v>14</v>
      </c>
      <c r="J431" s="2" t="s">
        <v>35</v>
      </c>
      <c r="K431" s="107">
        <v>200.99</v>
      </c>
    </row>
    <row r="432" spans="7:11" x14ac:dyDescent="0.2">
      <c r="G432" s="3">
        <v>41039</v>
      </c>
      <c r="H432" s="2" t="s">
        <v>28</v>
      </c>
      <c r="I432" s="2" t="s">
        <v>20</v>
      </c>
      <c r="J432" s="2" t="s">
        <v>34</v>
      </c>
      <c r="K432" s="107">
        <v>3790.97</v>
      </c>
    </row>
    <row r="433" spans="7:11" x14ac:dyDescent="0.2">
      <c r="G433" s="3">
        <v>41423</v>
      </c>
      <c r="H433" s="2" t="s">
        <v>17</v>
      </c>
      <c r="I433" s="2" t="s">
        <v>20</v>
      </c>
      <c r="J433" s="2" t="s">
        <v>30</v>
      </c>
      <c r="K433" s="107">
        <v>326.16000000000003</v>
      </c>
    </row>
    <row r="434" spans="7:11" x14ac:dyDescent="0.2">
      <c r="G434" s="3">
        <v>41323</v>
      </c>
      <c r="H434" s="2" t="s">
        <v>28</v>
      </c>
      <c r="I434" s="2" t="s">
        <v>23</v>
      </c>
      <c r="J434" s="2" t="s">
        <v>35</v>
      </c>
      <c r="K434" s="107">
        <v>6538.62</v>
      </c>
    </row>
    <row r="435" spans="7:11" x14ac:dyDescent="0.2">
      <c r="G435" s="3">
        <v>41401</v>
      </c>
      <c r="H435" s="2" t="s">
        <v>31</v>
      </c>
      <c r="I435" s="2" t="s">
        <v>14</v>
      </c>
      <c r="J435" s="2" t="s">
        <v>18</v>
      </c>
      <c r="K435" s="107">
        <v>7087.8</v>
      </c>
    </row>
    <row r="436" spans="7:11" x14ac:dyDescent="0.2">
      <c r="G436" s="3">
        <v>41149</v>
      </c>
      <c r="H436" s="2" t="s">
        <v>28</v>
      </c>
      <c r="I436" s="2" t="s">
        <v>27</v>
      </c>
      <c r="J436" s="2" t="s">
        <v>21</v>
      </c>
      <c r="K436" s="107">
        <v>9576.82</v>
      </c>
    </row>
    <row r="437" spans="7:11" x14ac:dyDescent="0.2">
      <c r="G437" s="3">
        <v>41608</v>
      </c>
      <c r="H437" s="2" t="s">
        <v>13</v>
      </c>
      <c r="I437" s="2" t="s">
        <v>23</v>
      </c>
      <c r="J437" s="2" t="s">
        <v>282</v>
      </c>
      <c r="K437" s="107">
        <v>2169.36</v>
      </c>
    </row>
    <row r="438" spans="7:11" x14ac:dyDescent="0.2">
      <c r="G438" s="3">
        <v>40962</v>
      </c>
      <c r="H438" s="2" t="s">
        <v>17</v>
      </c>
      <c r="I438" s="2" t="s">
        <v>27</v>
      </c>
      <c r="J438" s="2" t="s">
        <v>15</v>
      </c>
      <c r="K438" s="107">
        <v>6349.21</v>
      </c>
    </row>
    <row r="439" spans="7:11" x14ac:dyDescent="0.2">
      <c r="G439" s="3">
        <v>41098</v>
      </c>
      <c r="H439" s="2" t="s">
        <v>31</v>
      </c>
      <c r="I439" s="2" t="s">
        <v>27</v>
      </c>
      <c r="J439" s="2" t="s">
        <v>282</v>
      </c>
      <c r="K439" s="107">
        <v>597.17999999999995</v>
      </c>
    </row>
    <row r="440" spans="7:11" x14ac:dyDescent="0.2">
      <c r="G440" s="3">
        <v>41385</v>
      </c>
      <c r="H440" s="2" t="s">
        <v>28</v>
      </c>
      <c r="I440" s="2" t="s">
        <v>20</v>
      </c>
      <c r="J440" s="2" t="s">
        <v>32</v>
      </c>
      <c r="K440" s="107">
        <v>8062.54</v>
      </c>
    </row>
    <row r="441" spans="7:11" x14ac:dyDescent="0.2">
      <c r="G441" s="3">
        <v>41168</v>
      </c>
      <c r="H441" s="2" t="s">
        <v>31</v>
      </c>
      <c r="I441" s="2" t="s">
        <v>27</v>
      </c>
      <c r="J441" s="2" t="s">
        <v>24</v>
      </c>
      <c r="K441" s="107">
        <v>2239.8200000000002</v>
      </c>
    </row>
    <row r="442" spans="7:11" x14ac:dyDescent="0.2">
      <c r="G442" s="3">
        <v>41033</v>
      </c>
      <c r="H442" s="2" t="s">
        <v>13</v>
      </c>
      <c r="I442" s="2" t="s">
        <v>27</v>
      </c>
      <c r="J442" s="2" t="s">
        <v>26</v>
      </c>
      <c r="K442" s="107">
        <v>8535.9699999999993</v>
      </c>
    </row>
    <row r="443" spans="7:11" x14ac:dyDescent="0.2">
      <c r="G443" s="3">
        <v>41062</v>
      </c>
      <c r="H443" s="2" t="s">
        <v>28</v>
      </c>
      <c r="I443" s="2" t="s">
        <v>20</v>
      </c>
      <c r="J443" s="2" t="s">
        <v>282</v>
      </c>
      <c r="K443" s="107">
        <v>5096.67</v>
      </c>
    </row>
    <row r="444" spans="7:11" x14ac:dyDescent="0.2">
      <c r="G444" s="3">
        <v>41243</v>
      </c>
      <c r="H444" s="2" t="s">
        <v>13</v>
      </c>
      <c r="I444" s="2" t="s">
        <v>14</v>
      </c>
      <c r="J444" s="2" t="s">
        <v>36</v>
      </c>
      <c r="K444" s="107">
        <v>7144.52</v>
      </c>
    </row>
    <row r="445" spans="7:11" x14ac:dyDescent="0.2">
      <c r="G445" s="3">
        <v>40989</v>
      </c>
      <c r="H445" s="2" t="s">
        <v>17</v>
      </c>
      <c r="I445" s="2" t="s">
        <v>23</v>
      </c>
      <c r="J445" s="2" t="s">
        <v>29</v>
      </c>
      <c r="K445" s="107">
        <v>7378.25</v>
      </c>
    </row>
    <row r="446" spans="7:11" x14ac:dyDescent="0.2">
      <c r="G446" s="3">
        <v>40969</v>
      </c>
      <c r="H446" s="2" t="s">
        <v>31</v>
      </c>
      <c r="I446" s="2" t="s">
        <v>20</v>
      </c>
      <c r="J446" s="2" t="s">
        <v>29</v>
      </c>
      <c r="K446" s="107">
        <v>2972.12</v>
      </c>
    </row>
    <row r="447" spans="7:11" x14ac:dyDescent="0.2">
      <c r="G447" s="3">
        <v>41432</v>
      </c>
      <c r="H447" s="2" t="s">
        <v>13</v>
      </c>
      <c r="I447" s="2" t="s">
        <v>20</v>
      </c>
      <c r="J447" s="2" t="s">
        <v>29</v>
      </c>
      <c r="K447" s="107">
        <v>6141.18</v>
      </c>
    </row>
    <row r="448" spans="7:11" x14ac:dyDescent="0.2">
      <c r="G448" s="3">
        <v>41443</v>
      </c>
      <c r="H448" s="2" t="s">
        <v>28</v>
      </c>
      <c r="I448" s="2" t="s">
        <v>23</v>
      </c>
      <c r="J448" s="2" t="s">
        <v>26</v>
      </c>
      <c r="K448" s="107">
        <v>8561.11</v>
      </c>
    </row>
    <row r="449" spans="7:11" x14ac:dyDescent="0.2">
      <c r="G449" s="3">
        <v>41037</v>
      </c>
      <c r="H449" s="2" t="s">
        <v>31</v>
      </c>
      <c r="I449" s="2" t="s">
        <v>23</v>
      </c>
      <c r="J449" s="2" t="s">
        <v>33</v>
      </c>
      <c r="K449" s="107">
        <v>7742.54</v>
      </c>
    </row>
    <row r="450" spans="7:11" x14ac:dyDescent="0.2">
      <c r="G450" s="3">
        <v>40946</v>
      </c>
      <c r="H450" s="2" t="s">
        <v>31</v>
      </c>
      <c r="I450" s="2" t="s">
        <v>23</v>
      </c>
      <c r="J450" s="2" t="s">
        <v>282</v>
      </c>
      <c r="K450" s="107">
        <v>3096.63</v>
      </c>
    </row>
    <row r="451" spans="7:11" x14ac:dyDescent="0.2">
      <c r="G451" s="3">
        <v>41602</v>
      </c>
      <c r="H451" s="2" t="s">
        <v>17</v>
      </c>
      <c r="I451" s="2" t="s">
        <v>27</v>
      </c>
      <c r="J451" s="2" t="s">
        <v>26</v>
      </c>
      <c r="K451" s="107">
        <v>5290.04</v>
      </c>
    </row>
    <row r="452" spans="7:11" x14ac:dyDescent="0.2">
      <c r="G452" s="3">
        <v>41359</v>
      </c>
      <c r="H452" s="2" t="s">
        <v>17</v>
      </c>
      <c r="I452" s="2" t="s">
        <v>14</v>
      </c>
      <c r="J452" s="2" t="s">
        <v>36</v>
      </c>
      <c r="K452" s="107">
        <v>1675.2</v>
      </c>
    </row>
    <row r="453" spans="7:11" x14ac:dyDescent="0.2">
      <c r="G453" s="3">
        <v>41094</v>
      </c>
      <c r="H453" s="2" t="s">
        <v>31</v>
      </c>
      <c r="I453" s="2" t="s">
        <v>27</v>
      </c>
      <c r="J453" s="2" t="s">
        <v>24</v>
      </c>
      <c r="K453" s="107">
        <v>5019.84</v>
      </c>
    </row>
    <row r="454" spans="7:11" x14ac:dyDescent="0.2">
      <c r="G454" s="3">
        <v>41066</v>
      </c>
      <c r="H454" s="2" t="s">
        <v>17</v>
      </c>
      <c r="I454" s="2" t="s">
        <v>23</v>
      </c>
      <c r="J454" s="2" t="s">
        <v>21</v>
      </c>
      <c r="K454" s="107">
        <v>2884.53</v>
      </c>
    </row>
    <row r="455" spans="7:11" x14ac:dyDescent="0.2">
      <c r="G455" s="3">
        <v>41415</v>
      </c>
      <c r="H455" s="2" t="s">
        <v>13</v>
      </c>
      <c r="I455" s="2" t="s">
        <v>27</v>
      </c>
      <c r="J455" s="2" t="s">
        <v>30</v>
      </c>
      <c r="K455" s="107">
        <v>4999.76</v>
      </c>
    </row>
    <row r="456" spans="7:11" x14ac:dyDescent="0.2">
      <c r="G456" s="3">
        <v>41476</v>
      </c>
      <c r="H456" s="2" t="s">
        <v>31</v>
      </c>
      <c r="I456" s="2" t="s">
        <v>20</v>
      </c>
      <c r="J456" s="2" t="s">
        <v>21</v>
      </c>
      <c r="K456" s="107">
        <v>8784.52</v>
      </c>
    </row>
    <row r="457" spans="7:11" x14ac:dyDescent="0.2">
      <c r="G457" s="3">
        <v>41546</v>
      </c>
      <c r="H457" s="2" t="s">
        <v>13</v>
      </c>
      <c r="I457" s="2" t="s">
        <v>20</v>
      </c>
      <c r="J457" s="2" t="s">
        <v>34</v>
      </c>
      <c r="K457" s="107">
        <v>3863.43</v>
      </c>
    </row>
    <row r="458" spans="7:11" x14ac:dyDescent="0.2">
      <c r="G458" s="3">
        <v>41310</v>
      </c>
      <c r="H458" s="2" t="s">
        <v>13</v>
      </c>
      <c r="I458" s="2" t="s">
        <v>20</v>
      </c>
      <c r="J458" s="2" t="s">
        <v>15</v>
      </c>
      <c r="K458" s="107">
        <v>1016.32</v>
      </c>
    </row>
    <row r="459" spans="7:11" x14ac:dyDescent="0.2">
      <c r="G459" s="3">
        <v>40964</v>
      </c>
      <c r="H459" s="2" t="s">
        <v>13</v>
      </c>
      <c r="I459" s="2" t="s">
        <v>14</v>
      </c>
      <c r="J459" s="2" t="s">
        <v>18</v>
      </c>
      <c r="K459" s="107">
        <v>4095.09</v>
      </c>
    </row>
    <row r="460" spans="7:11" x14ac:dyDescent="0.2">
      <c r="G460" s="3">
        <v>40947</v>
      </c>
      <c r="H460" s="2" t="s">
        <v>28</v>
      </c>
      <c r="I460" s="2" t="s">
        <v>27</v>
      </c>
      <c r="J460" s="2" t="s">
        <v>26</v>
      </c>
      <c r="K460" s="107">
        <v>4234.3500000000004</v>
      </c>
    </row>
    <row r="461" spans="7:11" x14ac:dyDescent="0.2">
      <c r="G461" s="3">
        <v>41474</v>
      </c>
      <c r="H461" s="2" t="s">
        <v>28</v>
      </c>
      <c r="I461" s="2" t="s">
        <v>14</v>
      </c>
      <c r="J461" s="2" t="s">
        <v>35</v>
      </c>
      <c r="K461" s="107">
        <v>9556.16</v>
      </c>
    </row>
    <row r="462" spans="7:11" x14ac:dyDescent="0.2">
      <c r="G462" s="3">
        <v>41487</v>
      </c>
      <c r="H462" s="2" t="s">
        <v>17</v>
      </c>
      <c r="I462" s="2" t="s">
        <v>27</v>
      </c>
      <c r="J462" s="2" t="s">
        <v>26</v>
      </c>
      <c r="K462" s="107">
        <v>7931.45</v>
      </c>
    </row>
    <row r="463" spans="7:11" x14ac:dyDescent="0.2">
      <c r="G463" s="3">
        <v>41006</v>
      </c>
      <c r="H463" s="2" t="s">
        <v>13</v>
      </c>
      <c r="I463" s="2" t="s">
        <v>14</v>
      </c>
      <c r="J463" s="2" t="s">
        <v>15</v>
      </c>
      <c r="K463" s="107">
        <v>6162.09</v>
      </c>
    </row>
    <row r="464" spans="7:11" x14ac:dyDescent="0.2">
      <c r="G464" s="3">
        <v>41025</v>
      </c>
      <c r="H464" s="2" t="s">
        <v>28</v>
      </c>
      <c r="I464" s="2" t="s">
        <v>27</v>
      </c>
      <c r="J464" s="2" t="s">
        <v>15</v>
      </c>
      <c r="K464" s="107">
        <v>2526.71</v>
      </c>
    </row>
    <row r="465" spans="7:11" x14ac:dyDescent="0.2">
      <c r="G465" s="3">
        <v>41295</v>
      </c>
      <c r="H465" s="2" t="s">
        <v>28</v>
      </c>
      <c r="I465" s="2" t="s">
        <v>27</v>
      </c>
      <c r="J465" s="2" t="s">
        <v>15</v>
      </c>
      <c r="K465" s="107">
        <v>5091.37</v>
      </c>
    </row>
    <row r="466" spans="7:11" x14ac:dyDescent="0.2">
      <c r="G466" s="3">
        <v>41389</v>
      </c>
      <c r="H466" s="2" t="s">
        <v>31</v>
      </c>
      <c r="I466" s="2" t="s">
        <v>23</v>
      </c>
      <c r="J466" s="2" t="s">
        <v>33</v>
      </c>
      <c r="K466" s="107">
        <v>9328.7099999999991</v>
      </c>
    </row>
    <row r="467" spans="7:11" x14ac:dyDescent="0.2">
      <c r="G467" s="3">
        <v>41087</v>
      </c>
      <c r="H467" s="2" t="s">
        <v>28</v>
      </c>
      <c r="I467" s="2" t="s">
        <v>14</v>
      </c>
      <c r="J467" s="2" t="s">
        <v>282</v>
      </c>
      <c r="K467" s="107">
        <v>8803.18</v>
      </c>
    </row>
    <row r="468" spans="7:11" x14ac:dyDescent="0.2">
      <c r="G468" s="3">
        <v>41180</v>
      </c>
      <c r="H468" s="2" t="s">
        <v>28</v>
      </c>
      <c r="I468" s="2" t="s">
        <v>23</v>
      </c>
      <c r="J468" s="2" t="s">
        <v>33</v>
      </c>
      <c r="K468" s="107">
        <v>7959.39</v>
      </c>
    </row>
    <row r="469" spans="7:11" x14ac:dyDescent="0.2">
      <c r="G469" s="3">
        <v>41198</v>
      </c>
      <c r="H469" s="2" t="s">
        <v>13</v>
      </c>
      <c r="I469" s="2" t="s">
        <v>23</v>
      </c>
      <c r="J469" s="2" t="s">
        <v>24</v>
      </c>
      <c r="K469" s="107">
        <v>8409.7900000000009</v>
      </c>
    </row>
    <row r="470" spans="7:11" x14ac:dyDescent="0.2">
      <c r="G470" s="3">
        <v>41312</v>
      </c>
      <c r="H470" s="2" t="s">
        <v>31</v>
      </c>
      <c r="I470" s="2" t="s">
        <v>14</v>
      </c>
      <c r="J470" s="2" t="s">
        <v>35</v>
      </c>
      <c r="K470" s="107">
        <v>805.26</v>
      </c>
    </row>
    <row r="471" spans="7:11" x14ac:dyDescent="0.2">
      <c r="G471" s="3">
        <v>40937</v>
      </c>
      <c r="H471" s="2" t="s">
        <v>13</v>
      </c>
      <c r="I471" s="2" t="s">
        <v>20</v>
      </c>
      <c r="J471" s="2" t="s">
        <v>35</v>
      </c>
      <c r="K471" s="107">
        <v>9884.69</v>
      </c>
    </row>
    <row r="472" spans="7:11" x14ac:dyDescent="0.2">
      <c r="G472" s="3">
        <v>41053</v>
      </c>
      <c r="H472" s="2" t="s">
        <v>31</v>
      </c>
      <c r="I472" s="2" t="s">
        <v>20</v>
      </c>
      <c r="J472" s="2" t="s">
        <v>29</v>
      </c>
      <c r="K472" s="107">
        <v>2227.61</v>
      </c>
    </row>
    <row r="473" spans="7:11" x14ac:dyDescent="0.2">
      <c r="G473" s="3">
        <v>41426</v>
      </c>
      <c r="H473" s="2" t="s">
        <v>31</v>
      </c>
      <c r="I473" s="2" t="s">
        <v>27</v>
      </c>
      <c r="J473" s="2" t="s">
        <v>21</v>
      </c>
      <c r="K473" s="107">
        <v>6005.87</v>
      </c>
    </row>
    <row r="474" spans="7:11" x14ac:dyDescent="0.2">
      <c r="G474" s="3">
        <v>40956</v>
      </c>
      <c r="H474" s="2" t="s">
        <v>17</v>
      </c>
      <c r="I474" s="2" t="s">
        <v>27</v>
      </c>
      <c r="J474" s="2" t="s">
        <v>26</v>
      </c>
      <c r="K474" s="107">
        <v>6663.49</v>
      </c>
    </row>
    <row r="475" spans="7:11" x14ac:dyDescent="0.2">
      <c r="G475" s="3">
        <v>41027</v>
      </c>
      <c r="H475" s="2" t="s">
        <v>13</v>
      </c>
      <c r="I475" s="2" t="s">
        <v>23</v>
      </c>
      <c r="J475" s="2" t="s">
        <v>15</v>
      </c>
      <c r="K475" s="107">
        <v>3739.47</v>
      </c>
    </row>
    <row r="476" spans="7:11" x14ac:dyDescent="0.2">
      <c r="G476" s="3">
        <v>40950</v>
      </c>
      <c r="H476" s="2" t="s">
        <v>17</v>
      </c>
      <c r="I476" s="2" t="s">
        <v>27</v>
      </c>
      <c r="J476" s="2" t="s">
        <v>32</v>
      </c>
      <c r="K476" s="107">
        <v>9040.24</v>
      </c>
    </row>
    <row r="477" spans="7:11" x14ac:dyDescent="0.2">
      <c r="G477" s="3">
        <v>40987</v>
      </c>
      <c r="H477" s="2" t="s">
        <v>13</v>
      </c>
      <c r="I477" s="2" t="s">
        <v>23</v>
      </c>
      <c r="J477" s="2" t="s">
        <v>36</v>
      </c>
      <c r="K477" s="107">
        <v>4579.12</v>
      </c>
    </row>
    <row r="478" spans="7:11" x14ac:dyDescent="0.2">
      <c r="G478" s="3">
        <v>41383</v>
      </c>
      <c r="H478" s="2" t="s">
        <v>28</v>
      </c>
      <c r="I478" s="2" t="s">
        <v>20</v>
      </c>
      <c r="J478" s="2" t="s">
        <v>36</v>
      </c>
      <c r="K478" s="107">
        <v>4049.38</v>
      </c>
    </row>
    <row r="479" spans="7:11" x14ac:dyDescent="0.2">
      <c r="G479" s="3">
        <v>41369</v>
      </c>
      <c r="H479" s="2" t="s">
        <v>13</v>
      </c>
      <c r="I479" s="2" t="s">
        <v>14</v>
      </c>
      <c r="J479" s="2" t="s">
        <v>36</v>
      </c>
      <c r="K479" s="107">
        <v>897.75</v>
      </c>
    </row>
    <row r="480" spans="7:11" x14ac:dyDescent="0.2">
      <c r="G480" s="3">
        <v>41097</v>
      </c>
      <c r="H480" s="2" t="s">
        <v>28</v>
      </c>
      <c r="I480" s="2" t="s">
        <v>23</v>
      </c>
      <c r="J480" s="2" t="s">
        <v>33</v>
      </c>
      <c r="K480" s="107">
        <v>5481.41</v>
      </c>
    </row>
    <row r="481" spans="7:11" x14ac:dyDescent="0.2">
      <c r="G481" s="3">
        <v>41006</v>
      </c>
      <c r="H481" s="2" t="s">
        <v>13</v>
      </c>
      <c r="I481" s="2" t="s">
        <v>14</v>
      </c>
      <c r="J481" s="2" t="s">
        <v>15</v>
      </c>
      <c r="K481" s="107">
        <v>1924.13</v>
      </c>
    </row>
    <row r="482" spans="7:11" x14ac:dyDescent="0.2">
      <c r="G482" s="3">
        <v>41034</v>
      </c>
      <c r="H482" s="2" t="s">
        <v>17</v>
      </c>
      <c r="I482" s="2" t="s">
        <v>27</v>
      </c>
      <c r="J482" s="2" t="s">
        <v>282</v>
      </c>
      <c r="K482" s="107">
        <v>4592.78</v>
      </c>
    </row>
    <row r="483" spans="7:11" x14ac:dyDescent="0.2">
      <c r="G483" s="3">
        <v>41376</v>
      </c>
      <c r="H483" s="2" t="s">
        <v>31</v>
      </c>
      <c r="I483" s="2" t="s">
        <v>14</v>
      </c>
      <c r="J483" s="2" t="s">
        <v>30</v>
      </c>
      <c r="K483" s="107">
        <v>5866.84</v>
      </c>
    </row>
    <row r="484" spans="7:11" x14ac:dyDescent="0.2">
      <c r="G484" s="3">
        <v>41315</v>
      </c>
      <c r="H484" s="2" t="s">
        <v>31</v>
      </c>
      <c r="I484" s="2" t="s">
        <v>27</v>
      </c>
      <c r="J484" s="2" t="s">
        <v>29</v>
      </c>
      <c r="K484" s="107">
        <v>6785.93</v>
      </c>
    </row>
    <row r="485" spans="7:11" x14ac:dyDescent="0.2">
      <c r="G485" s="3">
        <v>40964</v>
      </c>
      <c r="H485" s="2" t="s">
        <v>28</v>
      </c>
      <c r="I485" s="2" t="s">
        <v>27</v>
      </c>
      <c r="J485" s="2" t="s">
        <v>15</v>
      </c>
      <c r="K485" s="107">
        <v>3152.14</v>
      </c>
    </row>
    <row r="486" spans="7:11" x14ac:dyDescent="0.2">
      <c r="G486" s="3">
        <v>40924</v>
      </c>
      <c r="H486" s="2" t="s">
        <v>28</v>
      </c>
      <c r="I486" s="2" t="s">
        <v>20</v>
      </c>
      <c r="J486" s="2" t="s">
        <v>33</v>
      </c>
      <c r="K486" s="107">
        <v>6306.02</v>
      </c>
    </row>
    <row r="487" spans="7:11" x14ac:dyDescent="0.2">
      <c r="G487" s="3">
        <v>41384</v>
      </c>
      <c r="H487" s="2" t="s">
        <v>31</v>
      </c>
      <c r="I487" s="2" t="s">
        <v>20</v>
      </c>
      <c r="J487" s="2" t="s">
        <v>33</v>
      </c>
      <c r="K487" s="107">
        <v>7190.64</v>
      </c>
    </row>
    <row r="488" spans="7:11" x14ac:dyDescent="0.2">
      <c r="G488" s="3">
        <v>41622</v>
      </c>
      <c r="H488" s="2" t="s">
        <v>13</v>
      </c>
      <c r="I488" s="2" t="s">
        <v>23</v>
      </c>
      <c r="J488" s="2" t="s">
        <v>35</v>
      </c>
      <c r="K488" s="107">
        <v>9184.8700000000008</v>
      </c>
    </row>
    <row r="489" spans="7:11" x14ac:dyDescent="0.2">
      <c r="G489" s="3">
        <v>41497</v>
      </c>
      <c r="H489" s="2" t="s">
        <v>28</v>
      </c>
      <c r="I489" s="2" t="s">
        <v>23</v>
      </c>
      <c r="J489" s="2" t="s">
        <v>32</v>
      </c>
      <c r="K489" s="107">
        <v>2936.21</v>
      </c>
    </row>
    <row r="490" spans="7:11" x14ac:dyDescent="0.2">
      <c r="G490" s="3">
        <v>41474</v>
      </c>
      <c r="H490" s="2" t="s">
        <v>31</v>
      </c>
      <c r="I490" s="2" t="s">
        <v>14</v>
      </c>
      <c r="J490" s="2" t="s">
        <v>33</v>
      </c>
      <c r="K490" s="107">
        <v>2963.11</v>
      </c>
    </row>
    <row r="491" spans="7:11" x14ac:dyDescent="0.2">
      <c r="G491" s="3">
        <v>41599</v>
      </c>
      <c r="H491" s="2" t="s">
        <v>28</v>
      </c>
      <c r="I491" s="2" t="s">
        <v>14</v>
      </c>
      <c r="J491" s="2" t="s">
        <v>29</v>
      </c>
      <c r="K491" s="107">
        <v>6759.64</v>
      </c>
    </row>
    <row r="492" spans="7:11" x14ac:dyDescent="0.2">
      <c r="G492" s="3">
        <v>41391</v>
      </c>
      <c r="H492" s="2" t="s">
        <v>13</v>
      </c>
      <c r="I492" s="2" t="s">
        <v>14</v>
      </c>
      <c r="J492" s="2" t="s">
        <v>34</v>
      </c>
      <c r="K492" s="107">
        <v>2553.19</v>
      </c>
    </row>
    <row r="493" spans="7:11" x14ac:dyDescent="0.2">
      <c r="G493" s="3">
        <v>41013</v>
      </c>
      <c r="H493" s="2" t="s">
        <v>31</v>
      </c>
      <c r="I493" s="2" t="s">
        <v>14</v>
      </c>
      <c r="J493" s="2" t="s">
        <v>36</v>
      </c>
      <c r="K493" s="107">
        <v>9869.25</v>
      </c>
    </row>
    <row r="494" spans="7:11" x14ac:dyDescent="0.2">
      <c r="G494" s="3">
        <v>41170</v>
      </c>
      <c r="H494" s="2" t="s">
        <v>28</v>
      </c>
      <c r="I494" s="2" t="s">
        <v>23</v>
      </c>
      <c r="J494" s="2" t="s">
        <v>21</v>
      </c>
      <c r="K494" s="107">
        <v>6205.17</v>
      </c>
    </row>
    <row r="495" spans="7:11" x14ac:dyDescent="0.2">
      <c r="G495" s="3">
        <v>41293</v>
      </c>
      <c r="H495" s="2" t="s">
        <v>17</v>
      </c>
      <c r="I495" s="2" t="s">
        <v>20</v>
      </c>
      <c r="J495" s="2" t="s">
        <v>24</v>
      </c>
      <c r="K495" s="107">
        <v>7505.23</v>
      </c>
    </row>
    <row r="496" spans="7:11" x14ac:dyDescent="0.2">
      <c r="G496" s="3">
        <v>41573</v>
      </c>
      <c r="H496" s="2" t="s">
        <v>31</v>
      </c>
      <c r="I496" s="2" t="s">
        <v>20</v>
      </c>
      <c r="J496" s="2" t="s">
        <v>36</v>
      </c>
      <c r="K496" s="107">
        <v>3623.22</v>
      </c>
    </row>
    <row r="497" spans="7:11" x14ac:dyDescent="0.2">
      <c r="G497" s="3">
        <v>41546</v>
      </c>
      <c r="H497" s="2" t="s">
        <v>28</v>
      </c>
      <c r="I497" s="2" t="s">
        <v>27</v>
      </c>
      <c r="J497" s="2" t="s">
        <v>30</v>
      </c>
      <c r="K497" s="107">
        <v>9448.1</v>
      </c>
    </row>
    <row r="498" spans="7:11" x14ac:dyDescent="0.2">
      <c r="G498" s="3">
        <v>41496</v>
      </c>
      <c r="H498" s="2" t="s">
        <v>13</v>
      </c>
      <c r="I498" s="2" t="s">
        <v>20</v>
      </c>
      <c r="J498" s="2" t="s">
        <v>21</v>
      </c>
      <c r="K498" s="107">
        <v>3892.65</v>
      </c>
    </row>
    <row r="499" spans="7:11" x14ac:dyDescent="0.2">
      <c r="G499" s="3">
        <v>41119</v>
      </c>
      <c r="H499" s="2" t="s">
        <v>31</v>
      </c>
      <c r="I499" s="2" t="s">
        <v>27</v>
      </c>
      <c r="J499" s="2" t="s">
        <v>29</v>
      </c>
      <c r="K499" s="107">
        <v>1757.88</v>
      </c>
    </row>
    <row r="500" spans="7:11" x14ac:dyDescent="0.2">
      <c r="G500" s="3">
        <v>41638</v>
      </c>
      <c r="H500" s="2" t="s">
        <v>13</v>
      </c>
      <c r="I500" s="2" t="s">
        <v>20</v>
      </c>
      <c r="J500" s="2" t="s">
        <v>26</v>
      </c>
      <c r="K500" s="107">
        <v>1746.67</v>
      </c>
    </row>
    <row r="501" spans="7:11" x14ac:dyDescent="0.2">
      <c r="G501" s="3">
        <v>40948</v>
      </c>
      <c r="H501" s="2" t="s">
        <v>31</v>
      </c>
      <c r="I501" s="2" t="s">
        <v>27</v>
      </c>
      <c r="J501" s="2" t="s">
        <v>33</v>
      </c>
      <c r="K501" s="107">
        <v>4872.87</v>
      </c>
    </row>
    <row r="502" spans="7:11" x14ac:dyDescent="0.2">
      <c r="G502" s="3">
        <v>41300</v>
      </c>
      <c r="H502" s="2" t="s">
        <v>13</v>
      </c>
      <c r="I502" s="2" t="s">
        <v>14</v>
      </c>
      <c r="J502" s="2" t="s">
        <v>36</v>
      </c>
      <c r="K502" s="107">
        <v>3122.8</v>
      </c>
    </row>
    <row r="503" spans="7:11" x14ac:dyDescent="0.2">
      <c r="G503" s="3">
        <v>41562</v>
      </c>
      <c r="H503" s="2" t="s">
        <v>17</v>
      </c>
      <c r="I503" s="2" t="s">
        <v>20</v>
      </c>
      <c r="J503" s="2" t="s">
        <v>18</v>
      </c>
      <c r="K503" s="107">
        <v>75.239999999999995</v>
      </c>
    </row>
    <row r="504" spans="7:11" x14ac:dyDescent="0.2">
      <c r="G504" s="3">
        <v>41356</v>
      </c>
      <c r="H504" s="2" t="s">
        <v>28</v>
      </c>
      <c r="I504" s="2" t="s">
        <v>23</v>
      </c>
      <c r="J504" s="2" t="s">
        <v>24</v>
      </c>
      <c r="K504" s="107">
        <v>559.17999999999995</v>
      </c>
    </row>
    <row r="505" spans="7:11" x14ac:dyDescent="0.2">
      <c r="G505" s="3">
        <v>41182</v>
      </c>
      <c r="H505" s="2" t="s">
        <v>31</v>
      </c>
      <c r="I505" s="2" t="s">
        <v>20</v>
      </c>
      <c r="J505" s="2" t="s">
        <v>29</v>
      </c>
      <c r="K505" s="107">
        <v>1013.23</v>
      </c>
    </row>
    <row r="506" spans="7:11" x14ac:dyDescent="0.2">
      <c r="G506" s="3">
        <v>41509</v>
      </c>
      <c r="H506" s="2" t="s">
        <v>17</v>
      </c>
      <c r="I506" s="2" t="s">
        <v>23</v>
      </c>
      <c r="J506" s="2" t="s">
        <v>36</v>
      </c>
      <c r="K506" s="107">
        <v>1476.93</v>
      </c>
    </row>
    <row r="507" spans="7:11" x14ac:dyDescent="0.2">
      <c r="G507" s="3">
        <v>40986</v>
      </c>
      <c r="H507" s="2" t="s">
        <v>28</v>
      </c>
      <c r="I507" s="2" t="s">
        <v>23</v>
      </c>
      <c r="J507" s="2" t="s">
        <v>29</v>
      </c>
      <c r="K507" s="107">
        <v>2782.24</v>
      </c>
    </row>
    <row r="508" spans="7:11" x14ac:dyDescent="0.2">
      <c r="G508" s="3">
        <v>40922</v>
      </c>
      <c r="H508" s="2" t="s">
        <v>31</v>
      </c>
      <c r="I508" s="2" t="s">
        <v>20</v>
      </c>
      <c r="J508" s="2" t="s">
        <v>35</v>
      </c>
      <c r="K508" s="107">
        <v>7480.03</v>
      </c>
    </row>
    <row r="509" spans="7:11" x14ac:dyDescent="0.2">
      <c r="G509" s="3">
        <v>41260</v>
      </c>
      <c r="H509" s="2" t="s">
        <v>28</v>
      </c>
      <c r="I509" s="2" t="s">
        <v>27</v>
      </c>
      <c r="J509" s="2" t="s">
        <v>26</v>
      </c>
      <c r="K509" s="107">
        <v>8639.83</v>
      </c>
    </row>
    <row r="510" spans="7:11" x14ac:dyDescent="0.2">
      <c r="G510" s="3">
        <v>41481</v>
      </c>
      <c r="H510" s="2" t="s">
        <v>17</v>
      </c>
      <c r="I510" s="2" t="s">
        <v>27</v>
      </c>
      <c r="J510" s="2" t="s">
        <v>18</v>
      </c>
      <c r="K510" s="107">
        <v>9969.86</v>
      </c>
    </row>
    <row r="511" spans="7:11" x14ac:dyDescent="0.2">
      <c r="G511" s="3">
        <v>41503</v>
      </c>
      <c r="H511" s="2" t="s">
        <v>28</v>
      </c>
      <c r="I511" s="2" t="s">
        <v>20</v>
      </c>
      <c r="J511" s="2" t="s">
        <v>26</v>
      </c>
      <c r="K511" s="107">
        <v>2557.1799999999998</v>
      </c>
    </row>
    <row r="512" spans="7:11" x14ac:dyDescent="0.2">
      <c r="G512" s="3">
        <v>41205</v>
      </c>
      <c r="H512" s="2" t="s">
        <v>17</v>
      </c>
      <c r="I512" s="2" t="s">
        <v>23</v>
      </c>
      <c r="J512" s="2" t="s">
        <v>32</v>
      </c>
      <c r="K512" s="107">
        <v>6918.21</v>
      </c>
    </row>
    <row r="513" spans="7:11" x14ac:dyDescent="0.2">
      <c r="G513" s="3">
        <v>41522</v>
      </c>
      <c r="H513" s="2" t="s">
        <v>28</v>
      </c>
      <c r="I513" s="2" t="s">
        <v>14</v>
      </c>
      <c r="J513" s="2" t="s">
        <v>36</v>
      </c>
      <c r="K513" s="107">
        <v>8865.32</v>
      </c>
    </row>
    <row r="514" spans="7:11" x14ac:dyDescent="0.2">
      <c r="G514" s="3">
        <v>41289</v>
      </c>
      <c r="H514" s="2" t="s">
        <v>31</v>
      </c>
      <c r="I514" s="2" t="s">
        <v>23</v>
      </c>
      <c r="J514" s="2" t="s">
        <v>35</v>
      </c>
      <c r="K514" s="107">
        <v>184.11</v>
      </c>
    </row>
    <row r="515" spans="7:11" x14ac:dyDescent="0.2">
      <c r="G515" s="3">
        <v>41592</v>
      </c>
      <c r="H515" s="2" t="s">
        <v>13</v>
      </c>
      <c r="I515" s="2" t="s">
        <v>23</v>
      </c>
      <c r="J515" s="2" t="s">
        <v>26</v>
      </c>
      <c r="K515" s="107">
        <v>6648.77</v>
      </c>
    </row>
    <row r="516" spans="7:11" x14ac:dyDescent="0.2">
      <c r="G516" s="3">
        <v>41528</v>
      </c>
      <c r="H516" s="2" t="s">
        <v>17</v>
      </c>
      <c r="I516" s="2" t="s">
        <v>23</v>
      </c>
      <c r="J516" s="2" t="s">
        <v>18</v>
      </c>
      <c r="K516" s="107">
        <v>77.95</v>
      </c>
    </row>
    <row r="517" spans="7:11" x14ac:dyDescent="0.2">
      <c r="G517" s="3">
        <v>41024</v>
      </c>
      <c r="H517" s="2" t="s">
        <v>17</v>
      </c>
      <c r="I517" s="2" t="s">
        <v>23</v>
      </c>
      <c r="J517" s="2" t="s">
        <v>34</v>
      </c>
      <c r="K517" s="107">
        <v>3971.6</v>
      </c>
    </row>
    <row r="518" spans="7:11" x14ac:dyDescent="0.2">
      <c r="G518" s="3">
        <v>41280</v>
      </c>
      <c r="H518" s="2" t="s">
        <v>31</v>
      </c>
      <c r="I518" s="2" t="s">
        <v>14</v>
      </c>
      <c r="J518" s="2" t="s">
        <v>33</v>
      </c>
      <c r="K518" s="107">
        <v>9090.41</v>
      </c>
    </row>
    <row r="519" spans="7:11" x14ac:dyDescent="0.2">
      <c r="G519" s="3">
        <v>41202</v>
      </c>
      <c r="H519" s="2" t="s">
        <v>13</v>
      </c>
      <c r="I519" s="2" t="s">
        <v>27</v>
      </c>
      <c r="J519" s="2" t="s">
        <v>24</v>
      </c>
      <c r="K519" s="107">
        <v>7061.95</v>
      </c>
    </row>
    <row r="520" spans="7:11" x14ac:dyDescent="0.2">
      <c r="G520" s="3">
        <v>41317</v>
      </c>
      <c r="H520" s="2" t="s">
        <v>31</v>
      </c>
      <c r="I520" s="2" t="s">
        <v>23</v>
      </c>
      <c r="J520" s="2" t="s">
        <v>33</v>
      </c>
      <c r="K520" s="107">
        <v>253.58</v>
      </c>
    </row>
    <row r="521" spans="7:11" x14ac:dyDescent="0.2">
      <c r="G521" s="3">
        <v>41486</v>
      </c>
      <c r="H521" s="2" t="s">
        <v>28</v>
      </c>
      <c r="I521" s="2" t="s">
        <v>14</v>
      </c>
      <c r="J521" s="2" t="s">
        <v>30</v>
      </c>
      <c r="K521" s="107">
        <v>1751.36</v>
      </c>
    </row>
    <row r="522" spans="7:11" x14ac:dyDescent="0.2">
      <c r="G522" s="3">
        <v>41169</v>
      </c>
      <c r="H522" s="2" t="s">
        <v>31</v>
      </c>
      <c r="I522" s="2" t="s">
        <v>27</v>
      </c>
      <c r="J522" s="2" t="s">
        <v>282</v>
      </c>
      <c r="K522" s="107">
        <v>6542.55</v>
      </c>
    </row>
    <row r="523" spans="7:11" x14ac:dyDescent="0.2">
      <c r="G523" s="3">
        <v>41291</v>
      </c>
      <c r="H523" s="2" t="s">
        <v>31</v>
      </c>
      <c r="I523" s="2" t="s">
        <v>27</v>
      </c>
      <c r="J523" s="2" t="s">
        <v>30</v>
      </c>
      <c r="K523" s="107">
        <v>471.13</v>
      </c>
    </row>
    <row r="524" spans="7:11" x14ac:dyDescent="0.2">
      <c r="G524" s="3">
        <v>41480</v>
      </c>
      <c r="H524" s="2" t="s">
        <v>28</v>
      </c>
      <c r="I524" s="2" t="s">
        <v>27</v>
      </c>
      <c r="J524" s="2" t="s">
        <v>282</v>
      </c>
      <c r="K524" s="107">
        <v>6741.79</v>
      </c>
    </row>
    <row r="525" spans="7:11" x14ac:dyDescent="0.2">
      <c r="G525" s="3">
        <v>41102</v>
      </c>
      <c r="H525" s="2" t="s">
        <v>13</v>
      </c>
      <c r="I525" s="2" t="s">
        <v>23</v>
      </c>
      <c r="J525" s="2" t="s">
        <v>34</v>
      </c>
      <c r="K525" s="107">
        <v>9875.9599999999991</v>
      </c>
    </row>
    <row r="526" spans="7:11" x14ac:dyDescent="0.2">
      <c r="G526" s="3">
        <v>41471</v>
      </c>
      <c r="H526" s="2" t="s">
        <v>17</v>
      </c>
      <c r="I526" s="2" t="s">
        <v>14</v>
      </c>
      <c r="J526" s="2" t="s">
        <v>24</v>
      </c>
      <c r="K526" s="107">
        <v>8351.94</v>
      </c>
    </row>
    <row r="527" spans="7:11" x14ac:dyDescent="0.2">
      <c r="G527" s="3">
        <v>41092</v>
      </c>
      <c r="H527" s="2" t="s">
        <v>31</v>
      </c>
      <c r="I527" s="2" t="s">
        <v>27</v>
      </c>
      <c r="J527" s="2" t="s">
        <v>35</v>
      </c>
      <c r="K527" s="107">
        <v>2556.29</v>
      </c>
    </row>
    <row r="528" spans="7:11" x14ac:dyDescent="0.2">
      <c r="G528" s="3">
        <v>41156</v>
      </c>
      <c r="H528" s="2" t="s">
        <v>28</v>
      </c>
      <c r="I528" s="2" t="s">
        <v>23</v>
      </c>
      <c r="J528" s="2" t="s">
        <v>35</v>
      </c>
      <c r="K528" s="107">
        <v>5481.16</v>
      </c>
    </row>
    <row r="529" spans="7:11" x14ac:dyDescent="0.2">
      <c r="G529" s="3">
        <v>41354</v>
      </c>
      <c r="H529" s="2" t="s">
        <v>17</v>
      </c>
      <c r="I529" s="2" t="s">
        <v>20</v>
      </c>
      <c r="J529" s="2" t="s">
        <v>30</v>
      </c>
      <c r="K529" s="107">
        <v>9742.4500000000007</v>
      </c>
    </row>
    <row r="530" spans="7:11" x14ac:dyDescent="0.2">
      <c r="G530" s="3">
        <v>41591</v>
      </c>
      <c r="H530" s="2" t="s">
        <v>17</v>
      </c>
      <c r="I530" s="2" t="s">
        <v>20</v>
      </c>
      <c r="J530" s="2" t="s">
        <v>15</v>
      </c>
      <c r="K530" s="107">
        <v>1937.29</v>
      </c>
    </row>
    <row r="531" spans="7:11" x14ac:dyDescent="0.2">
      <c r="G531" s="3">
        <v>41110</v>
      </c>
      <c r="H531" s="2" t="s">
        <v>17</v>
      </c>
      <c r="I531" s="2" t="s">
        <v>27</v>
      </c>
      <c r="J531" s="2" t="s">
        <v>32</v>
      </c>
      <c r="K531" s="107">
        <v>1311.18</v>
      </c>
    </row>
    <row r="532" spans="7:11" x14ac:dyDescent="0.2">
      <c r="G532" s="3">
        <v>41372</v>
      </c>
      <c r="H532" s="2" t="s">
        <v>28</v>
      </c>
      <c r="I532" s="2" t="s">
        <v>23</v>
      </c>
      <c r="J532" s="2" t="s">
        <v>36</v>
      </c>
      <c r="K532" s="107">
        <v>415.98</v>
      </c>
    </row>
    <row r="533" spans="7:11" x14ac:dyDescent="0.2">
      <c r="G533" s="3">
        <v>40927</v>
      </c>
      <c r="H533" s="2" t="s">
        <v>13</v>
      </c>
      <c r="I533" s="2" t="s">
        <v>20</v>
      </c>
      <c r="J533" s="2" t="s">
        <v>30</v>
      </c>
      <c r="K533" s="107">
        <v>3372.76</v>
      </c>
    </row>
    <row r="534" spans="7:11" x14ac:dyDescent="0.2">
      <c r="G534" s="3">
        <v>40913</v>
      </c>
      <c r="H534" s="2" t="s">
        <v>13</v>
      </c>
      <c r="I534" s="2" t="s">
        <v>20</v>
      </c>
      <c r="J534" s="2" t="s">
        <v>30</v>
      </c>
      <c r="K534" s="107">
        <v>1321.33</v>
      </c>
    </row>
    <row r="535" spans="7:11" x14ac:dyDescent="0.2">
      <c r="G535" s="3">
        <v>40989</v>
      </c>
      <c r="H535" s="2" t="s">
        <v>28</v>
      </c>
      <c r="I535" s="2" t="s">
        <v>23</v>
      </c>
      <c r="J535" s="2" t="s">
        <v>282</v>
      </c>
      <c r="K535" s="107">
        <v>580.15</v>
      </c>
    </row>
    <row r="536" spans="7:11" x14ac:dyDescent="0.2">
      <c r="G536" s="3">
        <v>41639</v>
      </c>
      <c r="H536" s="2" t="s">
        <v>31</v>
      </c>
      <c r="I536" s="2" t="s">
        <v>14</v>
      </c>
      <c r="J536" s="2" t="s">
        <v>32</v>
      </c>
      <c r="K536" s="107">
        <v>9849.67</v>
      </c>
    </row>
    <row r="537" spans="7:11" x14ac:dyDescent="0.2">
      <c r="G537" s="3">
        <v>41615</v>
      </c>
      <c r="H537" s="2" t="s">
        <v>28</v>
      </c>
      <c r="I537" s="2" t="s">
        <v>23</v>
      </c>
      <c r="J537" s="2" t="s">
        <v>33</v>
      </c>
      <c r="K537" s="107">
        <v>4824.46</v>
      </c>
    </row>
    <row r="538" spans="7:11" x14ac:dyDescent="0.2">
      <c r="G538" s="3">
        <v>40935</v>
      </c>
      <c r="H538" s="2" t="s">
        <v>17</v>
      </c>
      <c r="I538" s="2" t="s">
        <v>23</v>
      </c>
      <c r="J538" s="2" t="s">
        <v>282</v>
      </c>
      <c r="K538" s="107">
        <v>6430.89</v>
      </c>
    </row>
    <row r="539" spans="7:11" x14ac:dyDescent="0.2">
      <c r="G539" s="3">
        <v>41298</v>
      </c>
      <c r="H539" s="2" t="s">
        <v>17</v>
      </c>
      <c r="I539" s="2" t="s">
        <v>27</v>
      </c>
      <c r="J539" s="2" t="s">
        <v>282</v>
      </c>
      <c r="K539" s="107">
        <v>253.57</v>
      </c>
    </row>
    <row r="540" spans="7:11" x14ac:dyDescent="0.2">
      <c r="G540" s="3">
        <v>41472</v>
      </c>
      <c r="H540" s="2" t="s">
        <v>17</v>
      </c>
      <c r="I540" s="2" t="s">
        <v>27</v>
      </c>
      <c r="J540" s="2" t="s">
        <v>36</v>
      </c>
      <c r="K540" s="107">
        <v>3122.03</v>
      </c>
    </row>
    <row r="541" spans="7:11" x14ac:dyDescent="0.2">
      <c r="G541" s="3">
        <v>41526</v>
      </c>
      <c r="H541" s="2" t="s">
        <v>28</v>
      </c>
      <c r="I541" s="2" t="s">
        <v>23</v>
      </c>
      <c r="J541" s="2" t="s">
        <v>30</v>
      </c>
      <c r="K541" s="107">
        <v>9966.7800000000007</v>
      </c>
    </row>
    <row r="542" spans="7:11" x14ac:dyDescent="0.2">
      <c r="G542" s="3">
        <v>41520</v>
      </c>
      <c r="H542" s="2" t="s">
        <v>17</v>
      </c>
      <c r="I542" s="2" t="s">
        <v>20</v>
      </c>
      <c r="J542" s="2" t="s">
        <v>34</v>
      </c>
      <c r="K542" s="107">
        <v>9885.26</v>
      </c>
    </row>
    <row r="543" spans="7:11" x14ac:dyDescent="0.2">
      <c r="G543" s="3">
        <v>40956</v>
      </c>
      <c r="H543" s="2" t="s">
        <v>28</v>
      </c>
      <c r="I543" s="2" t="s">
        <v>14</v>
      </c>
      <c r="J543" s="2" t="s">
        <v>282</v>
      </c>
      <c r="K543" s="107">
        <v>4415.66</v>
      </c>
    </row>
    <row r="544" spans="7:11" x14ac:dyDescent="0.2">
      <c r="G544" s="3">
        <v>41637</v>
      </c>
      <c r="H544" s="2" t="s">
        <v>28</v>
      </c>
      <c r="I544" s="2" t="s">
        <v>20</v>
      </c>
      <c r="J544" s="2" t="s">
        <v>33</v>
      </c>
      <c r="K544" s="107">
        <v>6823.4</v>
      </c>
    </row>
    <row r="545" spans="7:11" x14ac:dyDescent="0.2">
      <c r="G545" s="3">
        <v>41148</v>
      </c>
      <c r="H545" s="2" t="s">
        <v>31</v>
      </c>
      <c r="I545" s="2" t="s">
        <v>27</v>
      </c>
      <c r="J545" s="2" t="s">
        <v>15</v>
      </c>
      <c r="K545" s="107">
        <v>5809.58</v>
      </c>
    </row>
    <row r="546" spans="7:11" x14ac:dyDescent="0.2">
      <c r="G546" s="3">
        <v>41442</v>
      </c>
      <c r="H546" s="2" t="s">
        <v>31</v>
      </c>
      <c r="I546" s="2" t="s">
        <v>27</v>
      </c>
      <c r="J546" s="2" t="s">
        <v>21</v>
      </c>
      <c r="K546" s="107">
        <v>8490.77</v>
      </c>
    </row>
    <row r="547" spans="7:11" x14ac:dyDescent="0.2">
      <c r="G547" s="3">
        <v>41210</v>
      </c>
      <c r="H547" s="2" t="s">
        <v>13</v>
      </c>
      <c r="I547" s="2" t="s">
        <v>23</v>
      </c>
      <c r="J547" s="2" t="s">
        <v>15</v>
      </c>
      <c r="K547" s="107">
        <v>1819.7</v>
      </c>
    </row>
    <row r="548" spans="7:11" x14ac:dyDescent="0.2">
      <c r="G548" s="3">
        <v>40975</v>
      </c>
      <c r="H548" s="2" t="s">
        <v>28</v>
      </c>
      <c r="I548" s="2" t="s">
        <v>14</v>
      </c>
      <c r="J548" s="2" t="s">
        <v>30</v>
      </c>
      <c r="K548" s="107">
        <v>8224.69</v>
      </c>
    </row>
    <row r="549" spans="7:11" x14ac:dyDescent="0.2">
      <c r="G549" s="3">
        <v>41599</v>
      </c>
      <c r="H549" s="2" t="s">
        <v>13</v>
      </c>
      <c r="I549" s="2" t="s">
        <v>14</v>
      </c>
      <c r="J549" s="2" t="s">
        <v>15</v>
      </c>
      <c r="K549" s="107">
        <v>8525.9699999999993</v>
      </c>
    </row>
    <row r="550" spans="7:11" x14ac:dyDescent="0.2">
      <c r="G550" s="3">
        <v>41465</v>
      </c>
      <c r="H550" s="2" t="s">
        <v>28</v>
      </c>
      <c r="I550" s="2" t="s">
        <v>14</v>
      </c>
      <c r="J550" s="2" t="s">
        <v>29</v>
      </c>
      <c r="K550" s="107">
        <v>7070.37</v>
      </c>
    </row>
    <row r="551" spans="7:11" x14ac:dyDescent="0.2">
      <c r="G551" s="3">
        <v>41483</v>
      </c>
      <c r="H551" s="2" t="s">
        <v>28</v>
      </c>
      <c r="I551" s="2" t="s">
        <v>23</v>
      </c>
      <c r="J551" s="2" t="s">
        <v>32</v>
      </c>
      <c r="K551" s="107">
        <v>8968.09</v>
      </c>
    </row>
    <row r="552" spans="7:11" x14ac:dyDescent="0.2">
      <c r="G552" s="3">
        <v>41049</v>
      </c>
      <c r="H552" s="2" t="s">
        <v>13</v>
      </c>
      <c r="I552" s="2" t="s">
        <v>20</v>
      </c>
      <c r="J552" s="2" t="s">
        <v>18</v>
      </c>
      <c r="K552" s="107">
        <v>7974.56</v>
      </c>
    </row>
    <row r="553" spans="7:11" x14ac:dyDescent="0.2">
      <c r="G553" s="3">
        <v>40911</v>
      </c>
      <c r="H553" s="2" t="s">
        <v>17</v>
      </c>
      <c r="I553" s="2" t="s">
        <v>27</v>
      </c>
      <c r="J553" s="2" t="s">
        <v>34</v>
      </c>
      <c r="K553" s="107">
        <v>2308.96</v>
      </c>
    </row>
    <row r="554" spans="7:11" x14ac:dyDescent="0.2">
      <c r="G554" s="3">
        <v>41118</v>
      </c>
      <c r="H554" s="2" t="s">
        <v>31</v>
      </c>
      <c r="I554" s="2" t="s">
        <v>14</v>
      </c>
      <c r="J554" s="2" t="s">
        <v>24</v>
      </c>
      <c r="K554" s="107">
        <v>2028.99</v>
      </c>
    </row>
    <row r="555" spans="7:11" x14ac:dyDescent="0.2">
      <c r="G555" s="3">
        <v>41042</v>
      </c>
      <c r="H555" s="2" t="s">
        <v>13</v>
      </c>
      <c r="I555" s="2" t="s">
        <v>14</v>
      </c>
      <c r="J555" s="2" t="s">
        <v>35</v>
      </c>
      <c r="K555" s="107">
        <v>3406.65</v>
      </c>
    </row>
    <row r="556" spans="7:11" x14ac:dyDescent="0.2">
      <c r="G556" s="3">
        <v>40912</v>
      </c>
      <c r="H556" s="2" t="s">
        <v>28</v>
      </c>
      <c r="I556" s="2" t="s">
        <v>23</v>
      </c>
      <c r="J556" s="2" t="s">
        <v>36</v>
      </c>
      <c r="K556" s="107">
        <v>8005.88</v>
      </c>
    </row>
    <row r="557" spans="7:11" x14ac:dyDescent="0.2">
      <c r="G557" s="3">
        <v>40958</v>
      </c>
      <c r="H557" s="2" t="s">
        <v>31</v>
      </c>
      <c r="I557" s="2" t="s">
        <v>20</v>
      </c>
      <c r="J557" s="2" t="s">
        <v>32</v>
      </c>
      <c r="K557" s="107">
        <v>3285.93</v>
      </c>
    </row>
    <row r="558" spans="7:11" x14ac:dyDescent="0.2">
      <c r="G558" s="3">
        <v>41038</v>
      </c>
      <c r="H558" s="2" t="s">
        <v>17</v>
      </c>
      <c r="I558" s="2" t="s">
        <v>27</v>
      </c>
      <c r="J558" s="2" t="s">
        <v>15</v>
      </c>
      <c r="K558" s="107">
        <v>1192.18</v>
      </c>
    </row>
    <row r="559" spans="7:11" x14ac:dyDescent="0.2">
      <c r="G559" s="3">
        <v>41508</v>
      </c>
      <c r="H559" s="2" t="s">
        <v>31</v>
      </c>
      <c r="I559" s="2" t="s">
        <v>20</v>
      </c>
      <c r="J559" s="2" t="s">
        <v>18</v>
      </c>
      <c r="K559" s="107">
        <v>9565.77</v>
      </c>
    </row>
    <row r="560" spans="7:11" x14ac:dyDescent="0.2">
      <c r="G560" s="3">
        <v>41402</v>
      </c>
      <c r="H560" s="2" t="s">
        <v>31</v>
      </c>
      <c r="I560" s="2" t="s">
        <v>14</v>
      </c>
      <c r="J560" s="2" t="s">
        <v>26</v>
      </c>
      <c r="K560" s="107">
        <v>8341.82</v>
      </c>
    </row>
    <row r="561" spans="7:11" x14ac:dyDescent="0.2">
      <c r="G561" s="3">
        <v>41156</v>
      </c>
      <c r="H561" s="2" t="s">
        <v>17</v>
      </c>
      <c r="I561" s="2" t="s">
        <v>23</v>
      </c>
      <c r="J561" s="2" t="s">
        <v>282</v>
      </c>
      <c r="K561" s="107">
        <v>4976.55</v>
      </c>
    </row>
    <row r="562" spans="7:11" x14ac:dyDescent="0.2">
      <c r="G562" s="3">
        <v>41272</v>
      </c>
      <c r="H562" s="2" t="s">
        <v>13</v>
      </c>
      <c r="I562" s="2" t="s">
        <v>27</v>
      </c>
      <c r="J562" s="2" t="s">
        <v>21</v>
      </c>
      <c r="K562" s="107">
        <v>9778.4500000000007</v>
      </c>
    </row>
    <row r="563" spans="7:11" x14ac:dyDescent="0.2">
      <c r="G563" s="3">
        <v>41251</v>
      </c>
      <c r="H563" s="2" t="s">
        <v>13</v>
      </c>
      <c r="I563" s="2" t="s">
        <v>20</v>
      </c>
      <c r="J563" s="2" t="s">
        <v>33</v>
      </c>
      <c r="K563" s="107">
        <v>1682.18</v>
      </c>
    </row>
    <row r="564" spans="7:11" x14ac:dyDescent="0.2">
      <c r="G564" s="3">
        <v>41588</v>
      </c>
      <c r="H564" s="2" t="s">
        <v>31</v>
      </c>
      <c r="I564" s="2" t="s">
        <v>20</v>
      </c>
      <c r="J564" s="2" t="s">
        <v>34</v>
      </c>
      <c r="K564" s="107">
        <v>9445.6299999999992</v>
      </c>
    </row>
    <row r="565" spans="7:11" x14ac:dyDescent="0.2">
      <c r="G565" s="3">
        <v>41547</v>
      </c>
      <c r="H565" s="2" t="s">
        <v>31</v>
      </c>
      <c r="I565" s="2" t="s">
        <v>20</v>
      </c>
      <c r="J565" s="2" t="s">
        <v>18</v>
      </c>
      <c r="K565" s="107">
        <v>4993.6899999999996</v>
      </c>
    </row>
    <row r="566" spans="7:11" x14ac:dyDescent="0.2">
      <c r="G566" s="3">
        <v>41511</v>
      </c>
      <c r="H566" s="2" t="s">
        <v>28</v>
      </c>
      <c r="I566" s="2" t="s">
        <v>14</v>
      </c>
      <c r="J566" s="2" t="s">
        <v>34</v>
      </c>
      <c r="K566" s="107">
        <v>611.15</v>
      </c>
    </row>
    <row r="567" spans="7:11" x14ac:dyDescent="0.2">
      <c r="G567" s="3">
        <v>41022</v>
      </c>
      <c r="H567" s="2" t="s">
        <v>31</v>
      </c>
      <c r="I567" s="2" t="s">
        <v>20</v>
      </c>
      <c r="J567" s="2" t="s">
        <v>24</v>
      </c>
      <c r="K567" s="107">
        <v>9924.7099999999991</v>
      </c>
    </row>
    <row r="568" spans="7:11" x14ac:dyDescent="0.2">
      <c r="G568" s="3">
        <v>41350</v>
      </c>
      <c r="H568" s="2" t="s">
        <v>13</v>
      </c>
      <c r="I568" s="2" t="s">
        <v>14</v>
      </c>
      <c r="J568" s="2" t="s">
        <v>36</v>
      </c>
      <c r="K568" s="107">
        <v>3907.1</v>
      </c>
    </row>
    <row r="569" spans="7:11" x14ac:dyDescent="0.2">
      <c r="G569" s="3">
        <v>41077</v>
      </c>
      <c r="H569" s="2" t="s">
        <v>13</v>
      </c>
      <c r="I569" s="2" t="s">
        <v>23</v>
      </c>
      <c r="J569" s="2" t="s">
        <v>18</v>
      </c>
      <c r="K569" s="107">
        <v>9399.9699999999993</v>
      </c>
    </row>
    <row r="570" spans="7:11" x14ac:dyDescent="0.2">
      <c r="G570" s="3">
        <v>41330</v>
      </c>
      <c r="H570" s="2" t="s">
        <v>28</v>
      </c>
      <c r="I570" s="2" t="s">
        <v>14</v>
      </c>
      <c r="J570" s="2" t="s">
        <v>24</v>
      </c>
      <c r="K570" s="107">
        <v>4150.57</v>
      </c>
    </row>
    <row r="571" spans="7:11" x14ac:dyDescent="0.2">
      <c r="G571" s="3">
        <v>41549</v>
      </c>
      <c r="H571" s="2" t="s">
        <v>28</v>
      </c>
      <c r="I571" s="2" t="s">
        <v>20</v>
      </c>
      <c r="J571" s="2" t="s">
        <v>21</v>
      </c>
      <c r="K571" s="107">
        <v>7772.14</v>
      </c>
    </row>
    <row r="572" spans="7:11" x14ac:dyDescent="0.2">
      <c r="G572" s="3">
        <v>41366</v>
      </c>
      <c r="H572" s="2" t="s">
        <v>31</v>
      </c>
      <c r="I572" s="2" t="s">
        <v>27</v>
      </c>
      <c r="J572" s="2" t="s">
        <v>24</v>
      </c>
      <c r="K572" s="107">
        <v>8281.93</v>
      </c>
    </row>
    <row r="573" spans="7:11" x14ac:dyDescent="0.2">
      <c r="G573" s="3">
        <v>41493</v>
      </c>
      <c r="H573" s="2" t="s">
        <v>28</v>
      </c>
      <c r="I573" s="2" t="s">
        <v>27</v>
      </c>
      <c r="J573" s="2" t="s">
        <v>24</v>
      </c>
      <c r="K573" s="107">
        <v>9389.06</v>
      </c>
    </row>
    <row r="574" spans="7:11" x14ac:dyDescent="0.2">
      <c r="G574" s="3">
        <v>41435</v>
      </c>
      <c r="H574" s="2" t="s">
        <v>31</v>
      </c>
      <c r="I574" s="2" t="s">
        <v>20</v>
      </c>
      <c r="J574" s="2" t="s">
        <v>35</v>
      </c>
      <c r="K574" s="107">
        <v>3282.69</v>
      </c>
    </row>
    <row r="575" spans="7:11" x14ac:dyDescent="0.2">
      <c r="G575" s="3">
        <v>40994</v>
      </c>
      <c r="H575" s="2" t="s">
        <v>28</v>
      </c>
      <c r="I575" s="2" t="s">
        <v>20</v>
      </c>
      <c r="J575" s="2" t="s">
        <v>33</v>
      </c>
      <c r="K575" s="107">
        <v>9789.2099999999991</v>
      </c>
    </row>
    <row r="576" spans="7:11" x14ac:dyDescent="0.2">
      <c r="G576" s="3">
        <v>41371</v>
      </c>
      <c r="H576" s="2" t="s">
        <v>13</v>
      </c>
      <c r="I576" s="2" t="s">
        <v>14</v>
      </c>
      <c r="J576" s="2" t="s">
        <v>34</v>
      </c>
      <c r="K576" s="107">
        <v>8514.0300000000007</v>
      </c>
    </row>
    <row r="577" spans="7:11" x14ac:dyDescent="0.2">
      <c r="G577" s="3">
        <v>41023</v>
      </c>
      <c r="H577" s="2" t="s">
        <v>13</v>
      </c>
      <c r="I577" s="2" t="s">
        <v>23</v>
      </c>
      <c r="J577" s="2" t="s">
        <v>32</v>
      </c>
      <c r="K577" s="107">
        <v>3089.9</v>
      </c>
    </row>
    <row r="578" spans="7:11" x14ac:dyDescent="0.2">
      <c r="G578" s="3">
        <v>40965</v>
      </c>
      <c r="H578" s="2" t="s">
        <v>28</v>
      </c>
      <c r="I578" s="2" t="s">
        <v>27</v>
      </c>
      <c r="J578" s="2" t="s">
        <v>32</v>
      </c>
      <c r="K578" s="107">
        <v>1509.36</v>
      </c>
    </row>
    <row r="579" spans="7:11" x14ac:dyDescent="0.2">
      <c r="G579" s="3">
        <v>41444</v>
      </c>
      <c r="H579" s="2" t="s">
        <v>28</v>
      </c>
      <c r="I579" s="2" t="s">
        <v>23</v>
      </c>
      <c r="J579" s="2" t="s">
        <v>15</v>
      </c>
      <c r="K579" s="107">
        <v>2231.81</v>
      </c>
    </row>
    <row r="580" spans="7:11" x14ac:dyDescent="0.2">
      <c r="G580" s="3">
        <v>41064</v>
      </c>
      <c r="H580" s="2" t="s">
        <v>28</v>
      </c>
      <c r="I580" s="2" t="s">
        <v>14</v>
      </c>
      <c r="J580" s="2" t="s">
        <v>32</v>
      </c>
      <c r="K580" s="107">
        <v>8241.4</v>
      </c>
    </row>
    <row r="581" spans="7:11" x14ac:dyDescent="0.2">
      <c r="G581" s="3">
        <v>41218</v>
      </c>
      <c r="H581" s="2" t="s">
        <v>31</v>
      </c>
      <c r="I581" s="2" t="s">
        <v>14</v>
      </c>
      <c r="J581" s="2" t="s">
        <v>30</v>
      </c>
      <c r="K581" s="107">
        <v>8252</v>
      </c>
    </row>
    <row r="582" spans="7:11" x14ac:dyDescent="0.2">
      <c r="G582" s="3">
        <v>41244</v>
      </c>
      <c r="H582" s="2" t="s">
        <v>28</v>
      </c>
      <c r="I582" s="2" t="s">
        <v>20</v>
      </c>
      <c r="J582" s="2" t="s">
        <v>21</v>
      </c>
      <c r="K582" s="107">
        <v>6510.88</v>
      </c>
    </row>
    <row r="583" spans="7:11" x14ac:dyDescent="0.2">
      <c r="G583" s="3">
        <v>41634</v>
      </c>
      <c r="H583" s="2" t="s">
        <v>17</v>
      </c>
      <c r="I583" s="2" t="s">
        <v>27</v>
      </c>
      <c r="J583" s="2" t="s">
        <v>15</v>
      </c>
      <c r="K583" s="107">
        <v>6335.57</v>
      </c>
    </row>
    <row r="584" spans="7:11" x14ac:dyDescent="0.2">
      <c r="G584" s="3">
        <v>41067</v>
      </c>
      <c r="H584" s="2" t="s">
        <v>17</v>
      </c>
      <c r="I584" s="2" t="s">
        <v>14</v>
      </c>
      <c r="J584" s="2" t="s">
        <v>36</v>
      </c>
      <c r="K584" s="107">
        <v>1699.77</v>
      </c>
    </row>
    <row r="585" spans="7:11" x14ac:dyDescent="0.2">
      <c r="G585" s="3">
        <v>41099</v>
      </c>
      <c r="H585" s="2" t="s">
        <v>13</v>
      </c>
      <c r="I585" s="2" t="s">
        <v>23</v>
      </c>
      <c r="J585" s="2" t="s">
        <v>33</v>
      </c>
      <c r="K585" s="107">
        <v>2876.53</v>
      </c>
    </row>
    <row r="586" spans="7:11" x14ac:dyDescent="0.2">
      <c r="G586" s="3">
        <v>41335</v>
      </c>
      <c r="H586" s="2" t="s">
        <v>17</v>
      </c>
      <c r="I586" s="2" t="s">
        <v>20</v>
      </c>
      <c r="J586" s="2" t="s">
        <v>30</v>
      </c>
      <c r="K586" s="107">
        <v>3604.36</v>
      </c>
    </row>
    <row r="587" spans="7:11" x14ac:dyDescent="0.2">
      <c r="G587" s="3">
        <v>40953</v>
      </c>
      <c r="H587" s="2" t="s">
        <v>31</v>
      </c>
      <c r="I587" s="2" t="s">
        <v>14</v>
      </c>
      <c r="J587" s="2" t="s">
        <v>18</v>
      </c>
      <c r="K587" s="107">
        <v>7060.27</v>
      </c>
    </row>
    <row r="588" spans="7:11" x14ac:dyDescent="0.2">
      <c r="G588" s="3">
        <v>41078</v>
      </c>
      <c r="H588" s="2" t="s">
        <v>13</v>
      </c>
      <c r="I588" s="2" t="s">
        <v>14</v>
      </c>
      <c r="J588" s="2" t="s">
        <v>35</v>
      </c>
      <c r="K588" s="107">
        <v>3394.47</v>
      </c>
    </row>
    <row r="589" spans="7:11" x14ac:dyDescent="0.2">
      <c r="G589" s="3">
        <v>41099</v>
      </c>
      <c r="H589" s="2" t="s">
        <v>13</v>
      </c>
      <c r="I589" s="2" t="s">
        <v>20</v>
      </c>
      <c r="J589" s="2" t="s">
        <v>32</v>
      </c>
      <c r="K589" s="107">
        <v>7502.52</v>
      </c>
    </row>
    <row r="590" spans="7:11" x14ac:dyDescent="0.2">
      <c r="G590" s="3">
        <v>40964</v>
      </c>
      <c r="H590" s="2" t="s">
        <v>17</v>
      </c>
      <c r="I590" s="2" t="s">
        <v>27</v>
      </c>
      <c r="J590" s="2" t="s">
        <v>21</v>
      </c>
      <c r="K590" s="107">
        <v>9529.9599999999991</v>
      </c>
    </row>
    <row r="591" spans="7:11" x14ac:dyDescent="0.2">
      <c r="G591" s="3">
        <v>41193</v>
      </c>
      <c r="H591" s="2" t="s">
        <v>28</v>
      </c>
      <c r="I591" s="2" t="s">
        <v>23</v>
      </c>
      <c r="J591" s="2" t="s">
        <v>33</v>
      </c>
      <c r="K591" s="107">
        <v>720.97</v>
      </c>
    </row>
    <row r="592" spans="7:11" x14ac:dyDescent="0.2">
      <c r="G592" s="3">
        <v>41540</v>
      </c>
      <c r="H592" s="2" t="s">
        <v>31</v>
      </c>
      <c r="I592" s="2" t="s">
        <v>27</v>
      </c>
      <c r="J592" s="2" t="s">
        <v>34</v>
      </c>
      <c r="K592" s="107">
        <v>8074.21</v>
      </c>
    </row>
    <row r="593" spans="7:11" x14ac:dyDescent="0.2">
      <c r="G593" s="3">
        <v>41448</v>
      </c>
      <c r="H593" s="2" t="s">
        <v>17</v>
      </c>
      <c r="I593" s="2" t="s">
        <v>14</v>
      </c>
      <c r="J593" s="2" t="s">
        <v>24</v>
      </c>
      <c r="K593" s="107">
        <v>1412.64</v>
      </c>
    </row>
    <row r="594" spans="7:11" x14ac:dyDescent="0.2">
      <c r="G594" s="3">
        <v>41514</v>
      </c>
      <c r="H594" s="2" t="s">
        <v>17</v>
      </c>
      <c r="I594" s="2" t="s">
        <v>14</v>
      </c>
      <c r="J594" s="2" t="s">
        <v>35</v>
      </c>
      <c r="K594" s="107">
        <v>4809.22</v>
      </c>
    </row>
    <row r="595" spans="7:11" x14ac:dyDescent="0.2">
      <c r="G595" s="3">
        <v>41046</v>
      </c>
      <c r="H595" s="2" t="s">
        <v>17</v>
      </c>
      <c r="I595" s="2" t="s">
        <v>27</v>
      </c>
      <c r="J595" s="2" t="s">
        <v>21</v>
      </c>
      <c r="K595" s="107">
        <v>4342.7</v>
      </c>
    </row>
    <row r="596" spans="7:11" x14ac:dyDescent="0.2">
      <c r="G596" s="3">
        <v>41415</v>
      </c>
      <c r="H596" s="2" t="s">
        <v>13</v>
      </c>
      <c r="I596" s="2" t="s">
        <v>14</v>
      </c>
      <c r="J596" s="2" t="s">
        <v>26</v>
      </c>
      <c r="K596" s="107">
        <v>7544.87</v>
      </c>
    </row>
    <row r="597" spans="7:11" x14ac:dyDescent="0.2">
      <c r="G597" s="3">
        <v>41166</v>
      </c>
      <c r="H597" s="2" t="s">
        <v>31</v>
      </c>
      <c r="I597" s="2" t="s">
        <v>27</v>
      </c>
      <c r="J597" s="2" t="s">
        <v>34</v>
      </c>
      <c r="K597" s="107">
        <v>8679.2000000000007</v>
      </c>
    </row>
    <row r="598" spans="7:11" x14ac:dyDescent="0.2">
      <c r="G598" s="3">
        <v>41234</v>
      </c>
      <c r="H598" s="2" t="s">
        <v>17</v>
      </c>
      <c r="I598" s="2" t="s">
        <v>27</v>
      </c>
      <c r="J598" s="2" t="s">
        <v>34</v>
      </c>
      <c r="K598" s="107">
        <v>6158.99</v>
      </c>
    </row>
    <row r="599" spans="7:11" x14ac:dyDescent="0.2">
      <c r="G599" s="3">
        <v>41389</v>
      </c>
      <c r="H599" s="2" t="s">
        <v>31</v>
      </c>
      <c r="I599" s="2" t="s">
        <v>23</v>
      </c>
      <c r="J599" s="2" t="s">
        <v>15</v>
      </c>
      <c r="K599" s="107">
        <v>6167.43</v>
      </c>
    </row>
    <row r="600" spans="7:11" x14ac:dyDescent="0.2">
      <c r="G600" s="3">
        <v>41523</v>
      </c>
      <c r="H600" s="2" t="s">
        <v>17</v>
      </c>
      <c r="I600" s="2" t="s">
        <v>14</v>
      </c>
      <c r="J600" s="2" t="s">
        <v>24</v>
      </c>
      <c r="K600" s="107">
        <v>6315.94</v>
      </c>
    </row>
    <row r="601" spans="7:11" x14ac:dyDescent="0.2">
      <c r="G601" s="3">
        <v>41198</v>
      </c>
      <c r="H601" s="2" t="s">
        <v>28</v>
      </c>
      <c r="I601" s="2" t="s">
        <v>23</v>
      </c>
      <c r="J601" s="2" t="s">
        <v>24</v>
      </c>
      <c r="K601" s="107">
        <v>2640.35</v>
      </c>
    </row>
    <row r="602" spans="7:11" x14ac:dyDescent="0.2">
      <c r="G602" s="3">
        <v>41535</v>
      </c>
      <c r="H602" s="2" t="s">
        <v>17</v>
      </c>
      <c r="I602" s="2" t="s">
        <v>14</v>
      </c>
      <c r="J602" s="2" t="s">
        <v>282</v>
      </c>
      <c r="K602" s="107">
        <v>7541.59</v>
      </c>
    </row>
    <row r="603" spans="7:11" x14ac:dyDescent="0.2">
      <c r="G603" s="3">
        <v>41325</v>
      </c>
      <c r="H603" s="2" t="s">
        <v>13</v>
      </c>
      <c r="I603" s="2" t="s">
        <v>14</v>
      </c>
      <c r="J603" s="2" t="s">
        <v>30</v>
      </c>
      <c r="K603" s="107">
        <v>1701.72</v>
      </c>
    </row>
    <row r="604" spans="7:11" x14ac:dyDescent="0.2">
      <c r="G604" s="3">
        <v>41638</v>
      </c>
      <c r="H604" s="2" t="s">
        <v>31</v>
      </c>
      <c r="I604" s="2" t="s">
        <v>27</v>
      </c>
      <c r="J604" s="2" t="s">
        <v>30</v>
      </c>
      <c r="K604" s="107">
        <v>5002.92</v>
      </c>
    </row>
    <row r="605" spans="7:11" x14ac:dyDescent="0.2">
      <c r="G605" s="3">
        <v>41588</v>
      </c>
      <c r="H605" s="2" t="s">
        <v>13</v>
      </c>
      <c r="I605" s="2" t="s">
        <v>23</v>
      </c>
      <c r="J605" s="2" t="s">
        <v>36</v>
      </c>
      <c r="K605" s="107">
        <v>8275.86</v>
      </c>
    </row>
    <row r="606" spans="7:11" x14ac:dyDescent="0.2">
      <c r="G606" s="3">
        <v>41141</v>
      </c>
      <c r="H606" s="2" t="s">
        <v>17</v>
      </c>
      <c r="I606" s="2" t="s">
        <v>20</v>
      </c>
      <c r="J606" s="2" t="s">
        <v>15</v>
      </c>
      <c r="K606" s="107">
        <v>6932.98</v>
      </c>
    </row>
    <row r="607" spans="7:11" x14ac:dyDescent="0.2">
      <c r="G607" s="3">
        <v>41391</v>
      </c>
      <c r="H607" s="2" t="s">
        <v>13</v>
      </c>
      <c r="I607" s="2" t="s">
        <v>27</v>
      </c>
      <c r="J607" s="2" t="s">
        <v>36</v>
      </c>
      <c r="K607" s="107">
        <v>134.83000000000001</v>
      </c>
    </row>
    <row r="608" spans="7:11" x14ac:dyDescent="0.2">
      <c r="G608" s="3">
        <v>41074</v>
      </c>
      <c r="H608" s="2" t="s">
        <v>28</v>
      </c>
      <c r="I608" s="2" t="s">
        <v>14</v>
      </c>
      <c r="J608" s="2" t="s">
        <v>26</v>
      </c>
      <c r="K608" s="107">
        <v>4589.92</v>
      </c>
    </row>
    <row r="609" spans="7:11" x14ac:dyDescent="0.2">
      <c r="G609" s="3">
        <v>41026</v>
      </c>
      <c r="H609" s="2" t="s">
        <v>17</v>
      </c>
      <c r="I609" s="2" t="s">
        <v>23</v>
      </c>
      <c r="J609" s="2" t="s">
        <v>282</v>
      </c>
      <c r="K609" s="107">
        <v>8641.86</v>
      </c>
    </row>
    <row r="610" spans="7:11" x14ac:dyDescent="0.2">
      <c r="G610" s="3">
        <v>41362</v>
      </c>
      <c r="H610" s="2" t="s">
        <v>31</v>
      </c>
      <c r="I610" s="2" t="s">
        <v>14</v>
      </c>
      <c r="J610" s="2" t="s">
        <v>33</v>
      </c>
      <c r="K610" s="107">
        <v>4287.8900000000003</v>
      </c>
    </row>
    <row r="611" spans="7:11" x14ac:dyDescent="0.2">
      <c r="G611" s="3">
        <v>41228</v>
      </c>
      <c r="H611" s="2" t="s">
        <v>13</v>
      </c>
      <c r="I611" s="2" t="s">
        <v>14</v>
      </c>
      <c r="J611" s="2" t="s">
        <v>29</v>
      </c>
      <c r="K611" s="107">
        <v>2509.23</v>
      </c>
    </row>
    <row r="612" spans="7:11" x14ac:dyDescent="0.2">
      <c r="G612" s="3">
        <v>41293</v>
      </c>
      <c r="H612" s="2" t="s">
        <v>17</v>
      </c>
      <c r="I612" s="2" t="s">
        <v>20</v>
      </c>
      <c r="J612" s="2" t="s">
        <v>282</v>
      </c>
      <c r="K612" s="107">
        <v>2469.59</v>
      </c>
    </row>
    <row r="613" spans="7:11" x14ac:dyDescent="0.2">
      <c r="G613" s="3">
        <v>41213</v>
      </c>
      <c r="H613" s="2" t="s">
        <v>28</v>
      </c>
      <c r="I613" s="2" t="s">
        <v>14</v>
      </c>
      <c r="J613" s="2" t="s">
        <v>26</v>
      </c>
      <c r="K613" s="107">
        <v>5161.8599999999997</v>
      </c>
    </row>
    <row r="614" spans="7:11" x14ac:dyDescent="0.2">
      <c r="G614" s="3">
        <v>40992</v>
      </c>
      <c r="H614" s="2" t="s">
        <v>17</v>
      </c>
      <c r="I614" s="2" t="s">
        <v>27</v>
      </c>
      <c r="J614" s="2" t="s">
        <v>32</v>
      </c>
      <c r="K614" s="107">
        <v>6437.72</v>
      </c>
    </row>
    <row r="615" spans="7:11" x14ac:dyDescent="0.2">
      <c r="G615" s="3">
        <v>41319</v>
      </c>
      <c r="H615" s="2" t="s">
        <v>31</v>
      </c>
      <c r="I615" s="2" t="s">
        <v>20</v>
      </c>
      <c r="J615" s="2" t="s">
        <v>18</v>
      </c>
      <c r="K615" s="107">
        <v>4591.33</v>
      </c>
    </row>
    <row r="616" spans="7:11" x14ac:dyDescent="0.2">
      <c r="G616" s="3">
        <v>41489</v>
      </c>
      <c r="H616" s="2" t="s">
        <v>13</v>
      </c>
      <c r="I616" s="2" t="s">
        <v>23</v>
      </c>
      <c r="J616" s="2" t="s">
        <v>34</v>
      </c>
      <c r="K616" s="107">
        <v>9551.08</v>
      </c>
    </row>
    <row r="617" spans="7:11" x14ac:dyDescent="0.2">
      <c r="G617" s="3">
        <v>41340</v>
      </c>
      <c r="H617" s="2" t="s">
        <v>17</v>
      </c>
      <c r="I617" s="2" t="s">
        <v>27</v>
      </c>
      <c r="J617" s="2" t="s">
        <v>24</v>
      </c>
      <c r="K617" s="107">
        <v>7400.35</v>
      </c>
    </row>
    <row r="618" spans="7:11" x14ac:dyDescent="0.2">
      <c r="G618" s="3">
        <v>41483</v>
      </c>
      <c r="H618" s="2" t="s">
        <v>28</v>
      </c>
      <c r="I618" s="2" t="s">
        <v>20</v>
      </c>
      <c r="J618" s="2" t="s">
        <v>30</v>
      </c>
      <c r="K618" s="107">
        <v>568.42999999999995</v>
      </c>
    </row>
    <row r="619" spans="7:11" x14ac:dyDescent="0.2">
      <c r="G619" s="3">
        <v>41592</v>
      </c>
      <c r="H619" s="2" t="s">
        <v>17</v>
      </c>
      <c r="I619" s="2" t="s">
        <v>27</v>
      </c>
      <c r="J619" s="2" t="s">
        <v>29</v>
      </c>
      <c r="K619" s="107">
        <v>5727.83</v>
      </c>
    </row>
    <row r="620" spans="7:11" x14ac:dyDescent="0.2">
      <c r="G620" s="3">
        <v>41070</v>
      </c>
      <c r="H620" s="2" t="s">
        <v>31</v>
      </c>
      <c r="I620" s="2" t="s">
        <v>27</v>
      </c>
      <c r="J620" s="2" t="s">
        <v>30</v>
      </c>
      <c r="K620" s="107">
        <v>5433.76</v>
      </c>
    </row>
    <row r="621" spans="7:11" x14ac:dyDescent="0.2">
      <c r="G621" s="3">
        <v>41376</v>
      </c>
      <c r="H621" s="2" t="s">
        <v>17</v>
      </c>
      <c r="I621" s="2" t="s">
        <v>27</v>
      </c>
      <c r="J621" s="2" t="s">
        <v>26</v>
      </c>
      <c r="K621" s="107">
        <v>8918.83</v>
      </c>
    </row>
    <row r="622" spans="7:11" x14ac:dyDescent="0.2">
      <c r="G622" s="3">
        <v>41397</v>
      </c>
      <c r="H622" s="2" t="s">
        <v>17</v>
      </c>
      <c r="I622" s="2" t="s">
        <v>27</v>
      </c>
      <c r="J622" s="2" t="s">
        <v>29</v>
      </c>
      <c r="K622" s="107">
        <v>3046.52</v>
      </c>
    </row>
    <row r="623" spans="7:11" x14ac:dyDescent="0.2">
      <c r="G623" s="3">
        <v>41549</v>
      </c>
      <c r="H623" s="2" t="s">
        <v>17</v>
      </c>
      <c r="I623" s="2" t="s">
        <v>23</v>
      </c>
      <c r="J623" s="2" t="s">
        <v>18</v>
      </c>
      <c r="K623" s="107">
        <v>4984.33</v>
      </c>
    </row>
    <row r="624" spans="7:11" x14ac:dyDescent="0.2">
      <c r="G624" s="3">
        <v>40910</v>
      </c>
      <c r="H624" s="2" t="s">
        <v>31</v>
      </c>
      <c r="I624" s="2" t="s">
        <v>20</v>
      </c>
      <c r="J624" s="2" t="s">
        <v>18</v>
      </c>
      <c r="K624" s="107">
        <v>5544.84</v>
      </c>
    </row>
    <row r="625" spans="7:11" x14ac:dyDescent="0.2">
      <c r="G625" s="3">
        <v>41539</v>
      </c>
      <c r="H625" s="2" t="s">
        <v>13</v>
      </c>
      <c r="I625" s="2" t="s">
        <v>20</v>
      </c>
      <c r="J625" s="2" t="s">
        <v>30</v>
      </c>
      <c r="K625" s="107">
        <v>8137.7</v>
      </c>
    </row>
    <row r="626" spans="7:11" x14ac:dyDescent="0.2">
      <c r="G626" s="3">
        <v>41227</v>
      </c>
      <c r="H626" s="2" t="s">
        <v>17</v>
      </c>
      <c r="I626" s="2" t="s">
        <v>20</v>
      </c>
      <c r="J626" s="2" t="s">
        <v>33</v>
      </c>
      <c r="K626" s="107">
        <v>48.47</v>
      </c>
    </row>
    <row r="627" spans="7:11" x14ac:dyDescent="0.2">
      <c r="G627" s="3">
        <v>40996</v>
      </c>
      <c r="H627" s="2" t="s">
        <v>17</v>
      </c>
      <c r="I627" s="2" t="s">
        <v>27</v>
      </c>
      <c r="J627" s="2" t="s">
        <v>32</v>
      </c>
      <c r="K627" s="107">
        <v>6936.14</v>
      </c>
    </row>
    <row r="628" spans="7:11" x14ac:dyDescent="0.2">
      <c r="G628" s="3">
        <v>41082</v>
      </c>
      <c r="H628" s="2" t="s">
        <v>17</v>
      </c>
      <c r="I628" s="2" t="s">
        <v>14</v>
      </c>
      <c r="J628" s="2" t="s">
        <v>21</v>
      </c>
      <c r="K628" s="107">
        <v>2239.67</v>
      </c>
    </row>
    <row r="629" spans="7:11" x14ac:dyDescent="0.2">
      <c r="G629" s="3">
        <v>41468</v>
      </c>
      <c r="H629" s="2" t="s">
        <v>28</v>
      </c>
      <c r="I629" s="2" t="s">
        <v>27</v>
      </c>
      <c r="J629" s="2" t="s">
        <v>24</v>
      </c>
      <c r="K629" s="107">
        <v>9171.9699999999993</v>
      </c>
    </row>
    <row r="630" spans="7:11" x14ac:dyDescent="0.2">
      <c r="G630" s="3">
        <v>41312</v>
      </c>
      <c r="H630" s="2" t="s">
        <v>13</v>
      </c>
      <c r="I630" s="2" t="s">
        <v>20</v>
      </c>
      <c r="J630" s="2" t="s">
        <v>36</v>
      </c>
      <c r="K630" s="107">
        <v>4841.1400000000003</v>
      </c>
    </row>
    <row r="631" spans="7:11" x14ac:dyDescent="0.2">
      <c r="G631" s="3">
        <v>41252</v>
      </c>
      <c r="H631" s="2" t="s">
        <v>31</v>
      </c>
      <c r="I631" s="2" t="s">
        <v>20</v>
      </c>
      <c r="J631" s="2" t="s">
        <v>30</v>
      </c>
      <c r="K631" s="107">
        <v>5769.25</v>
      </c>
    </row>
    <row r="632" spans="7:11" x14ac:dyDescent="0.2">
      <c r="G632" s="3">
        <v>41446</v>
      </c>
      <c r="H632" s="2" t="s">
        <v>31</v>
      </c>
      <c r="I632" s="2" t="s">
        <v>23</v>
      </c>
      <c r="J632" s="2" t="s">
        <v>24</v>
      </c>
      <c r="K632" s="107">
        <v>7529.57</v>
      </c>
    </row>
    <row r="633" spans="7:11" x14ac:dyDescent="0.2">
      <c r="G633" s="3">
        <v>41069</v>
      </c>
      <c r="H633" s="2" t="s">
        <v>17</v>
      </c>
      <c r="I633" s="2" t="s">
        <v>23</v>
      </c>
      <c r="J633" s="2" t="s">
        <v>29</v>
      </c>
      <c r="K633" s="107">
        <v>3246.92</v>
      </c>
    </row>
    <row r="634" spans="7:11" x14ac:dyDescent="0.2">
      <c r="G634" s="3">
        <v>41155</v>
      </c>
      <c r="H634" s="2" t="s">
        <v>13</v>
      </c>
      <c r="I634" s="2" t="s">
        <v>23</v>
      </c>
      <c r="J634" s="2" t="s">
        <v>21</v>
      </c>
      <c r="K634" s="107">
        <v>4545.57</v>
      </c>
    </row>
    <row r="635" spans="7:11" x14ac:dyDescent="0.2">
      <c r="G635" s="3">
        <v>41289</v>
      </c>
      <c r="H635" s="2" t="s">
        <v>31</v>
      </c>
      <c r="I635" s="2" t="s">
        <v>14</v>
      </c>
      <c r="J635" s="2" t="s">
        <v>29</v>
      </c>
      <c r="K635" s="107">
        <v>3072.82</v>
      </c>
    </row>
    <row r="636" spans="7:11" x14ac:dyDescent="0.2">
      <c r="G636" s="3">
        <v>41311</v>
      </c>
      <c r="H636" s="2" t="s">
        <v>17</v>
      </c>
      <c r="I636" s="2" t="s">
        <v>23</v>
      </c>
      <c r="J636" s="2" t="s">
        <v>30</v>
      </c>
      <c r="K636" s="107">
        <v>3757.34</v>
      </c>
    </row>
    <row r="637" spans="7:11" x14ac:dyDescent="0.2">
      <c r="G637" s="3">
        <v>41551</v>
      </c>
      <c r="H637" s="2" t="s">
        <v>31</v>
      </c>
      <c r="I637" s="2" t="s">
        <v>20</v>
      </c>
      <c r="J637" s="2" t="s">
        <v>36</v>
      </c>
      <c r="K637" s="107">
        <v>8905.9</v>
      </c>
    </row>
    <row r="638" spans="7:11" x14ac:dyDescent="0.2">
      <c r="G638" s="3">
        <v>41084</v>
      </c>
      <c r="H638" s="2" t="s">
        <v>31</v>
      </c>
      <c r="I638" s="2" t="s">
        <v>14</v>
      </c>
      <c r="J638" s="2" t="s">
        <v>18</v>
      </c>
      <c r="K638" s="107">
        <v>690.45</v>
      </c>
    </row>
    <row r="639" spans="7:11" x14ac:dyDescent="0.2">
      <c r="G639" s="3">
        <v>41067</v>
      </c>
      <c r="H639" s="2" t="s">
        <v>28</v>
      </c>
      <c r="I639" s="2" t="s">
        <v>20</v>
      </c>
      <c r="J639" s="2" t="s">
        <v>30</v>
      </c>
      <c r="K639" s="107">
        <v>5312.02</v>
      </c>
    </row>
    <row r="640" spans="7:11" x14ac:dyDescent="0.2">
      <c r="G640" s="3">
        <v>41513</v>
      </c>
      <c r="H640" s="2" t="s">
        <v>17</v>
      </c>
      <c r="I640" s="2" t="s">
        <v>23</v>
      </c>
      <c r="J640" s="2" t="s">
        <v>36</v>
      </c>
      <c r="K640" s="107">
        <v>1377.97</v>
      </c>
    </row>
    <row r="641" spans="7:11" x14ac:dyDescent="0.2">
      <c r="G641" s="3">
        <v>40956</v>
      </c>
      <c r="H641" s="2" t="s">
        <v>31</v>
      </c>
      <c r="I641" s="2" t="s">
        <v>23</v>
      </c>
      <c r="J641" s="2" t="s">
        <v>15</v>
      </c>
      <c r="K641" s="107">
        <v>3467.02</v>
      </c>
    </row>
    <row r="642" spans="7:11" x14ac:dyDescent="0.2">
      <c r="G642" s="3">
        <v>41256</v>
      </c>
      <c r="H642" s="2" t="s">
        <v>17</v>
      </c>
      <c r="I642" s="2" t="s">
        <v>23</v>
      </c>
      <c r="J642" s="2" t="s">
        <v>26</v>
      </c>
      <c r="K642" s="107">
        <v>8606.8799999999992</v>
      </c>
    </row>
    <row r="643" spans="7:11" x14ac:dyDescent="0.2">
      <c r="G643" s="3">
        <v>41002</v>
      </c>
      <c r="H643" s="2" t="s">
        <v>17</v>
      </c>
      <c r="I643" s="2" t="s">
        <v>20</v>
      </c>
      <c r="J643" s="2" t="s">
        <v>282</v>
      </c>
      <c r="K643" s="107">
        <v>3973.11</v>
      </c>
    </row>
    <row r="644" spans="7:11" x14ac:dyDescent="0.2">
      <c r="G644" s="3">
        <v>41156</v>
      </c>
      <c r="H644" s="2" t="s">
        <v>17</v>
      </c>
      <c r="I644" s="2" t="s">
        <v>14</v>
      </c>
      <c r="J644" s="2" t="s">
        <v>32</v>
      </c>
      <c r="K644" s="107">
        <v>9376.99</v>
      </c>
    </row>
    <row r="645" spans="7:11" x14ac:dyDescent="0.2">
      <c r="G645" s="3">
        <v>41275</v>
      </c>
      <c r="H645" s="2" t="s">
        <v>31</v>
      </c>
      <c r="I645" s="2" t="s">
        <v>27</v>
      </c>
      <c r="J645" s="2" t="s">
        <v>32</v>
      </c>
      <c r="K645" s="107">
        <v>4731.7299999999996</v>
      </c>
    </row>
    <row r="646" spans="7:11" x14ac:dyDescent="0.2">
      <c r="G646" s="3">
        <v>40994</v>
      </c>
      <c r="H646" s="2" t="s">
        <v>28</v>
      </c>
      <c r="I646" s="2" t="s">
        <v>23</v>
      </c>
      <c r="J646" s="2" t="s">
        <v>36</v>
      </c>
      <c r="K646" s="107">
        <v>3568.64</v>
      </c>
    </row>
    <row r="647" spans="7:11" x14ac:dyDescent="0.2">
      <c r="G647" s="3">
        <v>41514</v>
      </c>
      <c r="H647" s="2" t="s">
        <v>31</v>
      </c>
      <c r="I647" s="2" t="s">
        <v>23</v>
      </c>
      <c r="J647" s="2" t="s">
        <v>26</v>
      </c>
      <c r="K647" s="107">
        <v>1418.92</v>
      </c>
    </row>
    <row r="648" spans="7:11" x14ac:dyDescent="0.2">
      <c r="G648" s="3">
        <v>41034</v>
      </c>
      <c r="H648" s="2" t="s">
        <v>17</v>
      </c>
      <c r="I648" s="2" t="s">
        <v>23</v>
      </c>
      <c r="J648" s="2" t="s">
        <v>32</v>
      </c>
      <c r="K648" s="107">
        <v>1728.55</v>
      </c>
    </row>
    <row r="649" spans="7:11" x14ac:dyDescent="0.2">
      <c r="G649" s="3">
        <v>41138</v>
      </c>
      <c r="H649" s="2" t="s">
        <v>31</v>
      </c>
      <c r="I649" s="2" t="s">
        <v>14</v>
      </c>
      <c r="J649" s="2" t="s">
        <v>18</v>
      </c>
      <c r="K649" s="107">
        <v>7262.77</v>
      </c>
    </row>
    <row r="650" spans="7:11" x14ac:dyDescent="0.2">
      <c r="G650" s="3">
        <v>41153</v>
      </c>
      <c r="H650" s="2" t="s">
        <v>31</v>
      </c>
      <c r="I650" s="2" t="s">
        <v>27</v>
      </c>
      <c r="J650" s="2" t="s">
        <v>36</v>
      </c>
      <c r="K650" s="107">
        <v>1838.91</v>
      </c>
    </row>
    <row r="651" spans="7:11" x14ac:dyDescent="0.2">
      <c r="G651" s="3">
        <v>40962</v>
      </c>
      <c r="H651" s="2" t="s">
        <v>17</v>
      </c>
      <c r="I651" s="2" t="s">
        <v>27</v>
      </c>
      <c r="J651" s="2" t="s">
        <v>24</v>
      </c>
      <c r="K651" s="107">
        <v>4467.01</v>
      </c>
    </row>
    <row r="652" spans="7:11" x14ac:dyDescent="0.2">
      <c r="G652" s="3">
        <v>41069</v>
      </c>
      <c r="H652" s="2" t="s">
        <v>28</v>
      </c>
      <c r="I652" s="2" t="s">
        <v>14</v>
      </c>
      <c r="J652" s="2" t="s">
        <v>18</v>
      </c>
      <c r="K652" s="107">
        <v>7372.04</v>
      </c>
    </row>
    <row r="653" spans="7:11" x14ac:dyDescent="0.2">
      <c r="G653" s="3">
        <v>41380</v>
      </c>
      <c r="H653" s="2" t="s">
        <v>28</v>
      </c>
      <c r="I653" s="2" t="s">
        <v>20</v>
      </c>
      <c r="J653" s="2" t="s">
        <v>18</v>
      </c>
      <c r="K653" s="107">
        <v>7766.85</v>
      </c>
    </row>
    <row r="654" spans="7:11" x14ac:dyDescent="0.2">
      <c r="G654" s="3">
        <v>41059</v>
      </c>
      <c r="H654" s="2" t="s">
        <v>31</v>
      </c>
      <c r="I654" s="2" t="s">
        <v>27</v>
      </c>
      <c r="J654" s="2" t="s">
        <v>26</v>
      </c>
      <c r="K654" s="107">
        <v>495.07</v>
      </c>
    </row>
    <row r="655" spans="7:11" x14ac:dyDescent="0.2">
      <c r="G655" s="3">
        <v>41088</v>
      </c>
      <c r="H655" s="2" t="s">
        <v>17</v>
      </c>
      <c r="I655" s="2" t="s">
        <v>14</v>
      </c>
      <c r="J655" s="2" t="s">
        <v>29</v>
      </c>
      <c r="K655" s="107">
        <v>951.2</v>
      </c>
    </row>
    <row r="656" spans="7:11" x14ac:dyDescent="0.2">
      <c r="G656" s="3">
        <v>41122</v>
      </c>
      <c r="H656" s="2" t="s">
        <v>13</v>
      </c>
      <c r="I656" s="2" t="s">
        <v>14</v>
      </c>
      <c r="J656" s="2" t="s">
        <v>18</v>
      </c>
      <c r="K656" s="107">
        <v>2022.13</v>
      </c>
    </row>
    <row r="657" spans="7:11" x14ac:dyDescent="0.2">
      <c r="G657" s="3">
        <v>41436</v>
      </c>
      <c r="H657" s="2" t="s">
        <v>28</v>
      </c>
      <c r="I657" s="2" t="s">
        <v>20</v>
      </c>
      <c r="J657" s="2" t="s">
        <v>36</v>
      </c>
      <c r="K657" s="107">
        <v>5810.73</v>
      </c>
    </row>
    <row r="658" spans="7:11" x14ac:dyDescent="0.2">
      <c r="G658" s="3">
        <v>41233</v>
      </c>
      <c r="H658" s="2" t="s">
        <v>28</v>
      </c>
      <c r="I658" s="2" t="s">
        <v>27</v>
      </c>
      <c r="J658" s="2" t="s">
        <v>26</v>
      </c>
      <c r="K658" s="107">
        <v>6604.93</v>
      </c>
    </row>
    <row r="659" spans="7:11" x14ac:dyDescent="0.2">
      <c r="G659" s="3">
        <v>41126</v>
      </c>
      <c r="H659" s="2" t="s">
        <v>17</v>
      </c>
      <c r="I659" s="2" t="s">
        <v>20</v>
      </c>
      <c r="J659" s="2" t="s">
        <v>35</v>
      </c>
      <c r="K659" s="107">
        <v>8822.52</v>
      </c>
    </row>
    <row r="660" spans="7:11" x14ac:dyDescent="0.2">
      <c r="G660" s="3">
        <v>41011</v>
      </c>
      <c r="H660" s="2" t="s">
        <v>31</v>
      </c>
      <c r="I660" s="2" t="s">
        <v>14</v>
      </c>
      <c r="J660" s="2" t="s">
        <v>26</v>
      </c>
      <c r="K660" s="107">
        <v>8391.41</v>
      </c>
    </row>
    <row r="661" spans="7:11" x14ac:dyDescent="0.2">
      <c r="G661" s="3">
        <v>41611</v>
      </c>
      <c r="H661" s="2" t="s">
        <v>13</v>
      </c>
      <c r="I661" s="2" t="s">
        <v>14</v>
      </c>
      <c r="J661" s="2" t="s">
        <v>29</v>
      </c>
      <c r="K661" s="107">
        <v>2228.08</v>
      </c>
    </row>
    <row r="662" spans="7:11" x14ac:dyDescent="0.2">
      <c r="G662" s="3">
        <v>41247</v>
      </c>
      <c r="H662" s="2" t="s">
        <v>28</v>
      </c>
      <c r="I662" s="2" t="s">
        <v>27</v>
      </c>
      <c r="J662" s="2" t="s">
        <v>35</v>
      </c>
      <c r="K662" s="107">
        <v>6091.82</v>
      </c>
    </row>
    <row r="663" spans="7:11" x14ac:dyDescent="0.2">
      <c r="G663" s="3">
        <v>41525</v>
      </c>
      <c r="H663" s="2" t="s">
        <v>17</v>
      </c>
      <c r="I663" s="2" t="s">
        <v>14</v>
      </c>
      <c r="J663" s="2" t="s">
        <v>21</v>
      </c>
      <c r="K663" s="107">
        <v>2698.3</v>
      </c>
    </row>
    <row r="664" spans="7:11" x14ac:dyDescent="0.2">
      <c r="G664" s="3">
        <v>41136</v>
      </c>
      <c r="H664" s="2" t="s">
        <v>13</v>
      </c>
      <c r="I664" s="2" t="s">
        <v>20</v>
      </c>
      <c r="J664" s="2" t="s">
        <v>282</v>
      </c>
      <c r="K664" s="107">
        <v>8712.86</v>
      </c>
    </row>
    <row r="665" spans="7:11" x14ac:dyDescent="0.2">
      <c r="G665" s="3">
        <v>41428</v>
      </c>
      <c r="H665" s="2" t="s">
        <v>17</v>
      </c>
      <c r="I665" s="2" t="s">
        <v>23</v>
      </c>
      <c r="J665" s="2" t="s">
        <v>29</v>
      </c>
      <c r="K665" s="107">
        <v>9420.64</v>
      </c>
    </row>
    <row r="666" spans="7:11" x14ac:dyDescent="0.2">
      <c r="G666" s="3">
        <v>41294</v>
      </c>
      <c r="H666" s="2" t="s">
        <v>13</v>
      </c>
      <c r="I666" s="2" t="s">
        <v>20</v>
      </c>
      <c r="J666" s="2" t="s">
        <v>32</v>
      </c>
      <c r="K666" s="107">
        <v>1085.53</v>
      </c>
    </row>
    <row r="667" spans="7:11" x14ac:dyDescent="0.2">
      <c r="G667" s="3">
        <v>41542</v>
      </c>
      <c r="H667" s="2" t="s">
        <v>13</v>
      </c>
      <c r="I667" s="2" t="s">
        <v>20</v>
      </c>
      <c r="J667" s="2" t="s">
        <v>30</v>
      </c>
      <c r="K667" s="107">
        <v>5871.16</v>
      </c>
    </row>
    <row r="668" spans="7:11" x14ac:dyDescent="0.2">
      <c r="G668" s="3">
        <v>41048</v>
      </c>
      <c r="H668" s="2" t="s">
        <v>28</v>
      </c>
      <c r="I668" s="2" t="s">
        <v>23</v>
      </c>
      <c r="J668" s="2" t="s">
        <v>15</v>
      </c>
      <c r="K668" s="107">
        <v>3401.76</v>
      </c>
    </row>
    <row r="669" spans="7:11" x14ac:dyDescent="0.2">
      <c r="G669" s="3">
        <v>41575</v>
      </c>
      <c r="H669" s="2" t="s">
        <v>17</v>
      </c>
      <c r="I669" s="2" t="s">
        <v>27</v>
      </c>
      <c r="J669" s="2" t="s">
        <v>32</v>
      </c>
      <c r="K669" s="107">
        <v>1109.48</v>
      </c>
    </row>
    <row r="670" spans="7:11" x14ac:dyDescent="0.2">
      <c r="G670" s="3">
        <v>41349</v>
      </c>
      <c r="H670" s="2" t="s">
        <v>17</v>
      </c>
      <c r="I670" s="2" t="s">
        <v>23</v>
      </c>
      <c r="J670" s="2" t="s">
        <v>33</v>
      </c>
      <c r="K670" s="107">
        <v>7765.72</v>
      </c>
    </row>
    <row r="671" spans="7:11" x14ac:dyDescent="0.2">
      <c r="G671" s="3">
        <v>41182</v>
      </c>
      <c r="H671" s="2" t="s">
        <v>17</v>
      </c>
      <c r="I671" s="2" t="s">
        <v>23</v>
      </c>
      <c r="J671" s="2" t="s">
        <v>34</v>
      </c>
      <c r="K671" s="107">
        <v>1050.7</v>
      </c>
    </row>
    <row r="672" spans="7:11" x14ac:dyDescent="0.2">
      <c r="G672" s="3">
        <v>41409</v>
      </c>
      <c r="H672" s="2" t="s">
        <v>17</v>
      </c>
      <c r="I672" s="2" t="s">
        <v>23</v>
      </c>
      <c r="J672" s="2" t="s">
        <v>35</v>
      </c>
      <c r="K672" s="107">
        <v>6555.49</v>
      </c>
    </row>
    <row r="673" spans="7:11" x14ac:dyDescent="0.2">
      <c r="G673" s="3">
        <v>41329</v>
      </c>
      <c r="H673" s="2" t="s">
        <v>13</v>
      </c>
      <c r="I673" s="2" t="s">
        <v>23</v>
      </c>
      <c r="J673" s="2" t="s">
        <v>29</v>
      </c>
      <c r="K673" s="107">
        <v>8111.21</v>
      </c>
    </row>
    <row r="674" spans="7:11" x14ac:dyDescent="0.2">
      <c r="G674" s="3">
        <v>41483</v>
      </c>
      <c r="H674" s="2" t="s">
        <v>31</v>
      </c>
      <c r="I674" s="2" t="s">
        <v>20</v>
      </c>
      <c r="J674" s="2" t="s">
        <v>35</v>
      </c>
      <c r="K674" s="107">
        <v>5290.05</v>
      </c>
    </row>
    <row r="675" spans="7:11" x14ac:dyDescent="0.2">
      <c r="G675" s="3">
        <v>41413</v>
      </c>
      <c r="H675" s="2" t="s">
        <v>17</v>
      </c>
      <c r="I675" s="2" t="s">
        <v>20</v>
      </c>
      <c r="J675" s="2" t="s">
        <v>36</v>
      </c>
      <c r="K675" s="107">
        <v>4442.29</v>
      </c>
    </row>
    <row r="676" spans="7:11" x14ac:dyDescent="0.2">
      <c r="G676" s="3">
        <v>41498</v>
      </c>
      <c r="H676" s="2" t="s">
        <v>17</v>
      </c>
      <c r="I676" s="2" t="s">
        <v>20</v>
      </c>
      <c r="J676" s="2" t="s">
        <v>36</v>
      </c>
      <c r="K676" s="107">
        <v>882.34</v>
      </c>
    </row>
    <row r="677" spans="7:11" x14ac:dyDescent="0.2">
      <c r="G677" s="3">
        <v>41341</v>
      </c>
      <c r="H677" s="2" t="s">
        <v>17</v>
      </c>
      <c r="I677" s="2" t="s">
        <v>14</v>
      </c>
      <c r="J677" s="2" t="s">
        <v>36</v>
      </c>
      <c r="K677" s="107">
        <v>1774.51</v>
      </c>
    </row>
    <row r="678" spans="7:11" x14ac:dyDescent="0.2">
      <c r="G678" s="3">
        <v>41145</v>
      </c>
      <c r="H678" s="2" t="s">
        <v>13</v>
      </c>
      <c r="I678" s="2" t="s">
        <v>14</v>
      </c>
      <c r="J678" s="2" t="s">
        <v>26</v>
      </c>
      <c r="K678" s="107">
        <v>917.51</v>
      </c>
    </row>
    <row r="679" spans="7:11" x14ac:dyDescent="0.2">
      <c r="G679" s="3">
        <v>41440</v>
      </c>
      <c r="H679" s="2" t="s">
        <v>17</v>
      </c>
      <c r="I679" s="2" t="s">
        <v>27</v>
      </c>
      <c r="J679" s="2" t="s">
        <v>18</v>
      </c>
      <c r="K679" s="107">
        <v>9163.49</v>
      </c>
    </row>
    <row r="680" spans="7:11" x14ac:dyDescent="0.2">
      <c r="G680" s="3">
        <v>41298</v>
      </c>
      <c r="H680" s="2" t="s">
        <v>28</v>
      </c>
      <c r="I680" s="2" t="s">
        <v>23</v>
      </c>
      <c r="J680" s="2" t="s">
        <v>24</v>
      </c>
      <c r="K680" s="107">
        <v>2538.62</v>
      </c>
    </row>
    <row r="681" spans="7:11" x14ac:dyDescent="0.2">
      <c r="G681" s="3">
        <v>41205</v>
      </c>
      <c r="H681" s="2" t="s">
        <v>17</v>
      </c>
      <c r="I681" s="2" t="s">
        <v>20</v>
      </c>
      <c r="J681" s="2" t="s">
        <v>24</v>
      </c>
      <c r="K681" s="107">
        <v>2528.84</v>
      </c>
    </row>
    <row r="682" spans="7:11" x14ac:dyDescent="0.2">
      <c r="G682" s="3">
        <v>41028</v>
      </c>
      <c r="H682" s="2" t="s">
        <v>17</v>
      </c>
      <c r="I682" s="2" t="s">
        <v>14</v>
      </c>
      <c r="J682" s="2" t="s">
        <v>34</v>
      </c>
      <c r="K682" s="107">
        <v>6348.21</v>
      </c>
    </row>
    <row r="683" spans="7:11" x14ac:dyDescent="0.2">
      <c r="G683" s="3">
        <v>41470</v>
      </c>
      <c r="H683" s="2" t="s">
        <v>13</v>
      </c>
      <c r="I683" s="2" t="s">
        <v>20</v>
      </c>
      <c r="J683" s="2" t="s">
        <v>30</v>
      </c>
      <c r="K683" s="107">
        <v>1780.07</v>
      </c>
    </row>
    <row r="684" spans="7:11" x14ac:dyDescent="0.2">
      <c r="G684" s="3">
        <v>41226</v>
      </c>
      <c r="H684" s="2" t="s">
        <v>31</v>
      </c>
      <c r="I684" s="2" t="s">
        <v>23</v>
      </c>
      <c r="J684" s="2" t="s">
        <v>29</v>
      </c>
      <c r="K684" s="107">
        <v>304.26</v>
      </c>
    </row>
    <row r="685" spans="7:11" x14ac:dyDescent="0.2">
      <c r="G685" s="3">
        <v>41192</v>
      </c>
      <c r="H685" s="2" t="s">
        <v>13</v>
      </c>
      <c r="I685" s="2" t="s">
        <v>14</v>
      </c>
      <c r="J685" s="2" t="s">
        <v>30</v>
      </c>
      <c r="K685" s="107">
        <v>9632</v>
      </c>
    </row>
    <row r="686" spans="7:11" x14ac:dyDescent="0.2">
      <c r="G686" s="3">
        <v>41543</v>
      </c>
      <c r="H686" s="2" t="s">
        <v>13</v>
      </c>
      <c r="I686" s="2" t="s">
        <v>14</v>
      </c>
      <c r="J686" s="2" t="s">
        <v>282</v>
      </c>
      <c r="K686" s="107">
        <v>6529.79</v>
      </c>
    </row>
    <row r="687" spans="7:11" x14ac:dyDescent="0.2">
      <c r="G687" s="3">
        <v>41626</v>
      </c>
      <c r="H687" s="2" t="s">
        <v>13</v>
      </c>
      <c r="I687" s="2" t="s">
        <v>14</v>
      </c>
      <c r="J687" s="2" t="s">
        <v>34</v>
      </c>
      <c r="K687" s="107">
        <v>3149.81</v>
      </c>
    </row>
    <row r="688" spans="7:11" x14ac:dyDescent="0.2">
      <c r="G688" s="3">
        <v>41061</v>
      </c>
      <c r="H688" s="2" t="s">
        <v>17</v>
      </c>
      <c r="I688" s="2" t="s">
        <v>14</v>
      </c>
      <c r="J688" s="2" t="s">
        <v>15</v>
      </c>
      <c r="K688" s="107">
        <v>1702.22</v>
      </c>
    </row>
    <row r="689" spans="7:11" x14ac:dyDescent="0.2">
      <c r="G689" s="3">
        <v>41379</v>
      </c>
      <c r="H689" s="2" t="s">
        <v>17</v>
      </c>
      <c r="I689" s="2" t="s">
        <v>27</v>
      </c>
      <c r="J689" s="2" t="s">
        <v>282</v>
      </c>
      <c r="K689" s="107">
        <v>7436.11</v>
      </c>
    </row>
    <row r="690" spans="7:11" x14ac:dyDescent="0.2">
      <c r="G690" s="3">
        <v>41509</v>
      </c>
      <c r="H690" s="2" t="s">
        <v>17</v>
      </c>
      <c r="I690" s="2" t="s">
        <v>23</v>
      </c>
      <c r="J690" s="2" t="s">
        <v>21</v>
      </c>
      <c r="K690" s="107">
        <v>4824.92</v>
      </c>
    </row>
    <row r="691" spans="7:11" x14ac:dyDescent="0.2">
      <c r="G691" s="3">
        <v>41347</v>
      </c>
      <c r="H691" s="2" t="s">
        <v>28</v>
      </c>
      <c r="I691" s="2" t="s">
        <v>27</v>
      </c>
      <c r="J691" s="2" t="s">
        <v>30</v>
      </c>
      <c r="K691" s="107">
        <v>1908.39</v>
      </c>
    </row>
    <row r="692" spans="7:11" x14ac:dyDescent="0.2">
      <c r="G692" s="3">
        <v>40909</v>
      </c>
      <c r="H692" s="2" t="s">
        <v>28</v>
      </c>
      <c r="I692" s="2" t="s">
        <v>14</v>
      </c>
      <c r="J692" s="2" t="s">
        <v>34</v>
      </c>
      <c r="K692" s="107">
        <v>1692.57</v>
      </c>
    </row>
    <row r="693" spans="7:11" x14ac:dyDescent="0.2">
      <c r="G693" s="3">
        <v>40960</v>
      </c>
      <c r="H693" s="2" t="s">
        <v>17</v>
      </c>
      <c r="I693" s="2" t="s">
        <v>27</v>
      </c>
      <c r="J693" s="2" t="s">
        <v>24</v>
      </c>
      <c r="K693" s="107">
        <v>5028.51</v>
      </c>
    </row>
    <row r="694" spans="7:11" x14ac:dyDescent="0.2">
      <c r="G694" s="3">
        <v>40928</v>
      </c>
      <c r="H694" s="2" t="s">
        <v>13</v>
      </c>
      <c r="I694" s="2" t="s">
        <v>14</v>
      </c>
      <c r="J694" s="2" t="s">
        <v>36</v>
      </c>
      <c r="K694" s="107">
        <v>990.28</v>
      </c>
    </row>
    <row r="695" spans="7:11" x14ac:dyDescent="0.2">
      <c r="G695" s="3">
        <v>41295</v>
      </c>
      <c r="H695" s="2" t="s">
        <v>31</v>
      </c>
      <c r="I695" s="2" t="s">
        <v>23</v>
      </c>
      <c r="J695" s="2" t="s">
        <v>21</v>
      </c>
      <c r="K695" s="107">
        <v>8452.98</v>
      </c>
    </row>
    <row r="696" spans="7:11" x14ac:dyDescent="0.2">
      <c r="G696" s="3">
        <v>41263</v>
      </c>
      <c r="H696" s="2" t="s">
        <v>28</v>
      </c>
      <c r="I696" s="2" t="s">
        <v>20</v>
      </c>
      <c r="J696" s="2" t="s">
        <v>30</v>
      </c>
      <c r="K696" s="107">
        <v>8474.6200000000008</v>
      </c>
    </row>
    <row r="697" spans="7:11" x14ac:dyDescent="0.2">
      <c r="G697" s="3">
        <v>40978</v>
      </c>
      <c r="H697" s="2" t="s">
        <v>28</v>
      </c>
      <c r="I697" s="2" t="s">
        <v>27</v>
      </c>
      <c r="J697" s="2" t="s">
        <v>21</v>
      </c>
      <c r="K697" s="107">
        <v>8009.78</v>
      </c>
    </row>
    <row r="698" spans="7:11" x14ac:dyDescent="0.2">
      <c r="G698" s="3">
        <v>41571</v>
      </c>
      <c r="H698" s="2" t="s">
        <v>28</v>
      </c>
      <c r="I698" s="2" t="s">
        <v>14</v>
      </c>
      <c r="J698" s="2" t="s">
        <v>36</v>
      </c>
      <c r="K698" s="107">
        <v>8931.3700000000008</v>
      </c>
    </row>
    <row r="699" spans="7:11" x14ac:dyDescent="0.2">
      <c r="G699" s="3">
        <v>41403</v>
      </c>
      <c r="H699" s="2" t="s">
        <v>28</v>
      </c>
      <c r="I699" s="2" t="s">
        <v>20</v>
      </c>
      <c r="J699" s="2" t="s">
        <v>29</v>
      </c>
      <c r="K699" s="107">
        <v>4322.1899999999996</v>
      </c>
    </row>
    <row r="700" spans="7:11" x14ac:dyDescent="0.2">
      <c r="G700" s="3">
        <v>41556</v>
      </c>
      <c r="H700" s="2" t="s">
        <v>31</v>
      </c>
      <c r="I700" s="2" t="s">
        <v>27</v>
      </c>
      <c r="J700" s="2" t="s">
        <v>29</v>
      </c>
      <c r="K700" s="107">
        <v>3519.96</v>
      </c>
    </row>
    <row r="701" spans="7:11" x14ac:dyDescent="0.2">
      <c r="G701" s="3">
        <v>41125</v>
      </c>
      <c r="H701" s="2" t="s">
        <v>28</v>
      </c>
      <c r="I701" s="2" t="s">
        <v>14</v>
      </c>
      <c r="J701" s="2" t="s">
        <v>282</v>
      </c>
      <c r="K701" s="107">
        <v>1283.43</v>
      </c>
    </row>
    <row r="702" spans="7:11" x14ac:dyDescent="0.2">
      <c r="G702" s="3">
        <v>41295</v>
      </c>
      <c r="H702" s="2" t="s">
        <v>31</v>
      </c>
      <c r="I702" s="2" t="s">
        <v>20</v>
      </c>
      <c r="J702" s="2" t="s">
        <v>24</v>
      </c>
      <c r="K702" s="107">
        <v>4094.81</v>
      </c>
    </row>
    <row r="703" spans="7:11" x14ac:dyDescent="0.2">
      <c r="G703" s="3">
        <v>41394</v>
      </c>
      <c r="H703" s="2" t="s">
        <v>28</v>
      </c>
      <c r="I703" s="2" t="s">
        <v>23</v>
      </c>
      <c r="J703" s="2" t="s">
        <v>35</v>
      </c>
      <c r="K703" s="107">
        <v>4449.8500000000004</v>
      </c>
    </row>
    <row r="704" spans="7:11" x14ac:dyDescent="0.2">
      <c r="G704" s="3">
        <v>41540</v>
      </c>
      <c r="H704" s="2" t="s">
        <v>31</v>
      </c>
      <c r="I704" s="2" t="s">
        <v>27</v>
      </c>
      <c r="J704" s="2" t="s">
        <v>36</v>
      </c>
      <c r="K704" s="107">
        <v>2857.14</v>
      </c>
    </row>
    <row r="705" spans="7:11" x14ac:dyDescent="0.2">
      <c r="G705" s="3">
        <v>41612</v>
      </c>
      <c r="H705" s="2" t="s">
        <v>17</v>
      </c>
      <c r="I705" s="2" t="s">
        <v>14</v>
      </c>
      <c r="J705" s="2" t="s">
        <v>35</v>
      </c>
      <c r="K705" s="107">
        <v>5583.64</v>
      </c>
    </row>
    <row r="706" spans="7:11" x14ac:dyDescent="0.2">
      <c r="G706" s="3">
        <v>41554</v>
      </c>
      <c r="H706" s="2" t="s">
        <v>17</v>
      </c>
      <c r="I706" s="2" t="s">
        <v>27</v>
      </c>
      <c r="J706" s="2" t="s">
        <v>18</v>
      </c>
      <c r="K706" s="107">
        <v>2558.37</v>
      </c>
    </row>
    <row r="707" spans="7:11" x14ac:dyDescent="0.2">
      <c r="G707" s="3">
        <v>41170</v>
      </c>
      <c r="H707" s="2" t="s">
        <v>17</v>
      </c>
      <c r="I707" s="2" t="s">
        <v>23</v>
      </c>
      <c r="J707" s="2" t="s">
        <v>21</v>
      </c>
      <c r="K707" s="107">
        <v>9723.07</v>
      </c>
    </row>
    <row r="708" spans="7:11" x14ac:dyDescent="0.2">
      <c r="G708" s="3">
        <v>41143</v>
      </c>
      <c r="H708" s="2" t="s">
        <v>17</v>
      </c>
      <c r="I708" s="2" t="s">
        <v>14</v>
      </c>
      <c r="J708" s="2" t="s">
        <v>30</v>
      </c>
      <c r="K708" s="107">
        <v>3712.45</v>
      </c>
    </row>
    <row r="709" spans="7:11" x14ac:dyDescent="0.2">
      <c r="G709" s="3">
        <v>41579</v>
      </c>
      <c r="H709" s="2" t="s">
        <v>13</v>
      </c>
      <c r="I709" s="2" t="s">
        <v>27</v>
      </c>
      <c r="J709" s="2" t="s">
        <v>33</v>
      </c>
      <c r="K709" s="107">
        <v>9945.51</v>
      </c>
    </row>
    <row r="710" spans="7:11" x14ac:dyDescent="0.2">
      <c r="G710" s="3">
        <v>41338</v>
      </c>
      <c r="H710" s="2" t="s">
        <v>13</v>
      </c>
      <c r="I710" s="2" t="s">
        <v>14</v>
      </c>
      <c r="J710" s="2" t="s">
        <v>18</v>
      </c>
      <c r="K710" s="107">
        <v>3246.08</v>
      </c>
    </row>
    <row r="711" spans="7:11" x14ac:dyDescent="0.2">
      <c r="G711" s="3">
        <v>41568</v>
      </c>
      <c r="H711" s="2" t="s">
        <v>31</v>
      </c>
      <c r="I711" s="2" t="s">
        <v>23</v>
      </c>
      <c r="J711" s="2" t="s">
        <v>32</v>
      </c>
      <c r="K711" s="107">
        <v>1295.44</v>
      </c>
    </row>
    <row r="712" spans="7:11" x14ac:dyDescent="0.2">
      <c r="G712" s="3">
        <v>41165</v>
      </c>
      <c r="H712" s="2" t="s">
        <v>28</v>
      </c>
      <c r="I712" s="2" t="s">
        <v>20</v>
      </c>
      <c r="J712" s="2" t="s">
        <v>30</v>
      </c>
      <c r="K712" s="107">
        <v>2400.1999999999998</v>
      </c>
    </row>
    <row r="713" spans="7:11" x14ac:dyDescent="0.2">
      <c r="G713" s="3">
        <v>40934</v>
      </c>
      <c r="H713" s="2" t="s">
        <v>13</v>
      </c>
      <c r="I713" s="2" t="s">
        <v>27</v>
      </c>
      <c r="J713" s="2" t="s">
        <v>15</v>
      </c>
      <c r="K713" s="107">
        <v>8071.86</v>
      </c>
    </row>
    <row r="714" spans="7:11" x14ac:dyDescent="0.2">
      <c r="G714" s="3">
        <v>41601</v>
      </c>
      <c r="H714" s="2" t="s">
        <v>28</v>
      </c>
      <c r="I714" s="2" t="s">
        <v>23</v>
      </c>
      <c r="J714" s="2" t="s">
        <v>29</v>
      </c>
      <c r="K714" s="107">
        <v>5615.38</v>
      </c>
    </row>
    <row r="715" spans="7:11" x14ac:dyDescent="0.2">
      <c r="G715" s="3">
        <v>41600</v>
      </c>
      <c r="H715" s="2" t="s">
        <v>13</v>
      </c>
      <c r="I715" s="2" t="s">
        <v>23</v>
      </c>
      <c r="J715" s="2" t="s">
        <v>18</v>
      </c>
      <c r="K715" s="107">
        <v>9570.27</v>
      </c>
    </row>
    <row r="716" spans="7:11" x14ac:dyDescent="0.2">
      <c r="G716" s="3">
        <v>41311</v>
      </c>
      <c r="H716" s="2" t="s">
        <v>17</v>
      </c>
      <c r="I716" s="2" t="s">
        <v>27</v>
      </c>
      <c r="J716" s="2" t="s">
        <v>15</v>
      </c>
      <c r="K716" s="107">
        <v>7845.72</v>
      </c>
    </row>
    <row r="717" spans="7:11" x14ac:dyDescent="0.2">
      <c r="G717" s="3">
        <v>41438</v>
      </c>
      <c r="H717" s="2" t="s">
        <v>28</v>
      </c>
      <c r="I717" s="2" t="s">
        <v>14</v>
      </c>
      <c r="J717" s="2" t="s">
        <v>32</v>
      </c>
      <c r="K717" s="107">
        <v>3772.17</v>
      </c>
    </row>
    <row r="718" spans="7:11" x14ac:dyDescent="0.2">
      <c r="G718" s="3">
        <v>41007</v>
      </c>
      <c r="H718" s="2" t="s">
        <v>13</v>
      </c>
      <c r="I718" s="2" t="s">
        <v>27</v>
      </c>
      <c r="J718" s="2" t="s">
        <v>30</v>
      </c>
      <c r="K718" s="107">
        <v>7703.45</v>
      </c>
    </row>
    <row r="719" spans="7:11" x14ac:dyDescent="0.2">
      <c r="G719" s="3">
        <v>41356</v>
      </c>
      <c r="H719" s="2" t="s">
        <v>28</v>
      </c>
      <c r="I719" s="2" t="s">
        <v>20</v>
      </c>
      <c r="J719" s="2" t="s">
        <v>35</v>
      </c>
      <c r="K719" s="107">
        <v>2840.07</v>
      </c>
    </row>
    <row r="720" spans="7:11" x14ac:dyDescent="0.2">
      <c r="G720" s="3">
        <v>41024</v>
      </c>
      <c r="H720" s="2" t="s">
        <v>17</v>
      </c>
      <c r="I720" s="2" t="s">
        <v>27</v>
      </c>
      <c r="J720" s="2" t="s">
        <v>282</v>
      </c>
      <c r="K720" s="107">
        <v>7427.69</v>
      </c>
    </row>
    <row r="721" spans="7:11" x14ac:dyDescent="0.2">
      <c r="G721" s="3">
        <v>41295</v>
      </c>
      <c r="H721" s="2" t="s">
        <v>17</v>
      </c>
      <c r="I721" s="2" t="s">
        <v>14</v>
      </c>
      <c r="J721" s="2" t="s">
        <v>36</v>
      </c>
      <c r="K721" s="107">
        <v>3990.22</v>
      </c>
    </row>
    <row r="722" spans="7:11" x14ac:dyDescent="0.2">
      <c r="G722" s="3">
        <v>41279</v>
      </c>
      <c r="H722" s="2" t="s">
        <v>31</v>
      </c>
      <c r="I722" s="2" t="s">
        <v>27</v>
      </c>
      <c r="J722" s="2" t="s">
        <v>35</v>
      </c>
      <c r="K722" s="107">
        <v>3648.34</v>
      </c>
    </row>
    <row r="723" spans="7:11" x14ac:dyDescent="0.2">
      <c r="G723" s="3">
        <v>41411</v>
      </c>
      <c r="H723" s="2" t="s">
        <v>13</v>
      </c>
      <c r="I723" s="2" t="s">
        <v>23</v>
      </c>
      <c r="J723" s="2" t="s">
        <v>18</v>
      </c>
      <c r="K723" s="107">
        <v>1181.6099999999999</v>
      </c>
    </row>
    <row r="724" spans="7:11" x14ac:dyDescent="0.2">
      <c r="G724" s="3">
        <v>41120</v>
      </c>
      <c r="H724" s="2" t="s">
        <v>31</v>
      </c>
      <c r="I724" s="2" t="s">
        <v>23</v>
      </c>
      <c r="J724" s="2" t="s">
        <v>24</v>
      </c>
      <c r="K724" s="107">
        <v>7306.97</v>
      </c>
    </row>
    <row r="725" spans="7:11" x14ac:dyDescent="0.2">
      <c r="G725" s="3">
        <v>41557</v>
      </c>
      <c r="H725" s="2" t="s">
        <v>17</v>
      </c>
      <c r="I725" s="2" t="s">
        <v>23</v>
      </c>
      <c r="J725" s="2" t="s">
        <v>33</v>
      </c>
      <c r="K725" s="107">
        <v>494.03</v>
      </c>
    </row>
    <row r="726" spans="7:11" x14ac:dyDescent="0.2">
      <c r="G726" s="3">
        <v>41278</v>
      </c>
      <c r="H726" s="2" t="s">
        <v>28</v>
      </c>
      <c r="I726" s="2" t="s">
        <v>14</v>
      </c>
      <c r="J726" s="2" t="s">
        <v>26</v>
      </c>
      <c r="K726" s="107">
        <v>7168.09</v>
      </c>
    </row>
    <row r="727" spans="7:11" x14ac:dyDescent="0.2">
      <c r="G727" s="3">
        <v>41268</v>
      </c>
      <c r="H727" s="2" t="s">
        <v>31</v>
      </c>
      <c r="I727" s="2" t="s">
        <v>20</v>
      </c>
      <c r="J727" s="2" t="s">
        <v>35</v>
      </c>
      <c r="K727" s="107">
        <v>2416.7800000000002</v>
      </c>
    </row>
    <row r="728" spans="7:11" x14ac:dyDescent="0.2">
      <c r="G728" s="3">
        <v>40959</v>
      </c>
      <c r="H728" s="2" t="s">
        <v>28</v>
      </c>
      <c r="I728" s="2" t="s">
        <v>20</v>
      </c>
      <c r="J728" s="2" t="s">
        <v>18</v>
      </c>
      <c r="K728" s="107">
        <v>3488.74</v>
      </c>
    </row>
    <row r="729" spans="7:11" x14ac:dyDescent="0.2">
      <c r="G729" s="3">
        <v>41138</v>
      </c>
      <c r="H729" s="2" t="s">
        <v>31</v>
      </c>
      <c r="I729" s="2" t="s">
        <v>23</v>
      </c>
      <c r="J729" s="2" t="s">
        <v>33</v>
      </c>
      <c r="K729" s="107">
        <v>402.15</v>
      </c>
    </row>
    <row r="730" spans="7:11" x14ac:dyDescent="0.2">
      <c r="G730" s="3">
        <v>41410</v>
      </c>
      <c r="H730" s="2" t="s">
        <v>17</v>
      </c>
      <c r="I730" s="2" t="s">
        <v>20</v>
      </c>
      <c r="J730" s="2" t="s">
        <v>282</v>
      </c>
      <c r="K730" s="107">
        <v>4652.24</v>
      </c>
    </row>
    <row r="731" spans="7:11" x14ac:dyDescent="0.2">
      <c r="G731" s="3">
        <v>41206</v>
      </c>
      <c r="H731" s="2" t="s">
        <v>13</v>
      </c>
      <c r="I731" s="2" t="s">
        <v>27</v>
      </c>
      <c r="J731" s="2" t="s">
        <v>24</v>
      </c>
      <c r="K731" s="107">
        <v>2613.12</v>
      </c>
    </row>
    <row r="732" spans="7:11" x14ac:dyDescent="0.2">
      <c r="G732" s="3">
        <v>41170</v>
      </c>
      <c r="H732" s="2" t="s">
        <v>13</v>
      </c>
      <c r="I732" s="2" t="s">
        <v>14</v>
      </c>
      <c r="J732" s="2" t="s">
        <v>282</v>
      </c>
      <c r="K732" s="107">
        <v>75.989999999999995</v>
      </c>
    </row>
    <row r="733" spans="7:11" x14ac:dyDescent="0.2">
      <c r="G733" s="3">
        <v>41358</v>
      </c>
      <c r="H733" s="2" t="s">
        <v>31</v>
      </c>
      <c r="I733" s="2" t="s">
        <v>20</v>
      </c>
      <c r="J733" s="2" t="s">
        <v>21</v>
      </c>
      <c r="K733" s="107">
        <v>4859.55</v>
      </c>
    </row>
    <row r="734" spans="7:11" x14ac:dyDescent="0.2">
      <c r="G734" s="3">
        <v>41172</v>
      </c>
      <c r="H734" s="2" t="s">
        <v>31</v>
      </c>
      <c r="I734" s="2" t="s">
        <v>23</v>
      </c>
      <c r="J734" s="2" t="s">
        <v>21</v>
      </c>
      <c r="K734" s="107">
        <v>1381.47</v>
      </c>
    </row>
    <row r="735" spans="7:11" x14ac:dyDescent="0.2">
      <c r="G735" s="3">
        <v>41270</v>
      </c>
      <c r="H735" s="2" t="s">
        <v>31</v>
      </c>
      <c r="I735" s="2" t="s">
        <v>23</v>
      </c>
      <c r="J735" s="2" t="s">
        <v>21</v>
      </c>
      <c r="K735" s="107">
        <v>3435.28</v>
      </c>
    </row>
    <row r="736" spans="7:11" x14ac:dyDescent="0.2">
      <c r="G736" s="3">
        <v>41345</v>
      </c>
      <c r="H736" s="2" t="s">
        <v>13</v>
      </c>
      <c r="I736" s="2" t="s">
        <v>20</v>
      </c>
      <c r="J736" s="2" t="s">
        <v>35</v>
      </c>
      <c r="K736" s="107">
        <v>2205.61</v>
      </c>
    </row>
    <row r="737" spans="7:11" x14ac:dyDescent="0.2">
      <c r="G737" s="3">
        <v>41180</v>
      </c>
      <c r="H737" s="2" t="s">
        <v>13</v>
      </c>
      <c r="I737" s="2" t="s">
        <v>20</v>
      </c>
      <c r="J737" s="2" t="s">
        <v>21</v>
      </c>
      <c r="K737" s="107">
        <v>1334.88</v>
      </c>
    </row>
    <row r="738" spans="7:11" x14ac:dyDescent="0.2">
      <c r="G738" s="3">
        <v>41376</v>
      </c>
      <c r="H738" s="2" t="s">
        <v>28</v>
      </c>
      <c r="I738" s="2" t="s">
        <v>27</v>
      </c>
      <c r="J738" s="2" t="s">
        <v>26</v>
      </c>
      <c r="K738" s="107">
        <v>2195.61</v>
      </c>
    </row>
    <row r="739" spans="7:11" x14ac:dyDescent="0.2">
      <c r="G739" s="3">
        <v>41280</v>
      </c>
      <c r="H739" s="2" t="s">
        <v>13</v>
      </c>
      <c r="I739" s="2" t="s">
        <v>14</v>
      </c>
      <c r="J739" s="2" t="s">
        <v>34</v>
      </c>
      <c r="K739" s="107">
        <v>8702.75</v>
      </c>
    </row>
    <row r="740" spans="7:11" x14ac:dyDescent="0.2">
      <c r="G740" s="3">
        <v>41607</v>
      </c>
      <c r="H740" s="2" t="s">
        <v>17</v>
      </c>
      <c r="I740" s="2" t="s">
        <v>14</v>
      </c>
      <c r="J740" s="2" t="s">
        <v>32</v>
      </c>
      <c r="K740" s="107">
        <v>1529.13</v>
      </c>
    </row>
    <row r="741" spans="7:11" x14ac:dyDescent="0.2">
      <c r="G741" s="3">
        <v>41158</v>
      </c>
      <c r="H741" s="2" t="s">
        <v>17</v>
      </c>
      <c r="I741" s="2" t="s">
        <v>23</v>
      </c>
      <c r="J741" s="2" t="s">
        <v>282</v>
      </c>
      <c r="K741" s="107">
        <v>4121.8500000000004</v>
      </c>
    </row>
    <row r="742" spans="7:11" x14ac:dyDescent="0.2">
      <c r="G742" s="3">
        <v>41203</v>
      </c>
      <c r="H742" s="2" t="s">
        <v>17</v>
      </c>
      <c r="I742" s="2" t="s">
        <v>27</v>
      </c>
      <c r="J742" s="2" t="s">
        <v>30</v>
      </c>
      <c r="K742" s="107">
        <v>1418.95</v>
      </c>
    </row>
    <row r="743" spans="7:11" x14ac:dyDescent="0.2">
      <c r="G743" s="3">
        <v>41333</v>
      </c>
      <c r="H743" s="2" t="s">
        <v>31</v>
      </c>
      <c r="I743" s="2" t="s">
        <v>27</v>
      </c>
      <c r="J743" s="2" t="s">
        <v>29</v>
      </c>
      <c r="K743" s="107">
        <v>6586.21</v>
      </c>
    </row>
    <row r="744" spans="7:11" x14ac:dyDescent="0.2">
      <c r="G744" s="3">
        <v>41216</v>
      </c>
      <c r="H744" s="2" t="s">
        <v>17</v>
      </c>
      <c r="I744" s="2" t="s">
        <v>23</v>
      </c>
      <c r="J744" s="2" t="s">
        <v>15</v>
      </c>
      <c r="K744" s="107">
        <v>680.08</v>
      </c>
    </row>
    <row r="745" spans="7:11" x14ac:dyDescent="0.2">
      <c r="G745" s="3">
        <v>41403</v>
      </c>
      <c r="H745" s="2" t="s">
        <v>13</v>
      </c>
      <c r="I745" s="2" t="s">
        <v>27</v>
      </c>
      <c r="J745" s="2" t="s">
        <v>29</v>
      </c>
      <c r="K745" s="107">
        <v>4696.88</v>
      </c>
    </row>
    <row r="746" spans="7:11" x14ac:dyDescent="0.2">
      <c r="G746" s="3">
        <v>41037</v>
      </c>
      <c r="H746" s="2" t="s">
        <v>28</v>
      </c>
      <c r="I746" s="2" t="s">
        <v>20</v>
      </c>
      <c r="J746" s="2" t="s">
        <v>32</v>
      </c>
      <c r="K746" s="107">
        <v>4957.21</v>
      </c>
    </row>
    <row r="747" spans="7:11" x14ac:dyDescent="0.2">
      <c r="G747" s="3">
        <v>41284</v>
      </c>
      <c r="H747" s="2" t="s">
        <v>13</v>
      </c>
      <c r="I747" s="2" t="s">
        <v>23</v>
      </c>
      <c r="J747" s="2" t="s">
        <v>24</v>
      </c>
      <c r="K747" s="107">
        <v>6608.18</v>
      </c>
    </row>
    <row r="748" spans="7:11" x14ac:dyDescent="0.2">
      <c r="G748" s="3">
        <v>41090</v>
      </c>
      <c r="H748" s="2" t="s">
        <v>28</v>
      </c>
      <c r="I748" s="2" t="s">
        <v>14</v>
      </c>
      <c r="J748" s="2" t="s">
        <v>32</v>
      </c>
      <c r="K748" s="107">
        <v>5478.08</v>
      </c>
    </row>
    <row r="749" spans="7:11" x14ac:dyDescent="0.2">
      <c r="G749" s="3">
        <v>41393</v>
      </c>
      <c r="H749" s="2" t="s">
        <v>17</v>
      </c>
      <c r="I749" s="2" t="s">
        <v>23</v>
      </c>
      <c r="J749" s="2" t="s">
        <v>36</v>
      </c>
      <c r="K749" s="107">
        <v>3830.38</v>
      </c>
    </row>
    <row r="750" spans="7:11" x14ac:dyDescent="0.2">
      <c r="G750" s="3">
        <v>40932</v>
      </c>
      <c r="H750" s="2" t="s">
        <v>31</v>
      </c>
      <c r="I750" s="2" t="s">
        <v>20</v>
      </c>
      <c r="J750" s="2" t="s">
        <v>33</v>
      </c>
      <c r="K750" s="107">
        <v>8091.95</v>
      </c>
    </row>
    <row r="751" spans="7:11" x14ac:dyDescent="0.2">
      <c r="G751" s="3">
        <v>40921</v>
      </c>
      <c r="H751" s="2" t="s">
        <v>31</v>
      </c>
      <c r="I751" s="2" t="s">
        <v>23</v>
      </c>
      <c r="J751" s="2" t="s">
        <v>33</v>
      </c>
      <c r="K751" s="107">
        <v>2980.06</v>
      </c>
    </row>
    <row r="752" spans="7:11" x14ac:dyDescent="0.2">
      <c r="G752" s="3">
        <v>41010</v>
      </c>
      <c r="H752" s="2" t="s">
        <v>13</v>
      </c>
      <c r="I752" s="2" t="s">
        <v>20</v>
      </c>
      <c r="J752" s="2" t="s">
        <v>24</v>
      </c>
      <c r="K752" s="107">
        <v>378.01</v>
      </c>
    </row>
    <row r="753" spans="7:11" x14ac:dyDescent="0.2">
      <c r="G753" s="3">
        <v>41356</v>
      </c>
      <c r="H753" s="2" t="s">
        <v>13</v>
      </c>
      <c r="I753" s="2" t="s">
        <v>27</v>
      </c>
      <c r="J753" s="2" t="s">
        <v>18</v>
      </c>
      <c r="K753" s="107">
        <v>2144</v>
      </c>
    </row>
    <row r="754" spans="7:11" x14ac:dyDescent="0.2">
      <c r="G754" s="3">
        <v>41487</v>
      </c>
      <c r="H754" s="2" t="s">
        <v>17</v>
      </c>
      <c r="I754" s="2" t="s">
        <v>14</v>
      </c>
      <c r="J754" s="2" t="s">
        <v>24</v>
      </c>
      <c r="K754" s="107">
        <v>9347.9</v>
      </c>
    </row>
    <row r="755" spans="7:11" x14ac:dyDescent="0.2">
      <c r="G755" s="3">
        <v>41136</v>
      </c>
      <c r="H755" s="2" t="s">
        <v>31</v>
      </c>
      <c r="I755" s="2" t="s">
        <v>14</v>
      </c>
      <c r="J755" s="2" t="s">
        <v>282</v>
      </c>
      <c r="K755" s="107">
        <v>8788.57</v>
      </c>
    </row>
    <row r="756" spans="7:11" x14ac:dyDescent="0.2">
      <c r="G756" s="3">
        <v>41412</v>
      </c>
      <c r="H756" s="2" t="s">
        <v>31</v>
      </c>
      <c r="I756" s="2" t="s">
        <v>27</v>
      </c>
      <c r="J756" s="2" t="s">
        <v>32</v>
      </c>
      <c r="K756" s="107">
        <v>607.47</v>
      </c>
    </row>
    <row r="757" spans="7:11" x14ac:dyDescent="0.2">
      <c r="G757" s="3">
        <v>41344</v>
      </c>
      <c r="H757" s="2" t="s">
        <v>31</v>
      </c>
      <c r="I757" s="2" t="s">
        <v>27</v>
      </c>
      <c r="J757" s="2" t="s">
        <v>35</v>
      </c>
      <c r="K757" s="107">
        <v>7641.92</v>
      </c>
    </row>
    <row r="758" spans="7:11" x14ac:dyDescent="0.2">
      <c r="G758" s="3">
        <v>41449</v>
      </c>
      <c r="H758" s="2" t="s">
        <v>13</v>
      </c>
      <c r="I758" s="2" t="s">
        <v>20</v>
      </c>
      <c r="J758" s="2" t="s">
        <v>36</v>
      </c>
      <c r="K758" s="107">
        <v>6610.66</v>
      </c>
    </row>
    <row r="759" spans="7:11" x14ac:dyDescent="0.2">
      <c r="G759" s="3">
        <v>41603</v>
      </c>
      <c r="H759" s="2" t="s">
        <v>17</v>
      </c>
      <c r="I759" s="2" t="s">
        <v>14</v>
      </c>
      <c r="J759" s="2" t="s">
        <v>282</v>
      </c>
      <c r="K759" s="107">
        <v>9955.99</v>
      </c>
    </row>
    <row r="760" spans="7:11" x14ac:dyDescent="0.2">
      <c r="G760" s="3">
        <v>40988</v>
      </c>
      <c r="H760" s="2" t="s">
        <v>31</v>
      </c>
      <c r="I760" s="2" t="s">
        <v>27</v>
      </c>
      <c r="J760" s="2" t="s">
        <v>29</v>
      </c>
      <c r="K760" s="107">
        <v>1595.72</v>
      </c>
    </row>
    <row r="761" spans="7:11" x14ac:dyDescent="0.2">
      <c r="G761" s="3">
        <v>41121</v>
      </c>
      <c r="H761" s="2" t="s">
        <v>28</v>
      </c>
      <c r="I761" s="2" t="s">
        <v>20</v>
      </c>
      <c r="J761" s="2" t="s">
        <v>29</v>
      </c>
      <c r="K761" s="107">
        <v>4798.1499999999996</v>
      </c>
    </row>
    <row r="762" spans="7:11" x14ac:dyDescent="0.2">
      <c r="G762" s="3">
        <v>41317</v>
      </c>
      <c r="H762" s="2" t="s">
        <v>31</v>
      </c>
      <c r="I762" s="2" t="s">
        <v>20</v>
      </c>
      <c r="J762" s="2" t="s">
        <v>34</v>
      </c>
      <c r="K762" s="107">
        <v>7439.15</v>
      </c>
    </row>
    <row r="763" spans="7:11" x14ac:dyDescent="0.2">
      <c r="G763" s="3">
        <v>41524</v>
      </c>
      <c r="H763" s="2" t="s">
        <v>31</v>
      </c>
      <c r="I763" s="2" t="s">
        <v>14</v>
      </c>
      <c r="J763" s="2" t="s">
        <v>32</v>
      </c>
      <c r="K763" s="107">
        <v>8432.11</v>
      </c>
    </row>
    <row r="764" spans="7:11" x14ac:dyDescent="0.2">
      <c r="G764" s="3">
        <v>41038</v>
      </c>
      <c r="H764" s="2" t="s">
        <v>17</v>
      </c>
      <c r="I764" s="2" t="s">
        <v>27</v>
      </c>
      <c r="J764" s="2" t="s">
        <v>32</v>
      </c>
      <c r="K764" s="107">
        <v>5714.12</v>
      </c>
    </row>
    <row r="765" spans="7:11" x14ac:dyDescent="0.2">
      <c r="G765" s="3">
        <v>41199</v>
      </c>
      <c r="H765" s="2" t="s">
        <v>13</v>
      </c>
      <c r="I765" s="2" t="s">
        <v>20</v>
      </c>
      <c r="J765" s="2" t="s">
        <v>282</v>
      </c>
      <c r="K765" s="107">
        <v>2661.12</v>
      </c>
    </row>
    <row r="766" spans="7:11" x14ac:dyDescent="0.2">
      <c r="G766" s="3">
        <v>40961</v>
      </c>
      <c r="H766" s="2" t="s">
        <v>13</v>
      </c>
      <c r="I766" s="2" t="s">
        <v>23</v>
      </c>
      <c r="J766" s="2" t="s">
        <v>24</v>
      </c>
      <c r="K766" s="107">
        <v>9850.25</v>
      </c>
    </row>
    <row r="767" spans="7:11" x14ac:dyDescent="0.2">
      <c r="G767" s="3">
        <v>40947</v>
      </c>
      <c r="H767" s="2" t="s">
        <v>13</v>
      </c>
      <c r="I767" s="2" t="s">
        <v>27</v>
      </c>
      <c r="J767" s="2" t="s">
        <v>29</v>
      </c>
      <c r="K767" s="107">
        <v>7235.72</v>
      </c>
    </row>
    <row r="768" spans="7:11" x14ac:dyDescent="0.2">
      <c r="G768" s="3">
        <v>40957</v>
      </c>
      <c r="H768" s="2" t="s">
        <v>31</v>
      </c>
      <c r="I768" s="2" t="s">
        <v>20</v>
      </c>
      <c r="J768" s="2" t="s">
        <v>29</v>
      </c>
      <c r="K768" s="107">
        <v>5666.65</v>
      </c>
    </row>
    <row r="769" spans="7:11" x14ac:dyDescent="0.2">
      <c r="G769" s="3">
        <v>41170</v>
      </c>
      <c r="H769" s="2" t="s">
        <v>28</v>
      </c>
      <c r="I769" s="2" t="s">
        <v>23</v>
      </c>
      <c r="J769" s="2" t="s">
        <v>33</v>
      </c>
      <c r="K769" s="107">
        <v>7420.89</v>
      </c>
    </row>
    <row r="770" spans="7:11" x14ac:dyDescent="0.2">
      <c r="G770" s="3">
        <v>41562</v>
      </c>
      <c r="H770" s="2" t="s">
        <v>13</v>
      </c>
      <c r="I770" s="2" t="s">
        <v>14</v>
      </c>
      <c r="J770" s="2" t="s">
        <v>26</v>
      </c>
      <c r="K770" s="107">
        <v>2058.48</v>
      </c>
    </row>
    <row r="771" spans="7:11" x14ac:dyDescent="0.2">
      <c r="G771" s="3">
        <v>41502</v>
      </c>
      <c r="H771" s="2" t="s">
        <v>31</v>
      </c>
      <c r="I771" s="2" t="s">
        <v>14</v>
      </c>
      <c r="J771" s="2" t="s">
        <v>15</v>
      </c>
      <c r="K771" s="107">
        <v>5794.39</v>
      </c>
    </row>
    <row r="772" spans="7:11" x14ac:dyDescent="0.2">
      <c r="G772" s="3">
        <v>41530</v>
      </c>
      <c r="H772" s="2" t="s">
        <v>17</v>
      </c>
      <c r="I772" s="2" t="s">
        <v>23</v>
      </c>
      <c r="J772" s="2" t="s">
        <v>29</v>
      </c>
      <c r="K772" s="107">
        <v>7599.82</v>
      </c>
    </row>
    <row r="773" spans="7:11" x14ac:dyDescent="0.2">
      <c r="G773" s="3">
        <v>40934</v>
      </c>
      <c r="H773" s="2" t="s">
        <v>31</v>
      </c>
      <c r="I773" s="2" t="s">
        <v>23</v>
      </c>
      <c r="J773" s="2" t="s">
        <v>29</v>
      </c>
      <c r="K773" s="107">
        <v>9155.69</v>
      </c>
    </row>
    <row r="774" spans="7:11" x14ac:dyDescent="0.2">
      <c r="G774" s="3">
        <v>41434</v>
      </c>
      <c r="H774" s="2" t="s">
        <v>13</v>
      </c>
      <c r="I774" s="2" t="s">
        <v>23</v>
      </c>
      <c r="J774" s="2" t="s">
        <v>36</v>
      </c>
      <c r="K774" s="107">
        <v>4201.05</v>
      </c>
    </row>
    <row r="775" spans="7:11" x14ac:dyDescent="0.2">
      <c r="G775" s="3">
        <v>41239</v>
      </c>
      <c r="H775" s="2" t="s">
        <v>13</v>
      </c>
      <c r="I775" s="2" t="s">
        <v>20</v>
      </c>
      <c r="J775" s="2" t="s">
        <v>32</v>
      </c>
      <c r="K775" s="107">
        <v>7406.52</v>
      </c>
    </row>
    <row r="776" spans="7:11" x14ac:dyDescent="0.2">
      <c r="G776" s="3">
        <v>41155</v>
      </c>
      <c r="H776" s="2" t="s">
        <v>13</v>
      </c>
      <c r="I776" s="2" t="s">
        <v>23</v>
      </c>
      <c r="J776" s="2" t="s">
        <v>30</v>
      </c>
      <c r="K776" s="107">
        <v>1356.15</v>
      </c>
    </row>
    <row r="777" spans="7:11" x14ac:dyDescent="0.2">
      <c r="G777" s="3">
        <v>41410</v>
      </c>
      <c r="H777" s="2" t="s">
        <v>13</v>
      </c>
      <c r="I777" s="2" t="s">
        <v>23</v>
      </c>
      <c r="J777" s="2" t="s">
        <v>29</v>
      </c>
      <c r="K777" s="107">
        <v>4979.4799999999996</v>
      </c>
    </row>
    <row r="778" spans="7:11" x14ac:dyDescent="0.2">
      <c r="G778" s="3">
        <v>41244</v>
      </c>
      <c r="H778" s="2" t="s">
        <v>13</v>
      </c>
      <c r="I778" s="2" t="s">
        <v>20</v>
      </c>
      <c r="J778" s="2" t="s">
        <v>29</v>
      </c>
      <c r="K778" s="107">
        <v>8086.09</v>
      </c>
    </row>
    <row r="779" spans="7:11" x14ac:dyDescent="0.2">
      <c r="G779" s="3">
        <v>41550</v>
      </c>
      <c r="H779" s="2" t="s">
        <v>13</v>
      </c>
      <c r="I779" s="2" t="s">
        <v>20</v>
      </c>
      <c r="J779" s="2" t="s">
        <v>36</v>
      </c>
      <c r="K779" s="107">
        <v>6453.21</v>
      </c>
    </row>
    <row r="780" spans="7:11" x14ac:dyDescent="0.2">
      <c r="G780" s="3">
        <v>41270</v>
      </c>
      <c r="H780" s="2" t="s">
        <v>28</v>
      </c>
      <c r="I780" s="2" t="s">
        <v>27</v>
      </c>
      <c r="J780" s="2" t="s">
        <v>30</v>
      </c>
      <c r="K780" s="107">
        <v>8972.48</v>
      </c>
    </row>
    <row r="781" spans="7:11" x14ac:dyDescent="0.2">
      <c r="G781" s="3">
        <v>41149</v>
      </c>
      <c r="H781" s="2" t="s">
        <v>31</v>
      </c>
      <c r="I781" s="2" t="s">
        <v>14</v>
      </c>
      <c r="J781" s="2" t="s">
        <v>33</v>
      </c>
      <c r="K781" s="107">
        <v>8976.61</v>
      </c>
    </row>
    <row r="782" spans="7:11" x14ac:dyDescent="0.2">
      <c r="G782" s="3">
        <v>41602</v>
      </c>
      <c r="H782" s="2" t="s">
        <v>17</v>
      </c>
      <c r="I782" s="2" t="s">
        <v>14</v>
      </c>
      <c r="J782" s="2" t="s">
        <v>18</v>
      </c>
      <c r="K782" s="107">
        <v>5102.1899999999996</v>
      </c>
    </row>
    <row r="783" spans="7:11" x14ac:dyDescent="0.2">
      <c r="G783" s="3">
        <v>41021</v>
      </c>
      <c r="H783" s="2" t="s">
        <v>17</v>
      </c>
      <c r="I783" s="2" t="s">
        <v>23</v>
      </c>
      <c r="J783" s="2" t="s">
        <v>15</v>
      </c>
      <c r="K783" s="107">
        <v>7467.37</v>
      </c>
    </row>
    <row r="784" spans="7:11" x14ac:dyDescent="0.2">
      <c r="G784" s="3">
        <v>41261</v>
      </c>
      <c r="H784" s="2" t="s">
        <v>13</v>
      </c>
      <c r="I784" s="2" t="s">
        <v>14</v>
      </c>
      <c r="J784" s="2" t="s">
        <v>36</v>
      </c>
      <c r="K784" s="107">
        <v>1763.46</v>
      </c>
    </row>
    <row r="785" spans="7:11" x14ac:dyDescent="0.2">
      <c r="G785" s="3">
        <v>41637</v>
      </c>
      <c r="H785" s="2" t="s">
        <v>28</v>
      </c>
      <c r="I785" s="2" t="s">
        <v>23</v>
      </c>
      <c r="J785" s="2" t="s">
        <v>33</v>
      </c>
      <c r="K785" s="107">
        <v>9530.49</v>
      </c>
    </row>
    <row r="786" spans="7:11" x14ac:dyDescent="0.2">
      <c r="G786" s="3">
        <v>41356</v>
      </c>
      <c r="H786" s="2" t="s">
        <v>28</v>
      </c>
      <c r="I786" s="2" t="s">
        <v>23</v>
      </c>
      <c r="J786" s="2" t="s">
        <v>32</v>
      </c>
      <c r="K786" s="107">
        <v>8909.48</v>
      </c>
    </row>
    <row r="787" spans="7:11" x14ac:dyDescent="0.2">
      <c r="G787" s="3">
        <v>41565</v>
      </c>
      <c r="H787" s="2" t="s">
        <v>28</v>
      </c>
      <c r="I787" s="2" t="s">
        <v>23</v>
      </c>
      <c r="J787" s="2" t="s">
        <v>24</v>
      </c>
      <c r="K787" s="107">
        <v>629.64</v>
      </c>
    </row>
    <row r="788" spans="7:11" x14ac:dyDescent="0.2">
      <c r="G788" s="3">
        <v>41116</v>
      </c>
      <c r="H788" s="2" t="s">
        <v>31</v>
      </c>
      <c r="I788" s="2" t="s">
        <v>14</v>
      </c>
      <c r="J788" s="2" t="s">
        <v>33</v>
      </c>
      <c r="K788" s="107">
        <v>5219.3100000000004</v>
      </c>
    </row>
    <row r="789" spans="7:11" x14ac:dyDescent="0.2">
      <c r="G789" s="3">
        <v>41028</v>
      </c>
      <c r="H789" s="2" t="s">
        <v>13</v>
      </c>
      <c r="I789" s="2" t="s">
        <v>20</v>
      </c>
      <c r="J789" s="2" t="s">
        <v>282</v>
      </c>
      <c r="K789" s="107">
        <v>3992.02</v>
      </c>
    </row>
    <row r="790" spans="7:11" x14ac:dyDescent="0.2">
      <c r="G790" s="3">
        <v>41272</v>
      </c>
      <c r="H790" s="2" t="s">
        <v>13</v>
      </c>
      <c r="I790" s="2" t="s">
        <v>20</v>
      </c>
      <c r="J790" s="2" t="s">
        <v>15</v>
      </c>
      <c r="K790" s="107">
        <v>3145.16</v>
      </c>
    </row>
    <row r="791" spans="7:11" x14ac:dyDescent="0.2">
      <c r="G791" s="3">
        <v>41229</v>
      </c>
      <c r="H791" s="2" t="s">
        <v>31</v>
      </c>
      <c r="I791" s="2" t="s">
        <v>23</v>
      </c>
      <c r="J791" s="2" t="s">
        <v>18</v>
      </c>
      <c r="K791" s="107">
        <v>8944.83</v>
      </c>
    </row>
    <row r="792" spans="7:11" x14ac:dyDescent="0.2">
      <c r="G792" s="3">
        <v>41147</v>
      </c>
      <c r="H792" s="2" t="s">
        <v>28</v>
      </c>
      <c r="I792" s="2" t="s">
        <v>27</v>
      </c>
      <c r="J792" s="2" t="s">
        <v>18</v>
      </c>
      <c r="K792" s="107">
        <v>2815.4</v>
      </c>
    </row>
    <row r="793" spans="7:11" x14ac:dyDescent="0.2">
      <c r="G793" s="3">
        <v>41458</v>
      </c>
      <c r="H793" s="2" t="s">
        <v>13</v>
      </c>
      <c r="I793" s="2" t="s">
        <v>20</v>
      </c>
      <c r="J793" s="2" t="s">
        <v>21</v>
      </c>
      <c r="K793" s="107">
        <v>5711.3</v>
      </c>
    </row>
    <row r="794" spans="7:11" x14ac:dyDescent="0.2">
      <c r="G794" s="3">
        <v>41245</v>
      </c>
      <c r="H794" s="2" t="s">
        <v>28</v>
      </c>
      <c r="I794" s="2" t="s">
        <v>27</v>
      </c>
      <c r="J794" s="2" t="s">
        <v>15</v>
      </c>
      <c r="K794" s="107">
        <v>5673.71</v>
      </c>
    </row>
    <row r="795" spans="7:11" x14ac:dyDescent="0.2">
      <c r="G795" s="3">
        <v>41418</v>
      </c>
      <c r="H795" s="2" t="s">
        <v>28</v>
      </c>
      <c r="I795" s="2" t="s">
        <v>27</v>
      </c>
      <c r="J795" s="2" t="s">
        <v>34</v>
      </c>
      <c r="K795" s="107">
        <v>5281.03</v>
      </c>
    </row>
    <row r="796" spans="7:11" x14ac:dyDescent="0.2">
      <c r="G796" s="3">
        <v>41226</v>
      </c>
      <c r="H796" s="2" t="s">
        <v>31</v>
      </c>
      <c r="I796" s="2" t="s">
        <v>27</v>
      </c>
      <c r="J796" s="2" t="s">
        <v>21</v>
      </c>
      <c r="K796" s="107">
        <v>9875.18</v>
      </c>
    </row>
    <row r="797" spans="7:11" x14ac:dyDescent="0.2">
      <c r="G797" s="3">
        <v>41482</v>
      </c>
      <c r="H797" s="2" t="s">
        <v>17</v>
      </c>
      <c r="I797" s="2" t="s">
        <v>23</v>
      </c>
      <c r="J797" s="2" t="s">
        <v>21</v>
      </c>
      <c r="K797" s="107">
        <v>5104.68</v>
      </c>
    </row>
    <row r="798" spans="7:11" x14ac:dyDescent="0.2">
      <c r="G798" s="3">
        <v>41118</v>
      </c>
      <c r="H798" s="2" t="s">
        <v>31</v>
      </c>
      <c r="I798" s="2" t="s">
        <v>27</v>
      </c>
      <c r="J798" s="2" t="s">
        <v>35</v>
      </c>
      <c r="K798" s="107">
        <v>8935.58</v>
      </c>
    </row>
    <row r="799" spans="7:11" x14ac:dyDescent="0.2">
      <c r="G799" s="3">
        <v>41622</v>
      </c>
      <c r="H799" s="2" t="s">
        <v>28</v>
      </c>
      <c r="I799" s="2" t="s">
        <v>23</v>
      </c>
      <c r="J799" s="2" t="s">
        <v>30</v>
      </c>
      <c r="K799" s="107">
        <v>1206.1199999999999</v>
      </c>
    </row>
    <row r="800" spans="7:11" x14ac:dyDescent="0.2">
      <c r="G800" s="3">
        <v>41525</v>
      </c>
      <c r="H800" s="2" t="s">
        <v>17</v>
      </c>
      <c r="I800" s="2" t="s">
        <v>14</v>
      </c>
      <c r="J800" s="2" t="s">
        <v>29</v>
      </c>
      <c r="K800" s="107">
        <v>4436.08</v>
      </c>
    </row>
    <row r="801" spans="7:11" x14ac:dyDescent="0.2">
      <c r="G801" s="3">
        <v>40917</v>
      </c>
      <c r="H801" s="2" t="s">
        <v>28</v>
      </c>
      <c r="I801" s="2" t="s">
        <v>20</v>
      </c>
      <c r="J801" s="2" t="s">
        <v>35</v>
      </c>
      <c r="K801" s="107">
        <v>1630.38</v>
      </c>
    </row>
    <row r="802" spans="7:11" x14ac:dyDescent="0.2">
      <c r="G802" s="3">
        <v>41496</v>
      </c>
      <c r="H802" s="2" t="s">
        <v>13</v>
      </c>
      <c r="I802" s="2" t="s">
        <v>27</v>
      </c>
      <c r="J802" s="2" t="s">
        <v>18</v>
      </c>
      <c r="K802" s="107">
        <v>2552.92</v>
      </c>
    </row>
    <row r="803" spans="7:11" x14ac:dyDescent="0.2">
      <c r="G803" s="3">
        <v>41217</v>
      </c>
      <c r="H803" s="2" t="s">
        <v>13</v>
      </c>
      <c r="I803" s="2" t="s">
        <v>23</v>
      </c>
      <c r="J803" s="2" t="s">
        <v>33</v>
      </c>
      <c r="K803" s="107">
        <v>9920.18</v>
      </c>
    </row>
    <row r="804" spans="7:11" x14ac:dyDescent="0.2">
      <c r="G804" s="3">
        <v>41554</v>
      </c>
      <c r="H804" s="2" t="s">
        <v>31</v>
      </c>
      <c r="I804" s="2" t="s">
        <v>23</v>
      </c>
      <c r="J804" s="2" t="s">
        <v>32</v>
      </c>
      <c r="K804" s="107">
        <v>9341.18</v>
      </c>
    </row>
    <row r="805" spans="7:11" x14ac:dyDescent="0.2">
      <c r="G805" s="3">
        <v>41002</v>
      </c>
      <c r="H805" s="2" t="s">
        <v>31</v>
      </c>
      <c r="I805" s="2" t="s">
        <v>27</v>
      </c>
      <c r="J805" s="2" t="s">
        <v>35</v>
      </c>
      <c r="K805" s="107">
        <v>322.01</v>
      </c>
    </row>
    <row r="806" spans="7:11" x14ac:dyDescent="0.2">
      <c r="G806" s="3">
        <v>41234</v>
      </c>
      <c r="H806" s="2" t="s">
        <v>17</v>
      </c>
      <c r="I806" s="2" t="s">
        <v>14</v>
      </c>
      <c r="J806" s="2" t="s">
        <v>36</v>
      </c>
      <c r="K806" s="107">
        <v>1073.27</v>
      </c>
    </row>
    <row r="807" spans="7:11" x14ac:dyDescent="0.2">
      <c r="G807" s="3">
        <v>41137</v>
      </c>
      <c r="H807" s="2" t="s">
        <v>31</v>
      </c>
      <c r="I807" s="2" t="s">
        <v>27</v>
      </c>
      <c r="J807" s="2" t="s">
        <v>18</v>
      </c>
      <c r="K807" s="107">
        <v>5698.05</v>
      </c>
    </row>
    <row r="808" spans="7:11" x14ac:dyDescent="0.2">
      <c r="G808" s="3">
        <v>41261</v>
      </c>
      <c r="H808" s="2" t="s">
        <v>31</v>
      </c>
      <c r="I808" s="2" t="s">
        <v>20</v>
      </c>
      <c r="J808" s="2" t="s">
        <v>36</v>
      </c>
      <c r="K808" s="107">
        <v>8483</v>
      </c>
    </row>
    <row r="809" spans="7:11" x14ac:dyDescent="0.2">
      <c r="G809" s="3">
        <v>40930</v>
      </c>
      <c r="H809" s="2" t="s">
        <v>28</v>
      </c>
      <c r="I809" s="2" t="s">
        <v>20</v>
      </c>
      <c r="J809" s="2" t="s">
        <v>18</v>
      </c>
      <c r="K809" s="107">
        <v>2281.0700000000002</v>
      </c>
    </row>
    <row r="810" spans="7:11" x14ac:dyDescent="0.2">
      <c r="G810" s="3">
        <v>41091</v>
      </c>
      <c r="H810" s="2" t="s">
        <v>17</v>
      </c>
      <c r="I810" s="2" t="s">
        <v>23</v>
      </c>
      <c r="J810" s="2" t="s">
        <v>18</v>
      </c>
      <c r="K810" s="107">
        <v>2619.9</v>
      </c>
    </row>
    <row r="811" spans="7:11" x14ac:dyDescent="0.2">
      <c r="G811" s="3">
        <v>41589</v>
      </c>
      <c r="H811" s="2" t="s">
        <v>31</v>
      </c>
      <c r="I811" s="2" t="s">
        <v>23</v>
      </c>
      <c r="J811" s="2" t="s">
        <v>18</v>
      </c>
      <c r="K811" s="107">
        <v>4875.21</v>
      </c>
    </row>
    <row r="812" spans="7:11" x14ac:dyDescent="0.2">
      <c r="G812" s="3">
        <v>41335</v>
      </c>
      <c r="H812" s="2" t="s">
        <v>28</v>
      </c>
      <c r="I812" s="2" t="s">
        <v>20</v>
      </c>
      <c r="J812" s="2" t="s">
        <v>34</v>
      </c>
      <c r="K812" s="107">
        <v>7504.14</v>
      </c>
    </row>
    <row r="813" spans="7:11" x14ac:dyDescent="0.2">
      <c r="G813" s="3">
        <v>41333</v>
      </c>
      <c r="H813" s="2" t="s">
        <v>31</v>
      </c>
      <c r="I813" s="2" t="s">
        <v>23</v>
      </c>
      <c r="J813" s="2" t="s">
        <v>34</v>
      </c>
      <c r="K813" s="107">
        <v>496.48</v>
      </c>
    </row>
    <row r="814" spans="7:11" x14ac:dyDescent="0.2">
      <c r="G814" s="3">
        <v>41269</v>
      </c>
      <c r="H814" s="2" t="s">
        <v>28</v>
      </c>
      <c r="I814" s="2" t="s">
        <v>14</v>
      </c>
      <c r="J814" s="2" t="s">
        <v>32</v>
      </c>
      <c r="K814" s="107">
        <v>9196.68</v>
      </c>
    </row>
    <row r="815" spans="7:11" x14ac:dyDescent="0.2">
      <c r="G815" s="3">
        <v>41314</v>
      </c>
      <c r="H815" s="2" t="s">
        <v>13</v>
      </c>
      <c r="I815" s="2" t="s">
        <v>20</v>
      </c>
      <c r="J815" s="2" t="s">
        <v>24</v>
      </c>
      <c r="K815" s="107">
        <v>4269.2700000000004</v>
      </c>
    </row>
    <row r="816" spans="7:11" x14ac:dyDescent="0.2">
      <c r="G816" s="3">
        <v>41563</v>
      </c>
      <c r="H816" s="2" t="s">
        <v>31</v>
      </c>
      <c r="I816" s="2" t="s">
        <v>20</v>
      </c>
      <c r="J816" s="2" t="s">
        <v>26</v>
      </c>
      <c r="K816" s="107">
        <v>7544.85</v>
      </c>
    </row>
    <row r="817" spans="7:11" x14ac:dyDescent="0.2">
      <c r="G817" s="3">
        <v>41278</v>
      </c>
      <c r="H817" s="2" t="s">
        <v>31</v>
      </c>
      <c r="I817" s="2" t="s">
        <v>20</v>
      </c>
      <c r="J817" s="2" t="s">
        <v>29</v>
      </c>
      <c r="K817" s="107">
        <v>5544.59</v>
      </c>
    </row>
    <row r="818" spans="7:11" x14ac:dyDescent="0.2">
      <c r="G818" s="3">
        <v>41547</v>
      </c>
      <c r="H818" s="2" t="s">
        <v>28</v>
      </c>
      <c r="I818" s="2" t="s">
        <v>23</v>
      </c>
      <c r="J818" s="2" t="s">
        <v>30</v>
      </c>
      <c r="K818" s="107">
        <v>4715.51</v>
      </c>
    </row>
    <row r="819" spans="7:11" x14ac:dyDescent="0.2">
      <c r="G819" s="3">
        <v>41157</v>
      </c>
      <c r="H819" s="2" t="s">
        <v>31</v>
      </c>
      <c r="I819" s="2" t="s">
        <v>20</v>
      </c>
      <c r="J819" s="2" t="s">
        <v>29</v>
      </c>
      <c r="K819" s="107">
        <v>5868.8</v>
      </c>
    </row>
    <row r="820" spans="7:11" x14ac:dyDescent="0.2">
      <c r="G820" s="3">
        <v>41632</v>
      </c>
      <c r="H820" s="2" t="s">
        <v>13</v>
      </c>
      <c r="I820" s="2" t="s">
        <v>20</v>
      </c>
      <c r="J820" s="2" t="s">
        <v>34</v>
      </c>
      <c r="K820" s="107">
        <v>556.15</v>
      </c>
    </row>
    <row r="821" spans="7:11" x14ac:dyDescent="0.2">
      <c r="G821" s="3">
        <v>40940</v>
      </c>
      <c r="H821" s="2" t="s">
        <v>28</v>
      </c>
      <c r="I821" s="2" t="s">
        <v>23</v>
      </c>
      <c r="J821" s="2" t="s">
        <v>35</v>
      </c>
      <c r="K821" s="107">
        <v>6737.26</v>
      </c>
    </row>
    <row r="822" spans="7:11" x14ac:dyDescent="0.2">
      <c r="G822" s="3">
        <v>41266</v>
      </c>
      <c r="H822" s="2" t="s">
        <v>13</v>
      </c>
      <c r="I822" s="2" t="s">
        <v>27</v>
      </c>
      <c r="J822" s="2" t="s">
        <v>36</v>
      </c>
      <c r="K822" s="107">
        <v>8107.15</v>
      </c>
    </row>
    <row r="823" spans="7:11" x14ac:dyDescent="0.2">
      <c r="G823" s="3">
        <v>41279</v>
      </c>
      <c r="H823" s="2" t="s">
        <v>28</v>
      </c>
      <c r="I823" s="2" t="s">
        <v>27</v>
      </c>
      <c r="J823" s="2" t="s">
        <v>32</v>
      </c>
      <c r="K823" s="107">
        <v>1887.45</v>
      </c>
    </row>
    <row r="824" spans="7:11" x14ac:dyDescent="0.2">
      <c r="G824" s="3">
        <v>41426</v>
      </c>
      <c r="H824" s="2" t="s">
        <v>28</v>
      </c>
      <c r="I824" s="2" t="s">
        <v>20</v>
      </c>
      <c r="J824" s="2" t="s">
        <v>34</v>
      </c>
      <c r="K824" s="107">
        <v>539.28</v>
      </c>
    </row>
    <row r="825" spans="7:11" x14ac:dyDescent="0.2">
      <c r="G825" s="3">
        <v>41002</v>
      </c>
      <c r="H825" s="2" t="s">
        <v>13</v>
      </c>
      <c r="I825" s="2" t="s">
        <v>14</v>
      </c>
      <c r="J825" s="2" t="s">
        <v>24</v>
      </c>
      <c r="K825" s="107">
        <v>9045.39</v>
      </c>
    </row>
    <row r="826" spans="7:11" x14ac:dyDescent="0.2">
      <c r="G826" s="3">
        <v>40934</v>
      </c>
      <c r="H826" s="2" t="s">
        <v>13</v>
      </c>
      <c r="I826" s="2" t="s">
        <v>23</v>
      </c>
      <c r="J826" s="2" t="s">
        <v>26</v>
      </c>
      <c r="K826" s="107">
        <v>3841.17</v>
      </c>
    </row>
    <row r="827" spans="7:11" x14ac:dyDescent="0.2">
      <c r="G827" s="3">
        <v>41634</v>
      </c>
      <c r="H827" s="2" t="s">
        <v>31</v>
      </c>
      <c r="I827" s="2" t="s">
        <v>14</v>
      </c>
      <c r="J827" s="2" t="s">
        <v>15</v>
      </c>
      <c r="K827" s="107">
        <v>5918.79</v>
      </c>
    </row>
    <row r="828" spans="7:11" x14ac:dyDescent="0.2">
      <c r="G828" s="3">
        <v>41601</v>
      </c>
      <c r="H828" s="2" t="s">
        <v>28</v>
      </c>
      <c r="I828" s="2" t="s">
        <v>27</v>
      </c>
      <c r="J828" s="2" t="s">
        <v>36</v>
      </c>
      <c r="K828" s="107">
        <v>4889.16</v>
      </c>
    </row>
    <row r="829" spans="7:11" x14ac:dyDescent="0.2">
      <c r="G829" s="3">
        <v>41412</v>
      </c>
      <c r="H829" s="2" t="s">
        <v>13</v>
      </c>
      <c r="I829" s="2" t="s">
        <v>20</v>
      </c>
      <c r="J829" s="2" t="s">
        <v>18</v>
      </c>
      <c r="K829" s="107">
        <v>9653.9699999999993</v>
      </c>
    </row>
    <row r="830" spans="7:11" x14ac:dyDescent="0.2">
      <c r="G830" s="3">
        <v>41242</v>
      </c>
      <c r="H830" s="2" t="s">
        <v>17</v>
      </c>
      <c r="I830" s="2" t="s">
        <v>14</v>
      </c>
      <c r="J830" s="2" t="s">
        <v>24</v>
      </c>
      <c r="K830" s="107">
        <v>5932.58</v>
      </c>
    </row>
    <row r="831" spans="7:11" x14ac:dyDescent="0.2">
      <c r="G831" s="3">
        <v>41229</v>
      </c>
      <c r="H831" s="2" t="s">
        <v>28</v>
      </c>
      <c r="I831" s="2" t="s">
        <v>23</v>
      </c>
      <c r="J831" s="2" t="s">
        <v>33</v>
      </c>
      <c r="K831" s="107">
        <v>1407.68</v>
      </c>
    </row>
    <row r="832" spans="7:11" x14ac:dyDescent="0.2">
      <c r="G832" s="3">
        <v>41182</v>
      </c>
      <c r="H832" s="2" t="s">
        <v>17</v>
      </c>
      <c r="I832" s="2" t="s">
        <v>14</v>
      </c>
      <c r="J832" s="2" t="s">
        <v>29</v>
      </c>
      <c r="K832" s="107">
        <v>807.59</v>
      </c>
    </row>
    <row r="833" spans="7:11" x14ac:dyDescent="0.2">
      <c r="G833" s="3">
        <v>41422</v>
      </c>
      <c r="H833" s="2" t="s">
        <v>28</v>
      </c>
      <c r="I833" s="2" t="s">
        <v>27</v>
      </c>
      <c r="J833" s="2" t="s">
        <v>21</v>
      </c>
      <c r="K833" s="107">
        <v>6609.94</v>
      </c>
    </row>
    <row r="834" spans="7:11" x14ac:dyDescent="0.2">
      <c r="G834" s="3">
        <v>41202</v>
      </c>
      <c r="H834" s="2" t="s">
        <v>31</v>
      </c>
      <c r="I834" s="2" t="s">
        <v>20</v>
      </c>
      <c r="J834" s="2" t="s">
        <v>24</v>
      </c>
      <c r="K834" s="107">
        <v>8088.56</v>
      </c>
    </row>
    <row r="835" spans="7:11" x14ac:dyDescent="0.2">
      <c r="G835" s="3">
        <v>41204</v>
      </c>
      <c r="H835" s="2" t="s">
        <v>13</v>
      </c>
      <c r="I835" s="2" t="s">
        <v>23</v>
      </c>
      <c r="J835" s="2" t="s">
        <v>35</v>
      </c>
      <c r="K835" s="107">
        <v>122.87</v>
      </c>
    </row>
    <row r="836" spans="7:11" x14ac:dyDescent="0.2">
      <c r="G836" s="3">
        <v>41242</v>
      </c>
      <c r="H836" s="2" t="s">
        <v>13</v>
      </c>
      <c r="I836" s="2" t="s">
        <v>23</v>
      </c>
      <c r="J836" s="2" t="s">
        <v>282</v>
      </c>
      <c r="K836" s="107">
        <v>5108.03</v>
      </c>
    </row>
    <row r="837" spans="7:11" x14ac:dyDescent="0.2">
      <c r="G837" s="3">
        <v>41510</v>
      </c>
      <c r="H837" s="2" t="s">
        <v>13</v>
      </c>
      <c r="I837" s="2" t="s">
        <v>14</v>
      </c>
      <c r="J837" s="2" t="s">
        <v>15</v>
      </c>
      <c r="K837" s="107">
        <v>1050.6099999999999</v>
      </c>
    </row>
    <row r="838" spans="7:11" x14ac:dyDescent="0.2">
      <c r="G838" s="3">
        <v>41608</v>
      </c>
      <c r="H838" s="2" t="s">
        <v>31</v>
      </c>
      <c r="I838" s="2" t="s">
        <v>20</v>
      </c>
      <c r="J838" s="2" t="s">
        <v>21</v>
      </c>
      <c r="K838" s="107">
        <v>6951.05</v>
      </c>
    </row>
    <row r="839" spans="7:11" x14ac:dyDescent="0.2">
      <c r="G839" s="3">
        <v>41002</v>
      </c>
      <c r="H839" s="2" t="s">
        <v>17</v>
      </c>
      <c r="I839" s="2" t="s">
        <v>20</v>
      </c>
      <c r="J839" s="2" t="s">
        <v>30</v>
      </c>
      <c r="K839" s="107">
        <v>9991.67</v>
      </c>
    </row>
    <row r="840" spans="7:11" x14ac:dyDescent="0.2">
      <c r="G840" s="3">
        <v>41482</v>
      </c>
      <c r="H840" s="2" t="s">
        <v>31</v>
      </c>
      <c r="I840" s="2" t="s">
        <v>23</v>
      </c>
      <c r="J840" s="2" t="s">
        <v>30</v>
      </c>
      <c r="K840" s="107">
        <v>7571.32</v>
      </c>
    </row>
    <row r="841" spans="7:11" x14ac:dyDescent="0.2">
      <c r="G841" s="3">
        <v>41376</v>
      </c>
      <c r="H841" s="2" t="s">
        <v>13</v>
      </c>
      <c r="I841" s="2" t="s">
        <v>14</v>
      </c>
      <c r="J841" s="2" t="s">
        <v>24</v>
      </c>
      <c r="K841" s="107">
        <v>5955.14</v>
      </c>
    </row>
    <row r="842" spans="7:11" x14ac:dyDescent="0.2">
      <c r="G842" s="3">
        <v>41452</v>
      </c>
      <c r="H842" s="2" t="s">
        <v>17</v>
      </c>
      <c r="I842" s="2" t="s">
        <v>23</v>
      </c>
      <c r="J842" s="2" t="s">
        <v>18</v>
      </c>
      <c r="K842" s="107">
        <v>2908.29</v>
      </c>
    </row>
    <row r="843" spans="7:11" x14ac:dyDescent="0.2">
      <c r="G843" s="3">
        <v>41378</v>
      </c>
      <c r="H843" s="2" t="s">
        <v>17</v>
      </c>
      <c r="I843" s="2" t="s">
        <v>14</v>
      </c>
      <c r="J843" s="2" t="s">
        <v>36</v>
      </c>
      <c r="K843" s="107">
        <v>7474.18</v>
      </c>
    </row>
    <row r="844" spans="7:11" x14ac:dyDescent="0.2">
      <c r="G844" s="3">
        <v>41186</v>
      </c>
      <c r="H844" s="2" t="s">
        <v>28</v>
      </c>
      <c r="I844" s="2" t="s">
        <v>23</v>
      </c>
      <c r="J844" s="2" t="s">
        <v>21</v>
      </c>
      <c r="K844" s="107">
        <v>9839.06</v>
      </c>
    </row>
    <row r="845" spans="7:11" x14ac:dyDescent="0.2">
      <c r="G845" s="3">
        <v>41604</v>
      </c>
      <c r="H845" s="2" t="s">
        <v>31</v>
      </c>
      <c r="I845" s="2" t="s">
        <v>14</v>
      </c>
      <c r="J845" s="2" t="s">
        <v>282</v>
      </c>
      <c r="K845" s="107">
        <v>3464.57</v>
      </c>
    </row>
    <row r="846" spans="7:11" x14ac:dyDescent="0.2">
      <c r="G846" s="3">
        <v>41051</v>
      </c>
      <c r="H846" s="2" t="s">
        <v>13</v>
      </c>
      <c r="I846" s="2" t="s">
        <v>20</v>
      </c>
      <c r="J846" s="2" t="s">
        <v>24</v>
      </c>
      <c r="K846" s="107">
        <v>8840.51</v>
      </c>
    </row>
    <row r="847" spans="7:11" x14ac:dyDescent="0.2">
      <c r="G847" s="3">
        <v>41489</v>
      </c>
      <c r="H847" s="2" t="s">
        <v>28</v>
      </c>
      <c r="I847" s="2" t="s">
        <v>23</v>
      </c>
      <c r="J847" s="2" t="s">
        <v>21</v>
      </c>
      <c r="K847" s="107">
        <v>2826.42</v>
      </c>
    </row>
    <row r="848" spans="7:11" x14ac:dyDescent="0.2">
      <c r="G848" s="3">
        <v>41099</v>
      </c>
      <c r="H848" s="2" t="s">
        <v>13</v>
      </c>
      <c r="I848" s="2" t="s">
        <v>14</v>
      </c>
      <c r="J848" s="2" t="s">
        <v>15</v>
      </c>
      <c r="K848" s="107">
        <v>3720.44</v>
      </c>
    </row>
    <row r="849" spans="7:11" x14ac:dyDescent="0.2">
      <c r="G849" s="3">
        <v>41008</v>
      </c>
      <c r="H849" s="2" t="s">
        <v>31</v>
      </c>
      <c r="I849" s="2" t="s">
        <v>27</v>
      </c>
      <c r="J849" s="2" t="s">
        <v>24</v>
      </c>
      <c r="K849" s="107">
        <v>2030.93</v>
      </c>
    </row>
    <row r="850" spans="7:11" x14ac:dyDescent="0.2">
      <c r="G850" s="3">
        <v>41582</v>
      </c>
      <c r="H850" s="2" t="s">
        <v>17</v>
      </c>
      <c r="I850" s="2" t="s">
        <v>14</v>
      </c>
      <c r="J850" s="2" t="s">
        <v>21</v>
      </c>
      <c r="K850" s="107">
        <v>8700.43</v>
      </c>
    </row>
    <row r="851" spans="7:11" x14ac:dyDescent="0.2">
      <c r="G851" s="3">
        <v>41472</v>
      </c>
      <c r="H851" s="2" t="s">
        <v>17</v>
      </c>
      <c r="I851" s="2" t="s">
        <v>23</v>
      </c>
      <c r="J851" s="2" t="s">
        <v>24</v>
      </c>
      <c r="K851" s="107">
        <v>1423.17</v>
      </c>
    </row>
    <row r="852" spans="7:11" x14ac:dyDescent="0.2">
      <c r="G852" s="3">
        <v>40964</v>
      </c>
      <c r="H852" s="2" t="s">
        <v>31</v>
      </c>
      <c r="I852" s="2" t="s">
        <v>14</v>
      </c>
      <c r="J852" s="2" t="s">
        <v>36</v>
      </c>
      <c r="K852" s="107">
        <v>6901.55</v>
      </c>
    </row>
    <row r="853" spans="7:11" x14ac:dyDescent="0.2">
      <c r="G853" s="3">
        <v>41598</v>
      </c>
      <c r="H853" s="2" t="s">
        <v>17</v>
      </c>
      <c r="I853" s="2" t="s">
        <v>23</v>
      </c>
      <c r="J853" s="2" t="s">
        <v>24</v>
      </c>
      <c r="K853" s="107">
        <v>6634.39</v>
      </c>
    </row>
    <row r="854" spans="7:11" x14ac:dyDescent="0.2">
      <c r="G854" s="3">
        <v>41537</v>
      </c>
      <c r="H854" s="2" t="s">
        <v>31</v>
      </c>
      <c r="I854" s="2" t="s">
        <v>14</v>
      </c>
      <c r="J854" s="2" t="s">
        <v>36</v>
      </c>
      <c r="K854" s="107">
        <v>1560.73</v>
      </c>
    </row>
    <row r="855" spans="7:11" x14ac:dyDescent="0.2">
      <c r="G855" s="3">
        <v>41269</v>
      </c>
      <c r="H855" s="2" t="s">
        <v>31</v>
      </c>
      <c r="I855" s="2" t="s">
        <v>27</v>
      </c>
      <c r="J855" s="2" t="s">
        <v>30</v>
      </c>
      <c r="K855" s="107">
        <v>8349.4500000000007</v>
      </c>
    </row>
    <row r="856" spans="7:11" x14ac:dyDescent="0.2">
      <c r="G856" s="3">
        <v>41519</v>
      </c>
      <c r="H856" s="2" t="s">
        <v>28</v>
      </c>
      <c r="I856" s="2" t="s">
        <v>27</v>
      </c>
      <c r="J856" s="2" t="s">
        <v>30</v>
      </c>
      <c r="K856" s="107">
        <v>5326.01</v>
      </c>
    </row>
    <row r="857" spans="7:11" x14ac:dyDescent="0.2">
      <c r="G857" s="3">
        <v>41612</v>
      </c>
      <c r="H857" s="2" t="s">
        <v>13</v>
      </c>
      <c r="I857" s="2" t="s">
        <v>20</v>
      </c>
      <c r="J857" s="2" t="s">
        <v>26</v>
      </c>
      <c r="K857" s="107">
        <v>7750.8</v>
      </c>
    </row>
    <row r="858" spans="7:11" x14ac:dyDescent="0.2">
      <c r="G858" s="3">
        <v>41564</v>
      </c>
      <c r="H858" s="2" t="s">
        <v>17</v>
      </c>
      <c r="I858" s="2" t="s">
        <v>27</v>
      </c>
      <c r="J858" s="2" t="s">
        <v>33</v>
      </c>
      <c r="K858" s="107">
        <v>4617.01</v>
      </c>
    </row>
    <row r="859" spans="7:11" x14ac:dyDescent="0.2">
      <c r="G859" s="3">
        <v>41428</v>
      </c>
      <c r="H859" s="2" t="s">
        <v>17</v>
      </c>
      <c r="I859" s="2" t="s">
        <v>20</v>
      </c>
      <c r="J859" s="2" t="s">
        <v>33</v>
      </c>
      <c r="K859" s="107">
        <v>1722.65</v>
      </c>
    </row>
    <row r="860" spans="7:11" x14ac:dyDescent="0.2">
      <c r="G860" s="3">
        <v>41636</v>
      </c>
      <c r="H860" s="2" t="s">
        <v>13</v>
      </c>
      <c r="I860" s="2" t="s">
        <v>27</v>
      </c>
      <c r="J860" s="2" t="s">
        <v>21</v>
      </c>
      <c r="K860" s="107">
        <v>8539.31</v>
      </c>
    </row>
    <row r="861" spans="7:11" x14ac:dyDescent="0.2">
      <c r="G861" s="3">
        <v>40978</v>
      </c>
      <c r="H861" s="2" t="s">
        <v>28</v>
      </c>
      <c r="I861" s="2" t="s">
        <v>14</v>
      </c>
      <c r="J861" s="2" t="s">
        <v>36</v>
      </c>
      <c r="K861" s="107">
        <v>8783.41</v>
      </c>
    </row>
    <row r="862" spans="7:11" x14ac:dyDescent="0.2">
      <c r="G862" s="3">
        <v>40988</v>
      </c>
      <c r="H862" s="2" t="s">
        <v>13</v>
      </c>
      <c r="I862" s="2" t="s">
        <v>20</v>
      </c>
      <c r="J862" s="2" t="s">
        <v>282</v>
      </c>
      <c r="K862" s="107">
        <v>4670.03</v>
      </c>
    </row>
    <row r="863" spans="7:11" x14ac:dyDescent="0.2">
      <c r="G863" s="3">
        <v>41348</v>
      </c>
      <c r="H863" s="2" t="s">
        <v>28</v>
      </c>
      <c r="I863" s="2" t="s">
        <v>27</v>
      </c>
      <c r="J863" s="2" t="s">
        <v>26</v>
      </c>
      <c r="K863" s="107">
        <v>1268.9000000000001</v>
      </c>
    </row>
    <row r="864" spans="7:11" x14ac:dyDescent="0.2">
      <c r="G864" s="3">
        <v>41602</v>
      </c>
      <c r="H864" s="2" t="s">
        <v>13</v>
      </c>
      <c r="I864" s="2" t="s">
        <v>14</v>
      </c>
      <c r="J864" s="2" t="s">
        <v>36</v>
      </c>
      <c r="K864" s="107">
        <v>3504.74</v>
      </c>
    </row>
    <row r="865" spans="7:11" x14ac:dyDescent="0.2">
      <c r="G865" s="3">
        <v>41611</v>
      </c>
      <c r="H865" s="2" t="s">
        <v>17</v>
      </c>
      <c r="I865" s="2" t="s">
        <v>20</v>
      </c>
      <c r="J865" s="2" t="s">
        <v>26</v>
      </c>
      <c r="K865" s="107">
        <v>1487.85</v>
      </c>
    </row>
    <row r="866" spans="7:11" x14ac:dyDescent="0.2">
      <c r="G866" s="3">
        <v>41276</v>
      </c>
      <c r="H866" s="2" t="s">
        <v>31</v>
      </c>
      <c r="I866" s="2" t="s">
        <v>14</v>
      </c>
      <c r="J866" s="2" t="s">
        <v>24</v>
      </c>
      <c r="K866" s="107">
        <v>9032.0400000000009</v>
      </c>
    </row>
    <row r="867" spans="7:11" x14ac:dyDescent="0.2">
      <c r="G867" s="3">
        <v>41058</v>
      </c>
      <c r="H867" s="2" t="s">
        <v>28</v>
      </c>
      <c r="I867" s="2" t="s">
        <v>23</v>
      </c>
      <c r="J867" s="2" t="s">
        <v>36</v>
      </c>
      <c r="K867" s="107">
        <v>3019.36</v>
      </c>
    </row>
    <row r="868" spans="7:11" x14ac:dyDescent="0.2">
      <c r="G868" s="3">
        <v>41604</v>
      </c>
      <c r="H868" s="2" t="s">
        <v>28</v>
      </c>
      <c r="I868" s="2" t="s">
        <v>20</v>
      </c>
      <c r="J868" s="2" t="s">
        <v>36</v>
      </c>
      <c r="K868" s="107">
        <v>4489.16</v>
      </c>
    </row>
    <row r="869" spans="7:11" x14ac:dyDescent="0.2">
      <c r="G869" s="3">
        <v>41515</v>
      </c>
      <c r="H869" s="2" t="s">
        <v>31</v>
      </c>
      <c r="I869" s="2" t="s">
        <v>27</v>
      </c>
      <c r="J869" s="2" t="s">
        <v>29</v>
      </c>
      <c r="K869" s="107">
        <v>8696.65</v>
      </c>
    </row>
    <row r="870" spans="7:11" x14ac:dyDescent="0.2">
      <c r="G870" s="3">
        <v>41362</v>
      </c>
      <c r="H870" s="2" t="s">
        <v>17</v>
      </c>
      <c r="I870" s="2" t="s">
        <v>23</v>
      </c>
      <c r="J870" s="2" t="s">
        <v>18</v>
      </c>
      <c r="K870" s="107">
        <v>906.61</v>
      </c>
    </row>
    <row r="871" spans="7:11" x14ac:dyDescent="0.2">
      <c r="G871" s="3">
        <v>41387</v>
      </c>
      <c r="H871" s="2" t="s">
        <v>28</v>
      </c>
      <c r="I871" s="2" t="s">
        <v>23</v>
      </c>
      <c r="J871" s="2" t="s">
        <v>15</v>
      </c>
      <c r="K871" s="107">
        <v>4523.09</v>
      </c>
    </row>
    <row r="872" spans="7:11" x14ac:dyDescent="0.2">
      <c r="G872" s="3">
        <v>41627</v>
      </c>
      <c r="H872" s="2" t="s">
        <v>28</v>
      </c>
      <c r="I872" s="2" t="s">
        <v>27</v>
      </c>
      <c r="J872" s="2" t="s">
        <v>35</v>
      </c>
      <c r="K872" s="107">
        <v>1966.77</v>
      </c>
    </row>
    <row r="873" spans="7:11" x14ac:dyDescent="0.2">
      <c r="G873" s="3">
        <v>41231</v>
      </c>
      <c r="H873" s="2" t="s">
        <v>31</v>
      </c>
      <c r="I873" s="2" t="s">
        <v>27</v>
      </c>
      <c r="J873" s="2" t="s">
        <v>26</v>
      </c>
      <c r="K873" s="107">
        <v>1558.36</v>
      </c>
    </row>
    <row r="874" spans="7:11" x14ac:dyDescent="0.2">
      <c r="G874" s="3">
        <v>41342</v>
      </c>
      <c r="H874" s="2" t="s">
        <v>13</v>
      </c>
      <c r="I874" s="2" t="s">
        <v>20</v>
      </c>
      <c r="J874" s="2" t="s">
        <v>33</v>
      </c>
      <c r="K874" s="107">
        <v>8166.14</v>
      </c>
    </row>
    <row r="875" spans="7:11" x14ac:dyDescent="0.2">
      <c r="G875" s="3">
        <v>40969</v>
      </c>
      <c r="H875" s="2" t="s">
        <v>13</v>
      </c>
      <c r="I875" s="2" t="s">
        <v>23</v>
      </c>
      <c r="J875" s="2" t="s">
        <v>35</v>
      </c>
      <c r="K875" s="107">
        <v>4540.6099999999997</v>
      </c>
    </row>
    <row r="876" spans="7:11" x14ac:dyDescent="0.2">
      <c r="G876" s="3">
        <v>41406</v>
      </c>
      <c r="H876" s="2" t="s">
        <v>28</v>
      </c>
      <c r="I876" s="2" t="s">
        <v>14</v>
      </c>
      <c r="J876" s="2" t="s">
        <v>24</v>
      </c>
      <c r="K876" s="107">
        <v>7261.66</v>
      </c>
    </row>
    <row r="877" spans="7:11" x14ac:dyDescent="0.2">
      <c r="G877" s="3">
        <v>41347</v>
      </c>
      <c r="H877" s="2" t="s">
        <v>31</v>
      </c>
      <c r="I877" s="2" t="s">
        <v>20</v>
      </c>
      <c r="J877" s="2" t="s">
        <v>26</v>
      </c>
      <c r="K877" s="107">
        <v>3356.89</v>
      </c>
    </row>
    <row r="878" spans="7:11" x14ac:dyDescent="0.2">
      <c r="G878" s="3">
        <v>41059</v>
      </c>
      <c r="H878" s="2" t="s">
        <v>13</v>
      </c>
      <c r="I878" s="2" t="s">
        <v>27</v>
      </c>
      <c r="J878" s="2" t="s">
        <v>18</v>
      </c>
      <c r="K878" s="107">
        <v>4762.87</v>
      </c>
    </row>
    <row r="879" spans="7:11" x14ac:dyDescent="0.2">
      <c r="G879" s="3">
        <v>40940</v>
      </c>
      <c r="H879" s="2" t="s">
        <v>31</v>
      </c>
      <c r="I879" s="2" t="s">
        <v>27</v>
      </c>
      <c r="J879" s="2" t="s">
        <v>18</v>
      </c>
      <c r="K879" s="107">
        <v>6504.78</v>
      </c>
    </row>
    <row r="880" spans="7:11" x14ac:dyDescent="0.2">
      <c r="G880" s="3">
        <v>41162</v>
      </c>
      <c r="H880" s="2" t="s">
        <v>13</v>
      </c>
      <c r="I880" s="2" t="s">
        <v>27</v>
      </c>
      <c r="J880" s="2" t="s">
        <v>36</v>
      </c>
      <c r="K880" s="107">
        <v>8643.34</v>
      </c>
    </row>
    <row r="881" spans="7:11" x14ac:dyDescent="0.2">
      <c r="G881" s="3">
        <v>41440</v>
      </c>
      <c r="H881" s="2" t="s">
        <v>31</v>
      </c>
      <c r="I881" s="2" t="s">
        <v>27</v>
      </c>
      <c r="J881" s="2" t="s">
        <v>35</v>
      </c>
      <c r="K881" s="107">
        <v>4402.17</v>
      </c>
    </row>
    <row r="882" spans="7:11" x14ac:dyDescent="0.2">
      <c r="G882" s="3">
        <v>40943</v>
      </c>
      <c r="H882" s="2" t="s">
        <v>31</v>
      </c>
      <c r="I882" s="2" t="s">
        <v>20</v>
      </c>
      <c r="J882" s="2" t="s">
        <v>32</v>
      </c>
      <c r="K882" s="107">
        <v>3007.47</v>
      </c>
    </row>
    <row r="883" spans="7:11" x14ac:dyDescent="0.2">
      <c r="G883" s="3">
        <v>41035</v>
      </c>
      <c r="H883" s="2" t="s">
        <v>13</v>
      </c>
      <c r="I883" s="2" t="s">
        <v>27</v>
      </c>
      <c r="J883" s="2" t="s">
        <v>32</v>
      </c>
      <c r="K883" s="107">
        <v>8276.7900000000009</v>
      </c>
    </row>
    <row r="884" spans="7:11" x14ac:dyDescent="0.2">
      <c r="G884" s="3">
        <v>41084</v>
      </c>
      <c r="H884" s="2" t="s">
        <v>17</v>
      </c>
      <c r="I884" s="2" t="s">
        <v>23</v>
      </c>
      <c r="J884" s="2" t="s">
        <v>36</v>
      </c>
      <c r="K884" s="107">
        <v>9034.5499999999993</v>
      </c>
    </row>
    <row r="885" spans="7:11" x14ac:dyDescent="0.2">
      <c r="G885" s="3">
        <v>41578</v>
      </c>
      <c r="H885" s="2" t="s">
        <v>31</v>
      </c>
      <c r="I885" s="2" t="s">
        <v>20</v>
      </c>
      <c r="J885" s="2" t="s">
        <v>26</v>
      </c>
      <c r="K885" s="107">
        <v>8911.36</v>
      </c>
    </row>
    <row r="886" spans="7:11" x14ac:dyDescent="0.2">
      <c r="G886" s="3">
        <v>41172</v>
      </c>
      <c r="H886" s="2" t="s">
        <v>17</v>
      </c>
      <c r="I886" s="2" t="s">
        <v>27</v>
      </c>
      <c r="J886" s="2" t="s">
        <v>33</v>
      </c>
      <c r="K886" s="107">
        <v>6881.55</v>
      </c>
    </row>
    <row r="887" spans="7:11" x14ac:dyDescent="0.2">
      <c r="G887" s="3">
        <v>41289</v>
      </c>
      <c r="H887" s="2" t="s">
        <v>28</v>
      </c>
      <c r="I887" s="2" t="s">
        <v>20</v>
      </c>
      <c r="J887" s="2" t="s">
        <v>18</v>
      </c>
      <c r="K887" s="107">
        <v>7437.04</v>
      </c>
    </row>
    <row r="888" spans="7:11" x14ac:dyDescent="0.2">
      <c r="G888" s="3">
        <v>41070</v>
      </c>
      <c r="H888" s="2" t="s">
        <v>28</v>
      </c>
      <c r="I888" s="2" t="s">
        <v>14</v>
      </c>
      <c r="J888" s="2" t="s">
        <v>34</v>
      </c>
      <c r="K888" s="107">
        <v>5959.41</v>
      </c>
    </row>
    <row r="889" spans="7:11" x14ac:dyDescent="0.2">
      <c r="G889" s="3">
        <v>40929</v>
      </c>
      <c r="H889" s="2" t="s">
        <v>28</v>
      </c>
      <c r="I889" s="2" t="s">
        <v>27</v>
      </c>
      <c r="J889" s="2" t="s">
        <v>282</v>
      </c>
      <c r="K889" s="107">
        <v>882.6</v>
      </c>
    </row>
    <row r="890" spans="7:11" x14ac:dyDescent="0.2">
      <c r="G890" s="3">
        <v>41232</v>
      </c>
      <c r="H890" s="2" t="s">
        <v>17</v>
      </c>
      <c r="I890" s="2" t="s">
        <v>14</v>
      </c>
      <c r="J890" s="2" t="s">
        <v>32</v>
      </c>
      <c r="K890" s="107">
        <v>7115.33</v>
      </c>
    </row>
    <row r="891" spans="7:11" x14ac:dyDescent="0.2">
      <c r="G891" s="3">
        <v>41248</v>
      </c>
      <c r="H891" s="2" t="s">
        <v>13</v>
      </c>
      <c r="I891" s="2" t="s">
        <v>14</v>
      </c>
      <c r="J891" s="2" t="s">
        <v>15</v>
      </c>
      <c r="K891" s="107">
        <v>3332.81</v>
      </c>
    </row>
    <row r="892" spans="7:11" x14ac:dyDescent="0.2">
      <c r="G892" s="3">
        <v>40966</v>
      </c>
      <c r="H892" s="2" t="s">
        <v>17</v>
      </c>
      <c r="I892" s="2" t="s">
        <v>14</v>
      </c>
      <c r="J892" s="2" t="s">
        <v>15</v>
      </c>
      <c r="K892" s="107">
        <v>5974.18</v>
      </c>
    </row>
    <row r="893" spans="7:11" x14ac:dyDescent="0.2">
      <c r="G893" s="3">
        <v>41607</v>
      </c>
      <c r="H893" s="2" t="s">
        <v>31</v>
      </c>
      <c r="I893" s="2" t="s">
        <v>14</v>
      </c>
      <c r="J893" s="2" t="s">
        <v>36</v>
      </c>
      <c r="K893" s="107">
        <v>6237.26</v>
      </c>
    </row>
    <row r="894" spans="7:11" x14ac:dyDescent="0.2">
      <c r="G894" s="3">
        <v>41413</v>
      </c>
      <c r="H894" s="2" t="s">
        <v>13</v>
      </c>
      <c r="I894" s="2" t="s">
        <v>23</v>
      </c>
      <c r="J894" s="2" t="s">
        <v>282</v>
      </c>
      <c r="K894" s="107">
        <v>775.46</v>
      </c>
    </row>
    <row r="895" spans="7:11" x14ac:dyDescent="0.2">
      <c r="G895" s="3">
        <v>41349</v>
      </c>
      <c r="H895" s="2" t="s">
        <v>13</v>
      </c>
      <c r="I895" s="2" t="s">
        <v>27</v>
      </c>
      <c r="J895" s="2" t="s">
        <v>26</v>
      </c>
      <c r="K895" s="107">
        <v>4755.2299999999996</v>
      </c>
    </row>
    <row r="896" spans="7:11" x14ac:dyDescent="0.2">
      <c r="G896" s="3">
        <v>41335</v>
      </c>
      <c r="H896" s="2" t="s">
        <v>13</v>
      </c>
      <c r="I896" s="2" t="s">
        <v>23</v>
      </c>
      <c r="J896" s="2" t="s">
        <v>15</v>
      </c>
      <c r="K896" s="107">
        <v>4113.72</v>
      </c>
    </row>
    <row r="897" spans="7:11" x14ac:dyDescent="0.2">
      <c r="G897" s="3">
        <v>41100</v>
      </c>
      <c r="H897" s="2" t="s">
        <v>13</v>
      </c>
      <c r="I897" s="2" t="s">
        <v>27</v>
      </c>
      <c r="J897" s="2" t="s">
        <v>21</v>
      </c>
      <c r="K897" s="107">
        <v>9903.6299999999992</v>
      </c>
    </row>
    <row r="898" spans="7:11" x14ac:dyDescent="0.2">
      <c r="G898" s="3">
        <v>41166</v>
      </c>
      <c r="H898" s="2" t="s">
        <v>17</v>
      </c>
      <c r="I898" s="2" t="s">
        <v>23</v>
      </c>
      <c r="J898" s="2" t="s">
        <v>29</v>
      </c>
      <c r="K898" s="107">
        <v>6600.08</v>
      </c>
    </row>
    <row r="899" spans="7:11" x14ac:dyDescent="0.2">
      <c r="G899" s="3">
        <v>41499</v>
      </c>
      <c r="H899" s="2" t="s">
        <v>28</v>
      </c>
      <c r="I899" s="2" t="s">
        <v>23</v>
      </c>
      <c r="J899" s="2" t="s">
        <v>36</v>
      </c>
      <c r="K899" s="107">
        <v>733.46</v>
      </c>
    </row>
    <row r="900" spans="7:11" x14ac:dyDescent="0.2">
      <c r="G900" s="3">
        <v>41115</v>
      </c>
      <c r="H900" s="2" t="s">
        <v>17</v>
      </c>
      <c r="I900" s="2" t="s">
        <v>14</v>
      </c>
      <c r="J900" s="2" t="s">
        <v>24</v>
      </c>
      <c r="K900" s="107">
        <v>3244.7</v>
      </c>
    </row>
    <row r="901" spans="7:11" x14ac:dyDescent="0.2">
      <c r="G901" s="3">
        <v>41368</v>
      </c>
      <c r="H901" s="2" t="s">
        <v>17</v>
      </c>
      <c r="I901" s="2" t="s">
        <v>27</v>
      </c>
      <c r="J901" s="2" t="s">
        <v>282</v>
      </c>
      <c r="K901" s="107">
        <v>2615.39</v>
      </c>
    </row>
    <row r="902" spans="7:11" x14ac:dyDescent="0.2">
      <c r="G902" s="3">
        <v>41090</v>
      </c>
      <c r="H902" s="2" t="s">
        <v>28</v>
      </c>
      <c r="I902" s="2" t="s">
        <v>20</v>
      </c>
      <c r="J902" s="2" t="s">
        <v>35</v>
      </c>
      <c r="K902" s="107">
        <v>2844.17</v>
      </c>
    </row>
    <row r="903" spans="7:11" x14ac:dyDescent="0.2">
      <c r="G903" s="3">
        <v>41473</v>
      </c>
      <c r="H903" s="2" t="s">
        <v>17</v>
      </c>
      <c r="I903" s="2" t="s">
        <v>27</v>
      </c>
      <c r="J903" s="2" t="s">
        <v>15</v>
      </c>
      <c r="K903" s="107">
        <v>4552.62</v>
      </c>
    </row>
    <row r="904" spans="7:11" x14ac:dyDescent="0.2">
      <c r="G904" s="3">
        <v>41523</v>
      </c>
      <c r="H904" s="2" t="s">
        <v>13</v>
      </c>
      <c r="I904" s="2" t="s">
        <v>23</v>
      </c>
      <c r="J904" s="2" t="s">
        <v>29</v>
      </c>
      <c r="K904" s="107">
        <v>8362.3799999999992</v>
      </c>
    </row>
    <row r="905" spans="7:11" x14ac:dyDescent="0.2">
      <c r="G905" s="3">
        <v>41128</v>
      </c>
      <c r="H905" s="2" t="s">
        <v>17</v>
      </c>
      <c r="I905" s="2" t="s">
        <v>23</v>
      </c>
      <c r="J905" s="2" t="s">
        <v>26</v>
      </c>
      <c r="K905" s="107">
        <v>9072.86</v>
      </c>
    </row>
    <row r="906" spans="7:11" x14ac:dyDescent="0.2">
      <c r="G906" s="3">
        <v>41525</v>
      </c>
      <c r="H906" s="2" t="s">
        <v>17</v>
      </c>
      <c r="I906" s="2" t="s">
        <v>23</v>
      </c>
      <c r="J906" s="2" t="s">
        <v>30</v>
      </c>
      <c r="K906" s="107">
        <v>3514.66</v>
      </c>
    </row>
    <row r="907" spans="7:11" x14ac:dyDescent="0.2">
      <c r="G907" s="3">
        <v>41075</v>
      </c>
      <c r="H907" s="2" t="s">
        <v>31</v>
      </c>
      <c r="I907" s="2" t="s">
        <v>20</v>
      </c>
      <c r="J907" s="2" t="s">
        <v>15</v>
      </c>
      <c r="K907" s="107">
        <v>9295.5400000000009</v>
      </c>
    </row>
    <row r="908" spans="7:11" x14ac:dyDescent="0.2">
      <c r="G908" s="3">
        <v>41447</v>
      </c>
      <c r="H908" s="2" t="s">
        <v>17</v>
      </c>
      <c r="I908" s="2" t="s">
        <v>23</v>
      </c>
      <c r="J908" s="2" t="s">
        <v>35</v>
      </c>
      <c r="K908" s="107">
        <v>3858.08</v>
      </c>
    </row>
    <row r="909" spans="7:11" x14ac:dyDescent="0.2">
      <c r="G909" s="3">
        <v>41074</v>
      </c>
      <c r="H909" s="2" t="s">
        <v>31</v>
      </c>
      <c r="I909" s="2" t="s">
        <v>27</v>
      </c>
      <c r="J909" s="2" t="s">
        <v>32</v>
      </c>
      <c r="K909" s="107">
        <v>3205.02</v>
      </c>
    </row>
    <row r="910" spans="7:11" x14ac:dyDescent="0.2">
      <c r="G910" s="3">
        <v>41211</v>
      </c>
      <c r="H910" s="2" t="s">
        <v>13</v>
      </c>
      <c r="I910" s="2" t="s">
        <v>20</v>
      </c>
      <c r="J910" s="2" t="s">
        <v>30</v>
      </c>
      <c r="K910" s="107">
        <v>2688.73</v>
      </c>
    </row>
    <row r="911" spans="7:11" x14ac:dyDescent="0.2">
      <c r="G911" s="3">
        <v>40988</v>
      </c>
      <c r="H911" s="2" t="s">
        <v>28</v>
      </c>
      <c r="I911" s="2" t="s">
        <v>23</v>
      </c>
      <c r="J911" s="2" t="s">
        <v>26</v>
      </c>
      <c r="K911" s="107">
        <v>6389.03</v>
      </c>
    </row>
    <row r="912" spans="7:11" x14ac:dyDescent="0.2">
      <c r="G912" s="3">
        <v>41346</v>
      </c>
      <c r="H912" s="2" t="s">
        <v>17</v>
      </c>
      <c r="I912" s="2" t="s">
        <v>14</v>
      </c>
      <c r="J912" s="2" t="s">
        <v>30</v>
      </c>
      <c r="K912" s="107">
        <v>2619.9899999999998</v>
      </c>
    </row>
    <row r="913" spans="7:11" x14ac:dyDescent="0.2">
      <c r="G913" s="3">
        <v>40991</v>
      </c>
      <c r="H913" s="2" t="s">
        <v>28</v>
      </c>
      <c r="I913" s="2" t="s">
        <v>27</v>
      </c>
      <c r="J913" s="2" t="s">
        <v>29</v>
      </c>
      <c r="K913" s="107">
        <v>2721.16</v>
      </c>
    </row>
    <row r="914" spans="7:11" x14ac:dyDescent="0.2">
      <c r="G914" s="3">
        <v>41413</v>
      </c>
      <c r="H914" s="2" t="s">
        <v>17</v>
      </c>
      <c r="I914" s="2" t="s">
        <v>27</v>
      </c>
      <c r="J914" s="2" t="s">
        <v>282</v>
      </c>
      <c r="K914" s="107">
        <v>5634.52</v>
      </c>
    </row>
    <row r="915" spans="7:11" x14ac:dyDescent="0.2">
      <c r="G915" s="3">
        <v>41104</v>
      </c>
      <c r="H915" s="2" t="s">
        <v>31</v>
      </c>
      <c r="I915" s="2" t="s">
        <v>27</v>
      </c>
      <c r="J915" s="2" t="s">
        <v>15</v>
      </c>
      <c r="K915" s="107">
        <v>9808.24</v>
      </c>
    </row>
    <row r="916" spans="7:11" x14ac:dyDescent="0.2">
      <c r="G916" s="3">
        <v>41551</v>
      </c>
      <c r="H916" s="2" t="s">
        <v>17</v>
      </c>
      <c r="I916" s="2" t="s">
        <v>23</v>
      </c>
      <c r="J916" s="2" t="s">
        <v>282</v>
      </c>
      <c r="K916" s="107">
        <v>1443.15</v>
      </c>
    </row>
    <row r="917" spans="7:11" x14ac:dyDescent="0.2">
      <c r="G917" s="3">
        <v>41003</v>
      </c>
      <c r="H917" s="2" t="s">
        <v>13</v>
      </c>
      <c r="I917" s="2" t="s">
        <v>23</v>
      </c>
      <c r="J917" s="2" t="s">
        <v>33</v>
      </c>
      <c r="K917" s="107">
        <v>6312.64</v>
      </c>
    </row>
    <row r="918" spans="7:11" x14ac:dyDescent="0.2">
      <c r="G918" s="3">
        <v>40959</v>
      </c>
      <c r="H918" s="2" t="s">
        <v>17</v>
      </c>
      <c r="I918" s="2" t="s">
        <v>27</v>
      </c>
      <c r="J918" s="2" t="s">
        <v>33</v>
      </c>
      <c r="K918" s="107">
        <v>5386.23</v>
      </c>
    </row>
    <row r="919" spans="7:11" x14ac:dyDescent="0.2">
      <c r="G919" s="3">
        <v>41014</v>
      </c>
      <c r="H919" s="2" t="s">
        <v>13</v>
      </c>
      <c r="I919" s="2" t="s">
        <v>14</v>
      </c>
      <c r="J919" s="2" t="s">
        <v>34</v>
      </c>
      <c r="K919" s="107">
        <v>3281.49</v>
      </c>
    </row>
    <row r="920" spans="7:11" x14ac:dyDescent="0.2">
      <c r="G920" s="3">
        <v>40915</v>
      </c>
      <c r="H920" s="2" t="s">
        <v>28</v>
      </c>
      <c r="I920" s="2" t="s">
        <v>20</v>
      </c>
      <c r="J920" s="2" t="s">
        <v>18</v>
      </c>
      <c r="K920" s="107">
        <v>3125.34</v>
      </c>
    </row>
    <row r="921" spans="7:11" x14ac:dyDescent="0.2">
      <c r="G921" s="3">
        <v>41469</v>
      </c>
      <c r="H921" s="2" t="s">
        <v>17</v>
      </c>
      <c r="I921" s="2" t="s">
        <v>27</v>
      </c>
      <c r="J921" s="2" t="s">
        <v>282</v>
      </c>
      <c r="K921" s="107">
        <v>8238.6</v>
      </c>
    </row>
    <row r="922" spans="7:11" x14ac:dyDescent="0.2">
      <c r="G922" s="3">
        <v>41471</v>
      </c>
      <c r="H922" s="2" t="s">
        <v>17</v>
      </c>
      <c r="I922" s="2" t="s">
        <v>14</v>
      </c>
      <c r="J922" s="2" t="s">
        <v>35</v>
      </c>
      <c r="K922" s="107">
        <v>1480.98</v>
      </c>
    </row>
    <row r="923" spans="7:11" x14ac:dyDescent="0.2">
      <c r="G923" s="3">
        <v>41103</v>
      </c>
      <c r="H923" s="2" t="s">
        <v>13</v>
      </c>
      <c r="I923" s="2" t="s">
        <v>20</v>
      </c>
      <c r="J923" s="2" t="s">
        <v>36</v>
      </c>
      <c r="K923" s="107">
        <v>1190.68</v>
      </c>
    </row>
    <row r="924" spans="7:11" x14ac:dyDescent="0.2">
      <c r="G924" s="3">
        <v>40947</v>
      </c>
      <c r="H924" s="2" t="s">
        <v>28</v>
      </c>
      <c r="I924" s="2" t="s">
        <v>20</v>
      </c>
      <c r="J924" s="2" t="s">
        <v>282</v>
      </c>
      <c r="K924" s="107">
        <v>7473</v>
      </c>
    </row>
    <row r="925" spans="7:11" x14ac:dyDescent="0.2">
      <c r="G925" s="3">
        <v>41211</v>
      </c>
      <c r="H925" s="2" t="s">
        <v>17</v>
      </c>
      <c r="I925" s="2" t="s">
        <v>27</v>
      </c>
      <c r="J925" s="2" t="s">
        <v>21</v>
      </c>
      <c r="K925" s="107">
        <v>5484.35</v>
      </c>
    </row>
    <row r="926" spans="7:11" x14ac:dyDescent="0.2">
      <c r="G926" s="3">
        <v>41382</v>
      </c>
      <c r="H926" s="2" t="s">
        <v>13</v>
      </c>
      <c r="I926" s="2" t="s">
        <v>14</v>
      </c>
      <c r="J926" s="2" t="s">
        <v>34</v>
      </c>
      <c r="K926" s="107">
        <v>4222.49</v>
      </c>
    </row>
    <row r="927" spans="7:11" x14ac:dyDescent="0.2">
      <c r="G927" s="3">
        <v>41290</v>
      </c>
      <c r="H927" s="2" t="s">
        <v>17</v>
      </c>
      <c r="I927" s="2" t="s">
        <v>20</v>
      </c>
      <c r="J927" s="2" t="s">
        <v>24</v>
      </c>
      <c r="K927" s="107">
        <v>875.23</v>
      </c>
    </row>
    <row r="928" spans="7:11" x14ac:dyDescent="0.2">
      <c r="G928" s="3">
        <v>41523</v>
      </c>
      <c r="H928" s="2" t="s">
        <v>28</v>
      </c>
      <c r="I928" s="2" t="s">
        <v>23</v>
      </c>
      <c r="J928" s="2" t="s">
        <v>26</v>
      </c>
      <c r="K928" s="107">
        <v>884.98</v>
      </c>
    </row>
    <row r="929" spans="7:11" x14ac:dyDescent="0.2">
      <c r="G929" s="3">
        <v>40922</v>
      </c>
      <c r="H929" s="2" t="s">
        <v>17</v>
      </c>
      <c r="I929" s="2" t="s">
        <v>20</v>
      </c>
      <c r="J929" s="2" t="s">
        <v>15</v>
      </c>
      <c r="K929" s="107">
        <v>6689.14</v>
      </c>
    </row>
    <row r="930" spans="7:11" x14ac:dyDescent="0.2">
      <c r="G930" s="3">
        <v>41409</v>
      </c>
      <c r="H930" s="2" t="s">
        <v>13</v>
      </c>
      <c r="I930" s="2" t="s">
        <v>20</v>
      </c>
      <c r="J930" s="2" t="s">
        <v>30</v>
      </c>
      <c r="K930" s="107">
        <v>2910.78</v>
      </c>
    </row>
    <row r="931" spans="7:11" x14ac:dyDescent="0.2">
      <c r="G931" s="3">
        <v>41017</v>
      </c>
      <c r="H931" s="2" t="s">
        <v>28</v>
      </c>
      <c r="I931" s="2" t="s">
        <v>23</v>
      </c>
      <c r="J931" s="2" t="s">
        <v>32</v>
      </c>
      <c r="K931" s="107">
        <v>3465.18</v>
      </c>
    </row>
    <row r="932" spans="7:11" x14ac:dyDescent="0.2">
      <c r="G932" s="3">
        <v>41634</v>
      </c>
      <c r="H932" s="2" t="s">
        <v>17</v>
      </c>
      <c r="I932" s="2" t="s">
        <v>14</v>
      </c>
      <c r="J932" s="2" t="s">
        <v>36</v>
      </c>
      <c r="K932" s="107">
        <v>2474.4499999999998</v>
      </c>
    </row>
    <row r="933" spans="7:11" x14ac:dyDescent="0.2">
      <c r="G933" s="3">
        <v>41595</v>
      </c>
      <c r="H933" s="2" t="s">
        <v>17</v>
      </c>
      <c r="I933" s="2" t="s">
        <v>20</v>
      </c>
      <c r="J933" s="2" t="s">
        <v>32</v>
      </c>
      <c r="K933" s="107">
        <v>3868.85</v>
      </c>
    </row>
    <row r="934" spans="7:11" x14ac:dyDescent="0.2">
      <c r="G934" s="3">
        <v>41502</v>
      </c>
      <c r="H934" s="2" t="s">
        <v>17</v>
      </c>
      <c r="I934" s="2" t="s">
        <v>14</v>
      </c>
      <c r="J934" s="2" t="s">
        <v>29</v>
      </c>
      <c r="K934" s="107">
        <v>6869.11</v>
      </c>
    </row>
    <row r="935" spans="7:11" x14ac:dyDescent="0.2">
      <c r="G935" s="3">
        <v>41325</v>
      </c>
      <c r="H935" s="2" t="s">
        <v>28</v>
      </c>
      <c r="I935" s="2" t="s">
        <v>14</v>
      </c>
      <c r="J935" s="2" t="s">
        <v>33</v>
      </c>
      <c r="K935" s="107">
        <v>1602.17</v>
      </c>
    </row>
    <row r="936" spans="7:11" x14ac:dyDescent="0.2">
      <c r="G936" s="3">
        <v>41015</v>
      </c>
      <c r="H936" s="2" t="s">
        <v>28</v>
      </c>
      <c r="I936" s="2" t="s">
        <v>27</v>
      </c>
      <c r="J936" s="2" t="s">
        <v>33</v>
      </c>
      <c r="K936" s="107">
        <v>5865.47</v>
      </c>
    </row>
    <row r="937" spans="7:11" x14ac:dyDescent="0.2">
      <c r="G937" s="3">
        <v>41612</v>
      </c>
      <c r="H937" s="2" t="s">
        <v>31</v>
      </c>
      <c r="I937" s="2" t="s">
        <v>20</v>
      </c>
      <c r="J937" s="2" t="s">
        <v>15</v>
      </c>
      <c r="K937" s="107">
        <v>3981.23</v>
      </c>
    </row>
    <row r="938" spans="7:11" x14ac:dyDescent="0.2">
      <c r="G938" s="3">
        <v>41305</v>
      </c>
      <c r="H938" s="2" t="s">
        <v>17</v>
      </c>
      <c r="I938" s="2" t="s">
        <v>14</v>
      </c>
      <c r="J938" s="2" t="s">
        <v>36</v>
      </c>
      <c r="K938" s="107">
        <v>836.01</v>
      </c>
    </row>
    <row r="939" spans="7:11" x14ac:dyDescent="0.2">
      <c r="G939" s="3">
        <v>41318</v>
      </c>
      <c r="H939" s="2" t="s">
        <v>17</v>
      </c>
      <c r="I939" s="2" t="s">
        <v>23</v>
      </c>
      <c r="J939" s="2" t="s">
        <v>26</v>
      </c>
      <c r="K939" s="107">
        <v>9527.5400000000009</v>
      </c>
    </row>
    <row r="940" spans="7:11" x14ac:dyDescent="0.2">
      <c r="G940" s="3">
        <v>41408</v>
      </c>
      <c r="H940" s="2" t="s">
        <v>28</v>
      </c>
      <c r="I940" s="2" t="s">
        <v>20</v>
      </c>
      <c r="J940" s="2" t="s">
        <v>35</v>
      </c>
      <c r="K940" s="107">
        <v>4746.07</v>
      </c>
    </row>
    <row r="941" spans="7:11" x14ac:dyDescent="0.2">
      <c r="G941" s="3">
        <v>41202</v>
      </c>
      <c r="H941" s="2" t="s">
        <v>17</v>
      </c>
      <c r="I941" s="2" t="s">
        <v>14</v>
      </c>
      <c r="J941" s="2" t="s">
        <v>24</v>
      </c>
      <c r="K941" s="107">
        <v>4445.58</v>
      </c>
    </row>
    <row r="942" spans="7:11" x14ac:dyDescent="0.2">
      <c r="G942" s="3">
        <v>41532</v>
      </c>
      <c r="H942" s="2" t="s">
        <v>28</v>
      </c>
      <c r="I942" s="2" t="s">
        <v>23</v>
      </c>
      <c r="J942" s="2" t="s">
        <v>18</v>
      </c>
      <c r="K942" s="107">
        <v>7028.26</v>
      </c>
    </row>
    <row r="943" spans="7:11" x14ac:dyDescent="0.2">
      <c r="G943" s="3">
        <v>41117</v>
      </c>
      <c r="H943" s="2" t="s">
        <v>17</v>
      </c>
      <c r="I943" s="2" t="s">
        <v>27</v>
      </c>
      <c r="J943" s="2" t="s">
        <v>29</v>
      </c>
      <c r="K943" s="107">
        <v>2489.56</v>
      </c>
    </row>
    <row r="944" spans="7:11" x14ac:dyDescent="0.2">
      <c r="G944" s="3">
        <v>41271</v>
      </c>
      <c r="H944" s="2" t="s">
        <v>13</v>
      </c>
      <c r="I944" s="2" t="s">
        <v>27</v>
      </c>
      <c r="J944" s="2" t="s">
        <v>21</v>
      </c>
      <c r="K944" s="107">
        <v>3008.95</v>
      </c>
    </row>
    <row r="945" spans="7:11" x14ac:dyDescent="0.2">
      <c r="G945" s="3">
        <v>41570</v>
      </c>
      <c r="H945" s="2" t="s">
        <v>31</v>
      </c>
      <c r="I945" s="2" t="s">
        <v>23</v>
      </c>
      <c r="J945" s="2" t="s">
        <v>32</v>
      </c>
      <c r="K945" s="107">
        <v>1026.55</v>
      </c>
    </row>
    <row r="946" spans="7:11" x14ac:dyDescent="0.2">
      <c r="G946" s="3">
        <v>41334</v>
      </c>
      <c r="H946" s="2" t="s">
        <v>13</v>
      </c>
      <c r="I946" s="2" t="s">
        <v>23</v>
      </c>
      <c r="J946" s="2" t="s">
        <v>33</v>
      </c>
      <c r="K946" s="107">
        <v>2837.14</v>
      </c>
    </row>
    <row r="947" spans="7:11" x14ac:dyDescent="0.2">
      <c r="G947" s="3">
        <v>41109</v>
      </c>
      <c r="H947" s="2" t="s">
        <v>31</v>
      </c>
      <c r="I947" s="2" t="s">
        <v>27</v>
      </c>
      <c r="J947" s="2" t="s">
        <v>36</v>
      </c>
      <c r="K947" s="107">
        <v>8700.35</v>
      </c>
    </row>
    <row r="948" spans="7:11" x14ac:dyDescent="0.2">
      <c r="G948" s="3">
        <v>41180</v>
      </c>
      <c r="H948" s="2" t="s">
        <v>28</v>
      </c>
      <c r="I948" s="2" t="s">
        <v>27</v>
      </c>
      <c r="J948" s="2" t="s">
        <v>36</v>
      </c>
      <c r="K948" s="107">
        <v>9770.4699999999993</v>
      </c>
    </row>
    <row r="949" spans="7:11" x14ac:dyDescent="0.2">
      <c r="G949" s="3">
        <v>41516</v>
      </c>
      <c r="H949" s="2" t="s">
        <v>28</v>
      </c>
      <c r="I949" s="2" t="s">
        <v>20</v>
      </c>
      <c r="J949" s="2" t="s">
        <v>32</v>
      </c>
      <c r="K949" s="107">
        <v>258.08999999999997</v>
      </c>
    </row>
    <row r="950" spans="7:11" x14ac:dyDescent="0.2">
      <c r="G950" s="3">
        <v>41471</v>
      </c>
      <c r="H950" s="2" t="s">
        <v>13</v>
      </c>
      <c r="I950" s="2" t="s">
        <v>14</v>
      </c>
      <c r="J950" s="2" t="s">
        <v>36</v>
      </c>
      <c r="K950" s="107">
        <v>3050.15</v>
      </c>
    </row>
    <row r="951" spans="7:11" x14ac:dyDescent="0.2">
      <c r="G951" s="3">
        <v>41005</v>
      </c>
      <c r="H951" s="2" t="s">
        <v>13</v>
      </c>
      <c r="I951" s="2" t="s">
        <v>23</v>
      </c>
      <c r="J951" s="2" t="s">
        <v>29</v>
      </c>
      <c r="K951" s="107">
        <v>7888.73</v>
      </c>
    </row>
    <row r="952" spans="7:11" x14ac:dyDescent="0.2">
      <c r="G952" s="3">
        <v>41252</v>
      </c>
      <c r="H952" s="2" t="s">
        <v>13</v>
      </c>
      <c r="I952" s="2" t="s">
        <v>27</v>
      </c>
      <c r="J952" s="2" t="s">
        <v>18</v>
      </c>
      <c r="K952" s="107">
        <v>7436.48</v>
      </c>
    </row>
    <row r="953" spans="7:11" x14ac:dyDescent="0.2">
      <c r="G953" s="3">
        <v>40958</v>
      </c>
      <c r="H953" s="2" t="s">
        <v>17</v>
      </c>
      <c r="I953" s="2" t="s">
        <v>23</v>
      </c>
      <c r="J953" s="2" t="s">
        <v>34</v>
      </c>
      <c r="K953" s="107">
        <v>2110.79</v>
      </c>
    </row>
    <row r="954" spans="7:11" x14ac:dyDescent="0.2">
      <c r="G954" s="3">
        <v>41299</v>
      </c>
      <c r="H954" s="2" t="s">
        <v>31</v>
      </c>
      <c r="I954" s="2" t="s">
        <v>20</v>
      </c>
      <c r="J954" s="2" t="s">
        <v>36</v>
      </c>
      <c r="K954" s="107">
        <v>8886.15</v>
      </c>
    </row>
    <row r="955" spans="7:11" x14ac:dyDescent="0.2">
      <c r="G955" s="3">
        <v>41415</v>
      </c>
      <c r="H955" s="2" t="s">
        <v>13</v>
      </c>
      <c r="I955" s="2" t="s">
        <v>27</v>
      </c>
      <c r="J955" s="2" t="s">
        <v>32</v>
      </c>
      <c r="K955" s="107">
        <v>4057.49</v>
      </c>
    </row>
    <row r="956" spans="7:11" x14ac:dyDescent="0.2">
      <c r="G956" s="3">
        <v>41584</v>
      </c>
      <c r="H956" s="2" t="s">
        <v>31</v>
      </c>
      <c r="I956" s="2" t="s">
        <v>14</v>
      </c>
      <c r="J956" s="2" t="s">
        <v>29</v>
      </c>
      <c r="K956" s="107">
        <v>7898.61</v>
      </c>
    </row>
    <row r="957" spans="7:11" x14ac:dyDescent="0.2">
      <c r="G957" s="3">
        <v>41588</v>
      </c>
      <c r="H957" s="2" t="s">
        <v>13</v>
      </c>
      <c r="I957" s="2" t="s">
        <v>20</v>
      </c>
      <c r="J957" s="2" t="s">
        <v>30</v>
      </c>
      <c r="K957" s="107">
        <v>781.88</v>
      </c>
    </row>
    <row r="958" spans="7:11" x14ac:dyDescent="0.2">
      <c r="G958" s="3">
        <v>41345</v>
      </c>
      <c r="H958" s="2" t="s">
        <v>17</v>
      </c>
      <c r="I958" s="2" t="s">
        <v>23</v>
      </c>
      <c r="J958" s="2" t="s">
        <v>29</v>
      </c>
      <c r="K958" s="107">
        <v>1112.19</v>
      </c>
    </row>
    <row r="959" spans="7:11" x14ac:dyDescent="0.2">
      <c r="G959" s="3">
        <v>41129</v>
      </c>
      <c r="H959" s="2" t="s">
        <v>31</v>
      </c>
      <c r="I959" s="2" t="s">
        <v>20</v>
      </c>
      <c r="J959" s="2" t="s">
        <v>282</v>
      </c>
      <c r="K959" s="107">
        <v>8163.49</v>
      </c>
    </row>
    <row r="960" spans="7:11" x14ac:dyDescent="0.2">
      <c r="G960" s="3">
        <v>41043</v>
      </c>
      <c r="H960" s="2" t="s">
        <v>28</v>
      </c>
      <c r="I960" s="2" t="s">
        <v>14</v>
      </c>
      <c r="J960" s="2" t="s">
        <v>24</v>
      </c>
      <c r="K960" s="107">
        <v>9326.76</v>
      </c>
    </row>
    <row r="961" spans="7:11" x14ac:dyDescent="0.2">
      <c r="G961" s="3">
        <v>40928</v>
      </c>
      <c r="H961" s="2" t="s">
        <v>31</v>
      </c>
      <c r="I961" s="2" t="s">
        <v>27</v>
      </c>
      <c r="J961" s="2" t="s">
        <v>32</v>
      </c>
      <c r="K961" s="107">
        <v>6780.16</v>
      </c>
    </row>
    <row r="962" spans="7:11" x14ac:dyDescent="0.2">
      <c r="G962" s="3">
        <v>41177</v>
      </c>
      <c r="H962" s="2" t="s">
        <v>28</v>
      </c>
      <c r="I962" s="2" t="s">
        <v>14</v>
      </c>
      <c r="J962" s="2" t="s">
        <v>21</v>
      </c>
      <c r="K962" s="107">
        <v>4266.91</v>
      </c>
    </row>
    <row r="963" spans="7:11" x14ac:dyDescent="0.2">
      <c r="G963" s="3">
        <v>41562</v>
      </c>
      <c r="H963" s="2" t="s">
        <v>28</v>
      </c>
      <c r="I963" s="2" t="s">
        <v>23</v>
      </c>
      <c r="J963" s="2" t="s">
        <v>33</v>
      </c>
      <c r="K963" s="107">
        <v>1395.92</v>
      </c>
    </row>
    <row r="964" spans="7:11" x14ac:dyDescent="0.2">
      <c r="G964" s="3">
        <v>41130</v>
      </c>
      <c r="H964" s="2" t="s">
        <v>28</v>
      </c>
      <c r="I964" s="2" t="s">
        <v>20</v>
      </c>
      <c r="J964" s="2" t="s">
        <v>34</v>
      </c>
      <c r="K964" s="107">
        <v>6899.98</v>
      </c>
    </row>
    <row r="965" spans="7:11" x14ac:dyDescent="0.2">
      <c r="G965" s="3">
        <v>41377</v>
      </c>
      <c r="H965" s="2" t="s">
        <v>13</v>
      </c>
      <c r="I965" s="2" t="s">
        <v>20</v>
      </c>
      <c r="J965" s="2" t="s">
        <v>29</v>
      </c>
      <c r="K965" s="107">
        <v>5678.45</v>
      </c>
    </row>
    <row r="966" spans="7:11" x14ac:dyDescent="0.2">
      <c r="G966" s="3">
        <v>41501</v>
      </c>
      <c r="H966" s="2" t="s">
        <v>17</v>
      </c>
      <c r="I966" s="2" t="s">
        <v>23</v>
      </c>
      <c r="J966" s="2" t="s">
        <v>30</v>
      </c>
      <c r="K966" s="107">
        <v>4863.21</v>
      </c>
    </row>
    <row r="967" spans="7:11" x14ac:dyDescent="0.2">
      <c r="G967" s="3">
        <v>40959</v>
      </c>
      <c r="H967" s="2" t="s">
        <v>13</v>
      </c>
      <c r="I967" s="2" t="s">
        <v>23</v>
      </c>
      <c r="J967" s="2" t="s">
        <v>30</v>
      </c>
      <c r="K967" s="107">
        <v>3986.19</v>
      </c>
    </row>
    <row r="968" spans="7:11" x14ac:dyDescent="0.2">
      <c r="G968" s="3">
        <v>41118</v>
      </c>
      <c r="H968" s="2" t="s">
        <v>17</v>
      </c>
      <c r="I968" s="2" t="s">
        <v>20</v>
      </c>
      <c r="J968" s="2" t="s">
        <v>21</v>
      </c>
      <c r="K968" s="107">
        <v>9353.56</v>
      </c>
    </row>
    <row r="969" spans="7:11" x14ac:dyDescent="0.2">
      <c r="G969" s="3">
        <v>41110</v>
      </c>
      <c r="H969" s="2" t="s">
        <v>28</v>
      </c>
      <c r="I969" s="2" t="s">
        <v>20</v>
      </c>
      <c r="J969" s="2" t="s">
        <v>26</v>
      </c>
      <c r="K969" s="107">
        <v>4770.68</v>
      </c>
    </row>
    <row r="970" spans="7:11" x14ac:dyDescent="0.2">
      <c r="G970" s="3">
        <v>41420</v>
      </c>
      <c r="H970" s="2" t="s">
        <v>17</v>
      </c>
      <c r="I970" s="2" t="s">
        <v>23</v>
      </c>
      <c r="J970" s="2" t="s">
        <v>282</v>
      </c>
      <c r="K970" s="107">
        <v>6155.72</v>
      </c>
    </row>
    <row r="971" spans="7:11" x14ac:dyDescent="0.2">
      <c r="G971" s="3">
        <v>41474</v>
      </c>
      <c r="H971" s="2" t="s">
        <v>31</v>
      </c>
      <c r="I971" s="2" t="s">
        <v>20</v>
      </c>
      <c r="J971" s="2" t="s">
        <v>21</v>
      </c>
      <c r="K971" s="107">
        <v>7447.8</v>
      </c>
    </row>
    <row r="972" spans="7:11" x14ac:dyDescent="0.2">
      <c r="G972" s="3">
        <v>41118</v>
      </c>
      <c r="H972" s="2" t="s">
        <v>13</v>
      </c>
      <c r="I972" s="2" t="s">
        <v>23</v>
      </c>
      <c r="J972" s="2" t="s">
        <v>34</v>
      </c>
      <c r="K972" s="107">
        <v>5000.92</v>
      </c>
    </row>
    <row r="973" spans="7:11" x14ac:dyDescent="0.2">
      <c r="G973" s="3">
        <v>41550</v>
      </c>
      <c r="H973" s="2" t="s">
        <v>31</v>
      </c>
      <c r="I973" s="2" t="s">
        <v>20</v>
      </c>
      <c r="J973" s="2" t="s">
        <v>18</v>
      </c>
      <c r="K973" s="107">
        <v>4364.99</v>
      </c>
    </row>
    <row r="974" spans="7:11" x14ac:dyDescent="0.2">
      <c r="G974" s="3">
        <v>41518</v>
      </c>
      <c r="H974" s="2" t="s">
        <v>31</v>
      </c>
      <c r="I974" s="2" t="s">
        <v>23</v>
      </c>
      <c r="J974" s="2" t="s">
        <v>21</v>
      </c>
      <c r="K974" s="107">
        <v>455.63</v>
      </c>
    </row>
    <row r="975" spans="7:11" x14ac:dyDescent="0.2">
      <c r="G975" s="3">
        <v>41314</v>
      </c>
      <c r="H975" s="2" t="s">
        <v>31</v>
      </c>
      <c r="I975" s="2" t="s">
        <v>27</v>
      </c>
      <c r="J975" s="2" t="s">
        <v>21</v>
      </c>
      <c r="K975" s="107">
        <v>2583.71</v>
      </c>
    </row>
    <row r="976" spans="7:11" x14ac:dyDescent="0.2">
      <c r="G976" s="3">
        <v>41303</v>
      </c>
      <c r="H976" s="2" t="s">
        <v>31</v>
      </c>
      <c r="I976" s="2" t="s">
        <v>27</v>
      </c>
      <c r="J976" s="2" t="s">
        <v>33</v>
      </c>
      <c r="K976" s="107">
        <v>459.75</v>
      </c>
    </row>
    <row r="977" spans="7:11" x14ac:dyDescent="0.2">
      <c r="G977" s="3">
        <v>41098</v>
      </c>
      <c r="H977" s="2" t="s">
        <v>28</v>
      </c>
      <c r="I977" s="2" t="s">
        <v>14</v>
      </c>
      <c r="J977" s="2" t="s">
        <v>26</v>
      </c>
      <c r="K977" s="107">
        <v>2079.3200000000002</v>
      </c>
    </row>
    <row r="978" spans="7:11" x14ac:dyDescent="0.2">
      <c r="G978" s="3">
        <v>40928</v>
      </c>
      <c r="H978" s="2" t="s">
        <v>28</v>
      </c>
      <c r="I978" s="2" t="s">
        <v>14</v>
      </c>
      <c r="J978" s="2" t="s">
        <v>282</v>
      </c>
      <c r="K978" s="107">
        <v>893.83</v>
      </c>
    </row>
    <row r="979" spans="7:11" x14ac:dyDescent="0.2">
      <c r="G979" s="3">
        <v>41555</v>
      </c>
      <c r="H979" s="2" t="s">
        <v>31</v>
      </c>
      <c r="I979" s="2" t="s">
        <v>23</v>
      </c>
      <c r="J979" s="2" t="s">
        <v>24</v>
      </c>
      <c r="K979" s="107">
        <v>6653.48</v>
      </c>
    </row>
    <row r="980" spans="7:11" x14ac:dyDescent="0.2">
      <c r="G980" s="3">
        <v>41327</v>
      </c>
      <c r="H980" s="2" t="s">
        <v>17</v>
      </c>
      <c r="I980" s="2" t="s">
        <v>14</v>
      </c>
      <c r="J980" s="2" t="s">
        <v>33</v>
      </c>
      <c r="K980" s="107">
        <v>8946.84</v>
      </c>
    </row>
    <row r="981" spans="7:11" x14ac:dyDescent="0.2">
      <c r="G981" s="3">
        <v>41153</v>
      </c>
      <c r="H981" s="2" t="s">
        <v>13</v>
      </c>
      <c r="I981" s="2" t="s">
        <v>20</v>
      </c>
      <c r="J981" s="2" t="s">
        <v>35</v>
      </c>
      <c r="K981" s="107">
        <v>7380.17</v>
      </c>
    </row>
    <row r="982" spans="7:11" x14ac:dyDescent="0.2">
      <c r="G982" s="3">
        <v>40943</v>
      </c>
      <c r="H982" s="2" t="s">
        <v>17</v>
      </c>
      <c r="I982" s="2" t="s">
        <v>20</v>
      </c>
      <c r="J982" s="2" t="s">
        <v>33</v>
      </c>
      <c r="K982" s="107">
        <v>9568.1200000000008</v>
      </c>
    </row>
    <row r="983" spans="7:11" x14ac:dyDescent="0.2">
      <c r="G983" s="3">
        <v>41580</v>
      </c>
      <c r="H983" s="2" t="s">
        <v>17</v>
      </c>
      <c r="I983" s="2" t="s">
        <v>14</v>
      </c>
      <c r="J983" s="2" t="s">
        <v>26</v>
      </c>
      <c r="K983" s="107">
        <v>8633.24</v>
      </c>
    </row>
    <row r="984" spans="7:11" x14ac:dyDescent="0.2">
      <c r="G984" s="3">
        <v>41255</v>
      </c>
      <c r="H984" s="2" t="s">
        <v>17</v>
      </c>
      <c r="I984" s="2" t="s">
        <v>14</v>
      </c>
      <c r="J984" s="2" t="s">
        <v>21</v>
      </c>
      <c r="K984" s="107">
        <v>3195.56</v>
      </c>
    </row>
    <row r="985" spans="7:11" x14ac:dyDescent="0.2">
      <c r="G985" s="3">
        <v>41039</v>
      </c>
      <c r="H985" s="2" t="s">
        <v>31</v>
      </c>
      <c r="I985" s="2" t="s">
        <v>14</v>
      </c>
      <c r="J985" s="2" t="s">
        <v>30</v>
      </c>
      <c r="K985" s="107">
        <v>7329.59</v>
      </c>
    </row>
    <row r="986" spans="7:11" x14ac:dyDescent="0.2">
      <c r="G986" s="3">
        <v>41380</v>
      </c>
      <c r="H986" s="2" t="s">
        <v>17</v>
      </c>
      <c r="I986" s="2" t="s">
        <v>20</v>
      </c>
      <c r="J986" s="2" t="s">
        <v>29</v>
      </c>
      <c r="K986" s="107">
        <v>5964.81</v>
      </c>
    </row>
    <row r="987" spans="7:11" x14ac:dyDescent="0.2">
      <c r="G987" s="3">
        <v>41276</v>
      </c>
      <c r="H987" s="2" t="s">
        <v>13</v>
      </c>
      <c r="I987" s="2" t="s">
        <v>14</v>
      </c>
      <c r="J987" s="2" t="s">
        <v>24</v>
      </c>
      <c r="K987" s="107">
        <v>3585.7</v>
      </c>
    </row>
    <row r="988" spans="7:11" x14ac:dyDescent="0.2">
      <c r="G988" s="3">
        <v>41189</v>
      </c>
      <c r="H988" s="2" t="s">
        <v>13</v>
      </c>
      <c r="I988" s="2" t="s">
        <v>23</v>
      </c>
      <c r="J988" s="2" t="s">
        <v>34</v>
      </c>
      <c r="K988" s="107">
        <v>7741.09</v>
      </c>
    </row>
    <row r="989" spans="7:11" x14ac:dyDescent="0.2">
      <c r="G989" s="3">
        <v>41395</v>
      </c>
      <c r="H989" s="2" t="s">
        <v>31</v>
      </c>
      <c r="I989" s="2" t="s">
        <v>20</v>
      </c>
      <c r="J989" s="2" t="s">
        <v>282</v>
      </c>
      <c r="K989" s="107">
        <v>8807.32</v>
      </c>
    </row>
    <row r="990" spans="7:11" x14ac:dyDescent="0.2">
      <c r="G990" s="3">
        <v>41552</v>
      </c>
      <c r="H990" s="2" t="s">
        <v>28</v>
      </c>
      <c r="I990" s="2" t="s">
        <v>27</v>
      </c>
      <c r="J990" s="2" t="s">
        <v>282</v>
      </c>
      <c r="K990" s="107">
        <v>1135.92</v>
      </c>
    </row>
    <row r="991" spans="7:11" x14ac:dyDescent="0.2">
      <c r="G991" s="3">
        <v>41115</v>
      </c>
      <c r="H991" s="2" t="s">
        <v>17</v>
      </c>
      <c r="I991" s="2" t="s">
        <v>14</v>
      </c>
      <c r="J991" s="2" t="s">
        <v>32</v>
      </c>
      <c r="K991" s="107">
        <v>9975.93</v>
      </c>
    </row>
    <row r="992" spans="7:11" x14ac:dyDescent="0.2">
      <c r="G992" s="3">
        <v>41394</v>
      </c>
      <c r="H992" s="2" t="s">
        <v>17</v>
      </c>
      <c r="I992" s="2" t="s">
        <v>14</v>
      </c>
      <c r="J992" s="2" t="s">
        <v>24</v>
      </c>
      <c r="K992" s="107">
        <v>3178.08</v>
      </c>
    </row>
    <row r="993" spans="7:11" x14ac:dyDescent="0.2">
      <c r="G993" s="3">
        <v>41224</v>
      </c>
      <c r="H993" s="2" t="s">
        <v>31</v>
      </c>
      <c r="I993" s="2" t="s">
        <v>27</v>
      </c>
      <c r="J993" s="2" t="s">
        <v>33</v>
      </c>
      <c r="K993" s="107">
        <v>4044.6</v>
      </c>
    </row>
    <row r="994" spans="7:11" x14ac:dyDescent="0.2">
      <c r="G994" s="3">
        <v>41356</v>
      </c>
      <c r="H994" s="2" t="s">
        <v>31</v>
      </c>
      <c r="I994" s="2" t="s">
        <v>23</v>
      </c>
      <c r="J994" s="2" t="s">
        <v>35</v>
      </c>
      <c r="K994" s="107">
        <v>3468.33</v>
      </c>
    </row>
    <row r="995" spans="7:11" x14ac:dyDescent="0.2">
      <c r="G995" s="3">
        <v>41541</v>
      </c>
      <c r="H995" s="2" t="s">
        <v>31</v>
      </c>
      <c r="I995" s="2" t="s">
        <v>20</v>
      </c>
      <c r="J995" s="2" t="s">
        <v>32</v>
      </c>
      <c r="K995" s="107">
        <v>5319.85</v>
      </c>
    </row>
    <row r="996" spans="7:11" x14ac:dyDescent="0.2">
      <c r="G996" s="3">
        <v>41093</v>
      </c>
      <c r="H996" s="2" t="s">
        <v>28</v>
      </c>
      <c r="I996" s="2" t="s">
        <v>14</v>
      </c>
      <c r="J996" s="2" t="s">
        <v>36</v>
      </c>
      <c r="K996" s="107">
        <v>2580.02</v>
      </c>
    </row>
    <row r="997" spans="7:11" x14ac:dyDescent="0.2">
      <c r="G997" s="3">
        <v>41353</v>
      </c>
      <c r="H997" s="2" t="s">
        <v>17</v>
      </c>
      <c r="I997" s="2" t="s">
        <v>23</v>
      </c>
      <c r="J997" s="2" t="s">
        <v>34</v>
      </c>
      <c r="K997" s="107">
        <v>1890.37</v>
      </c>
    </row>
    <row r="998" spans="7:11" x14ac:dyDescent="0.2">
      <c r="G998" s="3">
        <v>41482</v>
      </c>
      <c r="H998" s="2" t="s">
        <v>31</v>
      </c>
      <c r="I998" s="2" t="s">
        <v>14</v>
      </c>
      <c r="J998" s="2" t="s">
        <v>34</v>
      </c>
      <c r="K998" s="107">
        <v>664.15</v>
      </c>
    </row>
    <row r="999" spans="7:11" x14ac:dyDescent="0.2">
      <c r="G999" s="3">
        <v>41265</v>
      </c>
      <c r="H999" s="2" t="s">
        <v>17</v>
      </c>
      <c r="I999" s="2" t="s">
        <v>20</v>
      </c>
      <c r="J999" s="2" t="s">
        <v>33</v>
      </c>
      <c r="K999" s="107">
        <v>4303.6099999999997</v>
      </c>
    </row>
    <row r="1000" spans="7:11" x14ac:dyDescent="0.2">
      <c r="G1000" s="3">
        <v>41404</v>
      </c>
      <c r="H1000" s="2" t="s">
        <v>17</v>
      </c>
      <c r="I1000" s="2" t="s">
        <v>27</v>
      </c>
      <c r="J1000" s="2" t="s">
        <v>29</v>
      </c>
      <c r="K1000" s="107">
        <v>1723.64</v>
      </c>
    </row>
    <row r="1001" spans="7:11" x14ac:dyDescent="0.2">
      <c r="G1001" s="3">
        <v>41324</v>
      </c>
      <c r="H1001" s="2" t="s">
        <v>31</v>
      </c>
      <c r="I1001" s="2" t="s">
        <v>20</v>
      </c>
      <c r="J1001" s="2" t="s">
        <v>32</v>
      </c>
      <c r="K1001" s="107">
        <v>9522.83</v>
      </c>
    </row>
    <row r="1002" spans="7:11" x14ac:dyDescent="0.2">
      <c r="G1002" s="3">
        <v>41068</v>
      </c>
      <c r="H1002" s="2" t="s">
        <v>31</v>
      </c>
      <c r="I1002" s="2" t="s">
        <v>27</v>
      </c>
      <c r="J1002" s="2" t="s">
        <v>15</v>
      </c>
      <c r="K1002" s="107">
        <v>3635.75</v>
      </c>
    </row>
    <row r="1003" spans="7:11" x14ac:dyDescent="0.2">
      <c r="G1003" s="3">
        <v>41602</v>
      </c>
      <c r="H1003" s="2" t="s">
        <v>13</v>
      </c>
      <c r="I1003" s="2" t="s">
        <v>14</v>
      </c>
      <c r="J1003" s="2" t="s">
        <v>32</v>
      </c>
      <c r="K1003" s="107">
        <v>3980.04</v>
      </c>
    </row>
    <row r="1004" spans="7:11" x14ac:dyDescent="0.2">
      <c r="G1004" s="3">
        <v>41435</v>
      </c>
      <c r="H1004" s="2" t="s">
        <v>13</v>
      </c>
      <c r="I1004" s="2" t="s">
        <v>14</v>
      </c>
      <c r="J1004" s="2" t="s">
        <v>35</v>
      </c>
      <c r="K1004" s="107">
        <v>361.12</v>
      </c>
    </row>
    <row r="1005" spans="7:11" x14ac:dyDescent="0.2">
      <c r="G1005" s="3">
        <v>40987</v>
      </c>
      <c r="H1005" s="2" t="s">
        <v>13</v>
      </c>
      <c r="I1005" s="2" t="s">
        <v>20</v>
      </c>
      <c r="J1005" s="2" t="s">
        <v>21</v>
      </c>
      <c r="K1005" s="107">
        <v>2548.77</v>
      </c>
    </row>
    <row r="1006" spans="7:11" x14ac:dyDescent="0.2">
      <c r="G1006" s="3">
        <v>41261</v>
      </c>
      <c r="H1006" s="2" t="s">
        <v>17</v>
      </c>
      <c r="I1006" s="2" t="s">
        <v>14</v>
      </c>
      <c r="J1006" s="2" t="s">
        <v>33</v>
      </c>
      <c r="K1006" s="107">
        <v>1406.89</v>
      </c>
    </row>
    <row r="1007" spans="7:11" x14ac:dyDescent="0.2">
      <c r="G1007" s="3">
        <v>41160</v>
      </c>
      <c r="H1007" s="2" t="s">
        <v>17</v>
      </c>
      <c r="I1007" s="2" t="s">
        <v>14</v>
      </c>
      <c r="J1007" s="2" t="s">
        <v>29</v>
      </c>
      <c r="K1007" s="107">
        <v>769.09</v>
      </c>
    </row>
    <row r="1008" spans="7:11" x14ac:dyDescent="0.2">
      <c r="G1008" s="3">
        <v>41628</v>
      </c>
      <c r="H1008" s="2" t="s">
        <v>28</v>
      </c>
      <c r="I1008" s="2" t="s">
        <v>20</v>
      </c>
      <c r="J1008" s="2" t="s">
        <v>21</v>
      </c>
      <c r="K1008" s="107">
        <v>5993.42</v>
      </c>
    </row>
    <row r="1009" spans="7:11" x14ac:dyDescent="0.2">
      <c r="G1009" s="3">
        <v>41173</v>
      </c>
      <c r="H1009" s="2" t="s">
        <v>17</v>
      </c>
      <c r="I1009" s="2" t="s">
        <v>14</v>
      </c>
      <c r="J1009" s="2" t="s">
        <v>26</v>
      </c>
      <c r="K1009" s="107">
        <v>9955.09</v>
      </c>
    </row>
    <row r="1010" spans="7:11" x14ac:dyDescent="0.2">
      <c r="G1010" s="3">
        <v>41104</v>
      </c>
      <c r="H1010" s="2" t="s">
        <v>17</v>
      </c>
      <c r="I1010" s="2" t="s">
        <v>23</v>
      </c>
      <c r="J1010" s="2" t="s">
        <v>24</v>
      </c>
      <c r="K1010" s="107">
        <v>5067.67</v>
      </c>
    </row>
    <row r="1011" spans="7:11" x14ac:dyDescent="0.2">
      <c r="G1011" s="3">
        <v>41351</v>
      </c>
      <c r="H1011" s="2" t="s">
        <v>31</v>
      </c>
      <c r="I1011" s="2" t="s">
        <v>20</v>
      </c>
      <c r="J1011" s="2" t="s">
        <v>33</v>
      </c>
      <c r="K1011" s="107">
        <v>4661.96</v>
      </c>
    </row>
    <row r="1012" spans="7:11" x14ac:dyDescent="0.2">
      <c r="G1012" s="3">
        <v>41603</v>
      </c>
      <c r="H1012" s="2" t="s">
        <v>17</v>
      </c>
      <c r="I1012" s="2" t="s">
        <v>14</v>
      </c>
      <c r="J1012" s="2" t="s">
        <v>24</v>
      </c>
      <c r="K1012" s="107">
        <v>5522.25</v>
      </c>
    </row>
    <row r="1013" spans="7:11" x14ac:dyDescent="0.2">
      <c r="G1013" s="3">
        <v>41260</v>
      </c>
      <c r="H1013" s="2" t="s">
        <v>28</v>
      </c>
      <c r="I1013" s="2" t="s">
        <v>20</v>
      </c>
      <c r="J1013" s="2" t="s">
        <v>32</v>
      </c>
      <c r="K1013" s="107">
        <v>3214.61</v>
      </c>
    </row>
    <row r="1014" spans="7:11" x14ac:dyDescent="0.2">
      <c r="G1014" s="3">
        <v>41175</v>
      </c>
      <c r="H1014" s="2" t="s">
        <v>17</v>
      </c>
      <c r="I1014" s="2" t="s">
        <v>23</v>
      </c>
      <c r="J1014" s="2" t="s">
        <v>35</v>
      </c>
      <c r="K1014" s="107">
        <v>9510.83</v>
      </c>
    </row>
    <row r="1015" spans="7:11" x14ac:dyDescent="0.2">
      <c r="G1015" s="3">
        <v>41059</v>
      </c>
      <c r="H1015" s="2" t="s">
        <v>13</v>
      </c>
      <c r="I1015" s="2" t="s">
        <v>14</v>
      </c>
      <c r="J1015" s="2" t="s">
        <v>282</v>
      </c>
      <c r="K1015" s="107">
        <v>1293.6300000000001</v>
      </c>
    </row>
    <row r="1016" spans="7:11" x14ac:dyDescent="0.2">
      <c r="G1016" s="3">
        <v>41558</v>
      </c>
      <c r="H1016" s="2" t="s">
        <v>17</v>
      </c>
      <c r="I1016" s="2" t="s">
        <v>27</v>
      </c>
      <c r="J1016" s="2" t="s">
        <v>36</v>
      </c>
      <c r="K1016" s="107">
        <v>7815.59</v>
      </c>
    </row>
    <row r="1017" spans="7:11" x14ac:dyDescent="0.2">
      <c r="G1017" s="3">
        <v>41562</v>
      </c>
      <c r="H1017" s="2" t="s">
        <v>31</v>
      </c>
      <c r="I1017" s="2" t="s">
        <v>14</v>
      </c>
      <c r="J1017" s="2" t="s">
        <v>30</v>
      </c>
      <c r="K1017" s="107">
        <v>6123.41</v>
      </c>
    </row>
    <row r="1018" spans="7:11" x14ac:dyDescent="0.2">
      <c r="G1018" s="3">
        <v>41402</v>
      </c>
      <c r="H1018" s="2" t="s">
        <v>17</v>
      </c>
      <c r="I1018" s="2" t="s">
        <v>20</v>
      </c>
      <c r="J1018" s="2" t="s">
        <v>33</v>
      </c>
      <c r="K1018" s="107">
        <v>1810.68</v>
      </c>
    </row>
    <row r="1019" spans="7:11" x14ac:dyDescent="0.2">
      <c r="G1019" s="3">
        <v>41004</v>
      </c>
      <c r="H1019" s="2" t="s">
        <v>28</v>
      </c>
      <c r="I1019" s="2" t="s">
        <v>20</v>
      </c>
      <c r="J1019" s="2" t="s">
        <v>18</v>
      </c>
      <c r="K1019" s="107">
        <v>8475.39</v>
      </c>
    </row>
    <row r="1020" spans="7:11" x14ac:dyDescent="0.2">
      <c r="G1020" s="3">
        <v>41185</v>
      </c>
      <c r="H1020" s="2" t="s">
        <v>13</v>
      </c>
      <c r="I1020" s="2" t="s">
        <v>27</v>
      </c>
      <c r="J1020" s="2" t="s">
        <v>15</v>
      </c>
      <c r="K1020" s="107">
        <v>5589.08</v>
      </c>
    </row>
    <row r="1021" spans="7:11" x14ac:dyDescent="0.2">
      <c r="G1021" s="3">
        <v>41063</v>
      </c>
      <c r="H1021" s="2" t="s">
        <v>13</v>
      </c>
      <c r="I1021" s="2" t="s">
        <v>14</v>
      </c>
      <c r="J1021" s="2" t="s">
        <v>21</v>
      </c>
      <c r="K1021" s="107">
        <v>8409.93</v>
      </c>
    </row>
    <row r="1022" spans="7:11" x14ac:dyDescent="0.2">
      <c r="G1022" s="3">
        <v>41478</v>
      </c>
      <c r="H1022" s="2" t="s">
        <v>31</v>
      </c>
      <c r="I1022" s="2" t="s">
        <v>23</v>
      </c>
      <c r="J1022" s="2" t="s">
        <v>33</v>
      </c>
      <c r="K1022" s="107">
        <v>942.12</v>
      </c>
    </row>
    <row r="1023" spans="7:11" x14ac:dyDescent="0.2">
      <c r="G1023" s="3">
        <v>41540</v>
      </c>
      <c r="H1023" s="2" t="s">
        <v>31</v>
      </c>
      <c r="I1023" s="2" t="s">
        <v>23</v>
      </c>
      <c r="J1023" s="2" t="s">
        <v>30</v>
      </c>
      <c r="K1023" s="107">
        <v>5656.2</v>
      </c>
    </row>
    <row r="1024" spans="7:11" x14ac:dyDescent="0.2">
      <c r="G1024" s="3">
        <v>41522</v>
      </c>
      <c r="H1024" s="2" t="s">
        <v>17</v>
      </c>
      <c r="I1024" s="2" t="s">
        <v>23</v>
      </c>
      <c r="J1024" s="2" t="s">
        <v>21</v>
      </c>
      <c r="K1024" s="107">
        <v>5440.98</v>
      </c>
    </row>
    <row r="1025" spans="7:11" x14ac:dyDescent="0.2">
      <c r="G1025" s="3">
        <v>41103</v>
      </c>
      <c r="H1025" s="2" t="s">
        <v>17</v>
      </c>
      <c r="I1025" s="2" t="s">
        <v>27</v>
      </c>
      <c r="J1025" s="2" t="s">
        <v>21</v>
      </c>
      <c r="K1025" s="107">
        <v>4357.99</v>
      </c>
    </row>
    <row r="1026" spans="7:11" x14ac:dyDescent="0.2">
      <c r="G1026" s="3">
        <v>41413</v>
      </c>
      <c r="H1026" s="2" t="s">
        <v>31</v>
      </c>
      <c r="I1026" s="2" t="s">
        <v>14</v>
      </c>
      <c r="J1026" s="2" t="s">
        <v>29</v>
      </c>
      <c r="K1026" s="107">
        <v>3101.57</v>
      </c>
    </row>
    <row r="1027" spans="7:11" x14ac:dyDescent="0.2">
      <c r="G1027" s="3">
        <v>41205</v>
      </c>
      <c r="H1027" s="2" t="s">
        <v>31</v>
      </c>
      <c r="I1027" s="2" t="s">
        <v>27</v>
      </c>
      <c r="J1027" s="2" t="s">
        <v>26</v>
      </c>
      <c r="K1027" s="107">
        <v>8344.94</v>
      </c>
    </row>
    <row r="1028" spans="7:11" x14ac:dyDescent="0.2">
      <c r="G1028" s="3">
        <v>41315</v>
      </c>
      <c r="H1028" s="2" t="s">
        <v>13</v>
      </c>
      <c r="I1028" s="2" t="s">
        <v>14</v>
      </c>
      <c r="J1028" s="2" t="s">
        <v>24</v>
      </c>
      <c r="K1028" s="107">
        <v>2532.1799999999998</v>
      </c>
    </row>
    <row r="1029" spans="7:11" x14ac:dyDescent="0.2">
      <c r="G1029" s="3">
        <v>41161</v>
      </c>
      <c r="H1029" s="2" t="s">
        <v>17</v>
      </c>
      <c r="I1029" s="2" t="s">
        <v>23</v>
      </c>
      <c r="J1029" s="2" t="s">
        <v>18</v>
      </c>
      <c r="K1029" s="107">
        <v>4696.7</v>
      </c>
    </row>
    <row r="1030" spans="7:11" x14ac:dyDescent="0.2">
      <c r="G1030" s="3">
        <v>40996</v>
      </c>
      <c r="H1030" s="2" t="s">
        <v>17</v>
      </c>
      <c r="I1030" s="2" t="s">
        <v>14</v>
      </c>
      <c r="J1030" s="2" t="s">
        <v>34</v>
      </c>
      <c r="K1030" s="107">
        <v>2454.62</v>
      </c>
    </row>
    <row r="1031" spans="7:11" x14ac:dyDescent="0.2">
      <c r="G1031" s="3">
        <v>41297</v>
      </c>
      <c r="H1031" s="2" t="s">
        <v>17</v>
      </c>
      <c r="I1031" s="2" t="s">
        <v>14</v>
      </c>
      <c r="J1031" s="2" t="s">
        <v>15</v>
      </c>
      <c r="K1031" s="107">
        <v>8229.1299999999992</v>
      </c>
    </row>
    <row r="1032" spans="7:11" x14ac:dyDescent="0.2">
      <c r="G1032" s="3">
        <v>41537</v>
      </c>
      <c r="H1032" s="2" t="s">
        <v>13</v>
      </c>
      <c r="I1032" s="2" t="s">
        <v>20</v>
      </c>
      <c r="J1032" s="2" t="s">
        <v>26</v>
      </c>
      <c r="K1032" s="107">
        <v>8011.59</v>
      </c>
    </row>
    <row r="1033" spans="7:11" x14ac:dyDescent="0.2">
      <c r="G1033" s="3">
        <v>41115</v>
      </c>
      <c r="H1033" s="2" t="s">
        <v>13</v>
      </c>
      <c r="I1033" s="2" t="s">
        <v>23</v>
      </c>
      <c r="J1033" s="2" t="s">
        <v>24</v>
      </c>
      <c r="K1033" s="107">
        <v>5977.11</v>
      </c>
    </row>
    <row r="1034" spans="7:11" x14ac:dyDescent="0.2">
      <c r="G1034" s="3">
        <v>41427</v>
      </c>
      <c r="H1034" s="2" t="s">
        <v>28</v>
      </c>
      <c r="I1034" s="2" t="s">
        <v>23</v>
      </c>
      <c r="J1034" s="2" t="s">
        <v>30</v>
      </c>
      <c r="K1034" s="107">
        <v>9798.59</v>
      </c>
    </row>
    <row r="1035" spans="7:11" x14ac:dyDescent="0.2">
      <c r="G1035" s="3">
        <v>41158</v>
      </c>
      <c r="H1035" s="2" t="s">
        <v>31</v>
      </c>
      <c r="I1035" s="2" t="s">
        <v>20</v>
      </c>
      <c r="J1035" s="2" t="s">
        <v>282</v>
      </c>
      <c r="K1035" s="107">
        <v>8681.99</v>
      </c>
    </row>
    <row r="1036" spans="7:11" x14ac:dyDescent="0.2">
      <c r="G1036" s="3">
        <v>41094</v>
      </c>
      <c r="H1036" s="2" t="s">
        <v>13</v>
      </c>
      <c r="I1036" s="2" t="s">
        <v>23</v>
      </c>
      <c r="J1036" s="2" t="s">
        <v>18</v>
      </c>
      <c r="K1036" s="107">
        <v>9986.23</v>
      </c>
    </row>
    <row r="1037" spans="7:11" x14ac:dyDescent="0.2">
      <c r="G1037" s="3">
        <v>41470</v>
      </c>
      <c r="H1037" s="2" t="s">
        <v>17</v>
      </c>
      <c r="I1037" s="2" t="s">
        <v>20</v>
      </c>
      <c r="J1037" s="2" t="s">
        <v>15</v>
      </c>
      <c r="K1037" s="107">
        <v>3364.07</v>
      </c>
    </row>
    <row r="1038" spans="7:11" x14ac:dyDescent="0.2">
      <c r="G1038" s="3">
        <v>41250</v>
      </c>
      <c r="H1038" s="2" t="s">
        <v>31</v>
      </c>
      <c r="I1038" s="2" t="s">
        <v>27</v>
      </c>
      <c r="J1038" s="2" t="s">
        <v>24</v>
      </c>
      <c r="K1038" s="107">
        <v>4797.24</v>
      </c>
    </row>
    <row r="1039" spans="7:11" x14ac:dyDescent="0.2">
      <c r="G1039" s="3">
        <v>41109</v>
      </c>
      <c r="H1039" s="2" t="s">
        <v>17</v>
      </c>
      <c r="I1039" s="2" t="s">
        <v>20</v>
      </c>
      <c r="J1039" s="2" t="s">
        <v>33</v>
      </c>
      <c r="K1039" s="107">
        <v>3105.78</v>
      </c>
    </row>
    <row r="1040" spans="7:11" x14ac:dyDescent="0.2">
      <c r="G1040" s="3">
        <v>41610</v>
      </c>
      <c r="H1040" s="2" t="s">
        <v>17</v>
      </c>
      <c r="I1040" s="2" t="s">
        <v>23</v>
      </c>
      <c r="J1040" s="2" t="s">
        <v>35</v>
      </c>
      <c r="K1040" s="107">
        <v>4690.08</v>
      </c>
    </row>
    <row r="1041" spans="7:11" x14ac:dyDescent="0.2">
      <c r="G1041" s="3">
        <v>41165</v>
      </c>
      <c r="H1041" s="2" t="s">
        <v>28</v>
      </c>
      <c r="I1041" s="2" t="s">
        <v>20</v>
      </c>
      <c r="J1041" s="2" t="s">
        <v>15</v>
      </c>
      <c r="K1041" s="107">
        <v>4071.04</v>
      </c>
    </row>
    <row r="1042" spans="7:11" x14ac:dyDescent="0.2">
      <c r="G1042" s="3">
        <v>40967</v>
      </c>
      <c r="H1042" s="2" t="s">
        <v>28</v>
      </c>
      <c r="I1042" s="2" t="s">
        <v>27</v>
      </c>
      <c r="J1042" s="2" t="s">
        <v>29</v>
      </c>
      <c r="K1042" s="107">
        <v>1899.88</v>
      </c>
    </row>
    <row r="1043" spans="7:11" x14ac:dyDescent="0.2">
      <c r="G1043" s="3">
        <v>41338</v>
      </c>
      <c r="H1043" s="2" t="s">
        <v>17</v>
      </c>
      <c r="I1043" s="2" t="s">
        <v>14</v>
      </c>
      <c r="J1043" s="2" t="s">
        <v>15</v>
      </c>
      <c r="K1043" s="107">
        <v>1447.29</v>
      </c>
    </row>
    <row r="1044" spans="7:11" x14ac:dyDescent="0.2">
      <c r="G1044" s="3">
        <v>41158</v>
      </c>
      <c r="H1044" s="2" t="s">
        <v>28</v>
      </c>
      <c r="I1044" s="2" t="s">
        <v>20</v>
      </c>
      <c r="J1044" s="2" t="s">
        <v>33</v>
      </c>
      <c r="K1044" s="107">
        <v>4523.49</v>
      </c>
    </row>
    <row r="1045" spans="7:11" x14ac:dyDescent="0.2">
      <c r="G1045" s="3">
        <v>41284</v>
      </c>
      <c r="H1045" s="2" t="s">
        <v>17</v>
      </c>
      <c r="I1045" s="2" t="s">
        <v>20</v>
      </c>
      <c r="J1045" s="2" t="s">
        <v>21</v>
      </c>
      <c r="K1045" s="107">
        <v>1057.9100000000001</v>
      </c>
    </row>
    <row r="1046" spans="7:11" x14ac:dyDescent="0.2">
      <c r="G1046" s="3">
        <v>41264</v>
      </c>
      <c r="H1046" s="2" t="s">
        <v>28</v>
      </c>
      <c r="I1046" s="2" t="s">
        <v>27</v>
      </c>
      <c r="J1046" s="2" t="s">
        <v>15</v>
      </c>
      <c r="K1046" s="107">
        <v>1871.38</v>
      </c>
    </row>
    <row r="1047" spans="7:11" x14ac:dyDescent="0.2">
      <c r="G1047" s="3">
        <v>41356</v>
      </c>
      <c r="H1047" s="2" t="s">
        <v>13</v>
      </c>
      <c r="I1047" s="2" t="s">
        <v>14</v>
      </c>
      <c r="J1047" s="2" t="s">
        <v>35</v>
      </c>
      <c r="K1047" s="107">
        <v>8533.7800000000007</v>
      </c>
    </row>
    <row r="1048" spans="7:11" x14ac:dyDescent="0.2">
      <c r="G1048" s="3">
        <v>41587</v>
      </c>
      <c r="H1048" s="2" t="s">
        <v>13</v>
      </c>
      <c r="I1048" s="2" t="s">
        <v>14</v>
      </c>
      <c r="J1048" s="2" t="s">
        <v>35</v>
      </c>
      <c r="K1048" s="107">
        <v>7847.27</v>
      </c>
    </row>
    <row r="1049" spans="7:11" x14ac:dyDescent="0.2">
      <c r="G1049" s="3">
        <v>41119</v>
      </c>
      <c r="H1049" s="2" t="s">
        <v>17</v>
      </c>
      <c r="I1049" s="2" t="s">
        <v>23</v>
      </c>
      <c r="J1049" s="2" t="s">
        <v>282</v>
      </c>
      <c r="K1049" s="107">
        <v>5852.17</v>
      </c>
    </row>
    <row r="1050" spans="7:11" x14ac:dyDescent="0.2">
      <c r="G1050" s="3">
        <v>41556</v>
      </c>
      <c r="H1050" s="2" t="s">
        <v>13</v>
      </c>
      <c r="I1050" s="2" t="s">
        <v>14</v>
      </c>
      <c r="J1050" s="2" t="s">
        <v>36</v>
      </c>
      <c r="K1050" s="107">
        <v>7439.38</v>
      </c>
    </row>
    <row r="1051" spans="7:11" x14ac:dyDescent="0.2">
      <c r="G1051" s="3">
        <v>40935</v>
      </c>
      <c r="H1051" s="2" t="s">
        <v>17</v>
      </c>
      <c r="I1051" s="2" t="s">
        <v>23</v>
      </c>
      <c r="J1051" s="2" t="s">
        <v>35</v>
      </c>
      <c r="K1051" s="107">
        <v>5194.92</v>
      </c>
    </row>
    <row r="1052" spans="7:11" x14ac:dyDescent="0.2">
      <c r="G1052" s="3">
        <v>41033</v>
      </c>
      <c r="H1052" s="2" t="s">
        <v>13</v>
      </c>
      <c r="I1052" s="2" t="s">
        <v>23</v>
      </c>
      <c r="J1052" s="2" t="s">
        <v>36</v>
      </c>
      <c r="K1052" s="107">
        <v>9423.1200000000008</v>
      </c>
    </row>
    <row r="1053" spans="7:11" x14ac:dyDescent="0.2">
      <c r="G1053" s="3">
        <v>40967</v>
      </c>
      <c r="H1053" s="2" t="s">
        <v>28</v>
      </c>
      <c r="I1053" s="2" t="s">
        <v>20</v>
      </c>
      <c r="J1053" s="2" t="s">
        <v>15</v>
      </c>
      <c r="K1053" s="107">
        <v>9889.02</v>
      </c>
    </row>
    <row r="1054" spans="7:11" x14ac:dyDescent="0.2">
      <c r="G1054" s="3">
        <v>41223</v>
      </c>
      <c r="H1054" s="2" t="s">
        <v>17</v>
      </c>
      <c r="I1054" s="2" t="s">
        <v>20</v>
      </c>
      <c r="J1054" s="2" t="s">
        <v>34</v>
      </c>
      <c r="K1054" s="107">
        <v>6230.56</v>
      </c>
    </row>
    <row r="1055" spans="7:11" x14ac:dyDescent="0.2">
      <c r="G1055" s="3">
        <v>41010</v>
      </c>
      <c r="H1055" s="2" t="s">
        <v>13</v>
      </c>
      <c r="I1055" s="2" t="s">
        <v>20</v>
      </c>
      <c r="J1055" s="2" t="s">
        <v>282</v>
      </c>
      <c r="K1055" s="107">
        <v>7599.77</v>
      </c>
    </row>
    <row r="1056" spans="7:11" x14ac:dyDescent="0.2">
      <c r="G1056" s="3">
        <v>41351</v>
      </c>
      <c r="H1056" s="2" t="s">
        <v>17</v>
      </c>
      <c r="I1056" s="2" t="s">
        <v>14</v>
      </c>
      <c r="J1056" s="2" t="s">
        <v>36</v>
      </c>
      <c r="K1056" s="107">
        <v>7421.85</v>
      </c>
    </row>
    <row r="1057" spans="7:11" x14ac:dyDescent="0.2">
      <c r="G1057" s="3">
        <v>40969</v>
      </c>
      <c r="H1057" s="2" t="s">
        <v>31</v>
      </c>
      <c r="I1057" s="2" t="s">
        <v>27</v>
      </c>
      <c r="J1057" s="2" t="s">
        <v>18</v>
      </c>
      <c r="K1057" s="107">
        <v>3352.44</v>
      </c>
    </row>
    <row r="1058" spans="7:11" x14ac:dyDescent="0.2">
      <c r="G1058" s="3">
        <v>41628</v>
      </c>
      <c r="H1058" s="2" t="s">
        <v>13</v>
      </c>
      <c r="I1058" s="2" t="s">
        <v>27</v>
      </c>
      <c r="J1058" s="2" t="s">
        <v>282</v>
      </c>
      <c r="K1058" s="107">
        <v>8347.6299999999992</v>
      </c>
    </row>
    <row r="1059" spans="7:11" x14ac:dyDescent="0.2">
      <c r="G1059" s="3">
        <v>41127</v>
      </c>
      <c r="H1059" s="2" t="s">
        <v>28</v>
      </c>
      <c r="I1059" s="2" t="s">
        <v>23</v>
      </c>
      <c r="J1059" s="2" t="s">
        <v>36</v>
      </c>
      <c r="K1059" s="107">
        <v>8412.92</v>
      </c>
    </row>
    <row r="1060" spans="7:11" x14ac:dyDescent="0.2">
      <c r="G1060" s="3">
        <v>41502</v>
      </c>
      <c r="H1060" s="2" t="s">
        <v>31</v>
      </c>
      <c r="I1060" s="2" t="s">
        <v>14</v>
      </c>
      <c r="J1060" s="2" t="s">
        <v>32</v>
      </c>
      <c r="K1060" s="107">
        <v>3082.98</v>
      </c>
    </row>
    <row r="1061" spans="7:11" x14ac:dyDescent="0.2">
      <c r="G1061" s="3">
        <v>41029</v>
      </c>
      <c r="H1061" s="2" t="s">
        <v>28</v>
      </c>
      <c r="I1061" s="2" t="s">
        <v>14</v>
      </c>
      <c r="J1061" s="2" t="s">
        <v>30</v>
      </c>
      <c r="K1061" s="107">
        <v>5481.38</v>
      </c>
    </row>
    <row r="1062" spans="7:11" x14ac:dyDescent="0.2">
      <c r="G1062" s="3">
        <v>41456</v>
      </c>
      <c r="H1062" s="2" t="s">
        <v>17</v>
      </c>
      <c r="I1062" s="2" t="s">
        <v>27</v>
      </c>
      <c r="J1062" s="2" t="s">
        <v>32</v>
      </c>
      <c r="K1062" s="107">
        <v>4502.4799999999996</v>
      </c>
    </row>
    <row r="1063" spans="7:11" x14ac:dyDescent="0.2">
      <c r="G1063" s="3">
        <v>41282</v>
      </c>
      <c r="H1063" s="2" t="s">
        <v>28</v>
      </c>
      <c r="I1063" s="2" t="s">
        <v>20</v>
      </c>
      <c r="J1063" s="2" t="s">
        <v>29</v>
      </c>
      <c r="K1063" s="107">
        <v>2654.38</v>
      </c>
    </row>
    <row r="1064" spans="7:11" x14ac:dyDescent="0.2">
      <c r="G1064" s="3">
        <v>41172</v>
      </c>
      <c r="H1064" s="2" t="s">
        <v>13</v>
      </c>
      <c r="I1064" s="2" t="s">
        <v>14</v>
      </c>
      <c r="J1064" s="2" t="s">
        <v>35</v>
      </c>
      <c r="K1064" s="107">
        <v>4801.4799999999996</v>
      </c>
    </row>
    <row r="1065" spans="7:11" x14ac:dyDescent="0.2">
      <c r="G1065" s="3">
        <v>41400</v>
      </c>
      <c r="H1065" s="2" t="s">
        <v>17</v>
      </c>
      <c r="I1065" s="2" t="s">
        <v>27</v>
      </c>
      <c r="J1065" s="2" t="s">
        <v>282</v>
      </c>
      <c r="K1065" s="107">
        <v>3463.27</v>
      </c>
    </row>
    <row r="1066" spans="7:11" x14ac:dyDescent="0.2">
      <c r="G1066" s="3">
        <v>41434</v>
      </c>
      <c r="H1066" s="2" t="s">
        <v>31</v>
      </c>
      <c r="I1066" s="2" t="s">
        <v>23</v>
      </c>
      <c r="J1066" s="2" t="s">
        <v>24</v>
      </c>
      <c r="K1066" s="107">
        <v>9950.44</v>
      </c>
    </row>
    <row r="1067" spans="7:11" x14ac:dyDescent="0.2">
      <c r="G1067" s="3">
        <v>41523</v>
      </c>
      <c r="H1067" s="2" t="s">
        <v>28</v>
      </c>
      <c r="I1067" s="2" t="s">
        <v>27</v>
      </c>
      <c r="J1067" s="2" t="s">
        <v>30</v>
      </c>
      <c r="K1067" s="107">
        <v>3090.13</v>
      </c>
    </row>
    <row r="1068" spans="7:11" x14ac:dyDescent="0.2">
      <c r="G1068" s="3">
        <v>41335</v>
      </c>
      <c r="H1068" s="2" t="s">
        <v>31</v>
      </c>
      <c r="I1068" s="2" t="s">
        <v>14</v>
      </c>
      <c r="J1068" s="2" t="s">
        <v>24</v>
      </c>
      <c r="K1068" s="107">
        <v>6557.99</v>
      </c>
    </row>
    <row r="1069" spans="7:11" x14ac:dyDescent="0.2">
      <c r="G1069" s="3">
        <v>41098</v>
      </c>
      <c r="H1069" s="2" t="s">
        <v>13</v>
      </c>
      <c r="I1069" s="2" t="s">
        <v>20</v>
      </c>
      <c r="J1069" s="2" t="s">
        <v>34</v>
      </c>
      <c r="K1069" s="107">
        <v>4980.28</v>
      </c>
    </row>
    <row r="1070" spans="7:11" x14ac:dyDescent="0.2">
      <c r="G1070" s="3">
        <v>41018</v>
      </c>
      <c r="H1070" s="2" t="s">
        <v>28</v>
      </c>
      <c r="I1070" s="2" t="s">
        <v>20</v>
      </c>
      <c r="J1070" s="2" t="s">
        <v>30</v>
      </c>
      <c r="K1070" s="107">
        <v>7353.83</v>
      </c>
    </row>
    <row r="1071" spans="7:11" x14ac:dyDescent="0.2">
      <c r="G1071" s="3">
        <v>41181</v>
      </c>
      <c r="H1071" s="2" t="s">
        <v>17</v>
      </c>
      <c r="I1071" s="2" t="s">
        <v>27</v>
      </c>
      <c r="J1071" s="2" t="s">
        <v>282</v>
      </c>
      <c r="K1071" s="107">
        <v>5225.42</v>
      </c>
    </row>
    <row r="1072" spans="7:11" x14ac:dyDescent="0.2">
      <c r="G1072" s="3">
        <v>40917</v>
      </c>
      <c r="H1072" s="2" t="s">
        <v>31</v>
      </c>
      <c r="I1072" s="2" t="s">
        <v>14</v>
      </c>
      <c r="J1072" s="2" t="s">
        <v>34</v>
      </c>
      <c r="K1072" s="107">
        <v>1772.08</v>
      </c>
    </row>
    <row r="1073" spans="7:11" x14ac:dyDescent="0.2">
      <c r="G1073" s="3">
        <v>41216</v>
      </c>
      <c r="H1073" s="2" t="s">
        <v>17</v>
      </c>
      <c r="I1073" s="2" t="s">
        <v>27</v>
      </c>
      <c r="J1073" s="2" t="s">
        <v>18</v>
      </c>
      <c r="K1073" s="107">
        <v>6394.38</v>
      </c>
    </row>
    <row r="1074" spans="7:11" x14ac:dyDescent="0.2">
      <c r="G1074" s="3">
        <v>41515</v>
      </c>
      <c r="H1074" s="2" t="s">
        <v>28</v>
      </c>
      <c r="I1074" s="2" t="s">
        <v>27</v>
      </c>
      <c r="J1074" s="2" t="s">
        <v>33</v>
      </c>
      <c r="K1074" s="107">
        <v>4130.1099999999997</v>
      </c>
    </row>
    <row r="1075" spans="7:11" x14ac:dyDescent="0.2">
      <c r="G1075" s="3">
        <v>41085</v>
      </c>
      <c r="H1075" s="2" t="s">
        <v>13</v>
      </c>
      <c r="I1075" s="2" t="s">
        <v>20</v>
      </c>
      <c r="J1075" s="2" t="s">
        <v>15</v>
      </c>
      <c r="K1075" s="107">
        <v>2521.41</v>
      </c>
    </row>
    <row r="1076" spans="7:11" x14ac:dyDescent="0.2">
      <c r="G1076" s="3">
        <v>41515</v>
      </c>
      <c r="H1076" s="2" t="s">
        <v>28</v>
      </c>
      <c r="I1076" s="2" t="s">
        <v>14</v>
      </c>
      <c r="J1076" s="2" t="s">
        <v>32</v>
      </c>
      <c r="K1076" s="107">
        <v>8716.4599999999991</v>
      </c>
    </row>
    <row r="1077" spans="7:11" x14ac:dyDescent="0.2">
      <c r="G1077" s="3">
        <v>40921</v>
      </c>
      <c r="H1077" s="2" t="s">
        <v>31</v>
      </c>
      <c r="I1077" s="2" t="s">
        <v>27</v>
      </c>
      <c r="J1077" s="2" t="s">
        <v>21</v>
      </c>
      <c r="K1077" s="107">
        <v>8554.83</v>
      </c>
    </row>
    <row r="1078" spans="7:11" x14ac:dyDescent="0.2">
      <c r="G1078" s="3">
        <v>40953</v>
      </c>
      <c r="H1078" s="2" t="s">
        <v>31</v>
      </c>
      <c r="I1078" s="2" t="s">
        <v>27</v>
      </c>
      <c r="J1078" s="2" t="s">
        <v>33</v>
      </c>
      <c r="K1078" s="107">
        <v>7245.14</v>
      </c>
    </row>
    <row r="1079" spans="7:11" x14ac:dyDescent="0.2">
      <c r="G1079" s="3">
        <v>41541</v>
      </c>
      <c r="H1079" s="2" t="s">
        <v>28</v>
      </c>
      <c r="I1079" s="2" t="s">
        <v>23</v>
      </c>
      <c r="J1079" s="2" t="s">
        <v>18</v>
      </c>
      <c r="K1079" s="107">
        <v>3830.76</v>
      </c>
    </row>
    <row r="1080" spans="7:11" x14ac:dyDescent="0.2">
      <c r="G1080" s="3">
        <v>40931</v>
      </c>
      <c r="H1080" s="2" t="s">
        <v>13</v>
      </c>
      <c r="I1080" s="2" t="s">
        <v>27</v>
      </c>
      <c r="J1080" s="2" t="s">
        <v>15</v>
      </c>
      <c r="K1080" s="107">
        <v>1932.33</v>
      </c>
    </row>
    <row r="1081" spans="7:11" x14ac:dyDescent="0.2">
      <c r="G1081" s="3">
        <v>41199</v>
      </c>
      <c r="H1081" s="2" t="s">
        <v>17</v>
      </c>
      <c r="I1081" s="2" t="s">
        <v>14</v>
      </c>
      <c r="J1081" s="2" t="s">
        <v>24</v>
      </c>
      <c r="K1081" s="107">
        <v>5953.71</v>
      </c>
    </row>
    <row r="1082" spans="7:11" x14ac:dyDescent="0.2">
      <c r="G1082" s="3">
        <v>41506</v>
      </c>
      <c r="H1082" s="2" t="s">
        <v>13</v>
      </c>
      <c r="I1082" s="2" t="s">
        <v>14</v>
      </c>
      <c r="J1082" s="2" t="s">
        <v>35</v>
      </c>
      <c r="K1082" s="107">
        <v>4635.03</v>
      </c>
    </row>
    <row r="1083" spans="7:11" x14ac:dyDescent="0.2">
      <c r="G1083" s="3">
        <v>41062</v>
      </c>
      <c r="H1083" s="2" t="s">
        <v>17</v>
      </c>
      <c r="I1083" s="2" t="s">
        <v>23</v>
      </c>
      <c r="J1083" s="2" t="s">
        <v>33</v>
      </c>
      <c r="K1083" s="107">
        <v>4604.09</v>
      </c>
    </row>
    <row r="1084" spans="7:11" x14ac:dyDescent="0.2">
      <c r="G1084" s="3">
        <v>41550</v>
      </c>
      <c r="H1084" s="2" t="s">
        <v>31</v>
      </c>
      <c r="I1084" s="2" t="s">
        <v>20</v>
      </c>
      <c r="J1084" s="2" t="s">
        <v>36</v>
      </c>
      <c r="K1084" s="107">
        <v>2186.2399999999998</v>
      </c>
    </row>
    <row r="1085" spans="7:11" x14ac:dyDescent="0.2">
      <c r="G1085" s="3">
        <v>40912</v>
      </c>
      <c r="H1085" s="2" t="s">
        <v>31</v>
      </c>
      <c r="I1085" s="2" t="s">
        <v>23</v>
      </c>
      <c r="J1085" s="2" t="s">
        <v>21</v>
      </c>
      <c r="K1085" s="107">
        <v>8586.2800000000007</v>
      </c>
    </row>
    <row r="1086" spans="7:11" x14ac:dyDescent="0.2">
      <c r="G1086" s="3">
        <v>41067</v>
      </c>
      <c r="H1086" s="2" t="s">
        <v>28</v>
      </c>
      <c r="I1086" s="2" t="s">
        <v>14</v>
      </c>
      <c r="J1086" s="2" t="s">
        <v>15</v>
      </c>
      <c r="K1086" s="107">
        <v>2660.55</v>
      </c>
    </row>
    <row r="1087" spans="7:11" x14ac:dyDescent="0.2">
      <c r="G1087" s="3">
        <v>41597</v>
      </c>
      <c r="H1087" s="2" t="s">
        <v>13</v>
      </c>
      <c r="I1087" s="2" t="s">
        <v>23</v>
      </c>
      <c r="J1087" s="2" t="s">
        <v>34</v>
      </c>
      <c r="K1087" s="107">
        <v>4853.7299999999996</v>
      </c>
    </row>
    <row r="1088" spans="7:11" x14ac:dyDescent="0.2">
      <c r="G1088" s="3">
        <v>40937</v>
      </c>
      <c r="H1088" s="2" t="s">
        <v>17</v>
      </c>
      <c r="I1088" s="2" t="s">
        <v>27</v>
      </c>
      <c r="J1088" s="2" t="s">
        <v>24</v>
      </c>
      <c r="K1088" s="107">
        <v>6857.44</v>
      </c>
    </row>
    <row r="1089" spans="7:11" x14ac:dyDescent="0.2">
      <c r="G1089" s="3">
        <v>40961</v>
      </c>
      <c r="H1089" s="2" t="s">
        <v>13</v>
      </c>
      <c r="I1089" s="2" t="s">
        <v>23</v>
      </c>
      <c r="J1089" s="2" t="s">
        <v>282</v>
      </c>
      <c r="K1089" s="107">
        <v>303.5</v>
      </c>
    </row>
    <row r="1090" spans="7:11" x14ac:dyDescent="0.2">
      <c r="G1090" s="3">
        <v>41210</v>
      </c>
      <c r="H1090" s="2" t="s">
        <v>31</v>
      </c>
      <c r="I1090" s="2" t="s">
        <v>23</v>
      </c>
      <c r="J1090" s="2" t="s">
        <v>30</v>
      </c>
      <c r="K1090" s="107">
        <v>1663.8</v>
      </c>
    </row>
    <row r="1091" spans="7:11" x14ac:dyDescent="0.2">
      <c r="G1091" s="3">
        <v>41609</v>
      </c>
      <c r="H1091" s="2" t="s">
        <v>13</v>
      </c>
      <c r="I1091" s="2" t="s">
        <v>20</v>
      </c>
      <c r="J1091" s="2" t="s">
        <v>18</v>
      </c>
      <c r="K1091" s="107">
        <v>4583.07</v>
      </c>
    </row>
    <row r="1092" spans="7:11" x14ac:dyDescent="0.2">
      <c r="G1092" s="3">
        <v>40955</v>
      </c>
      <c r="H1092" s="2" t="s">
        <v>17</v>
      </c>
      <c r="I1092" s="2" t="s">
        <v>27</v>
      </c>
      <c r="J1092" s="2" t="s">
        <v>21</v>
      </c>
      <c r="K1092" s="107">
        <v>95.01</v>
      </c>
    </row>
    <row r="1093" spans="7:11" x14ac:dyDescent="0.2">
      <c r="G1093" s="3">
        <v>41364</v>
      </c>
      <c r="H1093" s="2" t="s">
        <v>17</v>
      </c>
      <c r="I1093" s="2" t="s">
        <v>23</v>
      </c>
      <c r="J1093" s="2" t="s">
        <v>34</v>
      </c>
      <c r="K1093" s="107">
        <v>1050.48</v>
      </c>
    </row>
    <row r="1094" spans="7:11" x14ac:dyDescent="0.2">
      <c r="G1094" s="3">
        <v>41636</v>
      </c>
      <c r="H1094" s="2" t="s">
        <v>17</v>
      </c>
      <c r="I1094" s="2" t="s">
        <v>27</v>
      </c>
      <c r="J1094" s="2" t="s">
        <v>35</v>
      </c>
      <c r="K1094" s="107">
        <v>5988.13</v>
      </c>
    </row>
    <row r="1095" spans="7:11" x14ac:dyDescent="0.2">
      <c r="G1095" s="3">
        <v>41458</v>
      </c>
      <c r="H1095" s="2" t="s">
        <v>31</v>
      </c>
      <c r="I1095" s="2" t="s">
        <v>27</v>
      </c>
      <c r="J1095" s="2" t="s">
        <v>36</v>
      </c>
      <c r="K1095" s="107">
        <v>1783.3</v>
      </c>
    </row>
    <row r="1096" spans="7:11" x14ac:dyDescent="0.2">
      <c r="G1096" s="3">
        <v>41586</v>
      </c>
      <c r="H1096" s="2" t="s">
        <v>17</v>
      </c>
      <c r="I1096" s="2" t="s">
        <v>14</v>
      </c>
      <c r="J1096" s="2" t="s">
        <v>32</v>
      </c>
      <c r="K1096" s="107">
        <v>5655.51</v>
      </c>
    </row>
    <row r="1097" spans="7:11" x14ac:dyDescent="0.2">
      <c r="G1097" s="3">
        <v>41247</v>
      </c>
      <c r="H1097" s="2" t="s">
        <v>31</v>
      </c>
      <c r="I1097" s="2" t="s">
        <v>14</v>
      </c>
      <c r="J1097" s="2" t="s">
        <v>24</v>
      </c>
      <c r="K1097" s="107">
        <v>5376.55</v>
      </c>
    </row>
    <row r="1098" spans="7:11" x14ac:dyDescent="0.2">
      <c r="G1098" s="3">
        <v>41622</v>
      </c>
      <c r="H1098" s="2" t="s">
        <v>13</v>
      </c>
      <c r="I1098" s="2" t="s">
        <v>14</v>
      </c>
      <c r="J1098" s="2" t="s">
        <v>30</v>
      </c>
      <c r="K1098" s="107">
        <v>8063.05</v>
      </c>
    </row>
    <row r="1099" spans="7:11" x14ac:dyDescent="0.2">
      <c r="G1099" s="3">
        <v>41421</v>
      </c>
      <c r="H1099" s="2" t="s">
        <v>28</v>
      </c>
      <c r="I1099" s="2" t="s">
        <v>20</v>
      </c>
      <c r="J1099" s="2" t="s">
        <v>24</v>
      </c>
      <c r="K1099" s="107">
        <v>1809.87</v>
      </c>
    </row>
    <row r="1100" spans="7:11" x14ac:dyDescent="0.2">
      <c r="G1100" s="3">
        <v>41427</v>
      </c>
      <c r="H1100" s="2" t="s">
        <v>13</v>
      </c>
      <c r="I1100" s="2" t="s">
        <v>20</v>
      </c>
      <c r="J1100" s="2" t="s">
        <v>33</v>
      </c>
      <c r="K1100" s="107">
        <v>9024.76</v>
      </c>
    </row>
    <row r="1101" spans="7:11" x14ac:dyDescent="0.2">
      <c r="G1101" s="3">
        <v>41473</v>
      </c>
      <c r="H1101" s="2" t="s">
        <v>17</v>
      </c>
      <c r="I1101" s="2" t="s">
        <v>27</v>
      </c>
      <c r="J1101" s="2" t="s">
        <v>30</v>
      </c>
      <c r="K1101" s="107">
        <v>9888.6299999999992</v>
      </c>
    </row>
    <row r="1102" spans="7:11" x14ac:dyDescent="0.2">
      <c r="G1102" s="3">
        <v>41453</v>
      </c>
      <c r="H1102" s="2" t="s">
        <v>13</v>
      </c>
      <c r="I1102" s="2" t="s">
        <v>20</v>
      </c>
      <c r="J1102" s="2" t="s">
        <v>282</v>
      </c>
      <c r="K1102" s="107">
        <v>4752.33</v>
      </c>
    </row>
    <row r="1103" spans="7:11" x14ac:dyDescent="0.2">
      <c r="G1103" s="3">
        <v>41061</v>
      </c>
      <c r="H1103" s="2" t="s">
        <v>17</v>
      </c>
      <c r="I1103" s="2" t="s">
        <v>23</v>
      </c>
      <c r="J1103" s="2" t="s">
        <v>36</v>
      </c>
      <c r="K1103" s="107">
        <v>8926.61</v>
      </c>
    </row>
    <row r="1104" spans="7:11" x14ac:dyDescent="0.2">
      <c r="G1104" s="3">
        <v>41547</v>
      </c>
      <c r="H1104" s="2" t="s">
        <v>13</v>
      </c>
      <c r="I1104" s="2" t="s">
        <v>20</v>
      </c>
      <c r="J1104" s="2" t="s">
        <v>29</v>
      </c>
      <c r="K1104" s="107">
        <v>9523.4500000000007</v>
      </c>
    </row>
    <row r="1105" spans="7:11" x14ac:dyDescent="0.2">
      <c r="G1105" s="3">
        <v>41633</v>
      </c>
      <c r="H1105" s="2" t="s">
        <v>13</v>
      </c>
      <c r="I1105" s="2" t="s">
        <v>27</v>
      </c>
      <c r="J1105" s="2" t="s">
        <v>30</v>
      </c>
      <c r="K1105" s="107">
        <v>4142.3599999999997</v>
      </c>
    </row>
    <row r="1106" spans="7:11" x14ac:dyDescent="0.2">
      <c r="G1106" s="3">
        <v>41162</v>
      </c>
      <c r="H1106" s="2" t="s">
        <v>13</v>
      </c>
      <c r="I1106" s="2" t="s">
        <v>20</v>
      </c>
      <c r="J1106" s="2" t="s">
        <v>29</v>
      </c>
      <c r="K1106" s="107">
        <v>7709.96</v>
      </c>
    </row>
    <row r="1107" spans="7:11" x14ac:dyDescent="0.2">
      <c r="G1107" s="3">
        <v>40926</v>
      </c>
      <c r="H1107" s="2" t="s">
        <v>28</v>
      </c>
      <c r="I1107" s="2" t="s">
        <v>23</v>
      </c>
      <c r="J1107" s="2" t="s">
        <v>21</v>
      </c>
      <c r="K1107" s="107">
        <v>539.69000000000005</v>
      </c>
    </row>
    <row r="1108" spans="7:11" x14ac:dyDescent="0.2">
      <c r="G1108" s="3">
        <v>41611</v>
      </c>
      <c r="H1108" s="2" t="s">
        <v>31</v>
      </c>
      <c r="I1108" s="2" t="s">
        <v>14</v>
      </c>
      <c r="J1108" s="2" t="s">
        <v>24</v>
      </c>
      <c r="K1108" s="107">
        <v>6164.28</v>
      </c>
    </row>
    <row r="1109" spans="7:11" x14ac:dyDescent="0.2">
      <c r="G1109" s="3">
        <v>41301</v>
      </c>
      <c r="H1109" s="2" t="s">
        <v>31</v>
      </c>
      <c r="I1109" s="2" t="s">
        <v>27</v>
      </c>
      <c r="J1109" s="2" t="s">
        <v>15</v>
      </c>
      <c r="K1109" s="107">
        <v>5177.1499999999996</v>
      </c>
    </row>
    <row r="1110" spans="7:11" x14ac:dyDescent="0.2">
      <c r="G1110" s="3">
        <v>41098</v>
      </c>
      <c r="H1110" s="2" t="s">
        <v>17</v>
      </c>
      <c r="I1110" s="2" t="s">
        <v>27</v>
      </c>
      <c r="J1110" s="2" t="s">
        <v>21</v>
      </c>
      <c r="K1110" s="107">
        <v>664.62</v>
      </c>
    </row>
    <row r="1111" spans="7:11" x14ac:dyDescent="0.2">
      <c r="G1111" s="3">
        <v>41247</v>
      </c>
      <c r="H1111" s="2" t="s">
        <v>13</v>
      </c>
      <c r="I1111" s="2" t="s">
        <v>14</v>
      </c>
      <c r="J1111" s="2" t="s">
        <v>24</v>
      </c>
      <c r="K1111" s="107">
        <v>8682.67</v>
      </c>
    </row>
    <row r="1112" spans="7:11" x14ac:dyDescent="0.2">
      <c r="G1112" s="3">
        <v>41311</v>
      </c>
      <c r="H1112" s="2" t="s">
        <v>17</v>
      </c>
      <c r="I1112" s="2" t="s">
        <v>14</v>
      </c>
      <c r="J1112" s="2" t="s">
        <v>33</v>
      </c>
      <c r="K1112" s="107">
        <v>4189.08</v>
      </c>
    </row>
    <row r="1113" spans="7:11" x14ac:dyDescent="0.2">
      <c r="G1113" s="3">
        <v>41346</v>
      </c>
      <c r="H1113" s="2" t="s">
        <v>31</v>
      </c>
      <c r="I1113" s="2" t="s">
        <v>14</v>
      </c>
      <c r="J1113" s="2" t="s">
        <v>32</v>
      </c>
      <c r="K1113" s="107">
        <v>6554.83</v>
      </c>
    </row>
    <row r="1114" spans="7:11" x14ac:dyDescent="0.2">
      <c r="G1114" s="3">
        <v>41599</v>
      </c>
      <c r="H1114" s="2" t="s">
        <v>17</v>
      </c>
      <c r="I1114" s="2" t="s">
        <v>27</v>
      </c>
      <c r="J1114" s="2" t="s">
        <v>33</v>
      </c>
      <c r="K1114" s="107">
        <v>8500.2800000000007</v>
      </c>
    </row>
    <row r="1115" spans="7:11" x14ac:dyDescent="0.2">
      <c r="G1115" s="3">
        <v>41301</v>
      </c>
      <c r="H1115" s="2" t="s">
        <v>17</v>
      </c>
      <c r="I1115" s="2" t="s">
        <v>14</v>
      </c>
      <c r="J1115" s="2" t="s">
        <v>21</v>
      </c>
      <c r="K1115" s="107">
        <v>6906.91</v>
      </c>
    </row>
    <row r="1116" spans="7:11" x14ac:dyDescent="0.2">
      <c r="G1116" s="3">
        <v>41265</v>
      </c>
      <c r="H1116" s="2" t="s">
        <v>28</v>
      </c>
      <c r="I1116" s="2" t="s">
        <v>20</v>
      </c>
      <c r="J1116" s="2" t="s">
        <v>30</v>
      </c>
      <c r="K1116" s="107">
        <v>4981.6099999999997</v>
      </c>
    </row>
    <row r="1117" spans="7:11" x14ac:dyDescent="0.2">
      <c r="G1117" s="3">
        <v>41150</v>
      </c>
      <c r="H1117" s="2" t="s">
        <v>13</v>
      </c>
      <c r="I1117" s="2" t="s">
        <v>20</v>
      </c>
      <c r="J1117" s="2" t="s">
        <v>18</v>
      </c>
      <c r="K1117" s="107">
        <v>5717.78</v>
      </c>
    </row>
    <row r="1118" spans="7:11" x14ac:dyDescent="0.2">
      <c r="G1118" s="3">
        <v>41410</v>
      </c>
      <c r="H1118" s="2" t="s">
        <v>28</v>
      </c>
      <c r="I1118" s="2" t="s">
        <v>27</v>
      </c>
      <c r="J1118" s="2" t="s">
        <v>36</v>
      </c>
      <c r="K1118" s="107">
        <v>6045.59</v>
      </c>
    </row>
    <row r="1119" spans="7:11" x14ac:dyDescent="0.2">
      <c r="G1119" s="3">
        <v>40956</v>
      </c>
      <c r="H1119" s="2" t="s">
        <v>31</v>
      </c>
      <c r="I1119" s="2" t="s">
        <v>23</v>
      </c>
      <c r="J1119" s="2" t="s">
        <v>18</v>
      </c>
      <c r="K1119" s="107">
        <v>1696.26</v>
      </c>
    </row>
    <row r="1120" spans="7:11" x14ac:dyDescent="0.2">
      <c r="G1120" s="3">
        <v>41201</v>
      </c>
      <c r="H1120" s="2" t="s">
        <v>17</v>
      </c>
      <c r="I1120" s="2" t="s">
        <v>20</v>
      </c>
      <c r="J1120" s="2" t="s">
        <v>32</v>
      </c>
      <c r="K1120" s="107">
        <v>5911.45</v>
      </c>
    </row>
    <row r="1121" spans="7:11" x14ac:dyDescent="0.2">
      <c r="G1121" s="3">
        <v>40959</v>
      </c>
      <c r="H1121" s="2" t="s">
        <v>28</v>
      </c>
      <c r="I1121" s="2" t="s">
        <v>14</v>
      </c>
      <c r="J1121" s="2" t="s">
        <v>282</v>
      </c>
      <c r="K1121" s="107">
        <v>6686.4</v>
      </c>
    </row>
    <row r="1122" spans="7:11" x14ac:dyDescent="0.2">
      <c r="G1122" s="3">
        <v>41072</v>
      </c>
      <c r="H1122" s="2" t="s">
        <v>13</v>
      </c>
      <c r="I1122" s="2" t="s">
        <v>20</v>
      </c>
      <c r="J1122" s="2" t="s">
        <v>15</v>
      </c>
      <c r="K1122" s="107">
        <v>5390.32</v>
      </c>
    </row>
    <row r="1123" spans="7:11" x14ac:dyDescent="0.2">
      <c r="G1123" s="3">
        <v>41047</v>
      </c>
      <c r="H1123" s="2" t="s">
        <v>17</v>
      </c>
      <c r="I1123" s="2" t="s">
        <v>14</v>
      </c>
      <c r="J1123" s="2" t="s">
        <v>36</v>
      </c>
      <c r="K1123" s="107">
        <v>9251.11</v>
      </c>
    </row>
    <row r="1124" spans="7:11" x14ac:dyDescent="0.2">
      <c r="G1124" s="3">
        <v>41023</v>
      </c>
      <c r="H1124" s="2" t="s">
        <v>17</v>
      </c>
      <c r="I1124" s="2" t="s">
        <v>20</v>
      </c>
      <c r="J1124" s="2" t="s">
        <v>24</v>
      </c>
      <c r="K1124" s="107">
        <v>3792.25</v>
      </c>
    </row>
    <row r="1125" spans="7:11" x14ac:dyDescent="0.2">
      <c r="G1125" s="3">
        <v>40965</v>
      </c>
      <c r="H1125" s="2" t="s">
        <v>13</v>
      </c>
      <c r="I1125" s="2" t="s">
        <v>20</v>
      </c>
      <c r="J1125" s="2" t="s">
        <v>33</v>
      </c>
      <c r="K1125" s="107">
        <v>4039.15</v>
      </c>
    </row>
    <row r="1126" spans="7:11" x14ac:dyDescent="0.2">
      <c r="G1126" s="3">
        <v>40990</v>
      </c>
      <c r="H1126" s="2" t="s">
        <v>17</v>
      </c>
      <c r="I1126" s="2" t="s">
        <v>23</v>
      </c>
      <c r="J1126" s="2" t="s">
        <v>33</v>
      </c>
      <c r="K1126" s="107">
        <v>2535.2800000000002</v>
      </c>
    </row>
    <row r="1127" spans="7:11" x14ac:dyDescent="0.2">
      <c r="G1127" s="3">
        <v>41100</v>
      </c>
      <c r="H1127" s="2" t="s">
        <v>31</v>
      </c>
      <c r="I1127" s="2" t="s">
        <v>27</v>
      </c>
      <c r="J1127" s="2" t="s">
        <v>33</v>
      </c>
      <c r="K1127" s="107">
        <v>9274.25</v>
      </c>
    </row>
    <row r="1128" spans="7:11" x14ac:dyDescent="0.2">
      <c r="G1128" s="3">
        <v>41434</v>
      </c>
      <c r="H1128" s="2" t="s">
        <v>13</v>
      </c>
      <c r="I1128" s="2" t="s">
        <v>23</v>
      </c>
      <c r="J1128" s="2" t="s">
        <v>34</v>
      </c>
      <c r="K1128" s="107">
        <v>6002.12</v>
      </c>
    </row>
    <row r="1129" spans="7:11" x14ac:dyDescent="0.2">
      <c r="G1129" s="3">
        <v>41469</v>
      </c>
      <c r="H1129" s="2" t="s">
        <v>31</v>
      </c>
      <c r="I1129" s="2" t="s">
        <v>27</v>
      </c>
      <c r="J1129" s="2" t="s">
        <v>29</v>
      </c>
      <c r="K1129" s="107">
        <v>1971.35</v>
      </c>
    </row>
    <row r="1130" spans="7:11" x14ac:dyDescent="0.2">
      <c r="G1130" s="3">
        <v>41581</v>
      </c>
      <c r="H1130" s="2" t="s">
        <v>13</v>
      </c>
      <c r="I1130" s="2" t="s">
        <v>23</v>
      </c>
      <c r="J1130" s="2" t="s">
        <v>34</v>
      </c>
      <c r="K1130" s="107">
        <v>2629.51</v>
      </c>
    </row>
    <row r="1131" spans="7:11" x14ac:dyDescent="0.2">
      <c r="G1131" s="3">
        <v>40939</v>
      </c>
      <c r="H1131" s="2" t="s">
        <v>17</v>
      </c>
      <c r="I1131" s="2" t="s">
        <v>20</v>
      </c>
      <c r="J1131" s="2" t="s">
        <v>32</v>
      </c>
      <c r="K1131" s="107">
        <v>4899.3100000000004</v>
      </c>
    </row>
    <row r="1132" spans="7:11" x14ac:dyDescent="0.2">
      <c r="G1132" s="3">
        <v>41470</v>
      </c>
      <c r="H1132" s="2" t="s">
        <v>13</v>
      </c>
      <c r="I1132" s="2" t="s">
        <v>23</v>
      </c>
      <c r="J1132" s="2" t="s">
        <v>30</v>
      </c>
      <c r="K1132" s="107">
        <v>6786.19</v>
      </c>
    </row>
    <row r="1133" spans="7:11" x14ac:dyDescent="0.2">
      <c r="G1133" s="3">
        <v>41152</v>
      </c>
      <c r="H1133" s="2" t="s">
        <v>28</v>
      </c>
      <c r="I1133" s="2" t="s">
        <v>23</v>
      </c>
      <c r="J1133" s="2" t="s">
        <v>18</v>
      </c>
      <c r="K1133" s="107">
        <v>3520.7</v>
      </c>
    </row>
    <row r="1134" spans="7:11" x14ac:dyDescent="0.2">
      <c r="G1134" s="3">
        <v>41433</v>
      </c>
      <c r="H1134" s="2" t="s">
        <v>13</v>
      </c>
      <c r="I1134" s="2" t="s">
        <v>27</v>
      </c>
      <c r="J1134" s="2" t="s">
        <v>29</v>
      </c>
      <c r="K1134" s="107">
        <v>8389.02</v>
      </c>
    </row>
    <row r="1135" spans="7:11" x14ac:dyDescent="0.2">
      <c r="G1135" s="3">
        <v>41433</v>
      </c>
      <c r="H1135" s="2" t="s">
        <v>28</v>
      </c>
      <c r="I1135" s="2" t="s">
        <v>20</v>
      </c>
      <c r="J1135" s="2" t="s">
        <v>30</v>
      </c>
      <c r="K1135" s="107">
        <v>1873.63</v>
      </c>
    </row>
    <row r="1136" spans="7:11" x14ac:dyDescent="0.2">
      <c r="G1136" s="3">
        <v>41424</v>
      </c>
      <c r="H1136" s="2" t="s">
        <v>13</v>
      </c>
      <c r="I1136" s="2" t="s">
        <v>27</v>
      </c>
      <c r="J1136" s="2" t="s">
        <v>15</v>
      </c>
      <c r="K1136" s="107">
        <v>1732.39</v>
      </c>
    </row>
    <row r="1137" spans="7:11" x14ac:dyDescent="0.2">
      <c r="G1137" s="3">
        <v>41074</v>
      </c>
      <c r="H1137" s="2" t="s">
        <v>17</v>
      </c>
      <c r="I1137" s="2" t="s">
        <v>23</v>
      </c>
      <c r="J1137" s="2" t="s">
        <v>26</v>
      </c>
      <c r="K1137" s="107">
        <v>7879.83</v>
      </c>
    </row>
    <row r="1138" spans="7:11" x14ac:dyDescent="0.2">
      <c r="G1138" s="3">
        <v>40926</v>
      </c>
      <c r="H1138" s="2" t="s">
        <v>31</v>
      </c>
      <c r="I1138" s="2" t="s">
        <v>14</v>
      </c>
      <c r="J1138" s="2" t="s">
        <v>24</v>
      </c>
      <c r="K1138" s="107">
        <v>8492.31</v>
      </c>
    </row>
    <row r="1139" spans="7:11" x14ac:dyDescent="0.2">
      <c r="G1139" s="3">
        <v>41291</v>
      </c>
      <c r="H1139" s="2" t="s">
        <v>31</v>
      </c>
      <c r="I1139" s="2" t="s">
        <v>27</v>
      </c>
      <c r="J1139" s="2" t="s">
        <v>18</v>
      </c>
      <c r="K1139" s="107">
        <v>799.85</v>
      </c>
    </row>
    <row r="1140" spans="7:11" x14ac:dyDescent="0.2">
      <c r="G1140" s="3">
        <v>41397</v>
      </c>
      <c r="H1140" s="2" t="s">
        <v>31</v>
      </c>
      <c r="I1140" s="2" t="s">
        <v>14</v>
      </c>
      <c r="J1140" s="2" t="s">
        <v>282</v>
      </c>
      <c r="K1140" s="107">
        <v>6514.18</v>
      </c>
    </row>
    <row r="1141" spans="7:11" x14ac:dyDescent="0.2">
      <c r="G1141" s="3">
        <v>41489</v>
      </c>
      <c r="H1141" s="2" t="s">
        <v>31</v>
      </c>
      <c r="I1141" s="2" t="s">
        <v>14</v>
      </c>
      <c r="J1141" s="2" t="s">
        <v>34</v>
      </c>
      <c r="K1141" s="107">
        <v>4514.13</v>
      </c>
    </row>
    <row r="1142" spans="7:11" x14ac:dyDescent="0.2">
      <c r="G1142" s="3">
        <v>41518</v>
      </c>
      <c r="H1142" s="2" t="s">
        <v>13</v>
      </c>
      <c r="I1142" s="2" t="s">
        <v>20</v>
      </c>
      <c r="J1142" s="2" t="s">
        <v>24</v>
      </c>
      <c r="K1142" s="107">
        <v>5119.33</v>
      </c>
    </row>
    <row r="1143" spans="7:11" x14ac:dyDescent="0.2">
      <c r="G1143" s="3">
        <v>41477</v>
      </c>
      <c r="H1143" s="2" t="s">
        <v>31</v>
      </c>
      <c r="I1143" s="2" t="s">
        <v>20</v>
      </c>
      <c r="J1143" s="2" t="s">
        <v>35</v>
      </c>
      <c r="K1143" s="107">
        <v>7248.74</v>
      </c>
    </row>
    <row r="1144" spans="7:11" x14ac:dyDescent="0.2">
      <c r="G1144" s="3">
        <v>40926</v>
      </c>
      <c r="H1144" s="2" t="s">
        <v>13</v>
      </c>
      <c r="I1144" s="2" t="s">
        <v>27</v>
      </c>
      <c r="J1144" s="2" t="s">
        <v>21</v>
      </c>
      <c r="K1144" s="107">
        <v>9885.9599999999991</v>
      </c>
    </row>
    <row r="1145" spans="7:11" x14ac:dyDescent="0.2">
      <c r="G1145" s="3">
        <v>41615</v>
      </c>
      <c r="H1145" s="2" t="s">
        <v>13</v>
      </c>
      <c r="I1145" s="2" t="s">
        <v>27</v>
      </c>
      <c r="J1145" s="2" t="s">
        <v>34</v>
      </c>
      <c r="K1145" s="107">
        <v>2887.44</v>
      </c>
    </row>
    <row r="1146" spans="7:11" x14ac:dyDescent="0.2">
      <c r="G1146" s="3">
        <v>41004</v>
      </c>
      <c r="H1146" s="2" t="s">
        <v>31</v>
      </c>
      <c r="I1146" s="2" t="s">
        <v>27</v>
      </c>
      <c r="J1146" s="2" t="s">
        <v>29</v>
      </c>
      <c r="K1146" s="107">
        <v>1588.32</v>
      </c>
    </row>
    <row r="1147" spans="7:11" x14ac:dyDescent="0.2">
      <c r="G1147" s="3">
        <v>40990</v>
      </c>
      <c r="H1147" s="2" t="s">
        <v>31</v>
      </c>
      <c r="I1147" s="2" t="s">
        <v>23</v>
      </c>
      <c r="J1147" s="2" t="s">
        <v>282</v>
      </c>
      <c r="K1147" s="107">
        <v>2814.25</v>
      </c>
    </row>
    <row r="1148" spans="7:11" x14ac:dyDescent="0.2">
      <c r="G1148" s="3">
        <v>41110</v>
      </c>
      <c r="H1148" s="2" t="s">
        <v>31</v>
      </c>
      <c r="I1148" s="2" t="s">
        <v>14</v>
      </c>
      <c r="J1148" s="2" t="s">
        <v>36</v>
      </c>
      <c r="K1148" s="107">
        <v>1895.04</v>
      </c>
    </row>
    <row r="1149" spans="7:11" x14ac:dyDescent="0.2">
      <c r="G1149" s="3">
        <v>41074</v>
      </c>
      <c r="H1149" s="2" t="s">
        <v>13</v>
      </c>
      <c r="I1149" s="2" t="s">
        <v>23</v>
      </c>
      <c r="J1149" s="2" t="s">
        <v>282</v>
      </c>
      <c r="K1149" s="107">
        <v>2868.45</v>
      </c>
    </row>
    <row r="1150" spans="7:11" x14ac:dyDescent="0.2">
      <c r="G1150" s="3">
        <v>41098</v>
      </c>
      <c r="H1150" s="2" t="s">
        <v>28</v>
      </c>
      <c r="I1150" s="2" t="s">
        <v>14</v>
      </c>
      <c r="J1150" s="2" t="s">
        <v>35</v>
      </c>
      <c r="K1150" s="107">
        <v>1905.08</v>
      </c>
    </row>
    <row r="1151" spans="7:11" x14ac:dyDescent="0.2">
      <c r="G1151" s="3">
        <v>41027</v>
      </c>
      <c r="H1151" s="2" t="s">
        <v>28</v>
      </c>
      <c r="I1151" s="2" t="s">
        <v>23</v>
      </c>
      <c r="J1151" s="2" t="s">
        <v>32</v>
      </c>
      <c r="K1151" s="107">
        <v>265.85000000000002</v>
      </c>
    </row>
    <row r="1152" spans="7:11" x14ac:dyDescent="0.2">
      <c r="G1152" s="3">
        <v>40940</v>
      </c>
      <c r="H1152" s="2" t="s">
        <v>28</v>
      </c>
      <c r="I1152" s="2" t="s">
        <v>27</v>
      </c>
      <c r="J1152" s="2" t="s">
        <v>30</v>
      </c>
      <c r="K1152" s="107">
        <v>8590.34</v>
      </c>
    </row>
    <row r="1153" spans="7:11" x14ac:dyDescent="0.2">
      <c r="G1153" s="3">
        <v>41397</v>
      </c>
      <c r="H1153" s="2" t="s">
        <v>17</v>
      </c>
      <c r="I1153" s="2" t="s">
        <v>27</v>
      </c>
      <c r="J1153" s="2" t="s">
        <v>33</v>
      </c>
      <c r="K1153" s="107">
        <v>2116.7600000000002</v>
      </c>
    </row>
    <row r="1154" spans="7:11" x14ac:dyDescent="0.2">
      <c r="G1154" s="3">
        <v>41021</v>
      </c>
      <c r="H1154" s="2" t="s">
        <v>13</v>
      </c>
      <c r="I1154" s="2" t="s">
        <v>27</v>
      </c>
      <c r="J1154" s="2" t="s">
        <v>34</v>
      </c>
      <c r="K1154" s="107">
        <v>405.57</v>
      </c>
    </row>
    <row r="1155" spans="7:11" x14ac:dyDescent="0.2">
      <c r="G1155" s="3">
        <v>40932</v>
      </c>
      <c r="H1155" s="2" t="s">
        <v>28</v>
      </c>
      <c r="I1155" s="2" t="s">
        <v>23</v>
      </c>
      <c r="J1155" s="2" t="s">
        <v>36</v>
      </c>
      <c r="K1155" s="107">
        <v>3387.15</v>
      </c>
    </row>
    <row r="1156" spans="7:11" x14ac:dyDescent="0.2">
      <c r="G1156" s="3">
        <v>41216</v>
      </c>
      <c r="H1156" s="2" t="s">
        <v>17</v>
      </c>
      <c r="I1156" s="2" t="s">
        <v>20</v>
      </c>
      <c r="J1156" s="2" t="s">
        <v>26</v>
      </c>
      <c r="K1156" s="107">
        <v>5434.85</v>
      </c>
    </row>
    <row r="1157" spans="7:11" x14ac:dyDescent="0.2">
      <c r="G1157" s="3">
        <v>41151</v>
      </c>
      <c r="H1157" s="2" t="s">
        <v>17</v>
      </c>
      <c r="I1157" s="2" t="s">
        <v>20</v>
      </c>
      <c r="J1157" s="2" t="s">
        <v>15</v>
      </c>
      <c r="K1157" s="107">
        <v>3504.52</v>
      </c>
    </row>
    <row r="1158" spans="7:11" x14ac:dyDescent="0.2">
      <c r="G1158" s="3">
        <v>41030</v>
      </c>
      <c r="H1158" s="2" t="s">
        <v>13</v>
      </c>
      <c r="I1158" s="2" t="s">
        <v>23</v>
      </c>
      <c r="J1158" s="2" t="s">
        <v>18</v>
      </c>
      <c r="K1158" s="107">
        <v>4840.1000000000004</v>
      </c>
    </row>
    <row r="1159" spans="7:11" x14ac:dyDescent="0.2">
      <c r="G1159" s="3">
        <v>41588</v>
      </c>
      <c r="H1159" s="2" t="s">
        <v>13</v>
      </c>
      <c r="I1159" s="2" t="s">
        <v>27</v>
      </c>
      <c r="J1159" s="2" t="s">
        <v>36</v>
      </c>
      <c r="K1159" s="107">
        <v>9266.7900000000009</v>
      </c>
    </row>
    <row r="1160" spans="7:11" x14ac:dyDescent="0.2">
      <c r="G1160" s="3">
        <v>41355</v>
      </c>
      <c r="H1160" s="2" t="s">
        <v>31</v>
      </c>
      <c r="I1160" s="2" t="s">
        <v>23</v>
      </c>
      <c r="J1160" s="2" t="s">
        <v>282</v>
      </c>
      <c r="K1160" s="107">
        <v>2077.98</v>
      </c>
    </row>
    <row r="1161" spans="7:11" x14ac:dyDescent="0.2">
      <c r="G1161" s="3">
        <v>41562</v>
      </c>
      <c r="H1161" s="2" t="s">
        <v>31</v>
      </c>
      <c r="I1161" s="2" t="s">
        <v>27</v>
      </c>
      <c r="J1161" s="2" t="s">
        <v>18</v>
      </c>
      <c r="K1161" s="107">
        <v>600.74</v>
      </c>
    </row>
    <row r="1162" spans="7:11" x14ac:dyDescent="0.2">
      <c r="G1162" s="3">
        <v>41394</v>
      </c>
      <c r="H1162" s="2" t="s">
        <v>28</v>
      </c>
      <c r="I1162" s="2" t="s">
        <v>20</v>
      </c>
      <c r="J1162" s="2" t="s">
        <v>21</v>
      </c>
      <c r="K1162" s="107">
        <v>5382.83</v>
      </c>
    </row>
    <row r="1163" spans="7:11" x14ac:dyDescent="0.2">
      <c r="G1163" s="3">
        <v>41472</v>
      </c>
      <c r="H1163" s="2" t="s">
        <v>17</v>
      </c>
      <c r="I1163" s="2" t="s">
        <v>14</v>
      </c>
      <c r="J1163" s="2" t="s">
        <v>29</v>
      </c>
      <c r="K1163" s="107">
        <v>5552.08</v>
      </c>
    </row>
    <row r="1164" spans="7:11" x14ac:dyDescent="0.2">
      <c r="G1164" s="3">
        <v>41430</v>
      </c>
      <c r="H1164" s="2" t="s">
        <v>13</v>
      </c>
      <c r="I1164" s="2" t="s">
        <v>20</v>
      </c>
      <c r="J1164" s="2" t="s">
        <v>26</v>
      </c>
      <c r="K1164" s="107">
        <v>2582.46</v>
      </c>
    </row>
    <row r="1165" spans="7:11" x14ac:dyDescent="0.2">
      <c r="G1165" s="3">
        <v>41337</v>
      </c>
      <c r="H1165" s="2" t="s">
        <v>13</v>
      </c>
      <c r="I1165" s="2" t="s">
        <v>14</v>
      </c>
      <c r="J1165" s="2" t="s">
        <v>18</v>
      </c>
      <c r="K1165" s="107">
        <v>7547.8</v>
      </c>
    </row>
    <row r="1166" spans="7:11" x14ac:dyDescent="0.2">
      <c r="G1166" s="3">
        <v>41298</v>
      </c>
      <c r="H1166" s="2" t="s">
        <v>17</v>
      </c>
      <c r="I1166" s="2" t="s">
        <v>20</v>
      </c>
      <c r="J1166" s="2" t="s">
        <v>36</v>
      </c>
      <c r="K1166" s="107">
        <v>9496.6</v>
      </c>
    </row>
    <row r="1167" spans="7:11" x14ac:dyDescent="0.2">
      <c r="G1167" s="3">
        <v>41349</v>
      </c>
      <c r="H1167" s="2" t="s">
        <v>28</v>
      </c>
      <c r="I1167" s="2" t="s">
        <v>27</v>
      </c>
      <c r="J1167" s="2" t="s">
        <v>35</v>
      </c>
      <c r="K1167" s="107">
        <v>9633.4699999999993</v>
      </c>
    </row>
    <row r="1168" spans="7:11" x14ac:dyDescent="0.2">
      <c r="G1168" s="3">
        <v>41192</v>
      </c>
      <c r="H1168" s="2" t="s">
        <v>28</v>
      </c>
      <c r="I1168" s="2" t="s">
        <v>20</v>
      </c>
      <c r="J1168" s="2" t="s">
        <v>18</v>
      </c>
      <c r="K1168" s="107">
        <v>4191.91</v>
      </c>
    </row>
    <row r="1169" spans="7:11" x14ac:dyDescent="0.2">
      <c r="G1169" s="3">
        <v>41070</v>
      </c>
      <c r="H1169" s="2" t="s">
        <v>13</v>
      </c>
      <c r="I1169" s="2" t="s">
        <v>14</v>
      </c>
      <c r="J1169" s="2" t="s">
        <v>18</v>
      </c>
      <c r="K1169" s="107">
        <v>2159.5500000000002</v>
      </c>
    </row>
    <row r="1170" spans="7:11" x14ac:dyDescent="0.2">
      <c r="G1170" s="3">
        <v>40934</v>
      </c>
      <c r="H1170" s="2" t="s">
        <v>13</v>
      </c>
      <c r="I1170" s="2" t="s">
        <v>27</v>
      </c>
      <c r="J1170" s="2" t="s">
        <v>282</v>
      </c>
      <c r="K1170" s="107">
        <v>5149.4799999999996</v>
      </c>
    </row>
    <row r="1171" spans="7:11" x14ac:dyDescent="0.2">
      <c r="G1171" s="3">
        <v>41057</v>
      </c>
      <c r="H1171" s="2" t="s">
        <v>17</v>
      </c>
      <c r="I1171" s="2" t="s">
        <v>27</v>
      </c>
      <c r="J1171" s="2" t="s">
        <v>29</v>
      </c>
      <c r="K1171" s="107">
        <v>8953.4500000000007</v>
      </c>
    </row>
    <row r="1172" spans="7:11" x14ac:dyDescent="0.2">
      <c r="G1172" s="3">
        <v>41009</v>
      </c>
      <c r="H1172" s="2" t="s">
        <v>31</v>
      </c>
      <c r="I1172" s="2" t="s">
        <v>14</v>
      </c>
      <c r="J1172" s="2" t="s">
        <v>30</v>
      </c>
      <c r="K1172" s="107">
        <v>6445.13</v>
      </c>
    </row>
    <row r="1173" spans="7:11" x14ac:dyDescent="0.2">
      <c r="G1173" s="3">
        <v>41499</v>
      </c>
      <c r="H1173" s="2" t="s">
        <v>31</v>
      </c>
      <c r="I1173" s="2" t="s">
        <v>20</v>
      </c>
      <c r="J1173" s="2" t="s">
        <v>32</v>
      </c>
      <c r="K1173" s="107">
        <v>1470.18</v>
      </c>
    </row>
    <row r="1174" spans="7:11" x14ac:dyDescent="0.2">
      <c r="G1174" s="3">
        <v>41115</v>
      </c>
      <c r="H1174" s="2" t="s">
        <v>13</v>
      </c>
      <c r="I1174" s="2" t="s">
        <v>20</v>
      </c>
      <c r="J1174" s="2" t="s">
        <v>15</v>
      </c>
      <c r="K1174" s="107">
        <v>9868.7800000000007</v>
      </c>
    </row>
    <row r="1175" spans="7:11" x14ac:dyDescent="0.2">
      <c r="G1175" s="3">
        <v>41605</v>
      </c>
      <c r="H1175" s="2" t="s">
        <v>28</v>
      </c>
      <c r="I1175" s="2" t="s">
        <v>20</v>
      </c>
      <c r="J1175" s="2" t="s">
        <v>29</v>
      </c>
      <c r="K1175" s="107">
        <v>4011.8</v>
      </c>
    </row>
    <row r="1176" spans="7:11" x14ac:dyDescent="0.2">
      <c r="G1176" s="3">
        <v>41555</v>
      </c>
      <c r="H1176" s="2" t="s">
        <v>17</v>
      </c>
      <c r="I1176" s="2" t="s">
        <v>23</v>
      </c>
      <c r="J1176" s="2" t="s">
        <v>24</v>
      </c>
      <c r="K1176" s="107">
        <v>8807.58</v>
      </c>
    </row>
    <row r="1177" spans="7:11" x14ac:dyDescent="0.2">
      <c r="G1177" s="3">
        <v>41195</v>
      </c>
      <c r="H1177" s="2" t="s">
        <v>28</v>
      </c>
      <c r="I1177" s="2" t="s">
        <v>14</v>
      </c>
      <c r="J1177" s="2" t="s">
        <v>32</v>
      </c>
      <c r="K1177" s="107">
        <v>7394.15</v>
      </c>
    </row>
    <row r="1178" spans="7:11" x14ac:dyDescent="0.2">
      <c r="G1178" s="3">
        <v>41344</v>
      </c>
      <c r="H1178" s="2" t="s">
        <v>13</v>
      </c>
      <c r="I1178" s="2" t="s">
        <v>27</v>
      </c>
      <c r="J1178" s="2" t="s">
        <v>26</v>
      </c>
      <c r="K1178" s="107">
        <v>4478.03</v>
      </c>
    </row>
    <row r="1179" spans="7:11" x14ac:dyDescent="0.2">
      <c r="G1179" s="3">
        <v>41178</v>
      </c>
      <c r="H1179" s="2" t="s">
        <v>28</v>
      </c>
      <c r="I1179" s="2" t="s">
        <v>27</v>
      </c>
      <c r="J1179" s="2" t="s">
        <v>21</v>
      </c>
      <c r="K1179" s="107">
        <v>8421.57</v>
      </c>
    </row>
    <row r="1180" spans="7:11" x14ac:dyDescent="0.2">
      <c r="G1180" s="3">
        <v>41360</v>
      </c>
      <c r="H1180" s="2" t="s">
        <v>31</v>
      </c>
      <c r="I1180" s="2" t="s">
        <v>27</v>
      </c>
      <c r="J1180" s="2" t="s">
        <v>33</v>
      </c>
      <c r="K1180" s="107">
        <v>5724.06</v>
      </c>
    </row>
    <row r="1181" spans="7:11" x14ac:dyDescent="0.2">
      <c r="G1181" s="3">
        <v>41534</v>
      </c>
      <c r="H1181" s="2" t="s">
        <v>17</v>
      </c>
      <c r="I1181" s="2" t="s">
        <v>27</v>
      </c>
      <c r="J1181" s="2" t="s">
        <v>29</v>
      </c>
      <c r="K1181" s="107">
        <v>7244.51</v>
      </c>
    </row>
    <row r="1182" spans="7:11" x14ac:dyDescent="0.2">
      <c r="G1182" s="3">
        <v>41118</v>
      </c>
      <c r="H1182" s="2" t="s">
        <v>13</v>
      </c>
      <c r="I1182" s="2" t="s">
        <v>20</v>
      </c>
      <c r="J1182" s="2" t="s">
        <v>36</v>
      </c>
      <c r="K1182" s="107">
        <v>6740.55</v>
      </c>
    </row>
    <row r="1183" spans="7:11" x14ac:dyDescent="0.2">
      <c r="G1183" s="3">
        <v>40917</v>
      </c>
      <c r="H1183" s="2" t="s">
        <v>17</v>
      </c>
      <c r="I1183" s="2" t="s">
        <v>23</v>
      </c>
      <c r="J1183" s="2" t="s">
        <v>282</v>
      </c>
      <c r="K1183" s="107">
        <v>7851.12</v>
      </c>
    </row>
    <row r="1184" spans="7:11" x14ac:dyDescent="0.2">
      <c r="G1184" s="3">
        <v>41478</v>
      </c>
      <c r="H1184" s="2" t="s">
        <v>31</v>
      </c>
      <c r="I1184" s="2" t="s">
        <v>23</v>
      </c>
      <c r="J1184" s="2" t="s">
        <v>36</v>
      </c>
      <c r="K1184" s="107">
        <v>3114.36</v>
      </c>
    </row>
    <row r="1185" spans="7:11" x14ac:dyDescent="0.2">
      <c r="G1185" s="3">
        <v>41279</v>
      </c>
      <c r="H1185" s="2" t="s">
        <v>28</v>
      </c>
      <c r="I1185" s="2" t="s">
        <v>20</v>
      </c>
      <c r="J1185" s="2" t="s">
        <v>35</v>
      </c>
      <c r="K1185" s="107">
        <v>9614.39</v>
      </c>
    </row>
    <row r="1186" spans="7:11" x14ac:dyDescent="0.2">
      <c r="G1186" s="3">
        <v>41012</v>
      </c>
      <c r="H1186" s="2" t="s">
        <v>31</v>
      </c>
      <c r="I1186" s="2" t="s">
        <v>23</v>
      </c>
      <c r="J1186" s="2" t="s">
        <v>282</v>
      </c>
      <c r="K1186" s="107">
        <v>5794.27</v>
      </c>
    </row>
    <row r="1187" spans="7:11" x14ac:dyDescent="0.2">
      <c r="G1187" s="3">
        <v>41420</v>
      </c>
      <c r="H1187" s="2" t="s">
        <v>28</v>
      </c>
      <c r="I1187" s="2" t="s">
        <v>27</v>
      </c>
      <c r="J1187" s="2" t="s">
        <v>15</v>
      </c>
      <c r="K1187" s="107">
        <v>354.03</v>
      </c>
    </row>
    <row r="1188" spans="7:11" x14ac:dyDescent="0.2">
      <c r="G1188" s="3">
        <v>41443</v>
      </c>
      <c r="H1188" s="2" t="s">
        <v>31</v>
      </c>
      <c r="I1188" s="2" t="s">
        <v>20</v>
      </c>
      <c r="J1188" s="2" t="s">
        <v>35</v>
      </c>
      <c r="K1188" s="107">
        <v>9560.08</v>
      </c>
    </row>
    <row r="1189" spans="7:11" x14ac:dyDescent="0.2">
      <c r="G1189" s="3">
        <v>41472</v>
      </c>
      <c r="H1189" s="2" t="s">
        <v>13</v>
      </c>
      <c r="I1189" s="2" t="s">
        <v>20</v>
      </c>
      <c r="J1189" s="2" t="s">
        <v>32</v>
      </c>
      <c r="K1189" s="107">
        <v>5054.24</v>
      </c>
    </row>
    <row r="1190" spans="7:11" x14ac:dyDescent="0.2">
      <c r="G1190" s="3">
        <v>41121</v>
      </c>
      <c r="H1190" s="2" t="s">
        <v>13</v>
      </c>
      <c r="I1190" s="2" t="s">
        <v>14</v>
      </c>
      <c r="J1190" s="2" t="s">
        <v>35</v>
      </c>
      <c r="K1190" s="107">
        <v>7416.34</v>
      </c>
    </row>
    <row r="1191" spans="7:11" x14ac:dyDescent="0.2">
      <c r="G1191" s="3">
        <v>41376</v>
      </c>
      <c r="H1191" s="2" t="s">
        <v>31</v>
      </c>
      <c r="I1191" s="2" t="s">
        <v>20</v>
      </c>
      <c r="J1191" s="2" t="s">
        <v>33</v>
      </c>
      <c r="K1191" s="107">
        <v>7552.17</v>
      </c>
    </row>
    <row r="1192" spans="7:11" x14ac:dyDescent="0.2">
      <c r="G1192" s="3">
        <v>41564</v>
      </c>
      <c r="H1192" s="2" t="s">
        <v>17</v>
      </c>
      <c r="I1192" s="2" t="s">
        <v>14</v>
      </c>
      <c r="J1192" s="2" t="s">
        <v>21</v>
      </c>
      <c r="K1192" s="107">
        <v>6922.63</v>
      </c>
    </row>
    <row r="1193" spans="7:11" x14ac:dyDescent="0.2">
      <c r="G1193" s="3">
        <v>41229</v>
      </c>
      <c r="H1193" s="2" t="s">
        <v>17</v>
      </c>
      <c r="I1193" s="2" t="s">
        <v>20</v>
      </c>
      <c r="J1193" s="2" t="s">
        <v>21</v>
      </c>
      <c r="K1193" s="107">
        <v>9747.5300000000007</v>
      </c>
    </row>
    <row r="1194" spans="7:11" x14ac:dyDescent="0.2">
      <c r="G1194" s="3">
        <v>41571</v>
      </c>
      <c r="H1194" s="2" t="s">
        <v>28</v>
      </c>
      <c r="I1194" s="2" t="s">
        <v>23</v>
      </c>
      <c r="J1194" s="2" t="s">
        <v>282</v>
      </c>
      <c r="K1194" s="107">
        <v>8310.24</v>
      </c>
    </row>
    <row r="1195" spans="7:11" x14ac:dyDescent="0.2">
      <c r="G1195" s="3">
        <v>40932</v>
      </c>
      <c r="H1195" s="2" t="s">
        <v>28</v>
      </c>
      <c r="I1195" s="2" t="s">
        <v>14</v>
      </c>
      <c r="J1195" s="2" t="s">
        <v>33</v>
      </c>
      <c r="K1195" s="107">
        <v>8314.8700000000008</v>
      </c>
    </row>
    <row r="1196" spans="7:11" x14ac:dyDescent="0.2">
      <c r="G1196" s="3">
        <v>41334</v>
      </c>
      <c r="H1196" s="2" t="s">
        <v>17</v>
      </c>
      <c r="I1196" s="2" t="s">
        <v>27</v>
      </c>
      <c r="J1196" s="2" t="s">
        <v>30</v>
      </c>
      <c r="K1196" s="107">
        <v>2005.8</v>
      </c>
    </row>
    <row r="1197" spans="7:11" x14ac:dyDescent="0.2">
      <c r="G1197" s="3">
        <v>41112</v>
      </c>
      <c r="H1197" s="2" t="s">
        <v>13</v>
      </c>
      <c r="I1197" s="2" t="s">
        <v>20</v>
      </c>
      <c r="J1197" s="2" t="s">
        <v>15</v>
      </c>
      <c r="K1197" s="107">
        <v>9261.9699999999993</v>
      </c>
    </row>
    <row r="1198" spans="7:11" x14ac:dyDescent="0.2">
      <c r="G1198" s="3">
        <v>41577</v>
      </c>
      <c r="H1198" s="2" t="s">
        <v>31</v>
      </c>
      <c r="I1198" s="2" t="s">
        <v>23</v>
      </c>
      <c r="J1198" s="2" t="s">
        <v>30</v>
      </c>
      <c r="K1198" s="107">
        <v>7684.6</v>
      </c>
    </row>
    <row r="1199" spans="7:11" x14ac:dyDescent="0.2">
      <c r="G1199" s="3">
        <v>41547</v>
      </c>
      <c r="H1199" s="2" t="s">
        <v>31</v>
      </c>
      <c r="I1199" s="2" t="s">
        <v>14</v>
      </c>
      <c r="J1199" s="2" t="s">
        <v>34</v>
      </c>
      <c r="K1199" s="107">
        <v>9493</v>
      </c>
    </row>
    <row r="1200" spans="7:11" x14ac:dyDescent="0.2">
      <c r="G1200" s="3">
        <v>40917</v>
      </c>
      <c r="H1200" s="2" t="s">
        <v>28</v>
      </c>
      <c r="I1200" s="2" t="s">
        <v>20</v>
      </c>
      <c r="J1200" s="2" t="s">
        <v>30</v>
      </c>
      <c r="K1200" s="107">
        <v>8777.75</v>
      </c>
    </row>
    <row r="1201" spans="7:11" x14ac:dyDescent="0.2">
      <c r="G1201" s="3">
        <v>41180</v>
      </c>
      <c r="H1201" s="2" t="s">
        <v>31</v>
      </c>
      <c r="I1201" s="2" t="s">
        <v>14</v>
      </c>
      <c r="J1201" s="2" t="s">
        <v>36</v>
      </c>
      <c r="K1201" s="107">
        <v>2328.7800000000002</v>
      </c>
    </row>
    <row r="1202" spans="7:11" x14ac:dyDescent="0.2">
      <c r="G1202" s="3">
        <v>41336</v>
      </c>
      <c r="H1202" s="2" t="s">
        <v>31</v>
      </c>
      <c r="I1202" s="2" t="s">
        <v>27</v>
      </c>
      <c r="J1202" s="2" t="s">
        <v>18</v>
      </c>
      <c r="K1202" s="107">
        <v>738.26</v>
      </c>
    </row>
    <row r="1203" spans="7:11" x14ac:dyDescent="0.2">
      <c r="G1203" s="3">
        <v>41464</v>
      </c>
      <c r="H1203" s="2" t="s">
        <v>13</v>
      </c>
      <c r="I1203" s="2" t="s">
        <v>14</v>
      </c>
      <c r="J1203" s="2" t="s">
        <v>15</v>
      </c>
      <c r="K1203" s="107">
        <v>8201.57</v>
      </c>
    </row>
    <row r="1204" spans="7:11" x14ac:dyDescent="0.2">
      <c r="G1204" s="3">
        <v>41296</v>
      </c>
      <c r="H1204" s="2" t="s">
        <v>28</v>
      </c>
      <c r="I1204" s="2" t="s">
        <v>14</v>
      </c>
      <c r="J1204" s="2" t="s">
        <v>33</v>
      </c>
      <c r="K1204" s="107">
        <v>6644.46</v>
      </c>
    </row>
    <row r="1205" spans="7:11" x14ac:dyDescent="0.2">
      <c r="G1205" s="3">
        <v>41597</v>
      </c>
      <c r="H1205" s="2" t="s">
        <v>28</v>
      </c>
      <c r="I1205" s="2" t="s">
        <v>23</v>
      </c>
      <c r="J1205" s="2" t="s">
        <v>15</v>
      </c>
      <c r="K1205" s="107">
        <v>5948.53</v>
      </c>
    </row>
    <row r="1206" spans="7:11" x14ac:dyDescent="0.2">
      <c r="G1206" s="3">
        <v>41098</v>
      </c>
      <c r="H1206" s="2" t="s">
        <v>31</v>
      </c>
      <c r="I1206" s="2" t="s">
        <v>27</v>
      </c>
      <c r="J1206" s="2" t="s">
        <v>30</v>
      </c>
      <c r="K1206" s="107">
        <v>9813.43</v>
      </c>
    </row>
    <row r="1207" spans="7:11" x14ac:dyDescent="0.2">
      <c r="G1207" s="3">
        <v>41159</v>
      </c>
      <c r="H1207" s="2" t="s">
        <v>28</v>
      </c>
      <c r="I1207" s="2" t="s">
        <v>20</v>
      </c>
      <c r="J1207" s="2" t="s">
        <v>30</v>
      </c>
      <c r="K1207" s="107">
        <v>8135.94</v>
      </c>
    </row>
    <row r="1208" spans="7:11" x14ac:dyDescent="0.2">
      <c r="G1208" s="3">
        <v>41408</v>
      </c>
      <c r="H1208" s="2" t="s">
        <v>31</v>
      </c>
      <c r="I1208" s="2" t="s">
        <v>27</v>
      </c>
      <c r="J1208" s="2" t="s">
        <v>32</v>
      </c>
      <c r="K1208" s="107">
        <v>8296.02</v>
      </c>
    </row>
    <row r="1209" spans="7:11" x14ac:dyDescent="0.2">
      <c r="G1209" s="3">
        <v>41579</v>
      </c>
      <c r="H1209" s="2" t="s">
        <v>31</v>
      </c>
      <c r="I1209" s="2" t="s">
        <v>23</v>
      </c>
      <c r="J1209" s="2" t="s">
        <v>15</v>
      </c>
      <c r="K1209" s="107">
        <v>62.46</v>
      </c>
    </row>
    <row r="1210" spans="7:11" x14ac:dyDescent="0.2">
      <c r="G1210" s="3">
        <v>41395</v>
      </c>
      <c r="H1210" s="2" t="s">
        <v>31</v>
      </c>
      <c r="I1210" s="2" t="s">
        <v>20</v>
      </c>
      <c r="J1210" s="2" t="s">
        <v>29</v>
      </c>
      <c r="K1210" s="107">
        <v>7476.78</v>
      </c>
    </row>
    <row r="1211" spans="7:11" x14ac:dyDescent="0.2">
      <c r="G1211" s="3">
        <v>41237</v>
      </c>
      <c r="H1211" s="2" t="s">
        <v>28</v>
      </c>
      <c r="I1211" s="2" t="s">
        <v>27</v>
      </c>
      <c r="J1211" s="2" t="s">
        <v>282</v>
      </c>
      <c r="K1211" s="107">
        <v>4120.1099999999997</v>
      </c>
    </row>
    <row r="1212" spans="7:11" x14ac:dyDescent="0.2">
      <c r="G1212" s="3">
        <v>41369</v>
      </c>
      <c r="H1212" s="2" t="s">
        <v>17</v>
      </c>
      <c r="I1212" s="2" t="s">
        <v>23</v>
      </c>
      <c r="J1212" s="2" t="s">
        <v>24</v>
      </c>
      <c r="K1212" s="107">
        <v>6755.08</v>
      </c>
    </row>
    <row r="1213" spans="7:11" x14ac:dyDescent="0.2">
      <c r="G1213" s="3">
        <v>41465</v>
      </c>
      <c r="H1213" s="2" t="s">
        <v>13</v>
      </c>
      <c r="I1213" s="2" t="s">
        <v>27</v>
      </c>
      <c r="J1213" s="2" t="s">
        <v>18</v>
      </c>
      <c r="K1213" s="107">
        <v>9579.83</v>
      </c>
    </row>
    <row r="1214" spans="7:11" x14ac:dyDescent="0.2">
      <c r="G1214" s="3">
        <v>41262</v>
      </c>
      <c r="H1214" s="2" t="s">
        <v>31</v>
      </c>
      <c r="I1214" s="2" t="s">
        <v>27</v>
      </c>
      <c r="J1214" s="2" t="s">
        <v>29</v>
      </c>
      <c r="K1214" s="107">
        <v>2944.3</v>
      </c>
    </row>
    <row r="1215" spans="7:11" x14ac:dyDescent="0.2">
      <c r="G1215" s="3">
        <v>41452</v>
      </c>
      <c r="H1215" s="2" t="s">
        <v>13</v>
      </c>
      <c r="I1215" s="2" t="s">
        <v>27</v>
      </c>
      <c r="J1215" s="2" t="s">
        <v>36</v>
      </c>
      <c r="K1215" s="107">
        <v>5379.41</v>
      </c>
    </row>
    <row r="1216" spans="7:11" x14ac:dyDescent="0.2">
      <c r="G1216" s="3">
        <v>41334</v>
      </c>
      <c r="H1216" s="2" t="s">
        <v>13</v>
      </c>
      <c r="I1216" s="2" t="s">
        <v>20</v>
      </c>
      <c r="J1216" s="2" t="s">
        <v>35</v>
      </c>
      <c r="K1216" s="107">
        <v>7563.68</v>
      </c>
    </row>
    <row r="1217" spans="7:11" x14ac:dyDescent="0.2">
      <c r="G1217" s="3">
        <v>41152</v>
      </c>
      <c r="H1217" s="2" t="s">
        <v>31</v>
      </c>
      <c r="I1217" s="2" t="s">
        <v>27</v>
      </c>
      <c r="J1217" s="2" t="s">
        <v>24</v>
      </c>
      <c r="K1217" s="107">
        <v>9835.9500000000007</v>
      </c>
    </row>
    <row r="1218" spans="7:11" x14ac:dyDescent="0.2">
      <c r="G1218" s="3">
        <v>41272</v>
      </c>
      <c r="H1218" s="2" t="s">
        <v>13</v>
      </c>
      <c r="I1218" s="2" t="s">
        <v>14</v>
      </c>
      <c r="J1218" s="2" t="s">
        <v>30</v>
      </c>
      <c r="K1218" s="107">
        <v>31.54</v>
      </c>
    </row>
    <row r="1219" spans="7:11" x14ac:dyDescent="0.2">
      <c r="G1219" s="3">
        <v>41568</v>
      </c>
      <c r="H1219" s="2" t="s">
        <v>31</v>
      </c>
      <c r="I1219" s="2" t="s">
        <v>14</v>
      </c>
      <c r="J1219" s="2" t="s">
        <v>30</v>
      </c>
      <c r="K1219" s="107">
        <v>8592.39</v>
      </c>
    </row>
    <row r="1220" spans="7:11" x14ac:dyDescent="0.2">
      <c r="G1220" s="3">
        <v>41264</v>
      </c>
      <c r="H1220" s="2" t="s">
        <v>31</v>
      </c>
      <c r="I1220" s="2" t="s">
        <v>14</v>
      </c>
      <c r="J1220" s="2" t="s">
        <v>36</v>
      </c>
      <c r="K1220" s="107">
        <v>5494.66</v>
      </c>
    </row>
    <row r="1221" spans="7:11" x14ac:dyDescent="0.2">
      <c r="G1221" s="3">
        <v>41003</v>
      </c>
      <c r="H1221" s="2" t="s">
        <v>17</v>
      </c>
      <c r="I1221" s="2" t="s">
        <v>27</v>
      </c>
      <c r="J1221" s="2" t="s">
        <v>18</v>
      </c>
      <c r="K1221" s="107">
        <v>6701.54</v>
      </c>
    </row>
    <row r="1222" spans="7:11" x14ac:dyDescent="0.2">
      <c r="G1222" s="3">
        <v>41629</v>
      </c>
      <c r="H1222" s="2" t="s">
        <v>28</v>
      </c>
      <c r="I1222" s="2" t="s">
        <v>23</v>
      </c>
      <c r="J1222" s="2" t="s">
        <v>21</v>
      </c>
      <c r="K1222" s="107">
        <v>6575.83</v>
      </c>
    </row>
    <row r="1223" spans="7:11" x14ac:dyDescent="0.2">
      <c r="G1223" s="3">
        <v>41405</v>
      </c>
      <c r="H1223" s="2" t="s">
        <v>17</v>
      </c>
      <c r="I1223" s="2" t="s">
        <v>20</v>
      </c>
      <c r="J1223" s="2" t="s">
        <v>21</v>
      </c>
      <c r="K1223" s="107">
        <v>3058.53</v>
      </c>
    </row>
    <row r="1224" spans="7:11" x14ac:dyDescent="0.2">
      <c r="G1224" s="3">
        <v>40937</v>
      </c>
      <c r="H1224" s="2" t="s">
        <v>13</v>
      </c>
      <c r="I1224" s="2" t="s">
        <v>14</v>
      </c>
      <c r="J1224" s="2" t="s">
        <v>26</v>
      </c>
      <c r="K1224" s="107">
        <v>273.7</v>
      </c>
    </row>
    <row r="1225" spans="7:11" x14ac:dyDescent="0.2">
      <c r="G1225" s="3">
        <v>41248</v>
      </c>
      <c r="H1225" s="2" t="s">
        <v>17</v>
      </c>
      <c r="I1225" s="2" t="s">
        <v>14</v>
      </c>
      <c r="J1225" s="2" t="s">
        <v>29</v>
      </c>
      <c r="K1225" s="107">
        <v>2302.75</v>
      </c>
    </row>
    <row r="1226" spans="7:11" x14ac:dyDescent="0.2">
      <c r="G1226" s="3">
        <v>41064</v>
      </c>
      <c r="H1226" s="2" t="s">
        <v>17</v>
      </c>
      <c r="I1226" s="2" t="s">
        <v>14</v>
      </c>
      <c r="J1226" s="2" t="s">
        <v>32</v>
      </c>
      <c r="K1226" s="107">
        <v>5779.27</v>
      </c>
    </row>
    <row r="1227" spans="7:11" x14ac:dyDescent="0.2">
      <c r="G1227" s="3">
        <v>40997</v>
      </c>
      <c r="H1227" s="2" t="s">
        <v>28</v>
      </c>
      <c r="I1227" s="2" t="s">
        <v>20</v>
      </c>
      <c r="J1227" s="2" t="s">
        <v>21</v>
      </c>
      <c r="K1227" s="107">
        <v>3012</v>
      </c>
    </row>
    <row r="1228" spans="7:11" x14ac:dyDescent="0.2">
      <c r="G1228" s="3">
        <v>40999</v>
      </c>
      <c r="H1228" s="2" t="s">
        <v>28</v>
      </c>
      <c r="I1228" s="2" t="s">
        <v>27</v>
      </c>
      <c r="J1228" s="2" t="s">
        <v>35</v>
      </c>
      <c r="K1228" s="107">
        <v>4098.3900000000003</v>
      </c>
    </row>
    <row r="1229" spans="7:11" x14ac:dyDescent="0.2">
      <c r="G1229" s="3">
        <v>41268</v>
      </c>
      <c r="H1229" s="2" t="s">
        <v>13</v>
      </c>
      <c r="I1229" s="2" t="s">
        <v>23</v>
      </c>
      <c r="J1229" s="2" t="s">
        <v>18</v>
      </c>
      <c r="K1229" s="107">
        <v>6167.4</v>
      </c>
    </row>
    <row r="1230" spans="7:11" x14ac:dyDescent="0.2">
      <c r="G1230" s="3">
        <v>41025</v>
      </c>
      <c r="H1230" s="2" t="s">
        <v>17</v>
      </c>
      <c r="I1230" s="2" t="s">
        <v>27</v>
      </c>
      <c r="J1230" s="2" t="s">
        <v>24</v>
      </c>
      <c r="K1230" s="107">
        <v>1469.65</v>
      </c>
    </row>
    <row r="1231" spans="7:11" x14ac:dyDescent="0.2">
      <c r="G1231" s="3">
        <v>41105</v>
      </c>
      <c r="H1231" s="2" t="s">
        <v>17</v>
      </c>
      <c r="I1231" s="2" t="s">
        <v>27</v>
      </c>
      <c r="J1231" s="2" t="s">
        <v>34</v>
      </c>
      <c r="K1231" s="107">
        <v>1678.34</v>
      </c>
    </row>
    <row r="1232" spans="7:11" x14ac:dyDescent="0.2">
      <c r="G1232" s="3">
        <v>40954</v>
      </c>
      <c r="H1232" s="2" t="s">
        <v>28</v>
      </c>
      <c r="I1232" s="2" t="s">
        <v>20</v>
      </c>
      <c r="J1232" s="2" t="s">
        <v>33</v>
      </c>
      <c r="K1232" s="107">
        <v>9386.07</v>
      </c>
    </row>
    <row r="1233" spans="7:11" x14ac:dyDescent="0.2">
      <c r="G1233" s="3">
        <v>41495</v>
      </c>
      <c r="H1233" s="2" t="s">
        <v>17</v>
      </c>
      <c r="I1233" s="2" t="s">
        <v>23</v>
      </c>
      <c r="J1233" s="2" t="s">
        <v>33</v>
      </c>
      <c r="K1233" s="107">
        <v>3106.92</v>
      </c>
    </row>
    <row r="1234" spans="7:11" x14ac:dyDescent="0.2">
      <c r="G1234" s="3">
        <v>41084</v>
      </c>
      <c r="H1234" s="2" t="s">
        <v>17</v>
      </c>
      <c r="I1234" s="2" t="s">
        <v>14</v>
      </c>
      <c r="J1234" s="2" t="s">
        <v>34</v>
      </c>
      <c r="K1234" s="107">
        <v>4622.3100000000004</v>
      </c>
    </row>
    <row r="1235" spans="7:11" x14ac:dyDescent="0.2">
      <c r="G1235" s="3">
        <v>41567</v>
      </c>
      <c r="H1235" s="2" t="s">
        <v>28</v>
      </c>
      <c r="I1235" s="2" t="s">
        <v>27</v>
      </c>
      <c r="J1235" s="2" t="s">
        <v>33</v>
      </c>
      <c r="K1235" s="107">
        <v>8667.5300000000007</v>
      </c>
    </row>
    <row r="1236" spans="7:11" x14ac:dyDescent="0.2">
      <c r="G1236" s="3">
        <v>41081</v>
      </c>
      <c r="H1236" s="2" t="s">
        <v>17</v>
      </c>
      <c r="I1236" s="2" t="s">
        <v>23</v>
      </c>
      <c r="J1236" s="2" t="s">
        <v>33</v>
      </c>
      <c r="K1236" s="107">
        <v>8209.86</v>
      </c>
    </row>
    <row r="1237" spans="7:11" x14ac:dyDescent="0.2">
      <c r="G1237" s="3">
        <v>40922</v>
      </c>
      <c r="H1237" s="2" t="s">
        <v>17</v>
      </c>
      <c r="I1237" s="2" t="s">
        <v>14</v>
      </c>
      <c r="J1237" s="2" t="s">
        <v>33</v>
      </c>
      <c r="K1237" s="107">
        <v>5964.32</v>
      </c>
    </row>
    <row r="1238" spans="7:11" x14ac:dyDescent="0.2">
      <c r="G1238" s="3">
        <v>41579</v>
      </c>
      <c r="H1238" s="2" t="s">
        <v>17</v>
      </c>
      <c r="I1238" s="2" t="s">
        <v>23</v>
      </c>
      <c r="J1238" s="2" t="s">
        <v>18</v>
      </c>
      <c r="K1238" s="107">
        <v>7067.17</v>
      </c>
    </row>
    <row r="1239" spans="7:11" x14ac:dyDescent="0.2">
      <c r="G1239" s="3">
        <v>40949</v>
      </c>
      <c r="H1239" s="2" t="s">
        <v>13</v>
      </c>
      <c r="I1239" s="2" t="s">
        <v>20</v>
      </c>
      <c r="J1239" s="2" t="s">
        <v>21</v>
      </c>
      <c r="K1239" s="107">
        <v>9994.32</v>
      </c>
    </row>
    <row r="1240" spans="7:11" x14ac:dyDescent="0.2">
      <c r="G1240" s="3">
        <v>41459</v>
      </c>
      <c r="H1240" s="2" t="s">
        <v>17</v>
      </c>
      <c r="I1240" s="2" t="s">
        <v>23</v>
      </c>
      <c r="J1240" s="2" t="s">
        <v>26</v>
      </c>
      <c r="K1240" s="107">
        <v>369.52</v>
      </c>
    </row>
    <row r="1241" spans="7:11" x14ac:dyDescent="0.2">
      <c r="G1241" s="3">
        <v>41286</v>
      </c>
      <c r="H1241" s="2" t="s">
        <v>28</v>
      </c>
      <c r="I1241" s="2" t="s">
        <v>20</v>
      </c>
      <c r="J1241" s="2" t="s">
        <v>29</v>
      </c>
      <c r="K1241" s="107">
        <v>5108.2</v>
      </c>
    </row>
    <row r="1242" spans="7:11" x14ac:dyDescent="0.2">
      <c r="G1242" s="3">
        <v>41374</v>
      </c>
      <c r="H1242" s="2" t="s">
        <v>13</v>
      </c>
      <c r="I1242" s="2" t="s">
        <v>20</v>
      </c>
      <c r="J1242" s="2" t="s">
        <v>18</v>
      </c>
      <c r="K1242" s="107">
        <v>3490.67</v>
      </c>
    </row>
    <row r="1243" spans="7:11" x14ac:dyDescent="0.2">
      <c r="G1243" s="3">
        <v>41260</v>
      </c>
      <c r="H1243" s="2" t="s">
        <v>31</v>
      </c>
      <c r="I1243" s="2" t="s">
        <v>20</v>
      </c>
      <c r="J1243" s="2" t="s">
        <v>282</v>
      </c>
      <c r="K1243" s="107">
        <v>7889.84</v>
      </c>
    </row>
    <row r="1244" spans="7:11" x14ac:dyDescent="0.2">
      <c r="G1244" s="3">
        <v>41263</v>
      </c>
      <c r="H1244" s="2" t="s">
        <v>13</v>
      </c>
      <c r="I1244" s="2" t="s">
        <v>20</v>
      </c>
      <c r="J1244" s="2" t="s">
        <v>34</v>
      </c>
      <c r="K1244" s="107">
        <v>1049.04</v>
      </c>
    </row>
    <row r="1245" spans="7:11" x14ac:dyDescent="0.2">
      <c r="G1245" s="3">
        <v>41391</v>
      </c>
      <c r="H1245" s="2" t="s">
        <v>13</v>
      </c>
      <c r="I1245" s="2" t="s">
        <v>14</v>
      </c>
      <c r="J1245" s="2" t="s">
        <v>34</v>
      </c>
      <c r="K1245" s="107">
        <v>2590.96</v>
      </c>
    </row>
    <row r="1246" spans="7:11" x14ac:dyDescent="0.2">
      <c r="G1246" s="3">
        <v>41257</v>
      </c>
      <c r="H1246" s="2" t="s">
        <v>17</v>
      </c>
      <c r="I1246" s="2" t="s">
        <v>23</v>
      </c>
      <c r="J1246" s="2" t="s">
        <v>30</v>
      </c>
      <c r="K1246" s="107">
        <v>5370.26</v>
      </c>
    </row>
    <row r="1247" spans="7:11" x14ac:dyDescent="0.2">
      <c r="G1247" s="3">
        <v>41314</v>
      </c>
      <c r="H1247" s="2" t="s">
        <v>13</v>
      </c>
      <c r="I1247" s="2" t="s">
        <v>14</v>
      </c>
      <c r="J1247" s="2" t="s">
        <v>35</v>
      </c>
      <c r="K1247" s="107">
        <v>9816.44</v>
      </c>
    </row>
    <row r="1248" spans="7:11" x14ac:dyDescent="0.2">
      <c r="G1248" s="3">
        <v>40948</v>
      </c>
      <c r="H1248" s="2" t="s">
        <v>13</v>
      </c>
      <c r="I1248" s="2" t="s">
        <v>14</v>
      </c>
      <c r="J1248" s="2" t="s">
        <v>15</v>
      </c>
      <c r="K1248" s="107">
        <v>6025.9</v>
      </c>
    </row>
    <row r="1249" spans="7:11" x14ac:dyDescent="0.2">
      <c r="G1249" s="3">
        <v>41036</v>
      </c>
      <c r="H1249" s="2" t="s">
        <v>17</v>
      </c>
      <c r="I1249" s="2" t="s">
        <v>20</v>
      </c>
      <c r="J1249" s="2" t="s">
        <v>33</v>
      </c>
      <c r="K1249" s="107">
        <v>2965.38</v>
      </c>
    </row>
    <row r="1250" spans="7:11" x14ac:dyDescent="0.2">
      <c r="G1250" s="3">
        <v>41114</v>
      </c>
      <c r="H1250" s="2" t="s">
        <v>13</v>
      </c>
      <c r="I1250" s="2" t="s">
        <v>14</v>
      </c>
      <c r="J1250" s="2" t="s">
        <v>24</v>
      </c>
      <c r="K1250" s="107">
        <v>9405.16</v>
      </c>
    </row>
    <row r="1251" spans="7:11" x14ac:dyDescent="0.2">
      <c r="G1251" s="3">
        <v>41268</v>
      </c>
      <c r="H1251" s="2" t="s">
        <v>17</v>
      </c>
      <c r="I1251" s="2" t="s">
        <v>14</v>
      </c>
      <c r="J1251" s="2" t="s">
        <v>18</v>
      </c>
      <c r="K1251" s="107">
        <v>6326.34</v>
      </c>
    </row>
    <row r="1252" spans="7:11" x14ac:dyDescent="0.2">
      <c r="G1252" s="3">
        <v>40956</v>
      </c>
      <c r="H1252" s="2" t="s">
        <v>28</v>
      </c>
      <c r="I1252" s="2" t="s">
        <v>23</v>
      </c>
      <c r="J1252" s="2" t="s">
        <v>33</v>
      </c>
      <c r="K1252" s="107">
        <v>3704.16</v>
      </c>
    </row>
    <row r="1253" spans="7:11" x14ac:dyDescent="0.2">
      <c r="G1253" s="3">
        <v>41407</v>
      </c>
      <c r="H1253" s="2" t="s">
        <v>31</v>
      </c>
      <c r="I1253" s="2" t="s">
        <v>27</v>
      </c>
      <c r="J1253" s="2" t="s">
        <v>18</v>
      </c>
      <c r="K1253" s="107">
        <v>2507.71</v>
      </c>
    </row>
    <row r="1254" spans="7:11" x14ac:dyDescent="0.2">
      <c r="G1254" s="3">
        <v>41480</v>
      </c>
      <c r="H1254" s="2" t="s">
        <v>17</v>
      </c>
      <c r="I1254" s="2" t="s">
        <v>14</v>
      </c>
      <c r="J1254" s="2" t="s">
        <v>29</v>
      </c>
      <c r="K1254" s="107">
        <v>410.39</v>
      </c>
    </row>
    <row r="1255" spans="7:11" x14ac:dyDescent="0.2">
      <c r="G1255" s="3">
        <v>41261</v>
      </c>
      <c r="H1255" s="2" t="s">
        <v>13</v>
      </c>
      <c r="I1255" s="2" t="s">
        <v>27</v>
      </c>
      <c r="J1255" s="2" t="s">
        <v>15</v>
      </c>
      <c r="K1255" s="107">
        <v>7278.45</v>
      </c>
    </row>
    <row r="1256" spans="7:11" x14ac:dyDescent="0.2">
      <c r="G1256" s="3">
        <v>41379</v>
      </c>
      <c r="H1256" s="2" t="s">
        <v>13</v>
      </c>
      <c r="I1256" s="2" t="s">
        <v>23</v>
      </c>
      <c r="J1256" s="2" t="s">
        <v>21</v>
      </c>
      <c r="K1256" s="107">
        <v>8654.61</v>
      </c>
    </row>
    <row r="1257" spans="7:11" x14ac:dyDescent="0.2">
      <c r="G1257" s="3">
        <v>40912</v>
      </c>
      <c r="H1257" s="2" t="s">
        <v>28</v>
      </c>
      <c r="I1257" s="2" t="s">
        <v>20</v>
      </c>
      <c r="J1257" s="2" t="s">
        <v>30</v>
      </c>
      <c r="K1257" s="107">
        <v>5986.43</v>
      </c>
    </row>
    <row r="1258" spans="7:11" x14ac:dyDescent="0.2">
      <c r="G1258" s="3">
        <v>41084</v>
      </c>
      <c r="H1258" s="2" t="s">
        <v>28</v>
      </c>
      <c r="I1258" s="2" t="s">
        <v>27</v>
      </c>
      <c r="J1258" s="2" t="s">
        <v>282</v>
      </c>
      <c r="K1258" s="107">
        <v>1990.3</v>
      </c>
    </row>
    <row r="1259" spans="7:11" x14ac:dyDescent="0.2">
      <c r="G1259" s="3">
        <v>41172</v>
      </c>
      <c r="H1259" s="2" t="s">
        <v>13</v>
      </c>
      <c r="I1259" s="2" t="s">
        <v>23</v>
      </c>
      <c r="J1259" s="2" t="s">
        <v>21</v>
      </c>
      <c r="K1259" s="107">
        <v>2776</v>
      </c>
    </row>
    <row r="1260" spans="7:11" x14ac:dyDescent="0.2">
      <c r="G1260" s="3">
        <v>40921</v>
      </c>
      <c r="H1260" s="2" t="s">
        <v>13</v>
      </c>
      <c r="I1260" s="2" t="s">
        <v>23</v>
      </c>
      <c r="J1260" s="2" t="s">
        <v>29</v>
      </c>
      <c r="K1260" s="107">
        <v>1691.53</v>
      </c>
    </row>
    <row r="1261" spans="7:11" x14ac:dyDescent="0.2">
      <c r="G1261" s="3">
        <v>41556</v>
      </c>
      <c r="H1261" s="2" t="s">
        <v>17</v>
      </c>
      <c r="I1261" s="2" t="s">
        <v>20</v>
      </c>
      <c r="J1261" s="2" t="s">
        <v>33</v>
      </c>
      <c r="K1261" s="107">
        <v>6323.65</v>
      </c>
    </row>
    <row r="1262" spans="7:11" x14ac:dyDescent="0.2">
      <c r="G1262" s="3">
        <v>41580</v>
      </c>
      <c r="H1262" s="2" t="s">
        <v>31</v>
      </c>
      <c r="I1262" s="2" t="s">
        <v>20</v>
      </c>
      <c r="J1262" s="2" t="s">
        <v>29</v>
      </c>
      <c r="K1262" s="107">
        <v>4733.03</v>
      </c>
    </row>
    <row r="1263" spans="7:11" x14ac:dyDescent="0.2">
      <c r="G1263" s="3">
        <v>41416</v>
      </c>
      <c r="H1263" s="2" t="s">
        <v>31</v>
      </c>
      <c r="I1263" s="2" t="s">
        <v>27</v>
      </c>
      <c r="J1263" s="2" t="s">
        <v>26</v>
      </c>
      <c r="K1263" s="107">
        <v>6531.42</v>
      </c>
    </row>
    <row r="1264" spans="7:11" x14ac:dyDescent="0.2">
      <c r="G1264" s="3">
        <v>41514</v>
      </c>
      <c r="H1264" s="2" t="s">
        <v>17</v>
      </c>
      <c r="I1264" s="2" t="s">
        <v>27</v>
      </c>
      <c r="J1264" s="2" t="s">
        <v>32</v>
      </c>
      <c r="K1264" s="107">
        <v>7887.55</v>
      </c>
    </row>
    <row r="1265" spans="7:11" x14ac:dyDescent="0.2">
      <c r="G1265" s="3">
        <v>41281</v>
      </c>
      <c r="H1265" s="2" t="s">
        <v>13</v>
      </c>
      <c r="I1265" s="2" t="s">
        <v>27</v>
      </c>
      <c r="J1265" s="2" t="s">
        <v>282</v>
      </c>
      <c r="K1265" s="107">
        <v>6601.01</v>
      </c>
    </row>
    <row r="1266" spans="7:11" x14ac:dyDescent="0.2">
      <c r="G1266" s="3">
        <v>40946</v>
      </c>
      <c r="H1266" s="2" t="s">
        <v>17</v>
      </c>
      <c r="I1266" s="2" t="s">
        <v>14</v>
      </c>
      <c r="J1266" s="2" t="s">
        <v>34</v>
      </c>
      <c r="K1266" s="107">
        <v>3985.79</v>
      </c>
    </row>
    <row r="1267" spans="7:11" x14ac:dyDescent="0.2">
      <c r="G1267" s="3">
        <v>41554</v>
      </c>
      <c r="H1267" s="2" t="s">
        <v>13</v>
      </c>
      <c r="I1267" s="2" t="s">
        <v>23</v>
      </c>
      <c r="J1267" s="2" t="s">
        <v>30</v>
      </c>
      <c r="K1267" s="107">
        <v>9337.6200000000008</v>
      </c>
    </row>
    <row r="1268" spans="7:11" x14ac:dyDescent="0.2">
      <c r="G1268" s="3">
        <v>41207</v>
      </c>
      <c r="H1268" s="2" t="s">
        <v>13</v>
      </c>
      <c r="I1268" s="2" t="s">
        <v>27</v>
      </c>
      <c r="J1268" s="2" t="s">
        <v>26</v>
      </c>
      <c r="K1268" s="107">
        <v>3506.7</v>
      </c>
    </row>
    <row r="1269" spans="7:11" x14ac:dyDescent="0.2">
      <c r="G1269" s="3">
        <v>40990</v>
      </c>
      <c r="H1269" s="2" t="s">
        <v>13</v>
      </c>
      <c r="I1269" s="2" t="s">
        <v>23</v>
      </c>
      <c r="J1269" s="2" t="s">
        <v>30</v>
      </c>
      <c r="K1269" s="107">
        <v>7295.47</v>
      </c>
    </row>
    <row r="1270" spans="7:11" x14ac:dyDescent="0.2">
      <c r="G1270" s="3">
        <v>40992</v>
      </c>
      <c r="H1270" s="2" t="s">
        <v>13</v>
      </c>
      <c r="I1270" s="2" t="s">
        <v>27</v>
      </c>
      <c r="J1270" s="2" t="s">
        <v>24</v>
      </c>
      <c r="K1270" s="107">
        <v>314.99</v>
      </c>
    </row>
    <row r="1271" spans="7:11" x14ac:dyDescent="0.2">
      <c r="G1271" s="3">
        <v>41431</v>
      </c>
      <c r="H1271" s="2" t="s">
        <v>13</v>
      </c>
      <c r="I1271" s="2" t="s">
        <v>27</v>
      </c>
      <c r="J1271" s="2" t="s">
        <v>24</v>
      </c>
      <c r="K1271" s="107">
        <v>2675.19</v>
      </c>
    </row>
    <row r="1272" spans="7:11" x14ac:dyDescent="0.2">
      <c r="G1272" s="3">
        <v>41257</v>
      </c>
      <c r="H1272" s="2" t="s">
        <v>28</v>
      </c>
      <c r="I1272" s="2" t="s">
        <v>27</v>
      </c>
      <c r="J1272" s="2" t="s">
        <v>26</v>
      </c>
      <c r="K1272" s="107">
        <v>4958.79</v>
      </c>
    </row>
    <row r="1273" spans="7:11" x14ac:dyDescent="0.2">
      <c r="G1273" s="3">
        <v>41315</v>
      </c>
      <c r="H1273" s="2" t="s">
        <v>28</v>
      </c>
      <c r="I1273" s="2" t="s">
        <v>27</v>
      </c>
      <c r="J1273" s="2" t="s">
        <v>34</v>
      </c>
      <c r="K1273" s="107">
        <v>593.20000000000005</v>
      </c>
    </row>
    <row r="1274" spans="7:11" x14ac:dyDescent="0.2">
      <c r="G1274" s="3">
        <v>41024</v>
      </c>
      <c r="H1274" s="2" t="s">
        <v>13</v>
      </c>
      <c r="I1274" s="2" t="s">
        <v>20</v>
      </c>
      <c r="J1274" s="2" t="s">
        <v>18</v>
      </c>
      <c r="K1274" s="107">
        <v>4842.3500000000004</v>
      </c>
    </row>
    <row r="1275" spans="7:11" x14ac:dyDescent="0.2">
      <c r="G1275" s="3">
        <v>41376</v>
      </c>
      <c r="H1275" s="2" t="s">
        <v>31</v>
      </c>
      <c r="I1275" s="2" t="s">
        <v>23</v>
      </c>
      <c r="J1275" s="2" t="s">
        <v>34</v>
      </c>
      <c r="K1275" s="107">
        <v>7905.9</v>
      </c>
    </row>
    <row r="1276" spans="7:11" x14ac:dyDescent="0.2">
      <c r="G1276" s="3">
        <v>41140</v>
      </c>
      <c r="H1276" s="2" t="s">
        <v>28</v>
      </c>
      <c r="I1276" s="2" t="s">
        <v>14</v>
      </c>
      <c r="J1276" s="2" t="s">
        <v>36</v>
      </c>
      <c r="K1276" s="107">
        <v>8313.9599999999991</v>
      </c>
    </row>
    <row r="1277" spans="7:11" x14ac:dyDescent="0.2">
      <c r="G1277" s="3">
        <v>41217</v>
      </c>
      <c r="H1277" s="2" t="s">
        <v>13</v>
      </c>
      <c r="I1277" s="2" t="s">
        <v>27</v>
      </c>
      <c r="J1277" s="2" t="s">
        <v>34</v>
      </c>
      <c r="K1277" s="107">
        <v>2450.98</v>
      </c>
    </row>
    <row r="1278" spans="7:11" x14ac:dyDescent="0.2">
      <c r="G1278" s="3">
        <v>40964</v>
      </c>
      <c r="H1278" s="2" t="s">
        <v>17</v>
      </c>
      <c r="I1278" s="2" t="s">
        <v>14</v>
      </c>
      <c r="J1278" s="2" t="s">
        <v>35</v>
      </c>
      <c r="K1278" s="107">
        <v>6235.81</v>
      </c>
    </row>
    <row r="1279" spans="7:11" x14ac:dyDescent="0.2">
      <c r="G1279" s="3">
        <v>41213</v>
      </c>
      <c r="H1279" s="2" t="s">
        <v>13</v>
      </c>
      <c r="I1279" s="2" t="s">
        <v>23</v>
      </c>
      <c r="J1279" s="2" t="s">
        <v>24</v>
      </c>
      <c r="K1279" s="107">
        <v>7023.61</v>
      </c>
    </row>
    <row r="1280" spans="7:11" x14ac:dyDescent="0.2">
      <c r="G1280" s="3">
        <v>41089</v>
      </c>
      <c r="H1280" s="2" t="s">
        <v>31</v>
      </c>
      <c r="I1280" s="2" t="s">
        <v>27</v>
      </c>
      <c r="J1280" s="2" t="s">
        <v>18</v>
      </c>
      <c r="K1280" s="107">
        <v>2846.72</v>
      </c>
    </row>
    <row r="1281" spans="7:11" x14ac:dyDescent="0.2">
      <c r="G1281" s="3">
        <v>41529</v>
      </c>
      <c r="H1281" s="2" t="s">
        <v>13</v>
      </c>
      <c r="I1281" s="2" t="s">
        <v>23</v>
      </c>
      <c r="J1281" s="2" t="s">
        <v>33</v>
      </c>
      <c r="K1281" s="107">
        <v>1940.05</v>
      </c>
    </row>
    <row r="1282" spans="7:11" x14ac:dyDescent="0.2">
      <c r="G1282" s="3">
        <v>41282</v>
      </c>
      <c r="H1282" s="2" t="s">
        <v>17</v>
      </c>
      <c r="I1282" s="2" t="s">
        <v>27</v>
      </c>
      <c r="J1282" s="2" t="s">
        <v>21</v>
      </c>
      <c r="K1282" s="107">
        <v>4942.41</v>
      </c>
    </row>
    <row r="1283" spans="7:11" x14ac:dyDescent="0.2">
      <c r="G1283" s="3">
        <v>41162</v>
      </c>
      <c r="H1283" s="2" t="s">
        <v>17</v>
      </c>
      <c r="I1283" s="2" t="s">
        <v>14</v>
      </c>
      <c r="J1283" s="2" t="s">
        <v>282</v>
      </c>
      <c r="K1283" s="107">
        <v>5564.9</v>
      </c>
    </row>
    <row r="1284" spans="7:11" x14ac:dyDescent="0.2">
      <c r="G1284" s="3">
        <v>41522</v>
      </c>
      <c r="H1284" s="2" t="s">
        <v>28</v>
      </c>
      <c r="I1284" s="2" t="s">
        <v>14</v>
      </c>
      <c r="J1284" s="2" t="s">
        <v>15</v>
      </c>
      <c r="K1284" s="107">
        <v>6024.98</v>
      </c>
    </row>
    <row r="1285" spans="7:11" x14ac:dyDescent="0.2">
      <c r="G1285" s="3">
        <v>40922</v>
      </c>
      <c r="H1285" s="2" t="s">
        <v>17</v>
      </c>
      <c r="I1285" s="2" t="s">
        <v>20</v>
      </c>
      <c r="J1285" s="2" t="s">
        <v>18</v>
      </c>
      <c r="K1285" s="107">
        <v>3467.09</v>
      </c>
    </row>
    <row r="1286" spans="7:11" x14ac:dyDescent="0.2">
      <c r="G1286" s="3">
        <v>41274</v>
      </c>
      <c r="H1286" s="2" t="s">
        <v>13</v>
      </c>
      <c r="I1286" s="2" t="s">
        <v>23</v>
      </c>
      <c r="J1286" s="2" t="s">
        <v>32</v>
      </c>
      <c r="K1286" s="107">
        <v>8663.48</v>
      </c>
    </row>
    <row r="1287" spans="7:11" x14ac:dyDescent="0.2">
      <c r="G1287" s="3">
        <v>41315</v>
      </c>
      <c r="H1287" s="2" t="s">
        <v>13</v>
      </c>
      <c r="I1287" s="2" t="s">
        <v>20</v>
      </c>
      <c r="J1287" s="2" t="s">
        <v>30</v>
      </c>
      <c r="K1287" s="107">
        <v>7189.73</v>
      </c>
    </row>
    <row r="1288" spans="7:11" x14ac:dyDescent="0.2">
      <c r="G1288" s="3">
        <v>41012</v>
      </c>
      <c r="H1288" s="2" t="s">
        <v>28</v>
      </c>
      <c r="I1288" s="2" t="s">
        <v>14</v>
      </c>
      <c r="J1288" s="2" t="s">
        <v>33</v>
      </c>
      <c r="K1288" s="107">
        <v>1237.4000000000001</v>
      </c>
    </row>
    <row r="1289" spans="7:11" x14ac:dyDescent="0.2">
      <c r="G1289" s="3">
        <v>41299</v>
      </c>
      <c r="H1289" s="2" t="s">
        <v>17</v>
      </c>
      <c r="I1289" s="2" t="s">
        <v>27</v>
      </c>
      <c r="J1289" s="2" t="s">
        <v>30</v>
      </c>
      <c r="K1289" s="107">
        <v>941.43</v>
      </c>
    </row>
    <row r="1290" spans="7:11" x14ac:dyDescent="0.2">
      <c r="G1290" s="3">
        <v>41445</v>
      </c>
      <c r="H1290" s="2" t="s">
        <v>13</v>
      </c>
      <c r="I1290" s="2" t="s">
        <v>27</v>
      </c>
      <c r="J1290" s="2" t="s">
        <v>29</v>
      </c>
      <c r="K1290" s="107">
        <v>9912.23</v>
      </c>
    </row>
    <row r="1291" spans="7:11" x14ac:dyDescent="0.2">
      <c r="G1291" s="3">
        <v>41186</v>
      </c>
      <c r="H1291" s="2" t="s">
        <v>13</v>
      </c>
      <c r="I1291" s="2" t="s">
        <v>20</v>
      </c>
      <c r="J1291" s="2" t="s">
        <v>32</v>
      </c>
      <c r="K1291" s="107">
        <v>9942.48</v>
      </c>
    </row>
    <row r="1292" spans="7:11" x14ac:dyDescent="0.2">
      <c r="G1292" s="3">
        <v>41216</v>
      </c>
      <c r="H1292" s="2" t="s">
        <v>13</v>
      </c>
      <c r="I1292" s="2" t="s">
        <v>14</v>
      </c>
      <c r="J1292" s="2" t="s">
        <v>29</v>
      </c>
      <c r="K1292" s="107">
        <v>3732.1</v>
      </c>
    </row>
    <row r="1293" spans="7:11" x14ac:dyDescent="0.2">
      <c r="G1293" s="3">
        <v>41506</v>
      </c>
      <c r="H1293" s="2" t="s">
        <v>17</v>
      </c>
      <c r="I1293" s="2" t="s">
        <v>27</v>
      </c>
      <c r="J1293" s="2" t="s">
        <v>21</v>
      </c>
      <c r="K1293" s="107">
        <v>5507.18</v>
      </c>
    </row>
    <row r="1294" spans="7:11" x14ac:dyDescent="0.2">
      <c r="G1294" s="3">
        <v>41519</v>
      </c>
      <c r="H1294" s="2" t="s">
        <v>28</v>
      </c>
      <c r="I1294" s="2" t="s">
        <v>23</v>
      </c>
      <c r="J1294" s="2" t="s">
        <v>15</v>
      </c>
      <c r="K1294" s="107">
        <v>4227.7</v>
      </c>
    </row>
    <row r="1295" spans="7:11" x14ac:dyDescent="0.2">
      <c r="G1295" s="3">
        <v>41476</v>
      </c>
      <c r="H1295" s="2" t="s">
        <v>31</v>
      </c>
      <c r="I1295" s="2" t="s">
        <v>20</v>
      </c>
      <c r="J1295" s="2" t="s">
        <v>34</v>
      </c>
      <c r="K1295" s="107">
        <v>9392.94</v>
      </c>
    </row>
    <row r="1296" spans="7:11" x14ac:dyDescent="0.2">
      <c r="G1296" s="3">
        <v>41186</v>
      </c>
      <c r="H1296" s="2" t="s">
        <v>13</v>
      </c>
      <c r="I1296" s="2" t="s">
        <v>27</v>
      </c>
      <c r="J1296" s="2" t="s">
        <v>21</v>
      </c>
      <c r="K1296" s="107">
        <v>5262.45</v>
      </c>
    </row>
    <row r="1297" spans="7:11" x14ac:dyDescent="0.2">
      <c r="G1297" s="3">
        <v>41536</v>
      </c>
      <c r="H1297" s="2" t="s">
        <v>17</v>
      </c>
      <c r="I1297" s="2" t="s">
        <v>23</v>
      </c>
      <c r="J1297" s="2" t="s">
        <v>35</v>
      </c>
      <c r="K1297" s="107">
        <v>2438.77</v>
      </c>
    </row>
    <row r="1298" spans="7:11" x14ac:dyDescent="0.2">
      <c r="G1298" s="3">
        <v>41266</v>
      </c>
      <c r="H1298" s="2" t="s">
        <v>31</v>
      </c>
      <c r="I1298" s="2" t="s">
        <v>20</v>
      </c>
      <c r="J1298" s="2" t="s">
        <v>30</v>
      </c>
      <c r="K1298" s="107">
        <v>5986.3</v>
      </c>
    </row>
    <row r="1299" spans="7:11" x14ac:dyDescent="0.2">
      <c r="G1299" s="3">
        <v>40922</v>
      </c>
      <c r="H1299" s="2" t="s">
        <v>31</v>
      </c>
      <c r="I1299" s="2" t="s">
        <v>14</v>
      </c>
      <c r="J1299" s="2" t="s">
        <v>29</v>
      </c>
      <c r="K1299" s="107">
        <v>8026.98</v>
      </c>
    </row>
    <row r="1300" spans="7:11" x14ac:dyDescent="0.2">
      <c r="G1300" s="3">
        <v>41442</v>
      </c>
      <c r="H1300" s="2" t="s">
        <v>28</v>
      </c>
      <c r="I1300" s="2" t="s">
        <v>20</v>
      </c>
      <c r="J1300" s="2" t="s">
        <v>33</v>
      </c>
      <c r="K1300" s="107">
        <v>7235.89</v>
      </c>
    </row>
    <row r="1301" spans="7:11" x14ac:dyDescent="0.2">
      <c r="G1301" s="3">
        <v>41051</v>
      </c>
      <c r="H1301" s="2" t="s">
        <v>17</v>
      </c>
      <c r="I1301" s="2" t="s">
        <v>20</v>
      </c>
      <c r="J1301" s="2" t="s">
        <v>21</v>
      </c>
      <c r="K1301" s="107">
        <v>8808.0400000000009</v>
      </c>
    </row>
    <row r="1302" spans="7:11" x14ac:dyDescent="0.2">
      <c r="G1302" s="3">
        <v>40979</v>
      </c>
      <c r="H1302" s="2" t="s">
        <v>17</v>
      </c>
      <c r="I1302" s="2" t="s">
        <v>20</v>
      </c>
      <c r="J1302" s="2" t="s">
        <v>30</v>
      </c>
      <c r="K1302" s="107">
        <v>4787.0200000000004</v>
      </c>
    </row>
    <row r="1303" spans="7:11" x14ac:dyDescent="0.2">
      <c r="G1303" s="3">
        <v>40947</v>
      </c>
      <c r="H1303" s="2" t="s">
        <v>31</v>
      </c>
      <c r="I1303" s="2" t="s">
        <v>14</v>
      </c>
      <c r="J1303" s="2" t="s">
        <v>35</v>
      </c>
      <c r="K1303" s="107">
        <v>2477.19</v>
      </c>
    </row>
    <row r="1304" spans="7:11" x14ac:dyDescent="0.2">
      <c r="G1304" s="3">
        <v>41499</v>
      </c>
      <c r="H1304" s="2" t="s">
        <v>28</v>
      </c>
      <c r="I1304" s="2" t="s">
        <v>20</v>
      </c>
      <c r="J1304" s="2" t="s">
        <v>32</v>
      </c>
      <c r="K1304" s="107">
        <v>7546.89</v>
      </c>
    </row>
    <row r="1305" spans="7:11" x14ac:dyDescent="0.2">
      <c r="G1305" s="3">
        <v>41084</v>
      </c>
      <c r="H1305" s="2" t="s">
        <v>17</v>
      </c>
      <c r="I1305" s="2" t="s">
        <v>27</v>
      </c>
      <c r="J1305" s="2" t="s">
        <v>24</v>
      </c>
      <c r="K1305" s="107">
        <v>1946.91</v>
      </c>
    </row>
    <row r="1306" spans="7:11" x14ac:dyDescent="0.2">
      <c r="G1306" s="3">
        <v>41146</v>
      </c>
      <c r="H1306" s="2" t="s">
        <v>17</v>
      </c>
      <c r="I1306" s="2" t="s">
        <v>23</v>
      </c>
      <c r="J1306" s="2" t="s">
        <v>24</v>
      </c>
      <c r="K1306" s="107">
        <v>7230.92</v>
      </c>
    </row>
    <row r="1307" spans="7:11" x14ac:dyDescent="0.2">
      <c r="G1307" s="3">
        <v>41617</v>
      </c>
      <c r="H1307" s="2" t="s">
        <v>31</v>
      </c>
      <c r="I1307" s="2" t="s">
        <v>23</v>
      </c>
      <c r="J1307" s="2" t="s">
        <v>282</v>
      </c>
      <c r="K1307" s="107">
        <v>9734.74</v>
      </c>
    </row>
    <row r="1308" spans="7:11" x14ac:dyDescent="0.2">
      <c r="G1308" s="3">
        <v>41177</v>
      </c>
      <c r="H1308" s="2" t="s">
        <v>13</v>
      </c>
      <c r="I1308" s="2" t="s">
        <v>27</v>
      </c>
      <c r="J1308" s="2" t="s">
        <v>30</v>
      </c>
      <c r="K1308" s="107">
        <v>9228.41</v>
      </c>
    </row>
    <row r="1309" spans="7:11" x14ac:dyDescent="0.2">
      <c r="G1309" s="3">
        <v>41205</v>
      </c>
      <c r="H1309" s="2" t="s">
        <v>13</v>
      </c>
      <c r="I1309" s="2" t="s">
        <v>14</v>
      </c>
      <c r="J1309" s="2" t="s">
        <v>30</v>
      </c>
      <c r="K1309" s="107">
        <v>2249.8000000000002</v>
      </c>
    </row>
    <row r="1310" spans="7:11" x14ac:dyDescent="0.2">
      <c r="G1310" s="3">
        <v>41443</v>
      </c>
      <c r="H1310" s="2" t="s">
        <v>28</v>
      </c>
      <c r="I1310" s="2" t="s">
        <v>14</v>
      </c>
      <c r="J1310" s="2" t="s">
        <v>35</v>
      </c>
      <c r="K1310" s="107">
        <v>3713.35</v>
      </c>
    </row>
    <row r="1311" spans="7:11" x14ac:dyDescent="0.2">
      <c r="G1311" s="3">
        <v>41222</v>
      </c>
      <c r="H1311" s="2" t="s">
        <v>17</v>
      </c>
      <c r="I1311" s="2" t="s">
        <v>27</v>
      </c>
      <c r="J1311" s="2" t="s">
        <v>34</v>
      </c>
      <c r="K1311" s="107">
        <v>3302.21</v>
      </c>
    </row>
    <row r="1312" spans="7:11" x14ac:dyDescent="0.2">
      <c r="G1312" s="3">
        <v>41115</v>
      </c>
      <c r="H1312" s="2" t="s">
        <v>31</v>
      </c>
      <c r="I1312" s="2" t="s">
        <v>14</v>
      </c>
      <c r="J1312" s="2" t="s">
        <v>32</v>
      </c>
      <c r="K1312" s="107">
        <v>2128.56</v>
      </c>
    </row>
    <row r="1313" spans="7:11" x14ac:dyDescent="0.2">
      <c r="G1313" s="3">
        <v>41220</v>
      </c>
      <c r="H1313" s="2" t="s">
        <v>13</v>
      </c>
      <c r="I1313" s="2" t="s">
        <v>20</v>
      </c>
      <c r="J1313" s="2" t="s">
        <v>24</v>
      </c>
      <c r="K1313" s="107">
        <v>4371.5600000000004</v>
      </c>
    </row>
    <row r="1314" spans="7:11" x14ac:dyDescent="0.2">
      <c r="G1314" s="3">
        <v>41409</v>
      </c>
      <c r="H1314" s="2" t="s">
        <v>28</v>
      </c>
      <c r="I1314" s="2" t="s">
        <v>27</v>
      </c>
      <c r="J1314" s="2" t="s">
        <v>34</v>
      </c>
      <c r="K1314" s="107">
        <v>9200.9</v>
      </c>
    </row>
    <row r="1315" spans="7:11" x14ac:dyDescent="0.2">
      <c r="G1315" s="3">
        <v>41601</v>
      </c>
      <c r="H1315" s="2" t="s">
        <v>31</v>
      </c>
      <c r="I1315" s="2" t="s">
        <v>14</v>
      </c>
      <c r="J1315" s="2" t="s">
        <v>33</v>
      </c>
      <c r="K1315" s="107">
        <v>2983.97</v>
      </c>
    </row>
    <row r="1316" spans="7:11" x14ac:dyDescent="0.2">
      <c r="G1316" s="3">
        <v>40953</v>
      </c>
      <c r="H1316" s="2" t="s">
        <v>28</v>
      </c>
      <c r="I1316" s="2" t="s">
        <v>27</v>
      </c>
      <c r="J1316" s="2" t="s">
        <v>24</v>
      </c>
      <c r="K1316" s="107">
        <v>8897.76</v>
      </c>
    </row>
    <row r="1317" spans="7:11" x14ac:dyDescent="0.2">
      <c r="G1317" s="3">
        <v>41222</v>
      </c>
      <c r="H1317" s="2" t="s">
        <v>17</v>
      </c>
      <c r="I1317" s="2" t="s">
        <v>27</v>
      </c>
      <c r="J1317" s="2" t="s">
        <v>24</v>
      </c>
      <c r="K1317" s="107">
        <v>5328.05</v>
      </c>
    </row>
    <row r="1318" spans="7:11" x14ac:dyDescent="0.2">
      <c r="G1318" s="3">
        <v>41252</v>
      </c>
      <c r="H1318" s="2" t="s">
        <v>31</v>
      </c>
      <c r="I1318" s="2" t="s">
        <v>14</v>
      </c>
      <c r="J1318" s="2" t="s">
        <v>32</v>
      </c>
      <c r="K1318" s="107">
        <v>6064.02</v>
      </c>
    </row>
    <row r="1319" spans="7:11" x14ac:dyDescent="0.2">
      <c r="G1319" s="3">
        <v>41321</v>
      </c>
      <c r="H1319" s="2" t="s">
        <v>17</v>
      </c>
      <c r="I1319" s="2" t="s">
        <v>14</v>
      </c>
      <c r="J1319" s="2" t="s">
        <v>36</v>
      </c>
      <c r="K1319" s="107">
        <v>2540.73</v>
      </c>
    </row>
    <row r="1320" spans="7:11" x14ac:dyDescent="0.2">
      <c r="G1320" s="3">
        <v>41526</v>
      </c>
      <c r="H1320" s="2" t="s">
        <v>31</v>
      </c>
      <c r="I1320" s="2" t="s">
        <v>27</v>
      </c>
      <c r="J1320" s="2" t="s">
        <v>34</v>
      </c>
      <c r="K1320" s="107">
        <v>7946.26</v>
      </c>
    </row>
    <row r="1321" spans="7:11" x14ac:dyDescent="0.2">
      <c r="G1321" s="3">
        <v>40917</v>
      </c>
      <c r="H1321" s="2" t="s">
        <v>17</v>
      </c>
      <c r="I1321" s="2" t="s">
        <v>14</v>
      </c>
      <c r="J1321" s="2" t="s">
        <v>34</v>
      </c>
      <c r="K1321" s="107">
        <v>6628.35</v>
      </c>
    </row>
    <row r="1322" spans="7:11" x14ac:dyDescent="0.2">
      <c r="G1322" s="3">
        <v>41188</v>
      </c>
      <c r="H1322" s="2" t="s">
        <v>13</v>
      </c>
      <c r="I1322" s="2" t="s">
        <v>20</v>
      </c>
      <c r="J1322" s="2" t="s">
        <v>26</v>
      </c>
      <c r="K1322" s="107">
        <v>6154.24</v>
      </c>
    </row>
    <row r="1323" spans="7:11" x14ac:dyDescent="0.2">
      <c r="G1323" s="3">
        <v>41423</v>
      </c>
      <c r="H1323" s="2" t="s">
        <v>17</v>
      </c>
      <c r="I1323" s="2" t="s">
        <v>23</v>
      </c>
      <c r="J1323" s="2" t="s">
        <v>15</v>
      </c>
      <c r="K1323" s="107">
        <v>6269.78</v>
      </c>
    </row>
    <row r="1324" spans="7:11" x14ac:dyDescent="0.2">
      <c r="G1324" s="3">
        <v>41348</v>
      </c>
      <c r="H1324" s="2" t="s">
        <v>28</v>
      </c>
      <c r="I1324" s="2" t="s">
        <v>27</v>
      </c>
      <c r="J1324" s="2" t="s">
        <v>26</v>
      </c>
      <c r="K1324" s="107">
        <v>9176.73</v>
      </c>
    </row>
    <row r="1325" spans="7:11" x14ac:dyDescent="0.2">
      <c r="G1325" s="3">
        <v>41406</v>
      </c>
      <c r="H1325" s="2" t="s">
        <v>17</v>
      </c>
      <c r="I1325" s="2" t="s">
        <v>27</v>
      </c>
      <c r="J1325" s="2" t="s">
        <v>18</v>
      </c>
      <c r="K1325" s="107">
        <v>392</v>
      </c>
    </row>
    <row r="1326" spans="7:11" x14ac:dyDescent="0.2">
      <c r="G1326" s="3">
        <v>41456</v>
      </c>
      <c r="H1326" s="2" t="s">
        <v>31</v>
      </c>
      <c r="I1326" s="2" t="s">
        <v>27</v>
      </c>
      <c r="J1326" s="2" t="s">
        <v>32</v>
      </c>
      <c r="K1326" s="107">
        <v>7202.27</v>
      </c>
    </row>
    <row r="1327" spans="7:11" x14ac:dyDescent="0.2">
      <c r="G1327" s="3">
        <v>41211</v>
      </c>
      <c r="H1327" s="2" t="s">
        <v>13</v>
      </c>
      <c r="I1327" s="2" t="s">
        <v>23</v>
      </c>
      <c r="J1327" s="2" t="s">
        <v>15</v>
      </c>
      <c r="K1327" s="107">
        <v>151.79</v>
      </c>
    </row>
    <row r="1328" spans="7:11" x14ac:dyDescent="0.2">
      <c r="G1328" s="3">
        <v>41270</v>
      </c>
      <c r="H1328" s="2" t="s">
        <v>28</v>
      </c>
      <c r="I1328" s="2" t="s">
        <v>14</v>
      </c>
      <c r="J1328" s="2" t="s">
        <v>26</v>
      </c>
      <c r="K1328" s="107">
        <v>5168.9399999999996</v>
      </c>
    </row>
    <row r="1329" spans="7:11" x14ac:dyDescent="0.2">
      <c r="G1329" s="3">
        <v>41163</v>
      </c>
      <c r="H1329" s="2" t="s">
        <v>31</v>
      </c>
      <c r="I1329" s="2" t="s">
        <v>27</v>
      </c>
      <c r="J1329" s="2" t="s">
        <v>29</v>
      </c>
      <c r="K1329" s="107">
        <v>4682.79</v>
      </c>
    </row>
    <row r="1330" spans="7:11" x14ac:dyDescent="0.2">
      <c r="G1330" s="3">
        <v>41432</v>
      </c>
      <c r="H1330" s="2" t="s">
        <v>31</v>
      </c>
      <c r="I1330" s="2" t="s">
        <v>20</v>
      </c>
      <c r="J1330" s="2" t="s">
        <v>30</v>
      </c>
      <c r="K1330" s="107">
        <v>8083.21</v>
      </c>
    </row>
    <row r="1331" spans="7:11" x14ac:dyDescent="0.2">
      <c r="G1331" s="3">
        <v>41185</v>
      </c>
      <c r="H1331" s="2" t="s">
        <v>17</v>
      </c>
      <c r="I1331" s="2" t="s">
        <v>20</v>
      </c>
      <c r="J1331" s="2" t="s">
        <v>30</v>
      </c>
      <c r="K1331" s="107">
        <v>7137.88</v>
      </c>
    </row>
    <row r="1332" spans="7:11" x14ac:dyDescent="0.2">
      <c r="G1332" s="3">
        <v>41317</v>
      </c>
      <c r="H1332" s="2" t="s">
        <v>31</v>
      </c>
      <c r="I1332" s="2" t="s">
        <v>23</v>
      </c>
      <c r="J1332" s="2" t="s">
        <v>30</v>
      </c>
      <c r="K1332" s="107">
        <v>1468.41</v>
      </c>
    </row>
    <row r="1333" spans="7:11" x14ac:dyDescent="0.2">
      <c r="G1333" s="3">
        <v>41066</v>
      </c>
      <c r="H1333" s="2" t="s">
        <v>13</v>
      </c>
      <c r="I1333" s="2" t="s">
        <v>14</v>
      </c>
      <c r="J1333" s="2" t="s">
        <v>18</v>
      </c>
      <c r="K1333" s="107">
        <v>2049.73</v>
      </c>
    </row>
    <row r="1334" spans="7:11" x14ac:dyDescent="0.2">
      <c r="G1334" s="3">
        <v>41302</v>
      </c>
      <c r="H1334" s="2" t="s">
        <v>13</v>
      </c>
      <c r="I1334" s="2" t="s">
        <v>20</v>
      </c>
      <c r="J1334" s="2" t="s">
        <v>36</v>
      </c>
      <c r="K1334" s="107">
        <v>5184.43</v>
      </c>
    </row>
    <row r="1335" spans="7:11" x14ac:dyDescent="0.2">
      <c r="G1335" s="3">
        <v>41404</v>
      </c>
      <c r="H1335" s="2" t="s">
        <v>28</v>
      </c>
      <c r="I1335" s="2" t="s">
        <v>23</v>
      </c>
      <c r="J1335" s="2" t="s">
        <v>30</v>
      </c>
      <c r="K1335" s="107">
        <v>6320.72</v>
      </c>
    </row>
    <row r="1336" spans="7:11" x14ac:dyDescent="0.2">
      <c r="G1336" s="3">
        <v>41155</v>
      </c>
      <c r="H1336" s="2" t="s">
        <v>17</v>
      </c>
      <c r="I1336" s="2" t="s">
        <v>20</v>
      </c>
      <c r="J1336" s="2" t="s">
        <v>21</v>
      </c>
      <c r="K1336" s="107">
        <v>5168.95</v>
      </c>
    </row>
    <row r="1337" spans="7:11" x14ac:dyDescent="0.2">
      <c r="G1337" s="3">
        <v>41595</v>
      </c>
      <c r="H1337" s="2" t="s">
        <v>31</v>
      </c>
      <c r="I1337" s="2" t="s">
        <v>23</v>
      </c>
      <c r="J1337" s="2" t="s">
        <v>30</v>
      </c>
      <c r="K1337" s="107">
        <v>8468.7800000000007</v>
      </c>
    </row>
    <row r="1338" spans="7:11" x14ac:dyDescent="0.2">
      <c r="G1338" s="3">
        <v>41392</v>
      </c>
      <c r="H1338" s="2" t="s">
        <v>13</v>
      </c>
      <c r="I1338" s="2" t="s">
        <v>20</v>
      </c>
      <c r="J1338" s="2" t="s">
        <v>21</v>
      </c>
      <c r="K1338" s="107">
        <v>4508.32</v>
      </c>
    </row>
    <row r="1339" spans="7:11" x14ac:dyDescent="0.2">
      <c r="G1339" s="3">
        <v>41238</v>
      </c>
      <c r="H1339" s="2" t="s">
        <v>28</v>
      </c>
      <c r="I1339" s="2" t="s">
        <v>20</v>
      </c>
      <c r="J1339" s="2" t="s">
        <v>18</v>
      </c>
      <c r="K1339" s="107">
        <v>8289.4500000000007</v>
      </c>
    </row>
    <row r="1340" spans="7:11" x14ac:dyDescent="0.2">
      <c r="G1340" s="3">
        <v>41505</v>
      </c>
      <c r="H1340" s="2" t="s">
        <v>28</v>
      </c>
      <c r="I1340" s="2" t="s">
        <v>14</v>
      </c>
      <c r="J1340" s="2" t="s">
        <v>36</v>
      </c>
      <c r="K1340" s="107">
        <v>3857.33</v>
      </c>
    </row>
    <row r="1341" spans="7:11" x14ac:dyDescent="0.2">
      <c r="G1341" s="3">
        <v>41368</v>
      </c>
      <c r="H1341" s="2" t="s">
        <v>13</v>
      </c>
      <c r="I1341" s="2" t="s">
        <v>27</v>
      </c>
      <c r="J1341" s="2" t="s">
        <v>36</v>
      </c>
      <c r="K1341" s="107">
        <v>9043.77</v>
      </c>
    </row>
    <row r="1342" spans="7:11" x14ac:dyDescent="0.2">
      <c r="G1342" s="3">
        <v>41364</v>
      </c>
      <c r="H1342" s="2" t="s">
        <v>28</v>
      </c>
      <c r="I1342" s="2" t="s">
        <v>23</v>
      </c>
      <c r="J1342" s="2" t="s">
        <v>282</v>
      </c>
      <c r="K1342" s="107">
        <v>3295.51</v>
      </c>
    </row>
    <row r="1343" spans="7:11" x14ac:dyDescent="0.2">
      <c r="G1343" s="3">
        <v>41258</v>
      </c>
      <c r="H1343" s="2" t="s">
        <v>17</v>
      </c>
      <c r="I1343" s="2" t="s">
        <v>23</v>
      </c>
      <c r="J1343" s="2" t="s">
        <v>36</v>
      </c>
      <c r="K1343" s="107">
        <v>4275.43</v>
      </c>
    </row>
    <row r="1344" spans="7:11" x14ac:dyDescent="0.2">
      <c r="G1344" s="3">
        <v>41309</v>
      </c>
      <c r="H1344" s="2" t="s">
        <v>13</v>
      </c>
      <c r="I1344" s="2" t="s">
        <v>14</v>
      </c>
      <c r="J1344" s="2" t="s">
        <v>24</v>
      </c>
      <c r="K1344" s="107">
        <v>4768.92</v>
      </c>
    </row>
    <row r="1345" spans="7:11" x14ac:dyDescent="0.2">
      <c r="G1345" s="3">
        <v>41031</v>
      </c>
      <c r="H1345" s="2" t="s">
        <v>13</v>
      </c>
      <c r="I1345" s="2" t="s">
        <v>27</v>
      </c>
      <c r="J1345" s="2" t="s">
        <v>18</v>
      </c>
      <c r="K1345" s="107">
        <v>1438.96</v>
      </c>
    </row>
    <row r="1346" spans="7:11" x14ac:dyDescent="0.2">
      <c r="G1346" s="3">
        <v>41398</v>
      </c>
      <c r="H1346" s="2" t="s">
        <v>13</v>
      </c>
      <c r="I1346" s="2" t="s">
        <v>20</v>
      </c>
      <c r="J1346" s="2" t="s">
        <v>30</v>
      </c>
      <c r="K1346" s="107">
        <v>9112.9500000000007</v>
      </c>
    </row>
    <row r="1347" spans="7:11" x14ac:dyDescent="0.2">
      <c r="G1347" s="3">
        <v>41113</v>
      </c>
      <c r="H1347" s="2" t="s">
        <v>17</v>
      </c>
      <c r="I1347" s="2" t="s">
        <v>20</v>
      </c>
      <c r="J1347" s="2" t="s">
        <v>29</v>
      </c>
      <c r="K1347" s="107">
        <v>8696.7199999999993</v>
      </c>
    </row>
    <row r="1348" spans="7:11" x14ac:dyDescent="0.2">
      <c r="G1348" s="3">
        <v>41358</v>
      </c>
      <c r="H1348" s="2" t="s">
        <v>28</v>
      </c>
      <c r="I1348" s="2" t="s">
        <v>27</v>
      </c>
      <c r="J1348" s="2" t="s">
        <v>282</v>
      </c>
      <c r="K1348" s="107">
        <v>4975.5</v>
      </c>
    </row>
    <row r="1349" spans="7:11" x14ac:dyDescent="0.2">
      <c r="G1349" s="3">
        <v>41011</v>
      </c>
      <c r="H1349" s="2" t="s">
        <v>28</v>
      </c>
      <c r="I1349" s="2" t="s">
        <v>23</v>
      </c>
      <c r="J1349" s="2" t="s">
        <v>32</v>
      </c>
      <c r="K1349" s="107">
        <v>1671.64</v>
      </c>
    </row>
    <row r="1350" spans="7:11" x14ac:dyDescent="0.2">
      <c r="G1350" s="3">
        <v>41085</v>
      </c>
      <c r="H1350" s="2" t="s">
        <v>13</v>
      </c>
      <c r="I1350" s="2" t="s">
        <v>23</v>
      </c>
      <c r="J1350" s="2" t="s">
        <v>34</v>
      </c>
      <c r="K1350" s="107">
        <v>6606.17</v>
      </c>
    </row>
    <row r="1351" spans="7:11" x14ac:dyDescent="0.2">
      <c r="G1351" s="3">
        <v>41168</v>
      </c>
      <c r="H1351" s="2" t="s">
        <v>31</v>
      </c>
      <c r="I1351" s="2" t="s">
        <v>20</v>
      </c>
      <c r="J1351" s="2" t="s">
        <v>18</v>
      </c>
      <c r="K1351" s="107">
        <v>7048.8</v>
      </c>
    </row>
    <row r="1352" spans="7:11" x14ac:dyDescent="0.2">
      <c r="G1352" s="3">
        <v>40995</v>
      </c>
      <c r="H1352" s="2" t="s">
        <v>13</v>
      </c>
      <c r="I1352" s="2" t="s">
        <v>14</v>
      </c>
      <c r="J1352" s="2" t="s">
        <v>29</v>
      </c>
      <c r="K1352" s="107">
        <v>6754.74</v>
      </c>
    </row>
    <row r="1353" spans="7:11" x14ac:dyDescent="0.2">
      <c r="G1353" s="3">
        <v>41078</v>
      </c>
      <c r="H1353" s="2" t="s">
        <v>31</v>
      </c>
      <c r="I1353" s="2" t="s">
        <v>14</v>
      </c>
      <c r="J1353" s="2" t="s">
        <v>15</v>
      </c>
      <c r="K1353" s="107">
        <v>298.25</v>
      </c>
    </row>
    <row r="1354" spans="7:11" x14ac:dyDescent="0.2">
      <c r="G1354" s="3">
        <v>41472</v>
      </c>
      <c r="H1354" s="2" t="s">
        <v>28</v>
      </c>
      <c r="I1354" s="2" t="s">
        <v>14</v>
      </c>
      <c r="J1354" s="2" t="s">
        <v>35</v>
      </c>
      <c r="K1354" s="107">
        <v>9247.17</v>
      </c>
    </row>
    <row r="1355" spans="7:11" x14ac:dyDescent="0.2">
      <c r="G1355" s="3">
        <v>41508</v>
      </c>
      <c r="H1355" s="2" t="s">
        <v>31</v>
      </c>
      <c r="I1355" s="2" t="s">
        <v>14</v>
      </c>
      <c r="J1355" s="2" t="s">
        <v>15</v>
      </c>
      <c r="K1355" s="107">
        <v>9322.98</v>
      </c>
    </row>
    <row r="1356" spans="7:11" x14ac:dyDescent="0.2">
      <c r="G1356" s="3">
        <v>41069</v>
      </c>
      <c r="H1356" s="2" t="s">
        <v>13</v>
      </c>
      <c r="I1356" s="2" t="s">
        <v>20</v>
      </c>
      <c r="J1356" s="2" t="s">
        <v>35</v>
      </c>
      <c r="K1356" s="107">
        <v>2382.67</v>
      </c>
    </row>
    <row r="1357" spans="7:11" x14ac:dyDescent="0.2">
      <c r="G1357" s="3">
        <v>40983</v>
      </c>
      <c r="H1357" s="2" t="s">
        <v>13</v>
      </c>
      <c r="I1357" s="2" t="s">
        <v>23</v>
      </c>
      <c r="J1357" s="2" t="s">
        <v>26</v>
      </c>
      <c r="K1357" s="107">
        <v>3722.19</v>
      </c>
    </row>
    <row r="1358" spans="7:11" x14ac:dyDescent="0.2">
      <c r="G1358" s="3">
        <v>41056</v>
      </c>
      <c r="H1358" s="2" t="s">
        <v>28</v>
      </c>
      <c r="I1358" s="2" t="s">
        <v>23</v>
      </c>
      <c r="J1358" s="2" t="s">
        <v>34</v>
      </c>
      <c r="K1358" s="107">
        <v>4162.07</v>
      </c>
    </row>
    <row r="1359" spans="7:11" x14ac:dyDescent="0.2">
      <c r="G1359" s="3">
        <v>41605</v>
      </c>
      <c r="H1359" s="2" t="s">
        <v>17</v>
      </c>
      <c r="I1359" s="2" t="s">
        <v>20</v>
      </c>
      <c r="J1359" s="2" t="s">
        <v>36</v>
      </c>
      <c r="K1359" s="107">
        <v>2024.05</v>
      </c>
    </row>
    <row r="1360" spans="7:11" x14ac:dyDescent="0.2">
      <c r="G1360" s="3">
        <v>41269</v>
      </c>
      <c r="H1360" s="2" t="s">
        <v>13</v>
      </c>
      <c r="I1360" s="2" t="s">
        <v>14</v>
      </c>
      <c r="J1360" s="2" t="s">
        <v>29</v>
      </c>
      <c r="K1360" s="107">
        <v>3761.05</v>
      </c>
    </row>
    <row r="1361" spans="7:11" x14ac:dyDescent="0.2">
      <c r="G1361" s="3">
        <v>41395</v>
      </c>
      <c r="H1361" s="2" t="s">
        <v>13</v>
      </c>
      <c r="I1361" s="2" t="s">
        <v>23</v>
      </c>
      <c r="J1361" s="2" t="s">
        <v>15</v>
      </c>
      <c r="K1361" s="107">
        <v>7327.26</v>
      </c>
    </row>
    <row r="1362" spans="7:11" x14ac:dyDescent="0.2">
      <c r="G1362" s="3">
        <v>41219</v>
      </c>
      <c r="H1362" s="2" t="s">
        <v>28</v>
      </c>
      <c r="I1362" s="2" t="s">
        <v>20</v>
      </c>
      <c r="J1362" s="2" t="s">
        <v>33</v>
      </c>
      <c r="K1362" s="107">
        <v>5763.67</v>
      </c>
    </row>
    <row r="1363" spans="7:11" x14ac:dyDescent="0.2">
      <c r="G1363" s="3">
        <v>41491</v>
      </c>
      <c r="H1363" s="2" t="s">
        <v>17</v>
      </c>
      <c r="I1363" s="2" t="s">
        <v>27</v>
      </c>
      <c r="J1363" s="2" t="s">
        <v>26</v>
      </c>
      <c r="K1363" s="107">
        <v>1858.66</v>
      </c>
    </row>
    <row r="1364" spans="7:11" x14ac:dyDescent="0.2">
      <c r="G1364" s="3">
        <v>41098</v>
      </c>
      <c r="H1364" s="2" t="s">
        <v>13</v>
      </c>
      <c r="I1364" s="2" t="s">
        <v>27</v>
      </c>
      <c r="J1364" s="2" t="s">
        <v>30</v>
      </c>
      <c r="K1364" s="107">
        <v>2381.0700000000002</v>
      </c>
    </row>
    <row r="1365" spans="7:11" x14ac:dyDescent="0.2">
      <c r="G1365" s="3">
        <v>41135</v>
      </c>
      <c r="H1365" s="2" t="s">
        <v>13</v>
      </c>
      <c r="I1365" s="2" t="s">
        <v>20</v>
      </c>
      <c r="J1365" s="2" t="s">
        <v>21</v>
      </c>
      <c r="K1365" s="107">
        <v>9416.41</v>
      </c>
    </row>
    <row r="1366" spans="7:11" x14ac:dyDescent="0.2">
      <c r="G1366" s="3">
        <v>41289</v>
      </c>
      <c r="H1366" s="2" t="s">
        <v>31</v>
      </c>
      <c r="I1366" s="2" t="s">
        <v>23</v>
      </c>
      <c r="J1366" s="2" t="s">
        <v>35</v>
      </c>
      <c r="K1366" s="107">
        <v>2294.9</v>
      </c>
    </row>
    <row r="1367" spans="7:11" x14ac:dyDescent="0.2">
      <c r="G1367" s="3">
        <v>41348</v>
      </c>
      <c r="H1367" s="2" t="s">
        <v>13</v>
      </c>
      <c r="I1367" s="2" t="s">
        <v>20</v>
      </c>
      <c r="J1367" s="2" t="s">
        <v>18</v>
      </c>
      <c r="K1367" s="107">
        <v>9432.56</v>
      </c>
    </row>
    <row r="1368" spans="7:11" x14ac:dyDescent="0.2">
      <c r="G1368" s="3">
        <v>41339</v>
      </c>
      <c r="H1368" s="2" t="s">
        <v>31</v>
      </c>
      <c r="I1368" s="2" t="s">
        <v>14</v>
      </c>
      <c r="J1368" s="2" t="s">
        <v>36</v>
      </c>
      <c r="K1368" s="107">
        <v>8190.87</v>
      </c>
    </row>
    <row r="1369" spans="7:11" x14ac:dyDescent="0.2">
      <c r="G1369" s="3">
        <v>40952</v>
      </c>
      <c r="H1369" s="2" t="s">
        <v>13</v>
      </c>
      <c r="I1369" s="2" t="s">
        <v>23</v>
      </c>
      <c r="J1369" s="2" t="s">
        <v>18</v>
      </c>
      <c r="K1369" s="107">
        <v>8864.7199999999993</v>
      </c>
    </row>
    <row r="1370" spans="7:11" x14ac:dyDescent="0.2">
      <c r="G1370" s="3">
        <v>41541</v>
      </c>
      <c r="H1370" s="2" t="s">
        <v>17</v>
      </c>
      <c r="I1370" s="2" t="s">
        <v>27</v>
      </c>
      <c r="J1370" s="2" t="s">
        <v>30</v>
      </c>
      <c r="K1370" s="107">
        <v>128.22999999999999</v>
      </c>
    </row>
    <row r="1371" spans="7:11" x14ac:dyDescent="0.2">
      <c r="G1371" s="3">
        <v>41430</v>
      </c>
      <c r="H1371" s="2" t="s">
        <v>13</v>
      </c>
      <c r="I1371" s="2" t="s">
        <v>14</v>
      </c>
      <c r="J1371" s="2" t="s">
        <v>33</v>
      </c>
      <c r="K1371" s="107">
        <v>1083.79</v>
      </c>
    </row>
    <row r="1372" spans="7:11" x14ac:dyDescent="0.2">
      <c r="G1372" s="3">
        <v>41036</v>
      </c>
      <c r="H1372" s="2" t="s">
        <v>31</v>
      </c>
      <c r="I1372" s="2" t="s">
        <v>20</v>
      </c>
      <c r="J1372" s="2" t="s">
        <v>33</v>
      </c>
      <c r="K1372" s="107">
        <v>2158.4499999999998</v>
      </c>
    </row>
    <row r="1373" spans="7:11" x14ac:dyDescent="0.2">
      <c r="G1373" s="3">
        <v>41009</v>
      </c>
      <c r="H1373" s="2" t="s">
        <v>13</v>
      </c>
      <c r="I1373" s="2" t="s">
        <v>23</v>
      </c>
      <c r="J1373" s="2" t="s">
        <v>15</v>
      </c>
      <c r="K1373" s="107">
        <v>4092.58</v>
      </c>
    </row>
    <row r="1374" spans="7:11" x14ac:dyDescent="0.2">
      <c r="G1374" s="3">
        <v>41332</v>
      </c>
      <c r="H1374" s="2" t="s">
        <v>31</v>
      </c>
      <c r="I1374" s="2" t="s">
        <v>14</v>
      </c>
      <c r="J1374" s="2" t="s">
        <v>21</v>
      </c>
      <c r="K1374" s="107">
        <v>6486.55</v>
      </c>
    </row>
    <row r="1375" spans="7:11" x14ac:dyDescent="0.2">
      <c r="G1375" s="3">
        <v>41013</v>
      </c>
      <c r="H1375" s="2" t="s">
        <v>17</v>
      </c>
      <c r="I1375" s="2" t="s">
        <v>27</v>
      </c>
      <c r="J1375" s="2" t="s">
        <v>26</v>
      </c>
      <c r="K1375" s="107">
        <v>8550.7900000000009</v>
      </c>
    </row>
    <row r="1376" spans="7:11" x14ac:dyDescent="0.2">
      <c r="G1376" s="3">
        <v>41602</v>
      </c>
      <c r="H1376" s="2" t="s">
        <v>13</v>
      </c>
      <c r="I1376" s="2" t="s">
        <v>14</v>
      </c>
      <c r="J1376" s="2" t="s">
        <v>30</v>
      </c>
      <c r="K1376" s="107">
        <v>9633.2000000000007</v>
      </c>
    </row>
    <row r="1377" spans="7:11" x14ac:dyDescent="0.2">
      <c r="G1377" s="3">
        <v>41385</v>
      </c>
      <c r="H1377" s="2" t="s">
        <v>31</v>
      </c>
      <c r="I1377" s="2" t="s">
        <v>20</v>
      </c>
      <c r="J1377" s="2" t="s">
        <v>24</v>
      </c>
      <c r="K1377" s="107">
        <v>3548.23</v>
      </c>
    </row>
    <row r="1378" spans="7:11" x14ac:dyDescent="0.2">
      <c r="G1378" s="3">
        <v>41359</v>
      </c>
      <c r="H1378" s="2" t="s">
        <v>17</v>
      </c>
      <c r="I1378" s="2" t="s">
        <v>14</v>
      </c>
      <c r="J1378" s="2" t="s">
        <v>18</v>
      </c>
      <c r="K1378" s="107">
        <v>2422.6999999999998</v>
      </c>
    </row>
    <row r="1379" spans="7:11" x14ac:dyDescent="0.2">
      <c r="G1379" s="3">
        <v>41482</v>
      </c>
      <c r="H1379" s="2" t="s">
        <v>13</v>
      </c>
      <c r="I1379" s="2" t="s">
        <v>20</v>
      </c>
      <c r="J1379" s="2" t="s">
        <v>26</v>
      </c>
      <c r="K1379" s="107">
        <v>9438.56</v>
      </c>
    </row>
    <row r="1380" spans="7:11" x14ac:dyDescent="0.2">
      <c r="G1380" s="3">
        <v>41536</v>
      </c>
      <c r="H1380" s="2" t="s">
        <v>28</v>
      </c>
      <c r="I1380" s="2" t="s">
        <v>27</v>
      </c>
      <c r="J1380" s="2" t="s">
        <v>21</v>
      </c>
      <c r="K1380" s="107">
        <v>5713.56</v>
      </c>
    </row>
    <row r="1381" spans="7:11" x14ac:dyDescent="0.2">
      <c r="G1381" s="3">
        <v>40978</v>
      </c>
      <c r="H1381" s="2" t="s">
        <v>31</v>
      </c>
      <c r="I1381" s="2" t="s">
        <v>14</v>
      </c>
      <c r="J1381" s="2" t="s">
        <v>30</v>
      </c>
      <c r="K1381" s="107">
        <v>9917.5300000000007</v>
      </c>
    </row>
    <row r="1382" spans="7:11" x14ac:dyDescent="0.2">
      <c r="G1382" s="3">
        <v>40912</v>
      </c>
      <c r="H1382" s="2" t="s">
        <v>31</v>
      </c>
      <c r="I1382" s="2" t="s">
        <v>14</v>
      </c>
      <c r="J1382" s="2" t="s">
        <v>32</v>
      </c>
      <c r="K1382" s="107">
        <v>6663.43</v>
      </c>
    </row>
    <row r="1383" spans="7:11" x14ac:dyDescent="0.2">
      <c r="G1383" s="3">
        <v>41057</v>
      </c>
      <c r="H1383" s="2" t="s">
        <v>31</v>
      </c>
      <c r="I1383" s="2" t="s">
        <v>23</v>
      </c>
      <c r="J1383" s="2" t="s">
        <v>34</v>
      </c>
      <c r="K1383" s="107">
        <v>2502.91</v>
      </c>
    </row>
    <row r="1384" spans="7:11" x14ac:dyDescent="0.2">
      <c r="G1384" s="3">
        <v>41637</v>
      </c>
      <c r="H1384" s="2" t="s">
        <v>28</v>
      </c>
      <c r="I1384" s="2" t="s">
        <v>27</v>
      </c>
      <c r="J1384" s="2" t="s">
        <v>30</v>
      </c>
      <c r="K1384" s="107">
        <v>7390.8</v>
      </c>
    </row>
    <row r="1385" spans="7:11" x14ac:dyDescent="0.2">
      <c r="G1385" s="3">
        <v>40978</v>
      </c>
      <c r="H1385" s="2" t="s">
        <v>31</v>
      </c>
      <c r="I1385" s="2" t="s">
        <v>27</v>
      </c>
      <c r="J1385" s="2" t="s">
        <v>34</v>
      </c>
      <c r="K1385" s="107">
        <v>151.43</v>
      </c>
    </row>
    <row r="1386" spans="7:11" x14ac:dyDescent="0.2">
      <c r="G1386" s="3">
        <v>41264</v>
      </c>
      <c r="H1386" s="2" t="s">
        <v>17</v>
      </c>
      <c r="I1386" s="2" t="s">
        <v>27</v>
      </c>
      <c r="J1386" s="2" t="s">
        <v>15</v>
      </c>
      <c r="K1386" s="107">
        <v>2266.88</v>
      </c>
    </row>
    <row r="1387" spans="7:11" x14ac:dyDescent="0.2">
      <c r="G1387" s="3">
        <v>41540</v>
      </c>
      <c r="H1387" s="2" t="s">
        <v>31</v>
      </c>
      <c r="I1387" s="2" t="s">
        <v>23</v>
      </c>
      <c r="J1387" s="2" t="s">
        <v>35</v>
      </c>
      <c r="K1387" s="107">
        <v>6130.77</v>
      </c>
    </row>
    <row r="1388" spans="7:11" x14ac:dyDescent="0.2">
      <c r="G1388" s="3">
        <v>41507</v>
      </c>
      <c r="H1388" s="2" t="s">
        <v>28</v>
      </c>
      <c r="I1388" s="2" t="s">
        <v>20</v>
      </c>
      <c r="J1388" s="2" t="s">
        <v>24</v>
      </c>
      <c r="K1388" s="107">
        <v>2962.02</v>
      </c>
    </row>
    <row r="1389" spans="7:11" x14ac:dyDescent="0.2">
      <c r="G1389" s="3">
        <v>40994</v>
      </c>
      <c r="H1389" s="2" t="s">
        <v>17</v>
      </c>
      <c r="I1389" s="2" t="s">
        <v>27</v>
      </c>
      <c r="J1389" s="2" t="s">
        <v>30</v>
      </c>
      <c r="K1389" s="107">
        <v>3599.55</v>
      </c>
    </row>
    <row r="1390" spans="7:11" x14ac:dyDescent="0.2">
      <c r="G1390" s="3">
        <v>41575</v>
      </c>
      <c r="H1390" s="2" t="s">
        <v>28</v>
      </c>
      <c r="I1390" s="2" t="s">
        <v>20</v>
      </c>
      <c r="J1390" s="2" t="s">
        <v>34</v>
      </c>
      <c r="K1390" s="107">
        <v>2186.5100000000002</v>
      </c>
    </row>
    <row r="1391" spans="7:11" x14ac:dyDescent="0.2">
      <c r="G1391" s="3">
        <v>40992</v>
      </c>
      <c r="H1391" s="2" t="s">
        <v>17</v>
      </c>
      <c r="I1391" s="2" t="s">
        <v>27</v>
      </c>
      <c r="J1391" s="2" t="s">
        <v>24</v>
      </c>
      <c r="K1391" s="107">
        <v>8278.4500000000007</v>
      </c>
    </row>
    <row r="1392" spans="7:11" x14ac:dyDescent="0.2">
      <c r="G1392" s="3">
        <v>41078</v>
      </c>
      <c r="H1392" s="2" t="s">
        <v>17</v>
      </c>
      <c r="I1392" s="2" t="s">
        <v>14</v>
      </c>
      <c r="J1392" s="2" t="s">
        <v>26</v>
      </c>
      <c r="K1392" s="107">
        <v>2811.33</v>
      </c>
    </row>
    <row r="1393" spans="7:11" x14ac:dyDescent="0.2">
      <c r="G1393" s="3">
        <v>41478</v>
      </c>
      <c r="H1393" s="2" t="s">
        <v>31</v>
      </c>
      <c r="I1393" s="2" t="s">
        <v>27</v>
      </c>
      <c r="J1393" s="2" t="s">
        <v>18</v>
      </c>
      <c r="K1393" s="107">
        <v>7793.36</v>
      </c>
    </row>
    <row r="1394" spans="7:11" x14ac:dyDescent="0.2">
      <c r="G1394" s="3">
        <v>41312</v>
      </c>
      <c r="H1394" s="2" t="s">
        <v>31</v>
      </c>
      <c r="I1394" s="2" t="s">
        <v>20</v>
      </c>
      <c r="J1394" s="2" t="s">
        <v>35</v>
      </c>
      <c r="K1394" s="107">
        <v>2705.78</v>
      </c>
    </row>
    <row r="1395" spans="7:11" x14ac:dyDescent="0.2">
      <c r="G1395" s="3">
        <v>41373</v>
      </c>
      <c r="H1395" s="2" t="s">
        <v>17</v>
      </c>
      <c r="I1395" s="2" t="s">
        <v>27</v>
      </c>
      <c r="J1395" s="2" t="s">
        <v>35</v>
      </c>
      <c r="K1395" s="107">
        <v>5672.65</v>
      </c>
    </row>
    <row r="1396" spans="7:11" x14ac:dyDescent="0.2">
      <c r="G1396" s="3">
        <v>41008</v>
      </c>
      <c r="H1396" s="2" t="s">
        <v>13</v>
      </c>
      <c r="I1396" s="2" t="s">
        <v>23</v>
      </c>
      <c r="J1396" s="2" t="s">
        <v>26</v>
      </c>
      <c r="K1396" s="107">
        <v>2049.14</v>
      </c>
    </row>
    <row r="1397" spans="7:11" x14ac:dyDescent="0.2">
      <c r="G1397" s="3">
        <v>41158</v>
      </c>
      <c r="H1397" s="2" t="s">
        <v>31</v>
      </c>
      <c r="I1397" s="2" t="s">
        <v>20</v>
      </c>
      <c r="J1397" s="2" t="s">
        <v>34</v>
      </c>
      <c r="K1397" s="107">
        <v>6229.03</v>
      </c>
    </row>
    <row r="1398" spans="7:11" x14ac:dyDescent="0.2">
      <c r="G1398" s="3">
        <v>41096</v>
      </c>
      <c r="H1398" s="2" t="s">
        <v>13</v>
      </c>
      <c r="I1398" s="2" t="s">
        <v>27</v>
      </c>
      <c r="J1398" s="2" t="s">
        <v>282</v>
      </c>
      <c r="K1398" s="107">
        <v>9438.4500000000007</v>
      </c>
    </row>
    <row r="1399" spans="7:11" x14ac:dyDescent="0.2">
      <c r="G1399" s="3">
        <v>41497</v>
      </c>
      <c r="H1399" s="2" t="s">
        <v>17</v>
      </c>
      <c r="I1399" s="2" t="s">
        <v>20</v>
      </c>
      <c r="J1399" s="2" t="s">
        <v>32</v>
      </c>
      <c r="K1399" s="107">
        <v>883.76</v>
      </c>
    </row>
    <row r="1400" spans="7:11" x14ac:dyDescent="0.2">
      <c r="G1400" s="3">
        <v>41348</v>
      </c>
      <c r="H1400" s="2" t="s">
        <v>17</v>
      </c>
      <c r="I1400" s="2" t="s">
        <v>14</v>
      </c>
      <c r="J1400" s="2" t="s">
        <v>21</v>
      </c>
      <c r="K1400" s="107">
        <v>6759.88</v>
      </c>
    </row>
    <row r="1401" spans="7:11" x14ac:dyDescent="0.2">
      <c r="G1401" s="3">
        <v>41477</v>
      </c>
      <c r="H1401" s="2" t="s">
        <v>17</v>
      </c>
      <c r="I1401" s="2" t="s">
        <v>27</v>
      </c>
      <c r="J1401" s="2" t="s">
        <v>18</v>
      </c>
      <c r="K1401" s="107">
        <v>1214.19</v>
      </c>
    </row>
    <row r="1402" spans="7:11" x14ac:dyDescent="0.2">
      <c r="G1402" s="3">
        <v>41257</v>
      </c>
      <c r="H1402" s="2" t="s">
        <v>13</v>
      </c>
      <c r="I1402" s="2" t="s">
        <v>23</v>
      </c>
      <c r="J1402" s="2" t="s">
        <v>21</v>
      </c>
      <c r="K1402" s="107">
        <v>6588.17</v>
      </c>
    </row>
    <row r="1403" spans="7:11" x14ac:dyDescent="0.2">
      <c r="G1403" s="3">
        <v>41617</v>
      </c>
      <c r="H1403" s="2" t="s">
        <v>13</v>
      </c>
      <c r="I1403" s="2" t="s">
        <v>20</v>
      </c>
      <c r="J1403" s="2" t="s">
        <v>33</v>
      </c>
      <c r="K1403" s="107">
        <v>3251.88</v>
      </c>
    </row>
    <row r="1404" spans="7:11" x14ac:dyDescent="0.2">
      <c r="G1404" s="3">
        <v>41370</v>
      </c>
      <c r="H1404" s="2" t="s">
        <v>28</v>
      </c>
      <c r="I1404" s="2" t="s">
        <v>14</v>
      </c>
      <c r="J1404" s="2" t="s">
        <v>35</v>
      </c>
      <c r="K1404" s="107">
        <v>8522.11</v>
      </c>
    </row>
    <row r="1405" spans="7:11" x14ac:dyDescent="0.2">
      <c r="G1405" s="3">
        <v>41268</v>
      </c>
      <c r="H1405" s="2" t="s">
        <v>28</v>
      </c>
      <c r="I1405" s="2" t="s">
        <v>27</v>
      </c>
      <c r="J1405" s="2" t="s">
        <v>33</v>
      </c>
      <c r="K1405" s="107">
        <v>5904.78</v>
      </c>
    </row>
    <row r="1406" spans="7:11" x14ac:dyDescent="0.2">
      <c r="G1406" s="3">
        <v>41545</v>
      </c>
      <c r="H1406" s="2" t="s">
        <v>13</v>
      </c>
      <c r="I1406" s="2" t="s">
        <v>14</v>
      </c>
      <c r="J1406" s="2" t="s">
        <v>33</v>
      </c>
      <c r="K1406" s="107">
        <v>1151.6400000000001</v>
      </c>
    </row>
    <row r="1407" spans="7:11" x14ac:dyDescent="0.2">
      <c r="G1407" s="3">
        <v>41151</v>
      </c>
      <c r="H1407" s="2" t="s">
        <v>17</v>
      </c>
      <c r="I1407" s="2" t="s">
        <v>20</v>
      </c>
      <c r="J1407" s="2" t="s">
        <v>21</v>
      </c>
      <c r="K1407" s="107">
        <v>6121.52</v>
      </c>
    </row>
    <row r="1408" spans="7:11" x14ac:dyDescent="0.2">
      <c r="G1408" s="3">
        <v>41141</v>
      </c>
      <c r="H1408" s="2" t="s">
        <v>17</v>
      </c>
      <c r="I1408" s="2" t="s">
        <v>23</v>
      </c>
      <c r="J1408" s="2" t="s">
        <v>18</v>
      </c>
      <c r="K1408" s="107">
        <v>1099.8699999999999</v>
      </c>
    </row>
    <row r="1409" spans="7:11" x14ac:dyDescent="0.2">
      <c r="G1409" s="3">
        <v>41623</v>
      </c>
      <c r="H1409" s="2" t="s">
        <v>31</v>
      </c>
      <c r="I1409" s="2" t="s">
        <v>27</v>
      </c>
      <c r="J1409" s="2" t="s">
        <v>33</v>
      </c>
      <c r="K1409" s="107">
        <v>7952.07</v>
      </c>
    </row>
    <row r="1410" spans="7:11" x14ac:dyDescent="0.2">
      <c r="G1410" s="3">
        <v>41408</v>
      </c>
      <c r="H1410" s="2" t="s">
        <v>17</v>
      </c>
      <c r="I1410" s="2" t="s">
        <v>20</v>
      </c>
      <c r="J1410" s="2" t="s">
        <v>282</v>
      </c>
      <c r="K1410" s="107">
        <v>6829.24</v>
      </c>
    </row>
    <row r="1411" spans="7:11" x14ac:dyDescent="0.2">
      <c r="G1411" s="3">
        <v>41279</v>
      </c>
      <c r="H1411" s="2" t="s">
        <v>13</v>
      </c>
      <c r="I1411" s="2" t="s">
        <v>23</v>
      </c>
      <c r="J1411" s="2" t="s">
        <v>18</v>
      </c>
      <c r="K1411" s="107">
        <v>131.53</v>
      </c>
    </row>
    <row r="1412" spans="7:11" x14ac:dyDescent="0.2">
      <c r="G1412" s="3">
        <v>41392</v>
      </c>
      <c r="H1412" s="2" t="s">
        <v>17</v>
      </c>
      <c r="I1412" s="2" t="s">
        <v>27</v>
      </c>
      <c r="J1412" s="2" t="s">
        <v>32</v>
      </c>
      <c r="K1412" s="107">
        <v>6253.65</v>
      </c>
    </row>
    <row r="1413" spans="7:11" x14ac:dyDescent="0.2">
      <c r="G1413" s="3">
        <v>41105</v>
      </c>
      <c r="H1413" s="2" t="s">
        <v>28</v>
      </c>
      <c r="I1413" s="2" t="s">
        <v>23</v>
      </c>
      <c r="J1413" s="2" t="s">
        <v>18</v>
      </c>
      <c r="K1413" s="107">
        <v>3233.53</v>
      </c>
    </row>
    <row r="1414" spans="7:11" x14ac:dyDescent="0.2">
      <c r="G1414" s="3">
        <v>41193</v>
      </c>
      <c r="H1414" s="2" t="s">
        <v>28</v>
      </c>
      <c r="I1414" s="2" t="s">
        <v>14</v>
      </c>
      <c r="J1414" s="2" t="s">
        <v>35</v>
      </c>
      <c r="K1414" s="107">
        <v>3326.95</v>
      </c>
    </row>
    <row r="1415" spans="7:11" x14ac:dyDescent="0.2">
      <c r="G1415" s="3">
        <v>41092</v>
      </c>
      <c r="H1415" s="2" t="s">
        <v>13</v>
      </c>
      <c r="I1415" s="2" t="s">
        <v>14</v>
      </c>
      <c r="J1415" s="2" t="s">
        <v>36</v>
      </c>
      <c r="K1415" s="107">
        <v>1551.68</v>
      </c>
    </row>
    <row r="1416" spans="7:11" x14ac:dyDescent="0.2">
      <c r="G1416" s="3">
        <v>41165</v>
      </c>
      <c r="H1416" s="2" t="s">
        <v>17</v>
      </c>
      <c r="I1416" s="2" t="s">
        <v>20</v>
      </c>
      <c r="J1416" s="2" t="s">
        <v>26</v>
      </c>
      <c r="K1416" s="107">
        <v>8418.5499999999993</v>
      </c>
    </row>
    <row r="1417" spans="7:11" x14ac:dyDescent="0.2">
      <c r="G1417" s="3">
        <v>41164</v>
      </c>
      <c r="H1417" s="2" t="s">
        <v>17</v>
      </c>
      <c r="I1417" s="2" t="s">
        <v>20</v>
      </c>
      <c r="J1417" s="2" t="s">
        <v>29</v>
      </c>
      <c r="K1417" s="107">
        <v>4174.1899999999996</v>
      </c>
    </row>
    <row r="1418" spans="7:11" x14ac:dyDescent="0.2">
      <c r="G1418" s="3">
        <v>41273</v>
      </c>
      <c r="H1418" s="2" t="s">
        <v>28</v>
      </c>
      <c r="I1418" s="2" t="s">
        <v>14</v>
      </c>
      <c r="J1418" s="2" t="s">
        <v>21</v>
      </c>
      <c r="K1418" s="107">
        <v>7527.42</v>
      </c>
    </row>
    <row r="1419" spans="7:11" x14ac:dyDescent="0.2">
      <c r="G1419" s="3">
        <v>41196</v>
      </c>
      <c r="H1419" s="2" t="s">
        <v>31</v>
      </c>
      <c r="I1419" s="2" t="s">
        <v>27</v>
      </c>
      <c r="J1419" s="2" t="s">
        <v>26</v>
      </c>
      <c r="K1419" s="107">
        <v>273.88</v>
      </c>
    </row>
    <row r="1420" spans="7:11" x14ac:dyDescent="0.2">
      <c r="G1420" s="3">
        <v>41235</v>
      </c>
      <c r="H1420" s="2" t="s">
        <v>17</v>
      </c>
      <c r="I1420" s="2" t="s">
        <v>14</v>
      </c>
      <c r="J1420" s="2" t="s">
        <v>30</v>
      </c>
      <c r="K1420" s="107">
        <v>5354.64</v>
      </c>
    </row>
    <row r="1421" spans="7:11" x14ac:dyDescent="0.2">
      <c r="G1421" s="3">
        <v>41100</v>
      </c>
      <c r="H1421" s="2" t="s">
        <v>13</v>
      </c>
      <c r="I1421" s="2" t="s">
        <v>23</v>
      </c>
      <c r="J1421" s="2" t="s">
        <v>18</v>
      </c>
      <c r="K1421" s="107">
        <v>8362.93</v>
      </c>
    </row>
    <row r="1422" spans="7:11" x14ac:dyDescent="0.2">
      <c r="G1422" s="3">
        <v>41439</v>
      </c>
      <c r="H1422" s="2" t="s">
        <v>31</v>
      </c>
      <c r="I1422" s="2" t="s">
        <v>27</v>
      </c>
      <c r="J1422" s="2" t="s">
        <v>18</v>
      </c>
      <c r="K1422" s="107">
        <v>3755.3</v>
      </c>
    </row>
    <row r="1423" spans="7:11" x14ac:dyDescent="0.2">
      <c r="G1423" s="3">
        <v>41050</v>
      </c>
      <c r="H1423" s="2" t="s">
        <v>13</v>
      </c>
      <c r="I1423" s="2" t="s">
        <v>23</v>
      </c>
      <c r="J1423" s="2" t="s">
        <v>33</v>
      </c>
      <c r="K1423" s="107">
        <v>3685.1</v>
      </c>
    </row>
    <row r="1424" spans="7:11" x14ac:dyDescent="0.2">
      <c r="G1424" s="3">
        <v>41154</v>
      </c>
      <c r="H1424" s="2" t="s">
        <v>28</v>
      </c>
      <c r="I1424" s="2" t="s">
        <v>23</v>
      </c>
      <c r="J1424" s="2" t="s">
        <v>282</v>
      </c>
      <c r="K1424" s="107">
        <v>4092.51</v>
      </c>
    </row>
    <row r="1425" spans="7:11" x14ac:dyDescent="0.2">
      <c r="G1425" s="3">
        <v>41395</v>
      </c>
      <c r="H1425" s="2" t="s">
        <v>13</v>
      </c>
      <c r="I1425" s="2" t="s">
        <v>27</v>
      </c>
      <c r="J1425" s="2" t="s">
        <v>26</v>
      </c>
      <c r="K1425" s="107">
        <v>5369.26</v>
      </c>
    </row>
    <row r="1426" spans="7:11" x14ac:dyDescent="0.2">
      <c r="G1426" s="3">
        <v>41309</v>
      </c>
      <c r="H1426" s="2" t="s">
        <v>28</v>
      </c>
      <c r="I1426" s="2" t="s">
        <v>20</v>
      </c>
      <c r="J1426" s="2" t="s">
        <v>18</v>
      </c>
      <c r="K1426" s="107">
        <v>233.93</v>
      </c>
    </row>
    <row r="1427" spans="7:11" x14ac:dyDescent="0.2">
      <c r="G1427" s="3">
        <v>41160</v>
      </c>
      <c r="H1427" s="2" t="s">
        <v>17</v>
      </c>
      <c r="I1427" s="2" t="s">
        <v>14</v>
      </c>
      <c r="J1427" s="2" t="s">
        <v>282</v>
      </c>
      <c r="K1427" s="107">
        <v>1818.2</v>
      </c>
    </row>
    <row r="1428" spans="7:11" x14ac:dyDescent="0.2">
      <c r="G1428" s="3">
        <v>41144</v>
      </c>
      <c r="H1428" s="2" t="s">
        <v>13</v>
      </c>
      <c r="I1428" s="2" t="s">
        <v>27</v>
      </c>
      <c r="J1428" s="2" t="s">
        <v>32</v>
      </c>
      <c r="K1428" s="107">
        <v>8986.8700000000008</v>
      </c>
    </row>
    <row r="1429" spans="7:11" x14ac:dyDescent="0.2">
      <c r="G1429" s="3">
        <v>41371</v>
      </c>
      <c r="H1429" s="2" t="s">
        <v>28</v>
      </c>
      <c r="I1429" s="2" t="s">
        <v>14</v>
      </c>
      <c r="J1429" s="2" t="s">
        <v>282</v>
      </c>
      <c r="K1429" s="107">
        <v>1575.04</v>
      </c>
    </row>
    <row r="1430" spans="7:11" x14ac:dyDescent="0.2">
      <c r="G1430" s="3">
        <v>40931</v>
      </c>
      <c r="H1430" s="2" t="s">
        <v>31</v>
      </c>
      <c r="I1430" s="2" t="s">
        <v>23</v>
      </c>
      <c r="J1430" s="2" t="s">
        <v>15</v>
      </c>
      <c r="K1430" s="107">
        <v>9453.89</v>
      </c>
    </row>
    <row r="1431" spans="7:11" x14ac:dyDescent="0.2">
      <c r="G1431" s="3">
        <v>41405</v>
      </c>
      <c r="H1431" s="2" t="s">
        <v>31</v>
      </c>
      <c r="I1431" s="2" t="s">
        <v>20</v>
      </c>
      <c r="J1431" s="2" t="s">
        <v>34</v>
      </c>
      <c r="K1431" s="107">
        <v>7087.03</v>
      </c>
    </row>
    <row r="1432" spans="7:11" x14ac:dyDescent="0.2">
      <c r="G1432" s="3">
        <v>41621</v>
      </c>
      <c r="H1432" s="2" t="s">
        <v>28</v>
      </c>
      <c r="I1432" s="2" t="s">
        <v>27</v>
      </c>
      <c r="J1432" s="2" t="s">
        <v>282</v>
      </c>
      <c r="K1432" s="107">
        <v>8837.56</v>
      </c>
    </row>
    <row r="1433" spans="7:11" x14ac:dyDescent="0.2">
      <c r="G1433" s="3">
        <v>40962</v>
      </c>
      <c r="H1433" s="2" t="s">
        <v>31</v>
      </c>
      <c r="I1433" s="2" t="s">
        <v>20</v>
      </c>
      <c r="J1433" s="2" t="s">
        <v>26</v>
      </c>
      <c r="K1433" s="107">
        <v>2498.8000000000002</v>
      </c>
    </row>
    <row r="1434" spans="7:11" x14ac:dyDescent="0.2">
      <c r="G1434" s="3">
        <v>41502</v>
      </c>
      <c r="H1434" s="2" t="s">
        <v>31</v>
      </c>
      <c r="I1434" s="2" t="s">
        <v>14</v>
      </c>
      <c r="J1434" s="2" t="s">
        <v>29</v>
      </c>
      <c r="K1434" s="107">
        <v>5094.3100000000004</v>
      </c>
    </row>
    <row r="1435" spans="7:11" x14ac:dyDescent="0.2">
      <c r="G1435" s="3">
        <v>41636</v>
      </c>
      <c r="H1435" s="2" t="s">
        <v>31</v>
      </c>
      <c r="I1435" s="2" t="s">
        <v>20</v>
      </c>
      <c r="J1435" s="2" t="s">
        <v>30</v>
      </c>
      <c r="K1435" s="107">
        <v>6320.42</v>
      </c>
    </row>
    <row r="1436" spans="7:11" x14ac:dyDescent="0.2">
      <c r="G1436" s="3">
        <v>41429</v>
      </c>
      <c r="H1436" s="2" t="s">
        <v>13</v>
      </c>
      <c r="I1436" s="2" t="s">
        <v>14</v>
      </c>
      <c r="J1436" s="2" t="s">
        <v>18</v>
      </c>
      <c r="K1436" s="107">
        <v>3447.75</v>
      </c>
    </row>
    <row r="1437" spans="7:11" x14ac:dyDescent="0.2">
      <c r="G1437" s="3">
        <v>41084</v>
      </c>
      <c r="H1437" s="2" t="s">
        <v>17</v>
      </c>
      <c r="I1437" s="2" t="s">
        <v>27</v>
      </c>
      <c r="J1437" s="2" t="s">
        <v>34</v>
      </c>
      <c r="K1437" s="107">
        <v>1594.58</v>
      </c>
    </row>
    <row r="1438" spans="7:11" x14ac:dyDescent="0.2">
      <c r="G1438" s="3">
        <v>41000</v>
      </c>
      <c r="H1438" s="2" t="s">
        <v>28</v>
      </c>
      <c r="I1438" s="2" t="s">
        <v>23</v>
      </c>
      <c r="J1438" s="2" t="s">
        <v>21</v>
      </c>
      <c r="K1438" s="107">
        <v>2740.27</v>
      </c>
    </row>
    <row r="1439" spans="7:11" x14ac:dyDescent="0.2">
      <c r="G1439" s="3">
        <v>41323</v>
      </c>
      <c r="H1439" s="2" t="s">
        <v>13</v>
      </c>
      <c r="I1439" s="2" t="s">
        <v>27</v>
      </c>
      <c r="J1439" s="2" t="s">
        <v>15</v>
      </c>
      <c r="K1439" s="107">
        <v>4959.49</v>
      </c>
    </row>
    <row r="1440" spans="7:11" x14ac:dyDescent="0.2">
      <c r="G1440" s="3">
        <v>41442</v>
      </c>
      <c r="H1440" s="2" t="s">
        <v>13</v>
      </c>
      <c r="I1440" s="2" t="s">
        <v>20</v>
      </c>
      <c r="J1440" s="2" t="s">
        <v>35</v>
      </c>
      <c r="K1440" s="107">
        <v>7784.31</v>
      </c>
    </row>
    <row r="1441" spans="7:11" x14ac:dyDescent="0.2">
      <c r="G1441" s="3">
        <v>40994</v>
      </c>
      <c r="H1441" s="2" t="s">
        <v>31</v>
      </c>
      <c r="I1441" s="2" t="s">
        <v>14</v>
      </c>
      <c r="J1441" s="2" t="s">
        <v>18</v>
      </c>
      <c r="K1441" s="107">
        <v>981.81</v>
      </c>
    </row>
    <row r="1442" spans="7:11" x14ac:dyDescent="0.2">
      <c r="G1442" s="3">
        <v>41398</v>
      </c>
      <c r="H1442" s="2" t="s">
        <v>17</v>
      </c>
      <c r="I1442" s="2" t="s">
        <v>14</v>
      </c>
      <c r="J1442" s="2" t="s">
        <v>24</v>
      </c>
      <c r="K1442" s="107">
        <v>772.53</v>
      </c>
    </row>
    <row r="1443" spans="7:11" x14ac:dyDescent="0.2">
      <c r="G1443" s="3">
        <v>41370</v>
      </c>
      <c r="H1443" s="2" t="s">
        <v>31</v>
      </c>
      <c r="I1443" s="2" t="s">
        <v>20</v>
      </c>
      <c r="J1443" s="2" t="s">
        <v>33</v>
      </c>
      <c r="K1443" s="107">
        <v>2958.96</v>
      </c>
    </row>
    <row r="1444" spans="7:11" x14ac:dyDescent="0.2">
      <c r="G1444" s="3">
        <v>40948</v>
      </c>
      <c r="H1444" s="2" t="s">
        <v>17</v>
      </c>
      <c r="I1444" s="2" t="s">
        <v>27</v>
      </c>
      <c r="J1444" s="2" t="s">
        <v>32</v>
      </c>
      <c r="K1444" s="107">
        <v>2534.4299999999998</v>
      </c>
    </row>
    <row r="1445" spans="7:11" x14ac:dyDescent="0.2">
      <c r="G1445" s="3">
        <v>41285</v>
      </c>
      <c r="H1445" s="2" t="s">
        <v>31</v>
      </c>
      <c r="I1445" s="2" t="s">
        <v>23</v>
      </c>
      <c r="J1445" s="2" t="s">
        <v>32</v>
      </c>
      <c r="K1445" s="107">
        <v>8229.5</v>
      </c>
    </row>
    <row r="1446" spans="7:11" x14ac:dyDescent="0.2">
      <c r="G1446" s="3">
        <v>41139</v>
      </c>
      <c r="H1446" s="2" t="s">
        <v>28</v>
      </c>
      <c r="I1446" s="2" t="s">
        <v>14</v>
      </c>
      <c r="J1446" s="2" t="s">
        <v>33</v>
      </c>
      <c r="K1446" s="107">
        <v>7124.33</v>
      </c>
    </row>
    <row r="1447" spans="7:11" x14ac:dyDescent="0.2">
      <c r="G1447" s="3">
        <v>41484</v>
      </c>
      <c r="H1447" s="2" t="s">
        <v>17</v>
      </c>
      <c r="I1447" s="2" t="s">
        <v>23</v>
      </c>
      <c r="J1447" s="2" t="s">
        <v>18</v>
      </c>
      <c r="K1447" s="107">
        <v>3896.71</v>
      </c>
    </row>
    <row r="1448" spans="7:11" x14ac:dyDescent="0.2">
      <c r="G1448" s="3">
        <v>41067</v>
      </c>
      <c r="H1448" s="2" t="s">
        <v>28</v>
      </c>
      <c r="I1448" s="2" t="s">
        <v>20</v>
      </c>
      <c r="J1448" s="2" t="s">
        <v>21</v>
      </c>
      <c r="K1448" s="107">
        <v>5483.03</v>
      </c>
    </row>
    <row r="1449" spans="7:11" x14ac:dyDescent="0.2">
      <c r="G1449" s="3">
        <v>41108</v>
      </c>
      <c r="H1449" s="2" t="s">
        <v>31</v>
      </c>
      <c r="I1449" s="2" t="s">
        <v>20</v>
      </c>
      <c r="J1449" s="2" t="s">
        <v>15</v>
      </c>
      <c r="K1449" s="107">
        <v>7065.86</v>
      </c>
    </row>
    <row r="1450" spans="7:11" x14ac:dyDescent="0.2">
      <c r="G1450" s="3">
        <v>41028</v>
      </c>
      <c r="H1450" s="2" t="s">
        <v>31</v>
      </c>
      <c r="I1450" s="2" t="s">
        <v>20</v>
      </c>
      <c r="J1450" s="2" t="s">
        <v>36</v>
      </c>
      <c r="K1450" s="107">
        <v>434.52</v>
      </c>
    </row>
    <row r="1451" spans="7:11" x14ac:dyDescent="0.2">
      <c r="G1451" s="3">
        <v>41250</v>
      </c>
      <c r="H1451" s="2" t="s">
        <v>31</v>
      </c>
      <c r="I1451" s="2" t="s">
        <v>14</v>
      </c>
      <c r="J1451" s="2" t="s">
        <v>34</v>
      </c>
      <c r="K1451" s="107">
        <v>9421.75</v>
      </c>
    </row>
    <row r="1452" spans="7:11" x14ac:dyDescent="0.2">
      <c r="G1452" s="3">
        <v>41075</v>
      </c>
      <c r="H1452" s="2" t="s">
        <v>17</v>
      </c>
      <c r="I1452" s="2" t="s">
        <v>23</v>
      </c>
      <c r="J1452" s="2" t="s">
        <v>15</v>
      </c>
      <c r="K1452" s="107">
        <v>837.8</v>
      </c>
    </row>
    <row r="1453" spans="7:11" x14ac:dyDescent="0.2">
      <c r="G1453" s="3">
        <v>41022</v>
      </c>
      <c r="H1453" s="2" t="s">
        <v>17</v>
      </c>
      <c r="I1453" s="2" t="s">
        <v>23</v>
      </c>
      <c r="J1453" s="2" t="s">
        <v>21</v>
      </c>
      <c r="K1453" s="107">
        <v>305.06</v>
      </c>
    </row>
    <row r="1454" spans="7:11" x14ac:dyDescent="0.2">
      <c r="G1454" s="3">
        <v>41556</v>
      </c>
      <c r="H1454" s="2" t="s">
        <v>31</v>
      </c>
      <c r="I1454" s="2" t="s">
        <v>23</v>
      </c>
      <c r="J1454" s="2" t="s">
        <v>18</v>
      </c>
      <c r="K1454" s="107">
        <v>2324.88</v>
      </c>
    </row>
    <row r="1455" spans="7:11" x14ac:dyDescent="0.2">
      <c r="G1455" s="3">
        <v>41166</v>
      </c>
      <c r="H1455" s="2" t="s">
        <v>13</v>
      </c>
      <c r="I1455" s="2" t="s">
        <v>20</v>
      </c>
      <c r="J1455" s="2" t="s">
        <v>21</v>
      </c>
      <c r="K1455" s="107">
        <v>3454.94</v>
      </c>
    </row>
    <row r="1456" spans="7:11" x14ac:dyDescent="0.2">
      <c r="G1456" s="3">
        <v>40986</v>
      </c>
      <c r="H1456" s="2" t="s">
        <v>13</v>
      </c>
      <c r="I1456" s="2" t="s">
        <v>14</v>
      </c>
      <c r="J1456" s="2" t="s">
        <v>32</v>
      </c>
      <c r="K1456" s="107">
        <v>4093.64</v>
      </c>
    </row>
    <row r="1457" spans="7:11" x14ac:dyDescent="0.2">
      <c r="G1457" s="3">
        <v>41067</v>
      </c>
      <c r="H1457" s="2" t="s">
        <v>31</v>
      </c>
      <c r="I1457" s="2" t="s">
        <v>20</v>
      </c>
      <c r="J1457" s="2" t="s">
        <v>282</v>
      </c>
      <c r="K1457" s="107">
        <v>871.23</v>
      </c>
    </row>
    <row r="1458" spans="7:11" x14ac:dyDescent="0.2">
      <c r="G1458" s="3">
        <v>41338</v>
      </c>
      <c r="H1458" s="2" t="s">
        <v>13</v>
      </c>
      <c r="I1458" s="2" t="s">
        <v>23</v>
      </c>
      <c r="J1458" s="2" t="s">
        <v>35</v>
      </c>
      <c r="K1458" s="107">
        <v>1373.19</v>
      </c>
    </row>
    <row r="1459" spans="7:11" x14ac:dyDescent="0.2">
      <c r="G1459" s="3">
        <v>41467</v>
      </c>
      <c r="H1459" s="2" t="s">
        <v>17</v>
      </c>
      <c r="I1459" s="2" t="s">
        <v>27</v>
      </c>
      <c r="J1459" s="2" t="s">
        <v>34</v>
      </c>
      <c r="K1459" s="107">
        <v>327.45</v>
      </c>
    </row>
    <row r="1460" spans="7:11" x14ac:dyDescent="0.2">
      <c r="G1460" s="3">
        <v>41299</v>
      </c>
      <c r="H1460" s="2" t="s">
        <v>31</v>
      </c>
      <c r="I1460" s="2" t="s">
        <v>14</v>
      </c>
      <c r="J1460" s="2" t="s">
        <v>18</v>
      </c>
      <c r="K1460" s="107">
        <v>2144.37</v>
      </c>
    </row>
    <row r="1461" spans="7:11" x14ac:dyDescent="0.2">
      <c r="G1461" s="3">
        <v>40950</v>
      </c>
      <c r="H1461" s="2" t="s">
        <v>31</v>
      </c>
      <c r="I1461" s="2" t="s">
        <v>27</v>
      </c>
      <c r="J1461" s="2" t="s">
        <v>34</v>
      </c>
      <c r="K1461" s="107">
        <v>7921.68</v>
      </c>
    </row>
    <row r="1462" spans="7:11" x14ac:dyDescent="0.2">
      <c r="G1462" s="3">
        <v>41589</v>
      </c>
      <c r="H1462" s="2" t="s">
        <v>13</v>
      </c>
      <c r="I1462" s="2" t="s">
        <v>14</v>
      </c>
      <c r="J1462" s="2" t="s">
        <v>35</v>
      </c>
      <c r="K1462" s="107">
        <v>6709.79</v>
      </c>
    </row>
    <row r="1463" spans="7:11" x14ac:dyDescent="0.2">
      <c r="G1463" s="3">
        <v>40953</v>
      </c>
      <c r="H1463" s="2" t="s">
        <v>17</v>
      </c>
      <c r="I1463" s="2" t="s">
        <v>20</v>
      </c>
      <c r="J1463" s="2" t="s">
        <v>33</v>
      </c>
      <c r="K1463" s="107">
        <v>2375</v>
      </c>
    </row>
    <row r="1464" spans="7:11" x14ac:dyDescent="0.2">
      <c r="G1464" s="3">
        <v>41044</v>
      </c>
      <c r="H1464" s="2" t="s">
        <v>17</v>
      </c>
      <c r="I1464" s="2" t="s">
        <v>27</v>
      </c>
      <c r="J1464" s="2" t="s">
        <v>35</v>
      </c>
      <c r="K1464" s="107">
        <v>2752.72</v>
      </c>
    </row>
    <row r="1465" spans="7:11" x14ac:dyDescent="0.2">
      <c r="G1465" s="3">
        <v>41345</v>
      </c>
      <c r="H1465" s="2" t="s">
        <v>17</v>
      </c>
      <c r="I1465" s="2" t="s">
        <v>20</v>
      </c>
      <c r="J1465" s="2" t="s">
        <v>29</v>
      </c>
      <c r="K1465" s="107">
        <v>4847.3100000000004</v>
      </c>
    </row>
    <row r="1466" spans="7:11" x14ac:dyDescent="0.2">
      <c r="G1466" s="3">
        <v>40976</v>
      </c>
      <c r="H1466" s="2" t="s">
        <v>17</v>
      </c>
      <c r="I1466" s="2" t="s">
        <v>20</v>
      </c>
      <c r="J1466" s="2" t="s">
        <v>26</v>
      </c>
      <c r="K1466" s="107">
        <v>291.07</v>
      </c>
    </row>
    <row r="1467" spans="7:11" x14ac:dyDescent="0.2">
      <c r="G1467" s="3">
        <v>41175</v>
      </c>
      <c r="H1467" s="2" t="s">
        <v>13</v>
      </c>
      <c r="I1467" s="2" t="s">
        <v>14</v>
      </c>
      <c r="J1467" s="2" t="s">
        <v>15</v>
      </c>
      <c r="K1467" s="107">
        <v>3561.7</v>
      </c>
    </row>
    <row r="1468" spans="7:11" x14ac:dyDescent="0.2">
      <c r="G1468" s="3">
        <v>41444</v>
      </c>
      <c r="H1468" s="2" t="s">
        <v>31</v>
      </c>
      <c r="I1468" s="2" t="s">
        <v>14</v>
      </c>
      <c r="J1468" s="2" t="s">
        <v>30</v>
      </c>
      <c r="K1468" s="107">
        <v>854.24</v>
      </c>
    </row>
    <row r="1469" spans="7:11" x14ac:dyDescent="0.2">
      <c r="G1469" s="3">
        <v>41109</v>
      </c>
      <c r="H1469" s="2" t="s">
        <v>28</v>
      </c>
      <c r="I1469" s="2" t="s">
        <v>23</v>
      </c>
      <c r="J1469" s="2" t="s">
        <v>18</v>
      </c>
      <c r="K1469" s="107">
        <v>1503.24</v>
      </c>
    </row>
    <row r="1470" spans="7:11" x14ac:dyDescent="0.2">
      <c r="G1470" s="3">
        <v>41297</v>
      </c>
      <c r="H1470" s="2" t="s">
        <v>13</v>
      </c>
      <c r="I1470" s="2" t="s">
        <v>20</v>
      </c>
      <c r="J1470" s="2" t="s">
        <v>21</v>
      </c>
      <c r="K1470" s="107">
        <v>6542.93</v>
      </c>
    </row>
    <row r="1471" spans="7:11" x14ac:dyDescent="0.2">
      <c r="G1471" s="3">
        <v>41547</v>
      </c>
      <c r="H1471" s="2" t="s">
        <v>31</v>
      </c>
      <c r="I1471" s="2" t="s">
        <v>27</v>
      </c>
      <c r="J1471" s="2" t="s">
        <v>35</v>
      </c>
      <c r="K1471" s="107">
        <v>6789.19</v>
      </c>
    </row>
    <row r="1472" spans="7:11" x14ac:dyDescent="0.2">
      <c r="G1472" s="3">
        <v>41258</v>
      </c>
      <c r="H1472" s="2" t="s">
        <v>28</v>
      </c>
      <c r="I1472" s="2" t="s">
        <v>14</v>
      </c>
      <c r="J1472" s="2" t="s">
        <v>18</v>
      </c>
      <c r="K1472" s="107">
        <v>6865.5</v>
      </c>
    </row>
    <row r="1473" spans="7:11" x14ac:dyDescent="0.2">
      <c r="G1473" s="3">
        <v>41306</v>
      </c>
      <c r="H1473" s="2" t="s">
        <v>17</v>
      </c>
      <c r="I1473" s="2" t="s">
        <v>27</v>
      </c>
      <c r="J1473" s="2" t="s">
        <v>30</v>
      </c>
      <c r="K1473" s="107">
        <v>208.4</v>
      </c>
    </row>
    <row r="1474" spans="7:11" x14ac:dyDescent="0.2">
      <c r="G1474" s="3">
        <v>41286</v>
      </c>
      <c r="H1474" s="2" t="s">
        <v>28</v>
      </c>
      <c r="I1474" s="2" t="s">
        <v>27</v>
      </c>
      <c r="J1474" s="2" t="s">
        <v>29</v>
      </c>
      <c r="K1474" s="107">
        <v>7346.1</v>
      </c>
    </row>
    <row r="1475" spans="7:11" x14ac:dyDescent="0.2">
      <c r="G1475" s="3">
        <v>41614</v>
      </c>
      <c r="H1475" s="2" t="s">
        <v>28</v>
      </c>
      <c r="I1475" s="2" t="s">
        <v>20</v>
      </c>
      <c r="J1475" s="2" t="s">
        <v>15</v>
      </c>
      <c r="K1475" s="107">
        <v>47.19</v>
      </c>
    </row>
    <row r="1476" spans="7:11" x14ac:dyDescent="0.2">
      <c r="G1476" s="3">
        <v>41449</v>
      </c>
      <c r="H1476" s="2" t="s">
        <v>28</v>
      </c>
      <c r="I1476" s="2" t="s">
        <v>14</v>
      </c>
      <c r="J1476" s="2" t="s">
        <v>30</v>
      </c>
      <c r="K1476" s="107">
        <v>3411.16</v>
      </c>
    </row>
    <row r="1477" spans="7:11" x14ac:dyDescent="0.2">
      <c r="G1477" s="3">
        <v>41058</v>
      </c>
      <c r="H1477" s="2" t="s">
        <v>17</v>
      </c>
      <c r="I1477" s="2" t="s">
        <v>23</v>
      </c>
      <c r="J1477" s="2" t="s">
        <v>35</v>
      </c>
      <c r="K1477" s="107">
        <v>4854.93</v>
      </c>
    </row>
    <row r="1478" spans="7:11" x14ac:dyDescent="0.2">
      <c r="G1478" s="3">
        <v>40936</v>
      </c>
      <c r="H1478" s="2" t="s">
        <v>17</v>
      </c>
      <c r="I1478" s="2" t="s">
        <v>14</v>
      </c>
      <c r="J1478" s="2" t="s">
        <v>29</v>
      </c>
      <c r="K1478" s="107">
        <v>3505.96</v>
      </c>
    </row>
    <row r="1479" spans="7:11" x14ac:dyDescent="0.2">
      <c r="G1479" s="3">
        <v>41615</v>
      </c>
      <c r="H1479" s="2" t="s">
        <v>17</v>
      </c>
      <c r="I1479" s="2" t="s">
        <v>23</v>
      </c>
      <c r="J1479" s="2" t="s">
        <v>282</v>
      </c>
      <c r="K1479" s="107">
        <v>8109.37</v>
      </c>
    </row>
    <row r="1480" spans="7:11" x14ac:dyDescent="0.2">
      <c r="G1480" s="3">
        <v>41055</v>
      </c>
      <c r="H1480" s="2" t="s">
        <v>28</v>
      </c>
      <c r="I1480" s="2" t="s">
        <v>23</v>
      </c>
      <c r="J1480" s="2" t="s">
        <v>18</v>
      </c>
      <c r="K1480" s="107">
        <v>7795.79</v>
      </c>
    </row>
    <row r="1481" spans="7:11" x14ac:dyDescent="0.2">
      <c r="G1481" s="3">
        <v>41056</v>
      </c>
      <c r="H1481" s="2" t="s">
        <v>28</v>
      </c>
      <c r="I1481" s="2" t="s">
        <v>27</v>
      </c>
      <c r="J1481" s="2" t="s">
        <v>15</v>
      </c>
      <c r="K1481" s="107">
        <v>9061.9599999999991</v>
      </c>
    </row>
    <row r="1482" spans="7:11" x14ac:dyDescent="0.2">
      <c r="G1482" s="3">
        <v>41220</v>
      </c>
      <c r="H1482" s="2" t="s">
        <v>28</v>
      </c>
      <c r="I1482" s="2" t="s">
        <v>27</v>
      </c>
      <c r="J1482" s="2" t="s">
        <v>32</v>
      </c>
      <c r="K1482" s="107">
        <v>6059.13</v>
      </c>
    </row>
    <row r="1483" spans="7:11" x14ac:dyDescent="0.2">
      <c r="G1483" s="3">
        <v>40910</v>
      </c>
      <c r="H1483" s="2" t="s">
        <v>17</v>
      </c>
      <c r="I1483" s="2" t="s">
        <v>27</v>
      </c>
      <c r="J1483" s="2" t="s">
        <v>32</v>
      </c>
      <c r="K1483" s="107">
        <v>6087.7</v>
      </c>
    </row>
    <row r="1484" spans="7:11" x14ac:dyDescent="0.2">
      <c r="G1484" s="3">
        <v>40914</v>
      </c>
      <c r="H1484" s="2" t="s">
        <v>17</v>
      </c>
      <c r="I1484" s="2" t="s">
        <v>23</v>
      </c>
      <c r="J1484" s="2" t="s">
        <v>21</v>
      </c>
      <c r="K1484" s="107">
        <v>4738.03</v>
      </c>
    </row>
    <row r="1485" spans="7:11" x14ac:dyDescent="0.2">
      <c r="G1485" s="3">
        <v>41145</v>
      </c>
      <c r="H1485" s="2" t="s">
        <v>17</v>
      </c>
      <c r="I1485" s="2" t="s">
        <v>20</v>
      </c>
      <c r="J1485" s="2" t="s">
        <v>26</v>
      </c>
      <c r="K1485" s="107">
        <v>7988.48</v>
      </c>
    </row>
    <row r="1486" spans="7:11" x14ac:dyDescent="0.2">
      <c r="G1486" s="3">
        <v>40980</v>
      </c>
      <c r="H1486" s="2" t="s">
        <v>31</v>
      </c>
      <c r="I1486" s="2" t="s">
        <v>14</v>
      </c>
      <c r="J1486" s="2" t="s">
        <v>15</v>
      </c>
      <c r="K1486" s="107">
        <v>9311.11</v>
      </c>
    </row>
    <row r="1487" spans="7:11" x14ac:dyDescent="0.2">
      <c r="G1487" s="3">
        <v>41496</v>
      </c>
      <c r="H1487" s="2" t="s">
        <v>13</v>
      </c>
      <c r="I1487" s="2" t="s">
        <v>20</v>
      </c>
      <c r="J1487" s="2" t="s">
        <v>21</v>
      </c>
      <c r="K1487" s="107">
        <v>9804.34</v>
      </c>
    </row>
    <row r="1488" spans="7:11" x14ac:dyDescent="0.2">
      <c r="G1488" s="3">
        <v>41449</v>
      </c>
      <c r="H1488" s="2" t="s">
        <v>17</v>
      </c>
      <c r="I1488" s="2" t="s">
        <v>20</v>
      </c>
      <c r="J1488" s="2" t="s">
        <v>21</v>
      </c>
      <c r="K1488" s="107">
        <v>3423.29</v>
      </c>
    </row>
    <row r="1489" spans="7:11" x14ac:dyDescent="0.2">
      <c r="G1489" s="3">
        <v>41149</v>
      </c>
      <c r="H1489" s="2" t="s">
        <v>31</v>
      </c>
      <c r="I1489" s="2" t="s">
        <v>23</v>
      </c>
      <c r="J1489" s="2" t="s">
        <v>282</v>
      </c>
      <c r="K1489" s="107">
        <v>8094.2</v>
      </c>
    </row>
    <row r="1490" spans="7:11" x14ac:dyDescent="0.2">
      <c r="G1490" s="3">
        <v>41196</v>
      </c>
      <c r="H1490" s="2" t="s">
        <v>31</v>
      </c>
      <c r="I1490" s="2" t="s">
        <v>23</v>
      </c>
      <c r="J1490" s="2" t="s">
        <v>35</v>
      </c>
      <c r="K1490" s="107">
        <v>5048.97</v>
      </c>
    </row>
    <row r="1491" spans="7:11" x14ac:dyDescent="0.2">
      <c r="G1491" s="3">
        <v>41309</v>
      </c>
      <c r="H1491" s="2" t="s">
        <v>31</v>
      </c>
      <c r="I1491" s="2" t="s">
        <v>23</v>
      </c>
      <c r="J1491" s="2" t="s">
        <v>15</v>
      </c>
      <c r="K1491" s="107">
        <v>2526.65</v>
      </c>
    </row>
    <row r="1492" spans="7:11" x14ac:dyDescent="0.2">
      <c r="G1492" s="3">
        <v>41554</v>
      </c>
      <c r="H1492" s="2" t="s">
        <v>28</v>
      </c>
      <c r="I1492" s="2" t="s">
        <v>23</v>
      </c>
      <c r="J1492" s="2" t="s">
        <v>24</v>
      </c>
      <c r="K1492" s="107">
        <v>8823.48</v>
      </c>
    </row>
    <row r="1493" spans="7:11" x14ac:dyDescent="0.2">
      <c r="G1493" s="3">
        <v>41345</v>
      </c>
      <c r="H1493" s="2" t="s">
        <v>31</v>
      </c>
      <c r="I1493" s="2" t="s">
        <v>20</v>
      </c>
      <c r="J1493" s="2" t="s">
        <v>18</v>
      </c>
      <c r="K1493" s="107">
        <v>6034.21</v>
      </c>
    </row>
    <row r="1494" spans="7:11" x14ac:dyDescent="0.2">
      <c r="G1494" s="3">
        <v>41502</v>
      </c>
      <c r="H1494" s="2" t="s">
        <v>31</v>
      </c>
      <c r="I1494" s="2" t="s">
        <v>14</v>
      </c>
      <c r="J1494" s="2" t="s">
        <v>26</v>
      </c>
      <c r="K1494" s="107">
        <v>3421.82</v>
      </c>
    </row>
    <row r="1495" spans="7:11" x14ac:dyDescent="0.2">
      <c r="G1495" s="3">
        <v>41042</v>
      </c>
      <c r="H1495" s="2" t="s">
        <v>31</v>
      </c>
      <c r="I1495" s="2" t="s">
        <v>27</v>
      </c>
      <c r="J1495" s="2" t="s">
        <v>24</v>
      </c>
      <c r="K1495" s="107">
        <v>8626.83</v>
      </c>
    </row>
    <row r="1496" spans="7:11" x14ac:dyDescent="0.2">
      <c r="G1496" s="3">
        <v>41315</v>
      </c>
      <c r="H1496" s="2" t="s">
        <v>17</v>
      </c>
      <c r="I1496" s="2" t="s">
        <v>23</v>
      </c>
      <c r="J1496" s="2" t="s">
        <v>24</v>
      </c>
      <c r="K1496" s="107">
        <v>2944.99</v>
      </c>
    </row>
    <row r="1497" spans="7:11" x14ac:dyDescent="0.2">
      <c r="G1497" s="3">
        <v>41183</v>
      </c>
      <c r="H1497" s="2" t="s">
        <v>28</v>
      </c>
      <c r="I1497" s="2" t="s">
        <v>27</v>
      </c>
      <c r="J1497" s="2" t="s">
        <v>15</v>
      </c>
      <c r="K1497" s="107">
        <v>8821.31</v>
      </c>
    </row>
    <row r="1498" spans="7:11" x14ac:dyDescent="0.2">
      <c r="G1498" s="3">
        <v>41127</v>
      </c>
      <c r="H1498" s="2" t="s">
        <v>17</v>
      </c>
      <c r="I1498" s="2" t="s">
        <v>23</v>
      </c>
      <c r="J1498" s="2" t="s">
        <v>30</v>
      </c>
      <c r="K1498" s="107">
        <v>2080.83</v>
      </c>
    </row>
    <row r="1499" spans="7:11" x14ac:dyDescent="0.2">
      <c r="G1499" s="3">
        <v>41116</v>
      </c>
      <c r="H1499" s="2" t="s">
        <v>13</v>
      </c>
      <c r="I1499" s="2" t="s">
        <v>14</v>
      </c>
      <c r="J1499" s="2" t="s">
        <v>282</v>
      </c>
      <c r="K1499" s="107">
        <v>1292.67</v>
      </c>
    </row>
    <row r="1500" spans="7:11" x14ac:dyDescent="0.2">
      <c r="G1500" s="3">
        <v>41565</v>
      </c>
      <c r="H1500" s="2" t="s">
        <v>31</v>
      </c>
      <c r="I1500" s="2" t="s">
        <v>23</v>
      </c>
      <c r="J1500" s="2" t="s">
        <v>24</v>
      </c>
      <c r="K1500" s="107">
        <v>6511</v>
      </c>
    </row>
    <row r="1501" spans="7:11" x14ac:dyDescent="0.2">
      <c r="G1501" s="3">
        <v>41016</v>
      </c>
      <c r="H1501" s="2" t="s">
        <v>17</v>
      </c>
      <c r="I1501" s="2" t="s">
        <v>27</v>
      </c>
      <c r="J1501" s="2" t="s">
        <v>36</v>
      </c>
      <c r="K1501" s="107">
        <v>1590.23</v>
      </c>
    </row>
    <row r="1502" spans="7:11" x14ac:dyDescent="0.2">
      <c r="G1502" s="3">
        <v>41296</v>
      </c>
      <c r="H1502" s="2" t="s">
        <v>13</v>
      </c>
      <c r="I1502" s="2" t="s">
        <v>20</v>
      </c>
      <c r="J1502" s="2" t="s">
        <v>32</v>
      </c>
      <c r="K1502" s="107">
        <v>1409.23</v>
      </c>
    </row>
    <row r="1503" spans="7:11" x14ac:dyDescent="0.2">
      <c r="G1503" s="3">
        <v>41442</v>
      </c>
      <c r="H1503" s="2" t="s">
        <v>31</v>
      </c>
      <c r="I1503" s="2" t="s">
        <v>23</v>
      </c>
      <c r="J1503" s="2" t="s">
        <v>282</v>
      </c>
      <c r="K1503" s="107">
        <v>1692.37</v>
      </c>
    </row>
    <row r="1504" spans="7:11" x14ac:dyDescent="0.2">
      <c r="G1504" s="3">
        <v>41367</v>
      </c>
      <c r="H1504" s="2" t="s">
        <v>13</v>
      </c>
      <c r="I1504" s="2" t="s">
        <v>27</v>
      </c>
      <c r="J1504" s="2" t="s">
        <v>21</v>
      </c>
      <c r="K1504" s="107">
        <v>6842.67</v>
      </c>
    </row>
    <row r="1505" spans="7:11" x14ac:dyDescent="0.2">
      <c r="G1505" s="3">
        <v>41392</v>
      </c>
      <c r="H1505" s="2" t="s">
        <v>31</v>
      </c>
      <c r="I1505" s="2" t="s">
        <v>20</v>
      </c>
      <c r="J1505" s="2" t="s">
        <v>15</v>
      </c>
      <c r="K1505" s="107">
        <v>8123.02</v>
      </c>
    </row>
    <row r="1506" spans="7:11" x14ac:dyDescent="0.2">
      <c r="G1506" s="3">
        <v>40932</v>
      </c>
      <c r="H1506" s="2" t="s">
        <v>31</v>
      </c>
      <c r="I1506" s="2" t="s">
        <v>23</v>
      </c>
      <c r="J1506" s="2" t="s">
        <v>282</v>
      </c>
      <c r="K1506" s="107">
        <v>2672.07</v>
      </c>
    </row>
    <row r="1507" spans="7:11" x14ac:dyDescent="0.2">
      <c r="G1507" s="3">
        <v>41511</v>
      </c>
      <c r="H1507" s="2" t="s">
        <v>31</v>
      </c>
      <c r="I1507" s="2" t="s">
        <v>23</v>
      </c>
      <c r="J1507" s="2" t="s">
        <v>24</v>
      </c>
      <c r="K1507" s="107">
        <v>9364.35</v>
      </c>
    </row>
    <row r="1508" spans="7:11" x14ac:dyDescent="0.2">
      <c r="G1508" s="3">
        <v>40941</v>
      </c>
      <c r="H1508" s="2" t="s">
        <v>31</v>
      </c>
      <c r="I1508" s="2" t="s">
        <v>20</v>
      </c>
      <c r="J1508" s="2" t="s">
        <v>26</v>
      </c>
      <c r="K1508" s="107">
        <v>3236.53</v>
      </c>
    </row>
    <row r="1509" spans="7:11" x14ac:dyDescent="0.2">
      <c r="G1509" s="3">
        <v>41086</v>
      </c>
      <c r="H1509" s="2" t="s">
        <v>28</v>
      </c>
      <c r="I1509" s="2" t="s">
        <v>20</v>
      </c>
      <c r="J1509" s="2" t="s">
        <v>21</v>
      </c>
      <c r="K1509" s="107">
        <v>7783.64</v>
      </c>
    </row>
    <row r="1510" spans="7:11" x14ac:dyDescent="0.2">
      <c r="G1510" s="3">
        <v>41048</v>
      </c>
      <c r="H1510" s="2" t="s">
        <v>17</v>
      </c>
      <c r="I1510" s="2" t="s">
        <v>14</v>
      </c>
      <c r="J1510" s="2" t="s">
        <v>21</v>
      </c>
      <c r="K1510" s="107">
        <v>2651.35</v>
      </c>
    </row>
    <row r="1511" spans="7:11" x14ac:dyDescent="0.2">
      <c r="G1511" s="3">
        <v>41237</v>
      </c>
      <c r="H1511" s="2" t="s">
        <v>13</v>
      </c>
      <c r="I1511" s="2" t="s">
        <v>14</v>
      </c>
      <c r="J1511" s="2" t="s">
        <v>35</v>
      </c>
      <c r="K1511" s="107">
        <v>7604.51</v>
      </c>
    </row>
    <row r="1512" spans="7:11" x14ac:dyDescent="0.2">
      <c r="G1512" s="3">
        <v>41337</v>
      </c>
      <c r="H1512" s="2" t="s">
        <v>17</v>
      </c>
      <c r="I1512" s="2" t="s">
        <v>23</v>
      </c>
      <c r="J1512" s="2" t="s">
        <v>36</v>
      </c>
      <c r="K1512" s="107">
        <v>977.6</v>
      </c>
    </row>
    <row r="1513" spans="7:11" x14ac:dyDescent="0.2">
      <c r="G1513" s="3">
        <v>41520</v>
      </c>
      <c r="H1513" s="2" t="s">
        <v>28</v>
      </c>
      <c r="I1513" s="2" t="s">
        <v>20</v>
      </c>
      <c r="J1513" s="2" t="s">
        <v>15</v>
      </c>
      <c r="K1513" s="107">
        <v>2193.91</v>
      </c>
    </row>
    <row r="1514" spans="7:11" x14ac:dyDescent="0.2">
      <c r="G1514" s="3">
        <v>41577</v>
      </c>
      <c r="H1514" s="2" t="s">
        <v>28</v>
      </c>
      <c r="I1514" s="2" t="s">
        <v>20</v>
      </c>
      <c r="J1514" s="2" t="s">
        <v>36</v>
      </c>
      <c r="K1514" s="107">
        <v>9958.91</v>
      </c>
    </row>
    <row r="1515" spans="7:11" x14ac:dyDescent="0.2">
      <c r="G1515" s="3">
        <v>41432</v>
      </c>
      <c r="H1515" s="2" t="s">
        <v>17</v>
      </c>
      <c r="I1515" s="2" t="s">
        <v>20</v>
      </c>
      <c r="J1515" s="2" t="s">
        <v>34</v>
      </c>
      <c r="K1515" s="107">
        <v>326.17</v>
      </c>
    </row>
    <row r="1516" spans="7:11" x14ac:dyDescent="0.2">
      <c r="G1516" s="3">
        <v>41202</v>
      </c>
      <c r="H1516" s="2" t="s">
        <v>28</v>
      </c>
      <c r="I1516" s="2" t="s">
        <v>14</v>
      </c>
      <c r="J1516" s="2" t="s">
        <v>21</v>
      </c>
      <c r="K1516" s="107">
        <v>7405.59</v>
      </c>
    </row>
    <row r="1517" spans="7:11" x14ac:dyDescent="0.2">
      <c r="G1517" s="3">
        <v>41332</v>
      </c>
      <c r="H1517" s="2" t="s">
        <v>31</v>
      </c>
      <c r="I1517" s="2" t="s">
        <v>20</v>
      </c>
      <c r="J1517" s="2" t="s">
        <v>33</v>
      </c>
      <c r="K1517" s="107">
        <v>1355.81</v>
      </c>
    </row>
    <row r="1518" spans="7:11" x14ac:dyDescent="0.2">
      <c r="G1518" s="3">
        <v>41093</v>
      </c>
      <c r="H1518" s="2" t="s">
        <v>17</v>
      </c>
      <c r="I1518" s="2" t="s">
        <v>20</v>
      </c>
      <c r="J1518" s="2" t="s">
        <v>29</v>
      </c>
      <c r="K1518" s="107">
        <v>4319.04</v>
      </c>
    </row>
    <row r="1519" spans="7:11" x14ac:dyDescent="0.2">
      <c r="G1519" s="3">
        <v>41153</v>
      </c>
      <c r="H1519" s="2" t="s">
        <v>17</v>
      </c>
      <c r="I1519" s="2" t="s">
        <v>14</v>
      </c>
      <c r="J1519" s="2" t="s">
        <v>33</v>
      </c>
      <c r="K1519" s="107">
        <v>1267.8599999999999</v>
      </c>
    </row>
    <row r="1520" spans="7:11" x14ac:dyDescent="0.2">
      <c r="G1520" s="3">
        <v>41211</v>
      </c>
      <c r="H1520" s="2" t="s">
        <v>13</v>
      </c>
      <c r="I1520" s="2" t="s">
        <v>23</v>
      </c>
      <c r="J1520" s="2" t="s">
        <v>33</v>
      </c>
      <c r="K1520" s="107">
        <v>3984.23</v>
      </c>
    </row>
    <row r="1521" spans="7:11" x14ac:dyDescent="0.2">
      <c r="G1521" s="3">
        <v>40913</v>
      </c>
      <c r="H1521" s="2" t="s">
        <v>17</v>
      </c>
      <c r="I1521" s="2" t="s">
        <v>27</v>
      </c>
      <c r="J1521" s="2" t="s">
        <v>282</v>
      </c>
      <c r="K1521" s="107">
        <v>301.98</v>
      </c>
    </row>
    <row r="1522" spans="7:11" x14ac:dyDescent="0.2">
      <c r="G1522" s="3">
        <v>41524</v>
      </c>
      <c r="H1522" s="2" t="s">
        <v>31</v>
      </c>
      <c r="I1522" s="2" t="s">
        <v>20</v>
      </c>
      <c r="J1522" s="2" t="s">
        <v>18</v>
      </c>
      <c r="K1522" s="107">
        <v>3258.95</v>
      </c>
    </row>
    <row r="1523" spans="7:11" x14ac:dyDescent="0.2">
      <c r="G1523" s="3">
        <v>40915</v>
      </c>
      <c r="H1523" s="2" t="s">
        <v>13</v>
      </c>
      <c r="I1523" s="2" t="s">
        <v>23</v>
      </c>
      <c r="J1523" s="2" t="s">
        <v>35</v>
      </c>
      <c r="K1523" s="107">
        <v>6336.02</v>
      </c>
    </row>
    <row r="1524" spans="7:11" x14ac:dyDescent="0.2">
      <c r="G1524" s="3">
        <v>41030</v>
      </c>
      <c r="H1524" s="2" t="s">
        <v>17</v>
      </c>
      <c r="I1524" s="2" t="s">
        <v>20</v>
      </c>
      <c r="J1524" s="2" t="s">
        <v>18</v>
      </c>
      <c r="K1524" s="107">
        <v>7987.99</v>
      </c>
    </row>
    <row r="1525" spans="7:11" x14ac:dyDescent="0.2">
      <c r="G1525" s="3">
        <v>41494</v>
      </c>
      <c r="H1525" s="2" t="s">
        <v>13</v>
      </c>
      <c r="I1525" s="2" t="s">
        <v>20</v>
      </c>
      <c r="J1525" s="2" t="s">
        <v>18</v>
      </c>
      <c r="K1525" s="107">
        <v>9532.74</v>
      </c>
    </row>
    <row r="1526" spans="7:11" x14ac:dyDescent="0.2">
      <c r="G1526" s="3">
        <v>41637</v>
      </c>
      <c r="H1526" s="2" t="s">
        <v>28</v>
      </c>
      <c r="I1526" s="2" t="s">
        <v>23</v>
      </c>
      <c r="J1526" s="2" t="s">
        <v>30</v>
      </c>
      <c r="K1526" s="107">
        <v>6835.78</v>
      </c>
    </row>
    <row r="1527" spans="7:11" x14ac:dyDescent="0.2">
      <c r="G1527" s="3">
        <v>41340</v>
      </c>
      <c r="H1527" s="2" t="s">
        <v>28</v>
      </c>
      <c r="I1527" s="2" t="s">
        <v>20</v>
      </c>
      <c r="J1527" s="2" t="s">
        <v>29</v>
      </c>
      <c r="K1527" s="107">
        <v>3895.21</v>
      </c>
    </row>
    <row r="1528" spans="7:11" x14ac:dyDescent="0.2">
      <c r="G1528" s="3">
        <v>41201</v>
      </c>
      <c r="H1528" s="2" t="s">
        <v>13</v>
      </c>
      <c r="I1528" s="2" t="s">
        <v>20</v>
      </c>
      <c r="J1528" s="2" t="s">
        <v>15</v>
      </c>
      <c r="K1528" s="107">
        <v>2553.1</v>
      </c>
    </row>
    <row r="1529" spans="7:11" x14ac:dyDescent="0.2">
      <c r="G1529" s="3">
        <v>41279</v>
      </c>
      <c r="H1529" s="2" t="s">
        <v>31</v>
      </c>
      <c r="I1529" s="2" t="s">
        <v>27</v>
      </c>
      <c r="J1529" s="2" t="s">
        <v>30</v>
      </c>
      <c r="K1529" s="107">
        <v>234.42</v>
      </c>
    </row>
    <row r="1530" spans="7:11" x14ac:dyDescent="0.2">
      <c r="G1530" s="3">
        <v>41122</v>
      </c>
      <c r="H1530" s="2" t="s">
        <v>13</v>
      </c>
      <c r="I1530" s="2" t="s">
        <v>14</v>
      </c>
      <c r="J1530" s="2" t="s">
        <v>33</v>
      </c>
      <c r="K1530" s="107">
        <v>906.58</v>
      </c>
    </row>
    <row r="1531" spans="7:11" x14ac:dyDescent="0.2">
      <c r="G1531" s="3">
        <v>41215</v>
      </c>
      <c r="H1531" s="2" t="s">
        <v>31</v>
      </c>
      <c r="I1531" s="2" t="s">
        <v>23</v>
      </c>
      <c r="J1531" s="2" t="s">
        <v>33</v>
      </c>
      <c r="K1531" s="107">
        <v>9445.4599999999991</v>
      </c>
    </row>
    <row r="1532" spans="7:11" x14ac:dyDescent="0.2">
      <c r="G1532" s="3">
        <v>41487</v>
      </c>
      <c r="H1532" s="2" t="s">
        <v>17</v>
      </c>
      <c r="I1532" s="2" t="s">
        <v>23</v>
      </c>
      <c r="J1532" s="2" t="s">
        <v>26</v>
      </c>
      <c r="K1532" s="107">
        <v>537.72</v>
      </c>
    </row>
    <row r="1533" spans="7:11" x14ac:dyDescent="0.2">
      <c r="G1533" s="3">
        <v>40978</v>
      </c>
      <c r="H1533" s="2" t="s">
        <v>28</v>
      </c>
      <c r="I1533" s="2" t="s">
        <v>27</v>
      </c>
      <c r="J1533" s="2" t="s">
        <v>35</v>
      </c>
      <c r="K1533" s="107">
        <v>4683.67</v>
      </c>
    </row>
    <row r="1534" spans="7:11" x14ac:dyDescent="0.2">
      <c r="G1534" s="3">
        <v>41359</v>
      </c>
      <c r="H1534" s="2" t="s">
        <v>17</v>
      </c>
      <c r="I1534" s="2" t="s">
        <v>14</v>
      </c>
      <c r="J1534" s="2" t="s">
        <v>36</v>
      </c>
      <c r="K1534" s="107">
        <v>8058.5</v>
      </c>
    </row>
    <row r="1535" spans="7:11" x14ac:dyDescent="0.2">
      <c r="G1535" s="3">
        <v>40938</v>
      </c>
      <c r="H1535" s="2" t="s">
        <v>17</v>
      </c>
      <c r="I1535" s="2" t="s">
        <v>27</v>
      </c>
      <c r="J1535" s="2" t="s">
        <v>34</v>
      </c>
      <c r="K1535" s="107">
        <v>2375.75</v>
      </c>
    </row>
    <row r="1536" spans="7:11" x14ac:dyDescent="0.2">
      <c r="G1536" s="3">
        <v>41068</v>
      </c>
      <c r="H1536" s="2" t="s">
        <v>13</v>
      </c>
      <c r="I1536" s="2" t="s">
        <v>14</v>
      </c>
      <c r="J1536" s="2" t="s">
        <v>282</v>
      </c>
      <c r="K1536" s="107">
        <v>5392.6</v>
      </c>
    </row>
    <row r="1537" spans="7:11" x14ac:dyDescent="0.2">
      <c r="G1537" s="3">
        <v>41285</v>
      </c>
      <c r="H1537" s="2" t="s">
        <v>17</v>
      </c>
      <c r="I1537" s="2" t="s">
        <v>23</v>
      </c>
      <c r="J1537" s="2" t="s">
        <v>18</v>
      </c>
      <c r="K1537" s="107">
        <v>638.58000000000004</v>
      </c>
    </row>
    <row r="1538" spans="7:11" x14ac:dyDescent="0.2">
      <c r="G1538" s="3">
        <v>41121</v>
      </c>
      <c r="H1538" s="2" t="s">
        <v>13</v>
      </c>
      <c r="I1538" s="2" t="s">
        <v>23</v>
      </c>
      <c r="J1538" s="2" t="s">
        <v>18</v>
      </c>
      <c r="K1538" s="107">
        <v>8731.93</v>
      </c>
    </row>
    <row r="1539" spans="7:11" x14ac:dyDescent="0.2">
      <c r="G1539" s="3">
        <v>41058</v>
      </c>
      <c r="H1539" s="2" t="s">
        <v>13</v>
      </c>
      <c r="I1539" s="2" t="s">
        <v>14</v>
      </c>
      <c r="J1539" s="2" t="s">
        <v>34</v>
      </c>
      <c r="K1539" s="107">
        <v>4212.3900000000003</v>
      </c>
    </row>
    <row r="1540" spans="7:11" x14ac:dyDescent="0.2">
      <c r="G1540" s="3">
        <v>41079</v>
      </c>
      <c r="H1540" s="2" t="s">
        <v>17</v>
      </c>
      <c r="I1540" s="2" t="s">
        <v>14</v>
      </c>
      <c r="J1540" s="2" t="s">
        <v>34</v>
      </c>
      <c r="K1540" s="107">
        <v>8385.7999999999993</v>
      </c>
    </row>
    <row r="1541" spans="7:11" x14ac:dyDescent="0.2">
      <c r="G1541" s="3">
        <v>41268</v>
      </c>
      <c r="H1541" s="2" t="s">
        <v>28</v>
      </c>
      <c r="I1541" s="2" t="s">
        <v>14</v>
      </c>
      <c r="J1541" s="2" t="s">
        <v>32</v>
      </c>
      <c r="K1541" s="107">
        <v>5859.68</v>
      </c>
    </row>
    <row r="1542" spans="7:11" x14ac:dyDescent="0.2">
      <c r="G1542" s="3">
        <v>41434</v>
      </c>
      <c r="H1542" s="2" t="s">
        <v>17</v>
      </c>
      <c r="I1542" s="2" t="s">
        <v>23</v>
      </c>
      <c r="J1542" s="2" t="s">
        <v>18</v>
      </c>
      <c r="K1542" s="107">
        <v>7503.59</v>
      </c>
    </row>
    <row r="1543" spans="7:11" x14ac:dyDescent="0.2">
      <c r="G1543" s="3">
        <v>41436</v>
      </c>
      <c r="H1543" s="2" t="s">
        <v>17</v>
      </c>
      <c r="I1543" s="2" t="s">
        <v>14</v>
      </c>
      <c r="J1543" s="2" t="s">
        <v>35</v>
      </c>
      <c r="K1543" s="107">
        <v>6842.14</v>
      </c>
    </row>
    <row r="1544" spans="7:11" x14ac:dyDescent="0.2">
      <c r="G1544" s="3">
        <v>41412</v>
      </c>
      <c r="H1544" s="2" t="s">
        <v>28</v>
      </c>
      <c r="I1544" s="2" t="s">
        <v>27</v>
      </c>
      <c r="J1544" s="2" t="s">
        <v>36</v>
      </c>
      <c r="K1544" s="107">
        <v>4653.32</v>
      </c>
    </row>
    <row r="1545" spans="7:11" x14ac:dyDescent="0.2">
      <c r="G1545" s="3">
        <v>41394</v>
      </c>
      <c r="H1545" s="2" t="s">
        <v>28</v>
      </c>
      <c r="I1545" s="2" t="s">
        <v>23</v>
      </c>
      <c r="J1545" s="2" t="s">
        <v>26</v>
      </c>
      <c r="K1545" s="107">
        <v>974.24</v>
      </c>
    </row>
    <row r="1546" spans="7:11" x14ac:dyDescent="0.2">
      <c r="G1546" s="3">
        <v>41364</v>
      </c>
      <c r="H1546" s="2" t="s">
        <v>31</v>
      </c>
      <c r="I1546" s="2" t="s">
        <v>14</v>
      </c>
      <c r="J1546" s="2" t="s">
        <v>36</v>
      </c>
      <c r="K1546" s="107">
        <v>5939.5</v>
      </c>
    </row>
    <row r="1547" spans="7:11" x14ac:dyDescent="0.2">
      <c r="G1547" s="3">
        <v>41240</v>
      </c>
      <c r="H1547" s="2" t="s">
        <v>31</v>
      </c>
      <c r="I1547" s="2" t="s">
        <v>14</v>
      </c>
      <c r="J1547" s="2" t="s">
        <v>30</v>
      </c>
      <c r="K1547" s="107">
        <v>2776.13</v>
      </c>
    </row>
    <row r="1548" spans="7:11" x14ac:dyDescent="0.2">
      <c r="G1548" s="3">
        <v>41442</v>
      </c>
      <c r="H1548" s="2" t="s">
        <v>31</v>
      </c>
      <c r="I1548" s="2" t="s">
        <v>14</v>
      </c>
      <c r="J1548" s="2" t="s">
        <v>32</v>
      </c>
      <c r="K1548" s="107">
        <v>9281.7099999999991</v>
      </c>
    </row>
    <row r="1549" spans="7:11" x14ac:dyDescent="0.2">
      <c r="G1549" s="3">
        <v>41612</v>
      </c>
      <c r="H1549" s="2" t="s">
        <v>13</v>
      </c>
      <c r="I1549" s="2" t="s">
        <v>23</v>
      </c>
      <c r="J1549" s="2" t="s">
        <v>18</v>
      </c>
      <c r="K1549" s="107">
        <v>4369.2</v>
      </c>
    </row>
    <row r="1550" spans="7:11" x14ac:dyDescent="0.2">
      <c r="G1550" s="3">
        <v>41312</v>
      </c>
      <c r="H1550" s="2" t="s">
        <v>28</v>
      </c>
      <c r="I1550" s="2" t="s">
        <v>27</v>
      </c>
      <c r="J1550" s="2" t="s">
        <v>282</v>
      </c>
      <c r="K1550" s="107">
        <v>7048.83</v>
      </c>
    </row>
    <row r="1551" spans="7:11" x14ac:dyDescent="0.2">
      <c r="G1551" s="3">
        <v>41629</v>
      </c>
      <c r="H1551" s="2" t="s">
        <v>17</v>
      </c>
      <c r="I1551" s="2" t="s">
        <v>20</v>
      </c>
      <c r="J1551" s="2" t="s">
        <v>35</v>
      </c>
      <c r="K1551" s="107">
        <v>512.46</v>
      </c>
    </row>
    <row r="1552" spans="7:11" x14ac:dyDescent="0.2">
      <c r="G1552" s="3">
        <v>41504</v>
      </c>
      <c r="H1552" s="2" t="s">
        <v>31</v>
      </c>
      <c r="I1552" s="2" t="s">
        <v>14</v>
      </c>
      <c r="J1552" s="2" t="s">
        <v>18</v>
      </c>
      <c r="K1552" s="107">
        <v>4227.09</v>
      </c>
    </row>
    <row r="1553" spans="7:11" x14ac:dyDescent="0.2">
      <c r="G1553" s="3">
        <v>41037</v>
      </c>
      <c r="H1553" s="2" t="s">
        <v>13</v>
      </c>
      <c r="I1553" s="2" t="s">
        <v>23</v>
      </c>
      <c r="J1553" s="2" t="s">
        <v>32</v>
      </c>
      <c r="K1553" s="107">
        <v>9556.4</v>
      </c>
    </row>
    <row r="1554" spans="7:11" x14ac:dyDescent="0.2">
      <c r="G1554" s="3">
        <v>41446</v>
      </c>
      <c r="H1554" s="2" t="s">
        <v>17</v>
      </c>
      <c r="I1554" s="2" t="s">
        <v>14</v>
      </c>
      <c r="J1554" s="2" t="s">
        <v>33</v>
      </c>
      <c r="K1554" s="107">
        <v>9151.75</v>
      </c>
    </row>
    <row r="1555" spans="7:11" x14ac:dyDescent="0.2">
      <c r="G1555" s="3">
        <v>41033</v>
      </c>
      <c r="H1555" s="2" t="s">
        <v>28</v>
      </c>
      <c r="I1555" s="2" t="s">
        <v>20</v>
      </c>
      <c r="J1555" s="2" t="s">
        <v>29</v>
      </c>
      <c r="K1555" s="107">
        <v>1852.9</v>
      </c>
    </row>
    <row r="1556" spans="7:11" x14ac:dyDescent="0.2">
      <c r="G1556" s="3">
        <v>41559</v>
      </c>
      <c r="H1556" s="2" t="s">
        <v>28</v>
      </c>
      <c r="I1556" s="2" t="s">
        <v>20</v>
      </c>
      <c r="J1556" s="2" t="s">
        <v>29</v>
      </c>
      <c r="K1556" s="107">
        <v>9512.85</v>
      </c>
    </row>
    <row r="1557" spans="7:11" x14ac:dyDescent="0.2">
      <c r="G1557" s="3">
        <v>41329</v>
      </c>
      <c r="H1557" s="2" t="s">
        <v>13</v>
      </c>
      <c r="I1557" s="2" t="s">
        <v>27</v>
      </c>
      <c r="J1557" s="2" t="s">
        <v>18</v>
      </c>
      <c r="K1557" s="107">
        <v>4424.8599999999997</v>
      </c>
    </row>
    <row r="1558" spans="7:11" x14ac:dyDescent="0.2">
      <c r="G1558" s="3">
        <v>41338</v>
      </c>
      <c r="H1558" s="2" t="s">
        <v>31</v>
      </c>
      <c r="I1558" s="2" t="s">
        <v>23</v>
      </c>
      <c r="J1558" s="2" t="s">
        <v>36</v>
      </c>
      <c r="K1558" s="107">
        <v>8281.25</v>
      </c>
    </row>
    <row r="1559" spans="7:11" x14ac:dyDescent="0.2">
      <c r="G1559" s="3">
        <v>40945</v>
      </c>
      <c r="H1559" s="2" t="s">
        <v>28</v>
      </c>
      <c r="I1559" s="2" t="s">
        <v>27</v>
      </c>
      <c r="J1559" s="2" t="s">
        <v>32</v>
      </c>
      <c r="K1559" s="107">
        <v>7827.71</v>
      </c>
    </row>
    <row r="1560" spans="7:11" x14ac:dyDescent="0.2">
      <c r="G1560" s="3">
        <v>41127</v>
      </c>
      <c r="H1560" s="2" t="s">
        <v>17</v>
      </c>
      <c r="I1560" s="2" t="s">
        <v>20</v>
      </c>
      <c r="J1560" s="2" t="s">
        <v>18</v>
      </c>
      <c r="K1560" s="107">
        <v>1819.25</v>
      </c>
    </row>
    <row r="1561" spans="7:11" x14ac:dyDescent="0.2">
      <c r="G1561" s="3">
        <v>41338</v>
      </c>
      <c r="H1561" s="2" t="s">
        <v>13</v>
      </c>
      <c r="I1561" s="2" t="s">
        <v>20</v>
      </c>
      <c r="J1561" s="2" t="s">
        <v>26</v>
      </c>
      <c r="K1561" s="107">
        <v>2790.18</v>
      </c>
    </row>
    <row r="1562" spans="7:11" x14ac:dyDescent="0.2">
      <c r="G1562" s="3">
        <v>41004</v>
      </c>
      <c r="H1562" s="2" t="s">
        <v>28</v>
      </c>
      <c r="I1562" s="2" t="s">
        <v>23</v>
      </c>
      <c r="J1562" s="2" t="s">
        <v>29</v>
      </c>
      <c r="K1562" s="107">
        <v>3922.96</v>
      </c>
    </row>
    <row r="1563" spans="7:11" x14ac:dyDescent="0.2">
      <c r="G1563" s="3">
        <v>41504</v>
      </c>
      <c r="H1563" s="2" t="s">
        <v>28</v>
      </c>
      <c r="I1563" s="2" t="s">
        <v>27</v>
      </c>
      <c r="J1563" s="2" t="s">
        <v>30</v>
      </c>
      <c r="K1563" s="107">
        <v>4682.43</v>
      </c>
    </row>
    <row r="1564" spans="7:11" x14ac:dyDescent="0.2">
      <c r="G1564" s="3">
        <v>40927</v>
      </c>
      <c r="H1564" s="2" t="s">
        <v>13</v>
      </c>
      <c r="I1564" s="2" t="s">
        <v>27</v>
      </c>
      <c r="J1564" s="2" t="s">
        <v>18</v>
      </c>
      <c r="K1564" s="107">
        <v>7881.88</v>
      </c>
    </row>
    <row r="1565" spans="7:11" x14ac:dyDescent="0.2">
      <c r="G1565" s="3">
        <v>41637</v>
      </c>
      <c r="H1565" s="2" t="s">
        <v>28</v>
      </c>
      <c r="I1565" s="2" t="s">
        <v>20</v>
      </c>
      <c r="J1565" s="2" t="s">
        <v>34</v>
      </c>
      <c r="K1565" s="107">
        <v>4802.22</v>
      </c>
    </row>
    <row r="1566" spans="7:11" x14ac:dyDescent="0.2">
      <c r="G1566" s="3">
        <v>41247</v>
      </c>
      <c r="H1566" s="2" t="s">
        <v>17</v>
      </c>
      <c r="I1566" s="2" t="s">
        <v>23</v>
      </c>
      <c r="J1566" s="2" t="s">
        <v>26</v>
      </c>
      <c r="K1566" s="107">
        <v>5405.11</v>
      </c>
    </row>
    <row r="1567" spans="7:11" x14ac:dyDescent="0.2">
      <c r="G1567" s="3">
        <v>41318</v>
      </c>
      <c r="H1567" s="2" t="s">
        <v>31</v>
      </c>
      <c r="I1567" s="2" t="s">
        <v>27</v>
      </c>
      <c r="J1567" s="2" t="s">
        <v>35</v>
      </c>
      <c r="K1567" s="107">
        <v>8613.5499999999993</v>
      </c>
    </row>
    <row r="1568" spans="7:11" x14ac:dyDescent="0.2">
      <c r="G1568" s="3">
        <v>41315</v>
      </c>
      <c r="H1568" s="2" t="s">
        <v>13</v>
      </c>
      <c r="I1568" s="2" t="s">
        <v>14</v>
      </c>
      <c r="J1568" s="2" t="s">
        <v>18</v>
      </c>
      <c r="K1568" s="107">
        <v>2273.7399999999998</v>
      </c>
    </row>
    <row r="1569" spans="7:11" x14ac:dyDescent="0.2">
      <c r="G1569" s="3">
        <v>40959</v>
      </c>
      <c r="H1569" s="2" t="s">
        <v>17</v>
      </c>
      <c r="I1569" s="2" t="s">
        <v>14</v>
      </c>
      <c r="J1569" s="2" t="s">
        <v>33</v>
      </c>
      <c r="K1569" s="107">
        <v>8290.76</v>
      </c>
    </row>
    <row r="1570" spans="7:11" x14ac:dyDescent="0.2">
      <c r="G1570" s="3">
        <v>41255</v>
      </c>
      <c r="H1570" s="2" t="s">
        <v>13</v>
      </c>
      <c r="I1570" s="2" t="s">
        <v>23</v>
      </c>
      <c r="J1570" s="2" t="s">
        <v>34</v>
      </c>
      <c r="K1570" s="107">
        <v>5419.91</v>
      </c>
    </row>
    <row r="1571" spans="7:11" x14ac:dyDescent="0.2">
      <c r="G1571" s="3">
        <v>41555</v>
      </c>
      <c r="H1571" s="2" t="s">
        <v>31</v>
      </c>
      <c r="I1571" s="2" t="s">
        <v>23</v>
      </c>
      <c r="J1571" s="2" t="s">
        <v>29</v>
      </c>
      <c r="K1571" s="107">
        <v>4815.74</v>
      </c>
    </row>
    <row r="1572" spans="7:11" x14ac:dyDescent="0.2">
      <c r="G1572" s="3">
        <v>41214</v>
      </c>
      <c r="H1572" s="2" t="s">
        <v>28</v>
      </c>
      <c r="I1572" s="2" t="s">
        <v>14</v>
      </c>
      <c r="J1572" s="2" t="s">
        <v>30</v>
      </c>
      <c r="K1572" s="107">
        <v>1373.15</v>
      </c>
    </row>
    <row r="1573" spans="7:11" x14ac:dyDescent="0.2">
      <c r="G1573" s="3">
        <v>41281</v>
      </c>
      <c r="H1573" s="2" t="s">
        <v>13</v>
      </c>
      <c r="I1573" s="2" t="s">
        <v>20</v>
      </c>
      <c r="J1573" s="2" t="s">
        <v>30</v>
      </c>
      <c r="K1573" s="107">
        <v>6720.97</v>
      </c>
    </row>
    <row r="1574" spans="7:11" x14ac:dyDescent="0.2">
      <c r="G1574" s="3">
        <v>41035</v>
      </c>
      <c r="H1574" s="2" t="s">
        <v>13</v>
      </c>
      <c r="I1574" s="2" t="s">
        <v>27</v>
      </c>
      <c r="J1574" s="2" t="s">
        <v>33</v>
      </c>
      <c r="K1574" s="107">
        <v>3677.86</v>
      </c>
    </row>
    <row r="1575" spans="7:11" x14ac:dyDescent="0.2">
      <c r="G1575" s="3">
        <v>41094</v>
      </c>
      <c r="H1575" s="2" t="s">
        <v>31</v>
      </c>
      <c r="I1575" s="2" t="s">
        <v>23</v>
      </c>
      <c r="J1575" s="2" t="s">
        <v>282</v>
      </c>
      <c r="K1575" s="107">
        <v>8805.44</v>
      </c>
    </row>
    <row r="1576" spans="7:11" x14ac:dyDescent="0.2">
      <c r="G1576" s="3">
        <v>41107</v>
      </c>
      <c r="H1576" s="2" t="s">
        <v>17</v>
      </c>
      <c r="I1576" s="2" t="s">
        <v>23</v>
      </c>
      <c r="J1576" s="2" t="s">
        <v>36</v>
      </c>
      <c r="K1576" s="107">
        <v>328.15</v>
      </c>
    </row>
    <row r="1577" spans="7:11" x14ac:dyDescent="0.2">
      <c r="G1577" s="3">
        <v>41309</v>
      </c>
      <c r="H1577" s="2" t="s">
        <v>17</v>
      </c>
      <c r="I1577" s="2" t="s">
        <v>14</v>
      </c>
      <c r="J1577" s="2" t="s">
        <v>33</v>
      </c>
      <c r="K1577" s="107">
        <v>9139.43</v>
      </c>
    </row>
    <row r="1578" spans="7:11" x14ac:dyDescent="0.2">
      <c r="G1578" s="3">
        <v>41456</v>
      </c>
      <c r="H1578" s="2" t="s">
        <v>17</v>
      </c>
      <c r="I1578" s="2" t="s">
        <v>14</v>
      </c>
      <c r="J1578" s="2" t="s">
        <v>282</v>
      </c>
      <c r="K1578" s="107">
        <v>8442.98</v>
      </c>
    </row>
    <row r="1579" spans="7:11" x14ac:dyDescent="0.2">
      <c r="G1579" s="3">
        <v>41412</v>
      </c>
      <c r="H1579" s="2" t="s">
        <v>28</v>
      </c>
      <c r="I1579" s="2" t="s">
        <v>23</v>
      </c>
      <c r="J1579" s="2" t="s">
        <v>32</v>
      </c>
      <c r="K1579" s="107">
        <v>8291.9599999999991</v>
      </c>
    </row>
    <row r="1580" spans="7:11" x14ac:dyDescent="0.2">
      <c r="G1580" s="3">
        <v>41052</v>
      </c>
      <c r="H1580" s="2" t="s">
        <v>17</v>
      </c>
      <c r="I1580" s="2" t="s">
        <v>23</v>
      </c>
      <c r="J1580" s="2" t="s">
        <v>36</v>
      </c>
      <c r="K1580" s="107">
        <v>7690.36</v>
      </c>
    </row>
    <row r="1581" spans="7:11" x14ac:dyDescent="0.2">
      <c r="G1581" s="3">
        <v>41260</v>
      </c>
      <c r="H1581" s="2" t="s">
        <v>13</v>
      </c>
      <c r="I1581" s="2" t="s">
        <v>23</v>
      </c>
      <c r="J1581" s="2" t="s">
        <v>36</v>
      </c>
      <c r="K1581" s="107">
        <v>1700.86</v>
      </c>
    </row>
    <row r="1582" spans="7:11" x14ac:dyDescent="0.2">
      <c r="G1582" s="3">
        <v>41262</v>
      </c>
      <c r="H1582" s="2" t="s">
        <v>13</v>
      </c>
      <c r="I1582" s="2" t="s">
        <v>27</v>
      </c>
      <c r="J1582" s="2" t="s">
        <v>15</v>
      </c>
      <c r="K1582" s="107">
        <v>4392.51</v>
      </c>
    </row>
    <row r="1583" spans="7:11" x14ac:dyDescent="0.2">
      <c r="G1583" s="3">
        <v>41339</v>
      </c>
      <c r="H1583" s="2" t="s">
        <v>28</v>
      </c>
      <c r="I1583" s="2" t="s">
        <v>23</v>
      </c>
      <c r="J1583" s="2" t="s">
        <v>282</v>
      </c>
      <c r="K1583" s="107">
        <v>5128.1000000000004</v>
      </c>
    </row>
    <row r="1584" spans="7:11" x14ac:dyDescent="0.2">
      <c r="G1584" s="3">
        <v>41014</v>
      </c>
      <c r="H1584" s="2" t="s">
        <v>17</v>
      </c>
      <c r="I1584" s="2" t="s">
        <v>23</v>
      </c>
      <c r="J1584" s="2" t="s">
        <v>18</v>
      </c>
      <c r="K1584" s="107">
        <v>2969.35</v>
      </c>
    </row>
    <row r="1585" spans="7:11" x14ac:dyDescent="0.2">
      <c r="G1585" s="3">
        <v>41336</v>
      </c>
      <c r="H1585" s="2" t="s">
        <v>13</v>
      </c>
      <c r="I1585" s="2" t="s">
        <v>27</v>
      </c>
      <c r="J1585" s="2" t="s">
        <v>24</v>
      </c>
      <c r="K1585" s="107">
        <v>7962.77</v>
      </c>
    </row>
    <row r="1586" spans="7:11" x14ac:dyDescent="0.2">
      <c r="G1586" s="3">
        <v>41092</v>
      </c>
      <c r="H1586" s="2" t="s">
        <v>13</v>
      </c>
      <c r="I1586" s="2" t="s">
        <v>27</v>
      </c>
      <c r="J1586" s="2" t="s">
        <v>30</v>
      </c>
      <c r="K1586" s="107">
        <v>8123.53</v>
      </c>
    </row>
    <row r="1587" spans="7:11" x14ac:dyDescent="0.2">
      <c r="G1587" s="3">
        <v>41316</v>
      </c>
      <c r="H1587" s="2" t="s">
        <v>13</v>
      </c>
      <c r="I1587" s="2" t="s">
        <v>23</v>
      </c>
      <c r="J1587" s="2" t="s">
        <v>15</v>
      </c>
      <c r="K1587" s="107">
        <v>3780.15</v>
      </c>
    </row>
    <row r="1588" spans="7:11" x14ac:dyDescent="0.2">
      <c r="G1588" s="3">
        <v>41280</v>
      </c>
      <c r="H1588" s="2" t="s">
        <v>31</v>
      </c>
      <c r="I1588" s="2" t="s">
        <v>23</v>
      </c>
      <c r="J1588" s="2" t="s">
        <v>30</v>
      </c>
      <c r="K1588" s="107">
        <v>226.82</v>
      </c>
    </row>
    <row r="1589" spans="7:11" x14ac:dyDescent="0.2">
      <c r="G1589" s="3">
        <v>41358</v>
      </c>
      <c r="H1589" s="2" t="s">
        <v>31</v>
      </c>
      <c r="I1589" s="2" t="s">
        <v>23</v>
      </c>
      <c r="J1589" s="2" t="s">
        <v>29</v>
      </c>
      <c r="K1589" s="107">
        <v>1900.39</v>
      </c>
    </row>
    <row r="1590" spans="7:11" x14ac:dyDescent="0.2">
      <c r="G1590" s="3">
        <v>40912</v>
      </c>
      <c r="H1590" s="2" t="s">
        <v>17</v>
      </c>
      <c r="I1590" s="2" t="s">
        <v>27</v>
      </c>
      <c r="J1590" s="2" t="s">
        <v>21</v>
      </c>
      <c r="K1590" s="107">
        <v>4624.37</v>
      </c>
    </row>
    <row r="1591" spans="7:11" x14ac:dyDescent="0.2">
      <c r="G1591" s="3">
        <v>41079</v>
      </c>
      <c r="H1591" s="2" t="s">
        <v>13</v>
      </c>
      <c r="I1591" s="2" t="s">
        <v>14</v>
      </c>
      <c r="J1591" s="2" t="s">
        <v>34</v>
      </c>
      <c r="K1591" s="107">
        <v>271.74</v>
      </c>
    </row>
    <row r="1592" spans="7:11" x14ac:dyDescent="0.2">
      <c r="G1592" s="3">
        <v>40969</v>
      </c>
      <c r="H1592" s="2" t="s">
        <v>13</v>
      </c>
      <c r="I1592" s="2" t="s">
        <v>23</v>
      </c>
      <c r="J1592" s="2" t="s">
        <v>36</v>
      </c>
      <c r="K1592" s="107">
        <v>7318.15</v>
      </c>
    </row>
    <row r="1593" spans="7:11" x14ac:dyDescent="0.2">
      <c r="G1593" s="3">
        <v>40916</v>
      </c>
      <c r="H1593" s="2" t="s">
        <v>28</v>
      </c>
      <c r="I1593" s="2" t="s">
        <v>20</v>
      </c>
      <c r="J1593" s="2" t="s">
        <v>35</v>
      </c>
      <c r="K1593" s="107">
        <v>2795.66</v>
      </c>
    </row>
    <row r="1594" spans="7:11" x14ac:dyDescent="0.2">
      <c r="G1594" s="3">
        <v>41194</v>
      </c>
      <c r="H1594" s="2" t="s">
        <v>17</v>
      </c>
      <c r="I1594" s="2" t="s">
        <v>27</v>
      </c>
      <c r="J1594" s="2" t="s">
        <v>36</v>
      </c>
      <c r="K1594" s="107">
        <v>3921.05</v>
      </c>
    </row>
    <row r="1595" spans="7:11" x14ac:dyDescent="0.2">
      <c r="G1595" s="3">
        <v>41439</v>
      </c>
      <c r="H1595" s="2" t="s">
        <v>31</v>
      </c>
      <c r="I1595" s="2" t="s">
        <v>23</v>
      </c>
      <c r="J1595" s="2" t="s">
        <v>33</v>
      </c>
      <c r="K1595" s="107">
        <v>3405.76</v>
      </c>
    </row>
    <row r="1596" spans="7:11" x14ac:dyDescent="0.2">
      <c r="G1596" s="3">
        <v>41280</v>
      </c>
      <c r="H1596" s="2" t="s">
        <v>31</v>
      </c>
      <c r="I1596" s="2" t="s">
        <v>27</v>
      </c>
      <c r="J1596" s="2" t="s">
        <v>24</v>
      </c>
      <c r="K1596" s="107">
        <v>6129.39</v>
      </c>
    </row>
    <row r="1597" spans="7:11" x14ac:dyDescent="0.2">
      <c r="G1597" s="3">
        <v>40967</v>
      </c>
      <c r="H1597" s="2" t="s">
        <v>28</v>
      </c>
      <c r="I1597" s="2" t="s">
        <v>20</v>
      </c>
      <c r="J1597" s="2" t="s">
        <v>33</v>
      </c>
      <c r="K1597" s="107">
        <v>340.35</v>
      </c>
    </row>
    <row r="1598" spans="7:11" x14ac:dyDescent="0.2">
      <c r="G1598" s="3">
        <v>41451</v>
      </c>
      <c r="H1598" s="2" t="s">
        <v>17</v>
      </c>
      <c r="I1598" s="2" t="s">
        <v>27</v>
      </c>
      <c r="J1598" s="2" t="s">
        <v>35</v>
      </c>
      <c r="K1598" s="107">
        <v>6292.11</v>
      </c>
    </row>
    <row r="1599" spans="7:11" x14ac:dyDescent="0.2">
      <c r="G1599" s="3">
        <v>41495</v>
      </c>
      <c r="H1599" s="2" t="s">
        <v>31</v>
      </c>
      <c r="I1599" s="2" t="s">
        <v>20</v>
      </c>
      <c r="J1599" s="2" t="s">
        <v>30</v>
      </c>
      <c r="K1599" s="107">
        <v>3587.17</v>
      </c>
    </row>
    <row r="1600" spans="7:11" x14ac:dyDescent="0.2">
      <c r="G1600" s="3">
        <v>41442</v>
      </c>
      <c r="H1600" s="2" t="s">
        <v>13</v>
      </c>
      <c r="I1600" s="2" t="s">
        <v>23</v>
      </c>
      <c r="J1600" s="2" t="s">
        <v>35</v>
      </c>
      <c r="K1600" s="107">
        <v>4847.0600000000004</v>
      </c>
    </row>
    <row r="1601" spans="7:11" x14ac:dyDescent="0.2">
      <c r="G1601" s="3">
        <v>41397</v>
      </c>
      <c r="H1601" s="2" t="s">
        <v>31</v>
      </c>
      <c r="I1601" s="2" t="s">
        <v>27</v>
      </c>
      <c r="J1601" s="2" t="s">
        <v>282</v>
      </c>
      <c r="K1601" s="107">
        <v>5184.18</v>
      </c>
    </row>
    <row r="1602" spans="7:11" x14ac:dyDescent="0.2">
      <c r="G1602" s="3">
        <v>40998</v>
      </c>
      <c r="H1602" s="2" t="s">
        <v>13</v>
      </c>
      <c r="I1602" s="2" t="s">
        <v>23</v>
      </c>
      <c r="J1602" s="2" t="s">
        <v>30</v>
      </c>
      <c r="K1602" s="107">
        <v>6963.15</v>
      </c>
    </row>
    <row r="1603" spans="7:11" x14ac:dyDescent="0.2">
      <c r="G1603" s="3">
        <v>40913</v>
      </c>
      <c r="H1603" s="2" t="s">
        <v>13</v>
      </c>
      <c r="I1603" s="2" t="s">
        <v>27</v>
      </c>
      <c r="J1603" s="2" t="s">
        <v>282</v>
      </c>
      <c r="K1603" s="107">
        <v>9930.77</v>
      </c>
    </row>
    <row r="1604" spans="7:11" x14ac:dyDescent="0.2">
      <c r="G1604" s="3">
        <v>41591</v>
      </c>
      <c r="H1604" s="2" t="s">
        <v>28</v>
      </c>
      <c r="I1604" s="2" t="s">
        <v>27</v>
      </c>
      <c r="J1604" s="2" t="s">
        <v>36</v>
      </c>
      <c r="K1604" s="107">
        <v>4267.72</v>
      </c>
    </row>
    <row r="1605" spans="7:11" x14ac:dyDescent="0.2">
      <c r="G1605" s="3">
        <v>41549</v>
      </c>
      <c r="H1605" s="2" t="s">
        <v>28</v>
      </c>
      <c r="I1605" s="2" t="s">
        <v>23</v>
      </c>
      <c r="J1605" s="2" t="s">
        <v>32</v>
      </c>
      <c r="K1605" s="107">
        <v>2930.88</v>
      </c>
    </row>
    <row r="1606" spans="7:11" x14ac:dyDescent="0.2">
      <c r="G1606" s="3">
        <v>41419</v>
      </c>
      <c r="H1606" s="2" t="s">
        <v>17</v>
      </c>
      <c r="I1606" s="2" t="s">
        <v>27</v>
      </c>
      <c r="J1606" s="2" t="s">
        <v>282</v>
      </c>
      <c r="K1606" s="107">
        <v>6975.32</v>
      </c>
    </row>
    <row r="1607" spans="7:11" x14ac:dyDescent="0.2">
      <c r="G1607" s="3">
        <v>41057</v>
      </c>
      <c r="H1607" s="2" t="s">
        <v>31</v>
      </c>
      <c r="I1607" s="2" t="s">
        <v>14</v>
      </c>
      <c r="J1607" s="2" t="s">
        <v>32</v>
      </c>
      <c r="K1607" s="107">
        <v>6531.23</v>
      </c>
    </row>
    <row r="1608" spans="7:11" x14ac:dyDescent="0.2">
      <c r="G1608" s="3">
        <v>41516</v>
      </c>
      <c r="H1608" s="2" t="s">
        <v>28</v>
      </c>
      <c r="I1608" s="2" t="s">
        <v>20</v>
      </c>
      <c r="J1608" s="2" t="s">
        <v>30</v>
      </c>
      <c r="K1608" s="107">
        <v>9429.86</v>
      </c>
    </row>
    <row r="1609" spans="7:11" x14ac:dyDescent="0.2">
      <c r="G1609" s="3">
        <v>41333</v>
      </c>
      <c r="H1609" s="2" t="s">
        <v>31</v>
      </c>
      <c r="I1609" s="2" t="s">
        <v>27</v>
      </c>
      <c r="J1609" s="2" t="s">
        <v>36</v>
      </c>
      <c r="K1609" s="107">
        <v>276.2</v>
      </c>
    </row>
    <row r="1610" spans="7:11" x14ac:dyDescent="0.2">
      <c r="G1610" s="3">
        <v>40980</v>
      </c>
      <c r="H1610" s="2" t="s">
        <v>17</v>
      </c>
      <c r="I1610" s="2" t="s">
        <v>23</v>
      </c>
      <c r="J1610" s="2" t="s">
        <v>21</v>
      </c>
      <c r="K1610" s="107">
        <v>5896.18</v>
      </c>
    </row>
    <row r="1611" spans="7:11" x14ac:dyDescent="0.2">
      <c r="G1611" s="3">
        <v>41138</v>
      </c>
      <c r="H1611" s="2" t="s">
        <v>31</v>
      </c>
      <c r="I1611" s="2" t="s">
        <v>14</v>
      </c>
      <c r="J1611" s="2" t="s">
        <v>21</v>
      </c>
      <c r="K1611" s="107">
        <v>4987.7299999999996</v>
      </c>
    </row>
    <row r="1612" spans="7:11" x14ac:dyDescent="0.2">
      <c r="G1612" s="3">
        <v>41413</v>
      </c>
      <c r="H1612" s="2" t="s">
        <v>17</v>
      </c>
      <c r="I1612" s="2" t="s">
        <v>27</v>
      </c>
      <c r="J1612" s="2" t="s">
        <v>15</v>
      </c>
      <c r="K1612" s="107">
        <v>7303.14</v>
      </c>
    </row>
    <row r="1613" spans="7:11" x14ac:dyDescent="0.2">
      <c r="G1613" s="3">
        <v>41028</v>
      </c>
      <c r="H1613" s="2" t="s">
        <v>13</v>
      </c>
      <c r="I1613" s="2" t="s">
        <v>14</v>
      </c>
      <c r="J1613" s="2" t="s">
        <v>15</v>
      </c>
      <c r="K1613" s="107">
        <v>6155.19</v>
      </c>
    </row>
    <row r="1614" spans="7:11" x14ac:dyDescent="0.2">
      <c r="G1614" s="3">
        <v>41568</v>
      </c>
      <c r="H1614" s="2" t="s">
        <v>13</v>
      </c>
      <c r="I1614" s="2" t="s">
        <v>14</v>
      </c>
      <c r="J1614" s="2" t="s">
        <v>32</v>
      </c>
      <c r="K1614" s="107">
        <v>8678.8700000000008</v>
      </c>
    </row>
    <row r="1615" spans="7:11" x14ac:dyDescent="0.2">
      <c r="G1615" s="3">
        <v>40962</v>
      </c>
      <c r="H1615" s="2" t="s">
        <v>17</v>
      </c>
      <c r="I1615" s="2" t="s">
        <v>27</v>
      </c>
      <c r="J1615" s="2" t="s">
        <v>34</v>
      </c>
      <c r="K1615" s="107">
        <v>2369.5300000000002</v>
      </c>
    </row>
    <row r="1616" spans="7:11" x14ac:dyDescent="0.2">
      <c r="G1616" s="3">
        <v>40924</v>
      </c>
      <c r="H1616" s="2" t="s">
        <v>28</v>
      </c>
      <c r="I1616" s="2" t="s">
        <v>23</v>
      </c>
      <c r="J1616" s="2" t="s">
        <v>15</v>
      </c>
      <c r="K1616" s="107">
        <v>5528.01</v>
      </c>
    </row>
    <row r="1617" spans="7:11" x14ac:dyDescent="0.2">
      <c r="G1617" s="3">
        <v>41188</v>
      </c>
      <c r="H1617" s="2" t="s">
        <v>17</v>
      </c>
      <c r="I1617" s="2" t="s">
        <v>20</v>
      </c>
      <c r="J1617" s="2" t="s">
        <v>29</v>
      </c>
      <c r="K1617" s="107">
        <v>3438.76</v>
      </c>
    </row>
    <row r="1618" spans="7:11" x14ac:dyDescent="0.2">
      <c r="G1618" s="3">
        <v>41150</v>
      </c>
      <c r="H1618" s="2" t="s">
        <v>13</v>
      </c>
      <c r="I1618" s="2" t="s">
        <v>27</v>
      </c>
      <c r="J1618" s="2" t="s">
        <v>282</v>
      </c>
      <c r="K1618" s="107">
        <v>2089.5500000000002</v>
      </c>
    </row>
    <row r="1619" spans="7:11" x14ac:dyDescent="0.2">
      <c r="G1619" s="3">
        <v>41527</v>
      </c>
      <c r="H1619" s="2" t="s">
        <v>17</v>
      </c>
      <c r="I1619" s="2" t="s">
        <v>14</v>
      </c>
      <c r="J1619" s="2" t="s">
        <v>15</v>
      </c>
      <c r="K1619" s="107">
        <v>4393.26</v>
      </c>
    </row>
    <row r="1620" spans="7:11" x14ac:dyDescent="0.2">
      <c r="G1620" s="3">
        <v>40996</v>
      </c>
      <c r="H1620" s="2" t="s">
        <v>31</v>
      </c>
      <c r="I1620" s="2" t="s">
        <v>14</v>
      </c>
      <c r="J1620" s="2" t="s">
        <v>21</v>
      </c>
      <c r="K1620" s="107">
        <v>524.20000000000005</v>
      </c>
    </row>
    <row r="1621" spans="7:11" x14ac:dyDescent="0.2">
      <c r="G1621" s="3">
        <v>41070</v>
      </c>
      <c r="H1621" s="2" t="s">
        <v>13</v>
      </c>
      <c r="I1621" s="2" t="s">
        <v>27</v>
      </c>
      <c r="J1621" s="2" t="s">
        <v>18</v>
      </c>
      <c r="K1621" s="107">
        <v>8506.77</v>
      </c>
    </row>
    <row r="1622" spans="7:11" x14ac:dyDescent="0.2">
      <c r="G1622" s="3">
        <v>41133</v>
      </c>
      <c r="H1622" s="2" t="s">
        <v>28</v>
      </c>
      <c r="I1622" s="2" t="s">
        <v>23</v>
      </c>
      <c r="J1622" s="2" t="s">
        <v>21</v>
      </c>
      <c r="K1622" s="107">
        <v>6979.8</v>
      </c>
    </row>
    <row r="1623" spans="7:11" x14ac:dyDescent="0.2">
      <c r="G1623" s="3">
        <v>40962</v>
      </c>
      <c r="H1623" s="2" t="s">
        <v>28</v>
      </c>
      <c r="I1623" s="2" t="s">
        <v>27</v>
      </c>
      <c r="J1623" s="2" t="s">
        <v>29</v>
      </c>
      <c r="K1623" s="107">
        <v>3890.76</v>
      </c>
    </row>
    <row r="1624" spans="7:11" x14ac:dyDescent="0.2">
      <c r="G1624" s="3">
        <v>41357</v>
      </c>
      <c r="H1624" s="2" t="s">
        <v>31</v>
      </c>
      <c r="I1624" s="2" t="s">
        <v>20</v>
      </c>
      <c r="J1624" s="2" t="s">
        <v>24</v>
      </c>
      <c r="K1624" s="107">
        <v>4949.49</v>
      </c>
    </row>
    <row r="1625" spans="7:11" x14ac:dyDescent="0.2">
      <c r="G1625" s="3">
        <v>40963</v>
      </c>
      <c r="H1625" s="2" t="s">
        <v>31</v>
      </c>
      <c r="I1625" s="2" t="s">
        <v>14</v>
      </c>
      <c r="J1625" s="2" t="s">
        <v>26</v>
      </c>
      <c r="K1625" s="107">
        <v>3378.56</v>
      </c>
    </row>
    <row r="1626" spans="7:11" x14ac:dyDescent="0.2">
      <c r="G1626" s="3">
        <v>41195</v>
      </c>
      <c r="H1626" s="2" t="s">
        <v>13</v>
      </c>
      <c r="I1626" s="2" t="s">
        <v>20</v>
      </c>
      <c r="J1626" s="2" t="s">
        <v>34</v>
      </c>
      <c r="K1626" s="107">
        <v>1186.2</v>
      </c>
    </row>
    <row r="1627" spans="7:11" x14ac:dyDescent="0.2">
      <c r="G1627" s="3">
        <v>41482</v>
      </c>
      <c r="H1627" s="2" t="s">
        <v>31</v>
      </c>
      <c r="I1627" s="2" t="s">
        <v>20</v>
      </c>
      <c r="J1627" s="2" t="s">
        <v>35</v>
      </c>
      <c r="K1627" s="107">
        <v>7272.97</v>
      </c>
    </row>
    <row r="1628" spans="7:11" x14ac:dyDescent="0.2">
      <c r="G1628" s="3">
        <v>40994</v>
      </c>
      <c r="H1628" s="2" t="s">
        <v>31</v>
      </c>
      <c r="I1628" s="2" t="s">
        <v>14</v>
      </c>
      <c r="J1628" s="2" t="s">
        <v>18</v>
      </c>
      <c r="K1628" s="107">
        <v>3964.56</v>
      </c>
    </row>
    <row r="1629" spans="7:11" x14ac:dyDescent="0.2">
      <c r="G1629" s="3">
        <v>41072</v>
      </c>
      <c r="H1629" s="2" t="s">
        <v>31</v>
      </c>
      <c r="I1629" s="2" t="s">
        <v>14</v>
      </c>
      <c r="J1629" s="2" t="s">
        <v>282</v>
      </c>
      <c r="K1629" s="107">
        <v>5331.28</v>
      </c>
    </row>
    <row r="1630" spans="7:11" x14ac:dyDescent="0.2">
      <c r="G1630" s="3">
        <v>40973</v>
      </c>
      <c r="H1630" s="2" t="s">
        <v>31</v>
      </c>
      <c r="I1630" s="2" t="s">
        <v>14</v>
      </c>
      <c r="J1630" s="2" t="s">
        <v>18</v>
      </c>
      <c r="K1630" s="107">
        <v>5883.27</v>
      </c>
    </row>
    <row r="1631" spans="7:11" x14ac:dyDescent="0.2">
      <c r="G1631" s="3">
        <v>41519</v>
      </c>
      <c r="H1631" s="2" t="s">
        <v>31</v>
      </c>
      <c r="I1631" s="2" t="s">
        <v>14</v>
      </c>
      <c r="J1631" s="2" t="s">
        <v>29</v>
      </c>
      <c r="K1631" s="107">
        <v>8744.4</v>
      </c>
    </row>
    <row r="1632" spans="7:11" x14ac:dyDescent="0.2">
      <c r="G1632" s="3">
        <v>41460</v>
      </c>
      <c r="H1632" s="2" t="s">
        <v>31</v>
      </c>
      <c r="I1632" s="2" t="s">
        <v>23</v>
      </c>
      <c r="J1632" s="2" t="s">
        <v>33</v>
      </c>
      <c r="K1632" s="107">
        <v>750.92</v>
      </c>
    </row>
    <row r="1633" spans="7:11" x14ac:dyDescent="0.2">
      <c r="G1633" s="3">
        <v>41254</v>
      </c>
      <c r="H1633" s="2" t="s">
        <v>17</v>
      </c>
      <c r="I1633" s="2" t="s">
        <v>20</v>
      </c>
      <c r="J1633" s="2" t="s">
        <v>30</v>
      </c>
      <c r="K1633" s="107">
        <v>4732.5</v>
      </c>
    </row>
    <row r="1634" spans="7:11" x14ac:dyDescent="0.2">
      <c r="G1634" s="3">
        <v>41147</v>
      </c>
      <c r="H1634" s="2" t="s">
        <v>17</v>
      </c>
      <c r="I1634" s="2" t="s">
        <v>27</v>
      </c>
      <c r="J1634" s="2" t="s">
        <v>21</v>
      </c>
      <c r="K1634" s="107">
        <v>4149.2299999999996</v>
      </c>
    </row>
    <row r="1635" spans="7:11" x14ac:dyDescent="0.2">
      <c r="G1635" s="3">
        <v>41588</v>
      </c>
      <c r="H1635" s="2" t="s">
        <v>28</v>
      </c>
      <c r="I1635" s="2" t="s">
        <v>27</v>
      </c>
      <c r="J1635" s="2" t="s">
        <v>24</v>
      </c>
      <c r="K1635" s="107">
        <v>443.4</v>
      </c>
    </row>
    <row r="1636" spans="7:11" x14ac:dyDescent="0.2">
      <c r="G1636" s="3">
        <v>41305</v>
      </c>
      <c r="H1636" s="2" t="s">
        <v>17</v>
      </c>
      <c r="I1636" s="2" t="s">
        <v>23</v>
      </c>
      <c r="J1636" s="2" t="s">
        <v>21</v>
      </c>
      <c r="K1636" s="107">
        <v>394.98</v>
      </c>
    </row>
    <row r="1637" spans="7:11" x14ac:dyDescent="0.2">
      <c r="G1637" s="3">
        <v>41077</v>
      </c>
      <c r="H1637" s="2" t="s">
        <v>28</v>
      </c>
      <c r="I1637" s="2" t="s">
        <v>20</v>
      </c>
      <c r="J1637" s="2" t="s">
        <v>24</v>
      </c>
      <c r="K1637" s="107">
        <v>1147.0999999999999</v>
      </c>
    </row>
    <row r="1638" spans="7:11" x14ac:dyDescent="0.2">
      <c r="G1638" s="3">
        <v>41445</v>
      </c>
      <c r="H1638" s="2" t="s">
        <v>17</v>
      </c>
      <c r="I1638" s="2" t="s">
        <v>27</v>
      </c>
      <c r="J1638" s="2" t="s">
        <v>32</v>
      </c>
      <c r="K1638" s="107">
        <v>7596.38</v>
      </c>
    </row>
    <row r="1639" spans="7:11" x14ac:dyDescent="0.2">
      <c r="G1639" s="3">
        <v>41241</v>
      </c>
      <c r="H1639" s="2" t="s">
        <v>31</v>
      </c>
      <c r="I1639" s="2" t="s">
        <v>20</v>
      </c>
      <c r="J1639" s="2" t="s">
        <v>32</v>
      </c>
      <c r="K1639" s="107">
        <v>4764.3900000000003</v>
      </c>
    </row>
    <row r="1640" spans="7:11" x14ac:dyDescent="0.2">
      <c r="G1640" s="3">
        <v>41015</v>
      </c>
      <c r="H1640" s="2" t="s">
        <v>17</v>
      </c>
      <c r="I1640" s="2" t="s">
        <v>27</v>
      </c>
      <c r="J1640" s="2" t="s">
        <v>24</v>
      </c>
      <c r="K1640" s="107">
        <v>6933.83</v>
      </c>
    </row>
    <row r="1641" spans="7:11" x14ac:dyDescent="0.2">
      <c r="G1641" s="3">
        <v>41512</v>
      </c>
      <c r="H1641" s="2" t="s">
        <v>13</v>
      </c>
      <c r="I1641" s="2" t="s">
        <v>20</v>
      </c>
      <c r="J1641" s="2" t="s">
        <v>30</v>
      </c>
      <c r="K1641" s="107">
        <v>452.26</v>
      </c>
    </row>
    <row r="1642" spans="7:11" x14ac:dyDescent="0.2">
      <c r="G1642" s="3">
        <v>41148</v>
      </c>
      <c r="H1642" s="2" t="s">
        <v>31</v>
      </c>
      <c r="I1642" s="2" t="s">
        <v>20</v>
      </c>
      <c r="J1642" s="2" t="s">
        <v>32</v>
      </c>
      <c r="K1642" s="107">
        <v>6227.37</v>
      </c>
    </row>
    <row r="1643" spans="7:11" x14ac:dyDescent="0.2">
      <c r="G1643" s="3">
        <v>41562</v>
      </c>
      <c r="H1643" s="2" t="s">
        <v>13</v>
      </c>
      <c r="I1643" s="2" t="s">
        <v>27</v>
      </c>
      <c r="J1643" s="2" t="s">
        <v>24</v>
      </c>
      <c r="K1643" s="107">
        <v>6643.73</v>
      </c>
    </row>
    <row r="1644" spans="7:11" x14ac:dyDescent="0.2">
      <c r="G1644" s="3">
        <v>41547</v>
      </c>
      <c r="H1644" s="2" t="s">
        <v>31</v>
      </c>
      <c r="I1644" s="2" t="s">
        <v>20</v>
      </c>
      <c r="J1644" s="2" t="s">
        <v>24</v>
      </c>
      <c r="K1644" s="107">
        <v>8748.43</v>
      </c>
    </row>
    <row r="1645" spans="7:11" x14ac:dyDescent="0.2">
      <c r="G1645" s="3">
        <v>41016</v>
      </c>
      <c r="H1645" s="2" t="s">
        <v>28</v>
      </c>
      <c r="I1645" s="2" t="s">
        <v>14</v>
      </c>
      <c r="J1645" s="2" t="s">
        <v>36</v>
      </c>
      <c r="K1645" s="107">
        <v>8403.7800000000007</v>
      </c>
    </row>
    <row r="1646" spans="7:11" x14ac:dyDescent="0.2">
      <c r="G1646" s="3">
        <v>41124</v>
      </c>
      <c r="H1646" s="2" t="s">
        <v>17</v>
      </c>
      <c r="I1646" s="2" t="s">
        <v>23</v>
      </c>
      <c r="J1646" s="2" t="s">
        <v>36</v>
      </c>
      <c r="K1646" s="107">
        <v>8742.5300000000007</v>
      </c>
    </row>
    <row r="1647" spans="7:11" x14ac:dyDescent="0.2">
      <c r="G1647" s="3">
        <v>41485</v>
      </c>
      <c r="H1647" s="2" t="s">
        <v>28</v>
      </c>
      <c r="I1647" s="2" t="s">
        <v>27</v>
      </c>
      <c r="J1647" s="2" t="s">
        <v>21</v>
      </c>
      <c r="K1647" s="107">
        <v>873.9</v>
      </c>
    </row>
    <row r="1648" spans="7:11" x14ac:dyDescent="0.2">
      <c r="G1648" s="3">
        <v>41132</v>
      </c>
      <c r="H1648" s="2" t="s">
        <v>13</v>
      </c>
      <c r="I1648" s="2" t="s">
        <v>27</v>
      </c>
      <c r="J1648" s="2" t="s">
        <v>29</v>
      </c>
      <c r="K1648" s="107">
        <v>7354.28</v>
      </c>
    </row>
    <row r="1649" spans="7:11" x14ac:dyDescent="0.2">
      <c r="G1649" s="3">
        <v>41416</v>
      </c>
      <c r="H1649" s="2" t="s">
        <v>17</v>
      </c>
      <c r="I1649" s="2" t="s">
        <v>27</v>
      </c>
      <c r="J1649" s="2" t="s">
        <v>36</v>
      </c>
      <c r="K1649" s="107">
        <v>4792.8999999999996</v>
      </c>
    </row>
    <row r="1650" spans="7:11" x14ac:dyDescent="0.2">
      <c r="G1650" s="3">
        <v>41597</v>
      </c>
      <c r="H1650" s="2" t="s">
        <v>13</v>
      </c>
      <c r="I1650" s="2" t="s">
        <v>27</v>
      </c>
      <c r="J1650" s="2" t="s">
        <v>29</v>
      </c>
      <c r="K1650" s="107">
        <v>533.73</v>
      </c>
    </row>
    <row r="1651" spans="7:11" x14ac:dyDescent="0.2">
      <c r="G1651" s="3">
        <v>41422</v>
      </c>
      <c r="H1651" s="2" t="s">
        <v>28</v>
      </c>
      <c r="I1651" s="2" t="s">
        <v>20</v>
      </c>
      <c r="J1651" s="2" t="s">
        <v>35</v>
      </c>
      <c r="K1651" s="107">
        <v>7863.93</v>
      </c>
    </row>
    <row r="1652" spans="7:11" x14ac:dyDescent="0.2">
      <c r="G1652" s="3">
        <v>41011</v>
      </c>
      <c r="H1652" s="2" t="s">
        <v>31</v>
      </c>
      <c r="I1652" s="2" t="s">
        <v>23</v>
      </c>
      <c r="J1652" s="2" t="s">
        <v>21</v>
      </c>
      <c r="K1652" s="107">
        <v>7987.4</v>
      </c>
    </row>
    <row r="1653" spans="7:11" x14ac:dyDescent="0.2">
      <c r="G1653" s="3">
        <v>40990</v>
      </c>
      <c r="H1653" s="2" t="s">
        <v>13</v>
      </c>
      <c r="I1653" s="2" t="s">
        <v>14</v>
      </c>
      <c r="J1653" s="2" t="s">
        <v>32</v>
      </c>
      <c r="K1653" s="107">
        <v>1525.06</v>
      </c>
    </row>
    <row r="1654" spans="7:11" x14ac:dyDescent="0.2">
      <c r="G1654" s="3">
        <v>41081</v>
      </c>
      <c r="H1654" s="2" t="s">
        <v>13</v>
      </c>
      <c r="I1654" s="2" t="s">
        <v>20</v>
      </c>
      <c r="J1654" s="2" t="s">
        <v>30</v>
      </c>
      <c r="K1654" s="107">
        <v>2756.17</v>
      </c>
    </row>
    <row r="1655" spans="7:11" x14ac:dyDescent="0.2">
      <c r="G1655" s="3">
        <v>41178</v>
      </c>
      <c r="H1655" s="2" t="s">
        <v>28</v>
      </c>
      <c r="I1655" s="2" t="s">
        <v>27</v>
      </c>
      <c r="J1655" s="2" t="s">
        <v>33</v>
      </c>
      <c r="K1655" s="107">
        <v>3707.65</v>
      </c>
    </row>
    <row r="1656" spans="7:11" x14ac:dyDescent="0.2">
      <c r="G1656" s="3">
        <v>41133</v>
      </c>
      <c r="H1656" s="2" t="s">
        <v>13</v>
      </c>
      <c r="I1656" s="2" t="s">
        <v>23</v>
      </c>
      <c r="J1656" s="2" t="s">
        <v>34</v>
      </c>
      <c r="K1656" s="107">
        <v>9099.6200000000008</v>
      </c>
    </row>
    <row r="1657" spans="7:11" x14ac:dyDescent="0.2">
      <c r="G1657" s="3">
        <v>41004</v>
      </c>
      <c r="H1657" s="2" t="s">
        <v>13</v>
      </c>
      <c r="I1657" s="2" t="s">
        <v>14</v>
      </c>
      <c r="J1657" s="2" t="s">
        <v>26</v>
      </c>
      <c r="K1657" s="107">
        <v>9170.91</v>
      </c>
    </row>
    <row r="1658" spans="7:11" x14ac:dyDescent="0.2">
      <c r="G1658" s="3">
        <v>41597</v>
      </c>
      <c r="H1658" s="2" t="s">
        <v>13</v>
      </c>
      <c r="I1658" s="2" t="s">
        <v>20</v>
      </c>
      <c r="J1658" s="2" t="s">
        <v>24</v>
      </c>
      <c r="K1658" s="107">
        <v>4820.01</v>
      </c>
    </row>
    <row r="1659" spans="7:11" x14ac:dyDescent="0.2">
      <c r="G1659" s="3">
        <v>40989</v>
      </c>
      <c r="H1659" s="2" t="s">
        <v>28</v>
      </c>
      <c r="I1659" s="2" t="s">
        <v>20</v>
      </c>
      <c r="J1659" s="2" t="s">
        <v>36</v>
      </c>
      <c r="K1659" s="107">
        <v>9236.6200000000008</v>
      </c>
    </row>
    <row r="1660" spans="7:11" x14ac:dyDescent="0.2">
      <c r="G1660" s="3">
        <v>41447</v>
      </c>
      <c r="H1660" s="2" t="s">
        <v>13</v>
      </c>
      <c r="I1660" s="2" t="s">
        <v>23</v>
      </c>
      <c r="J1660" s="2" t="s">
        <v>21</v>
      </c>
      <c r="K1660" s="107">
        <v>1527.41</v>
      </c>
    </row>
    <row r="1661" spans="7:11" x14ac:dyDescent="0.2">
      <c r="G1661" s="3">
        <v>41476</v>
      </c>
      <c r="H1661" s="2" t="s">
        <v>17</v>
      </c>
      <c r="I1661" s="2" t="s">
        <v>20</v>
      </c>
      <c r="J1661" s="2" t="s">
        <v>282</v>
      </c>
      <c r="K1661" s="107">
        <v>2167.65</v>
      </c>
    </row>
    <row r="1662" spans="7:11" x14ac:dyDescent="0.2">
      <c r="G1662" s="3">
        <v>41128</v>
      </c>
      <c r="H1662" s="2" t="s">
        <v>13</v>
      </c>
      <c r="I1662" s="2" t="s">
        <v>27</v>
      </c>
      <c r="J1662" s="2" t="s">
        <v>36</v>
      </c>
      <c r="K1662" s="107">
        <v>1378.26</v>
      </c>
    </row>
    <row r="1663" spans="7:11" x14ac:dyDescent="0.2">
      <c r="G1663" s="3">
        <v>40980</v>
      </c>
      <c r="H1663" s="2" t="s">
        <v>17</v>
      </c>
      <c r="I1663" s="2" t="s">
        <v>14</v>
      </c>
      <c r="J1663" s="2" t="s">
        <v>34</v>
      </c>
      <c r="K1663" s="107">
        <v>8296.26</v>
      </c>
    </row>
    <row r="1664" spans="7:11" x14ac:dyDescent="0.2">
      <c r="G1664" s="3">
        <v>41622</v>
      </c>
      <c r="H1664" s="2" t="s">
        <v>31</v>
      </c>
      <c r="I1664" s="2" t="s">
        <v>27</v>
      </c>
      <c r="J1664" s="2" t="s">
        <v>34</v>
      </c>
      <c r="K1664" s="107">
        <v>1939.53</v>
      </c>
    </row>
    <row r="1665" spans="7:11" x14ac:dyDescent="0.2">
      <c r="G1665" s="3">
        <v>40959</v>
      </c>
      <c r="H1665" s="2" t="s">
        <v>17</v>
      </c>
      <c r="I1665" s="2" t="s">
        <v>27</v>
      </c>
      <c r="J1665" s="2" t="s">
        <v>15</v>
      </c>
      <c r="K1665" s="107">
        <v>5223.16</v>
      </c>
    </row>
    <row r="1666" spans="7:11" x14ac:dyDescent="0.2">
      <c r="G1666" s="3">
        <v>41348</v>
      </c>
      <c r="H1666" s="2" t="s">
        <v>17</v>
      </c>
      <c r="I1666" s="2" t="s">
        <v>20</v>
      </c>
      <c r="J1666" s="2" t="s">
        <v>36</v>
      </c>
      <c r="K1666" s="107">
        <v>8395.2999999999993</v>
      </c>
    </row>
    <row r="1667" spans="7:11" x14ac:dyDescent="0.2">
      <c r="G1667" s="3">
        <v>41504</v>
      </c>
      <c r="H1667" s="2" t="s">
        <v>28</v>
      </c>
      <c r="I1667" s="2" t="s">
        <v>20</v>
      </c>
      <c r="J1667" s="2" t="s">
        <v>32</v>
      </c>
      <c r="K1667" s="107">
        <v>8875.73</v>
      </c>
    </row>
    <row r="1668" spans="7:11" x14ac:dyDescent="0.2">
      <c r="G1668" s="3">
        <v>41304</v>
      </c>
      <c r="H1668" s="2" t="s">
        <v>31</v>
      </c>
      <c r="I1668" s="2" t="s">
        <v>27</v>
      </c>
      <c r="J1668" s="2" t="s">
        <v>24</v>
      </c>
      <c r="K1668" s="107">
        <v>2446.5500000000002</v>
      </c>
    </row>
    <row r="1669" spans="7:11" x14ac:dyDescent="0.2">
      <c r="G1669" s="3">
        <v>41608</v>
      </c>
      <c r="H1669" s="2" t="s">
        <v>17</v>
      </c>
      <c r="I1669" s="2" t="s">
        <v>27</v>
      </c>
      <c r="J1669" s="2" t="s">
        <v>24</v>
      </c>
      <c r="K1669" s="107">
        <v>508.76</v>
      </c>
    </row>
    <row r="1670" spans="7:11" x14ac:dyDescent="0.2">
      <c r="G1670" s="3">
        <v>41219</v>
      </c>
      <c r="H1670" s="2" t="s">
        <v>17</v>
      </c>
      <c r="I1670" s="2" t="s">
        <v>20</v>
      </c>
      <c r="J1670" s="2" t="s">
        <v>21</v>
      </c>
      <c r="K1670" s="107">
        <v>4527.34</v>
      </c>
    </row>
    <row r="1671" spans="7:11" x14ac:dyDescent="0.2">
      <c r="G1671" s="3">
        <v>41006</v>
      </c>
      <c r="H1671" s="2" t="s">
        <v>28</v>
      </c>
      <c r="I1671" s="2" t="s">
        <v>27</v>
      </c>
      <c r="J1671" s="2" t="s">
        <v>35</v>
      </c>
      <c r="K1671" s="107">
        <v>3692.44</v>
      </c>
    </row>
    <row r="1672" spans="7:11" x14ac:dyDescent="0.2">
      <c r="G1672" s="3">
        <v>41559</v>
      </c>
      <c r="H1672" s="2" t="s">
        <v>17</v>
      </c>
      <c r="I1672" s="2" t="s">
        <v>14</v>
      </c>
      <c r="J1672" s="2" t="s">
        <v>33</v>
      </c>
      <c r="K1672" s="107">
        <v>2395.17</v>
      </c>
    </row>
    <row r="1673" spans="7:11" x14ac:dyDescent="0.2">
      <c r="G1673" s="3">
        <v>41538</v>
      </c>
      <c r="H1673" s="2" t="s">
        <v>13</v>
      </c>
      <c r="I1673" s="2" t="s">
        <v>14</v>
      </c>
      <c r="J1673" s="2" t="s">
        <v>18</v>
      </c>
      <c r="K1673" s="107">
        <v>5884.36</v>
      </c>
    </row>
    <row r="1674" spans="7:11" x14ac:dyDescent="0.2">
      <c r="G1674" s="3">
        <v>41461</v>
      </c>
      <c r="H1674" s="2" t="s">
        <v>28</v>
      </c>
      <c r="I1674" s="2" t="s">
        <v>27</v>
      </c>
      <c r="J1674" s="2" t="s">
        <v>26</v>
      </c>
      <c r="K1674" s="107">
        <v>15.33</v>
      </c>
    </row>
    <row r="1675" spans="7:11" x14ac:dyDescent="0.2">
      <c r="G1675" s="3">
        <v>41031</v>
      </c>
      <c r="H1675" s="2" t="s">
        <v>28</v>
      </c>
      <c r="I1675" s="2" t="s">
        <v>14</v>
      </c>
      <c r="J1675" s="2" t="s">
        <v>33</v>
      </c>
      <c r="K1675" s="107">
        <v>7012.8</v>
      </c>
    </row>
    <row r="1676" spans="7:11" x14ac:dyDescent="0.2">
      <c r="G1676" s="3">
        <v>40949</v>
      </c>
      <c r="H1676" s="2" t="s">
        <v>31</v>
      </c>
      <c r="I1676" s="2" t="s">
        <v>20</v>
      </c>
      <c r="J1676" s="2" t="s">
        <v>18</v>
      </c>
      <c r="K1676" s="107">
        <v>238.08</v>
      </c>
    </row>
    <row r="1677" spans="7:11" x14ac:dyDescent="0.2">
      <c r="G1677" s="3">
        <v>41036</v>
      </c>
      <c r="H1677" s="2" t="s">
        <v>28</v>
      </c>
      <c r="I1677" s="2" t="s">
        <v>27</v>
      </c>
      <c r="J1677" s="2" t="s">
        <v>24</v>
      </c>
      <c r="K1677" s="107">
        <v>5002.43</v>
      </c>
    </row>
    <row r="1678" spans="7:11" x14ac:dyDescent="0.2">
      <c r="G1678" s="3">
        <v>41600</v>
      </c>
      <c r="H1678" s="2" t="s">
        <v>31</v>
      </c>
      <c r="I1678" s="2" t="s">
        <v>14</v>
      </c>
      <c r="J1678" s="2" t="s">
        <v>18</v>
      </c>
      <c r="K1678" s="107">
        <v>1749.2</v>
      </c>
    </row>
    <row r="1679" spans="7:11" x14ac:dyDescent="0.2">
      <c r="G1679" s="3">
        <v>41304</v>
      </c>
      <c r="H1679" s="2" t="s">
        <v>13</v>
      </c>
      <c r="I1679" s="2" t="s">
        <v>20</v>
      </c>
      <c r="J1679" s="2" t="s">
        <v>21</v>
      </c>
      <c r="K1679" s="107">
        <v>6806.61</v>
      </c>
    </row>
    <row r="1680" spans="7:11" x14ac:dyDescent="0.2">
      <c r="G1680" s="3">
        <v>41252</v>
      </c>
      <c r="H1680" s="2" t="s">
        <v>13</v>
      </c>
      <c r="I1680" s="2" t="s">
        <v>23</v>
      </c>
      <c r="J1680" s="2" t="s">
        <v>15</v>
      </c>
      <c r="K1680" s="107">
        <v>8040.58</v>
      </c>
    </row>
    <row r="1681" spans="7:11" x14ac:dyDescent="0.2">
      <c r="G1681" s="3">
        <v>41189</v>
      </c>
      <c r="H1681" s="2" t="s">
        <v>31</v>
      </c>
      <c r="I1681" s="2" t="s">
        <v>27</v>
      </c>
      <c r="J1681" s="2" t="s">
        <v>30</v>
      </c>
      <c r="K1681" s="107">
        <v>6728.28</v>
      </c>
    </row>
    <row r="1682" spans="7:11" x14ac:dyDescent="0.2">
      <c r="G1682" s="3">
        <v>41522</v>
      </c>
      <c r="H1682" s="2" t="s">
        <v>31</v>
      </c>
      <c r="I1682" s="2" t="s">
        <v>14</v>
      </c>
      <c r="J1682" s="2" t="s">
        <v>32</v>
      </c>
      <c r="K1682" s="107">
        <v>2245.89</v>
      </c>
    </row>
    <row r="1683" spans="7:11" x14ac:dyDescent="0.2">
      <c r="G1683" s="3">
        <v>41339</v>
      </c>
      <c r="H1683" s="2" t="s">
        <v>31</v>
      </c>
      <c r="I1683" s="2" t="s">
        <v>27</v>
      </c>
      <c r="J1683" s="2" t="s">
        <v>36</v>
      </c>
      <c r="K1683" s="107">
        <v>2058.0500000000002</v>
      </c>
    </row>
    <row r="1684" spans="7:11" x14ac:dyDescent="0.2">
      <c r="G1684" s="3">
        <v>41144</v>
      </c>
      <c r="H1684" s="2" t="s">
        <v>17</v>
      </c>
      <c r="I1684" s="2" t="s">
        <v>23</v>
      </c>
      <c r="J1684" s="2" t="s">
        <v>21</v>
      </c>
      <c r="K1684" s="107">
        <v>4038.44</v>
      </c>
    </row>
    <row r="1685" spans="7:11" x14ac:dyDescent="0.2">
      <c r="G1685" s="3">
        <v>41297</v>
      </c>
      <c r="H1685" s="2" t="s">
        <v>17</v>
      </c>
      <c r="I1685" s="2" t="s">
        <v>27</v>
      </c>
      <c r="J1685" s="2" t="s">
        <v>21</v>
      </c>
      <c r="K1685" s="107">
        <v>9404.41</v>
      </c>
    </row>
    <row r="1686" spans="7:11" x14ac:dyDescent="0.2">
      <c r="G1686" s="3">
        <v>41013</v>
      </c>
      <c r="H1686" s="2" t="s">
        <v>28</v>
      </c>
      <c r="I1686" s="2" t="s">
        <v>20</v>
      </c>
      <c r="J1686" s="2" t="s">
        <v>21</v>
      </c>
      <c r="K1686" s="107">
        <v>203.25</v>
      </c>
    </row>
    <row r="1687" spans="7:11" x14ac:dyDescent="0.2">
      <c r="G1687" s="3">
        <v>40997</v>
      </c>
      <c r="H1687" s="2" t="s">
        <v>13</v>
      </c>
      <c r="I1687" s="2" t="s">
        <v>14</v>
      </c>
      <c r="J1687" s="2" t="s">
        <v>32</v>
      </c>
      <c r="K1687" s="107">
        <v>6238.41</v>
      </c>
    </row>
    <row r="1688" spans="7:11" x14ac:dyDescent="0.2">
      <c r="G1688" s="3">
        <v>41286</v>
      </c>
      <c r="H1688" s="2" t="s">
        <v>31</v>
      </c>
      <c r="I1688" s="2" t="s">
        <v>20</v>
      </c>
      <c r="J1688" s="2" t="s">
        <v>282</v>
      </c>
      <c r="K1688" s="107">
        <v>2636.01</v>
      </c>
    </row>
    <row r="1689" spans="7:11" x14ac:dyDescent="0.2">
      <c r="G1689" s="3">
        <v>41514</v>
      </c>
      <c r="H1689" s="2" t="s">
        <v>31</v>
      </c>
      <c r="I1689" s="2" t="s">
        <v>20</v>
      </c>
      <c r="J1689" s="2" t="s">
        <v>36</v>
      </c>
      <c r="K1689" s="107">
        <v>2696.16</v>
      </c>
    </row>
    <row r="1690" spans="7:11" x14ac:dyDescent="0.2">
      <c r="G1690" s="3">
        <v>41355</v>
      </c>
      <c r="H1690" s="2" t="s">
        <v>31</v>
      </c>
      <c r="I1690" s="2" t="s">
        <v>27</v>
      </c>
      <c r="J1690" s="2" t="s">
        <v>30</v>
      </c>
      <c r="K1690" s="107">
        <v>2325.5</v>
      </c>
    </row>
    <row r="1691" spans="7:11" x14ac:dyDescent="0.2">
      <c r="G1691" s="3">
        <v>41532</v>
      </c>
      <c r="H1691" s="2" t="s">
        <v>13</v>
      </c>
      <c r="I1691" s="2" t="s">
        <v>23</v>
      </c>
      <c r="J1691" s="2" t="s">
        <v>36</v>
      </c>
      <c r="K1691" s="107">
        <v>5701.01</v>
      </c>
    </row>
    <row r="1692" spans="7:11" x14ac:dyDescent="0.2">
      <c r="G1692" s="3">
        <v>41567</v>
      </c>
      <c r="H1692" s="2" t="s">
        <v>31</v>
      </c>
      <c r="I1692" s="2" t="s">
        <v>27</v>
      </c>
      <c r="J1692" s="2" t="s">
        <v>15</v>
      </c>
      <c r="K1692" s="107">
        <v>7821.11</v>
      </c>
    </row>
    <row r="1693" spans="7:11" x14ac:dyDescent="0.2">
      <c r="G1693" s="3">
        <v>41197</v>
      </c>
      <c r="H1693" s="2" t="s">
        <v>31</v>
      </c>
      <c r="I1693" s="2" t="s">
        <v>27</v>
      </c>
      <c r="J1693" s="2" t="s">
        <v>26</v>
      </c>
      <c r="K1693" s="107">
        <v>2745.93</v>
      </c>
    </row>
    <row r="1694" spans="7:11" x14ac:dyDescent="0.2">
      <c r="G1694" s="3">
        <v>41072</v>
      </c>
      <c r="H1694" s="2" t="s">
        <v>31</v>
      </c>
      <c r="I1694" s="2" t="s">
        <v>23</v>
      </c>
      <c r="J1694" s="2" t="s">
        <v>36</v>
      </c>
      <c r="K1694" s="107">
        <v>8806.2099999999991</v>
      </c>
    </row>
    <row r="1695" spans="7:11" x14ac:dyDescent="0.2">
      <c r="G1695" s="3">
        <v>41121</v>
      </c>
      <c r="H1695" s="2" t="s">
        <v>31</v>
      </c>
      <c r="I1695" s="2" t="s">
        <v>14</v>
      </c>
      <c r="J1695" s="2" t="s">
        <v>24</v>
      </c>
      <c r="K1695" s="107">
        <v>1856.07</v>
      </c>
    </row>
    <row r="1696" spans="7:11" x14ac:dyDescent="0.2">
      <c r="G1696" s="3">
        <v>41177</v>
      </c>
      <c r="H1696" s="2" t="s">
        <v>13</v>
      </c>
      <c r="I1696" s="2" t="s">
        <v>23</v>
      </c>
      <c r="J1696" s="2" t="s">
        <v>282</v>
      </c>
      <c r="K1696" s="107">
        <v>7709.53</v>
      </c>
    </row>
    <row r="1697" spans="7:11" x14ac:dyDescent="0.2">
      <c r="G1697" s="3">
        <v>41254</v>
      </c>
      <c r="H1697" s="2" t="s">
        <v>17</v>
      </c>
      <c r="I1697" s="2" t="s">
        <v>20</v>
      </c>
      <c r="J1697" s="2" t="s">
        <v>30</v>
      </c>
      <c r="K1697" s="107">
        <v>8781.2800000000007</v>
      </c>
    </row>
    <row r="1698" spans="7:11" x14ac:dyDescent="0.2">
      <c r="G1698" s="3">
        <v>41516</v>
      </c>
      <c r="H1698" s="2" t="s">
        <v>28</v>
      </c>
      <c r="I1698" s="2" t="s">
        <v>23</v>
      </c>
      <c r="J1698" s="2" t="s">
        <v>32</v>
      </c>
      <c r="K1698" s="107">
        <v>2013.22</v>
      </c>
    </row>
    <row r="1699" spans="7:11" x14ac:dyDescent="0.2">
      <c r="G1699" s="3">
        <v>41100</v>
      </c>
      <c r="H1699" s="2" t="s">
        <v>31</v>
      </c>
      <c r="I1699" s="2" t="s">
        <v>14</v>
      </c>
      <c r="J1699" s="2" t="s">
        <v>24</v>
      </c>
      <c r="K1699" s="107">
        <v>8985.5300000000007</v>
      </c>
    </row>
    <row r="1700" spans="7:11" x14ac:dyDescent="0.2">
      <c r="G1700" s="3">
        <v>41160</v>
      </c>
      <c r="H1700" s="2" t="s">
        <v>17</v>
      </c>
      <c r="I1700" s="2" t="s">
        <v>27</v>
      </c>
      <c r="J1700" s="2" t="s">
        <v>34</v>
      </c>
      <c r="K1700" s="107">
        <v>7565.62</v>
      </c>
    </row>
    <row r="1701" spans="7:11" x14ac:dyDescent="0.2">
      <c r="G1701" s="3">
        <v>40924</v>
      </c>
      <c r="H1701" s="2" t="s">
        <v>31</v>
      </c>
      <c r="I1701" s="2" t="s">
        <v>27</v>
      </c>
      <c r="J1701" s="2" t="s">
        <v>36</v>
      </c>
      <c r="K1701" s="107">
        <v>5759.64</v>
      </c>
    </row>
    <row r="1702" spans="7:11" x14ac:dyDescent="0.2">
      <c r="G1702" s="3">
        <v>41284</v>
      </c>
      <c r="H1702" s="2" t="s">
        <v>31</v>
      </c>
      <c r="I1702" s="2" t="s">
        <v>27</v>
      </c>
      <c r="J1702" s="2" t="s">
        <v>26</v>
      </c>
      <c r="K1702" s="107">
        <v>8700.81</v>
      </c>
    </row>
    <row r="1703" spans="7:11" x14ac:dyDescent="0.2">
      <c r="G1703" s="3">
        <v>41169</v>
      </c>
      <c r="H1703" s="2" t="s">
        <v>31</v>
      </c>
      <c r="I1703" s="2" t="s">
        <v>23</v>
      </c>
      <c r="J1703" s="2" t="s">
        <v>26</v>
      </c>
      <c r="K1703" s="107">
        <v>5186.6899999999996</v>
      </c>
    </row>
    <row r="1704" spans="7:11" x14ac:dyDescent="0.2">
      <c r="G1704" s="3">
        <v>41112</v>
      </c>
      <c r="H1704" s="2" t="s">
        <v>28</v>
      </c>
      <c r="I1704" s="2" t="s">
        <v>14</v>
      </c>
      <c r="J1704" s="2" t="s">
        <v>30</v>
      </c>
      <c r="K1704" s="107">
        <v>3265.82</v>
      </c>
    </row>
    <row r="1705" spans="7:11" x14ac:dyDescent="0.2">
      <c r="G1705" s="3">
        <v>41564</v>
      </c>
      <c r="H1705" s="2" t="s">
        <v>13</v>
      </c>
      <c r="I1705" s="2" t="s">
        <v>14</v>
      </c>
      <c r="J1705" s="2" t="s">
        <v>35</v>
      </c>
      <c r="K1705" s="107">
        <v>7640.91</v>
      </c>
    </row>
    <row r="1706" spans="7:11" x14ac:dyDescent="0.2">
      <c r="G1706" s="3">
        <v>41587</v>
      </c>
      <c r="H1706" s="2" t="s">
        <v>17</v>
      </c>
      <c r="I1706" s="2" t="s">
        <v>14</v>
      </c>
      <c r="J1706" s="2" t="s">
        <v>26</v>
      </c>
      <c r="K1706" s="107">
        <v>4940.63</v>
      </c>
    </row>
    <row r="1707" spans="7:11" x14ac:dyDescent="0.2">
      <c r="G1707" s="3">
        <v>41380</v>
      </c>
      <c r="H1707" s="2" t="s">
        <v>31</v>
      </c>
      <c r="I1707" s="2" t="s">
        <v>14</v>
      </c>
      <c r="J1707" s="2" t="s">
        <v>24</v>
      </c>
      <c r="K1707" s="107">
        <v>7943.46</v>
      </c>
    </row>
    <row r="1708" spans="7:11" x14ac:dyDescent="0.2">
      <c r="G1708" s="3">
        <v>41466</v>
      </c>
      <c r="H1708" s="2" t="s">
        <v>13</v>
      </c>
      <c r="I1708" s="2" t="s">
        <v>23</v>
      </c>
      <c r="J1708" s="2" t="s">
        <v>15</v>
      </c>
      <c r="K1708" s="107">
        <v>8638.9599999999991</v>
      </c>
    </row>
    <row r="1709" spans="7:11" x14ac:dyDescent="0.2">
      <c r="G1709" s="3">
        <v>40989</v>
      </c>
      <c r="H1709" s="2" t="s">
        <v>28</v>
      </c>
      <c r="I1709" s="2" t="s">
        <v>23</v>
      </c>
      <c r="J1709" s="2" t="s">
        <v>33</v>
      </c>
      <c r="K1709" s="107">
        <v>5560.77</v>
      </c>
    </row>
    <row r="1710" spans="7:11" x14ac:dyDescent="0.2">
      <c r="G1710" s="3">
        <v>41185</v>
      </c>
      <c r="H1710" s="2" t="s">
        <v>31</v>
      </c>
      <c r="I1710" s="2" t="s">
        <v>20</v>
      </c>
      <c r="J1710" s="2" t="s">
        <v>282</v>
      </c>
      <c r="K1710" s="107">
        <v>2268.4899999999998</v>
      </c>
    </row>
    <row r="1711" spans="7:11" x14ac:dyDescent="0.2">
      <c r="G1711" s="3">
        <v>41488</v>
      </c>
      <c r="H1711" s="2" t="s">
        <v>13</v>
      </c>
      <c r="I1711" s="2" t="s">
        <v>27</v>
      </c>
      <c r="J1711" s="2" t="s">
        <v>34</v>
      </c>
      <c r="K1711" s="107">
        <v>4668.3999999999996</v>
      </c>
    </row>
    <row r="1712" spans="7:11" x14ac:dyDescent="0.2">
      <c r="G1712" s="3">
        <v>41302</v>
      </c>
      <c r="H1712" s="2" t="s">
        <v>28</v>
      </c>
      <c r="I1712" s="2" t="s">
        <v>20</v>
      </c>
      <c r="J1712" s="2" t="s">
        <v>34</v>
      </c>
      <c r="K1712" s="107">
        <v>8685.31</v>
      </c>
    </row>
    <row r="1713" spans="7:11" x14ac:dyDescent="0.2">
      <c r="G1713" s="3">
        <v>41627</v>
      </c>
      <c r="H1713" s="2" t="s">
        <v>31</v>
      </c>
      <c r="I1713" s="2" t="s">
        <v>27</v>
      </c>
      <c r="J1713" s="2" t="s">
        <v>21</v>
      </c>
      <c r="K1713" s="107">
        <v>8680.51</v>
      </c>
    </row>
    <row r="1714" spans="7:11" x14ac:dyDescent="0.2">
      <c r="G1714" s="3">
        <v>40951</v>
      </c>
      <c r="H1714" s="2" t="s">
        <v>31</v>
      </c>
      <c r="I1714" s="2" t="s">
        <v>14</v>
      </c>
      <c r="J1714" s="2" t="s">
        <v>15</v>
      </c>
      <c r="K1714" s="107">
        <v>7901.66</v>
      </c>
    </row>
    <row r="1715" spans="7:11" x14ac:dyDescent="0.2">
      <c r="G1715" s="3">
        <v>40959</v>
      </c>
      <c r="H1715" s="2" t="s">
        <v>28</v>
      </c>
      <c r="I1715" s="2" t="s">
        <v>27</v>
      </c>
      <c r="J1715" s="2" t="s">
        <v>34</v>
      </c>
      <c r="K1715" s="107">
        <v>2325.34</v>
      </c>
    </row>
    <row r="1716" spans="7:11" x14ac:dyDescent="0.2">
      <c r="G1716" s="3">
        <v>41176</v>
      </c>
      <c r="H1716" s="2" t="s">
        <v>31</v>
      </c>
      <c r="I1716" s="2" t="s">
        <v>14</v>
      </c>
      <c r="J1716" s="2" t="s">
        <v>32</v>
      </c>
      <c r="K1716" s="107">
        <v>4450.49</v>
      </c>
    </row>
    <row r="1717" spans="7:11" x14ac:dyDescent="0.2">
      <c r="G1717" s="3">
        <v>41028</v>
      </c>
      <c r="H1717" s="2" t="s">
        <v>13</v>
      </c>
      <c r="I1717" s="2" t="s">
        <v>27</v>
      </c>
      <c r="J1717" s="2" t="s">
        <v>30</v>
      </c>
      <c r="K1717" s="107">
        <v>5511.74</v>
      </c>
    </row>
    <row r="1718" spans="7:11" x14ac:dyDescent="0.2">
      <c r="G1718" s="3">
        <v>41042</v>
      </c>
      <c r="H1718" s="2" t="s">
        <v>13</v>
      </c>
      <c r="I1718" s="2" t="s">
        <v>20</v>
      </c>
      <c r="J1718" s="2" t="s">
        <v>24</v>
      </c>
      <c r="K1718" s="107">
        <v>4615.5200000000004</v>
      </c>
    </row>
    <row r="1719" spans="7:11" x14ac:dyDescent="0.2">
      <c r="G1719" s="3">
        <v>41347</v>
      </c>
      <c r="H1719" s="2" t="s">
        <v>31</v>
      </c>
      <c r="I1719" s="2" t="s">
        <v>27</v>
      </c>
      <c r="J1719" s="2" t="s">
        <v>34</v>
      </c>
      <c r="K1719" s="107">
        <v>9527.65</v>
      </c>
    </row>
    <row r="1720" spans="7:11" x14ac:dyDescent="0.2">
      <c r="G1720" s="3">
        <v>41634</v>
      </c>
      <c r="H1720" s="2" t="s">
        <v>28</v>
      </c>
      <c r="I1720" s="2" t="s">
        <v>27</v>
      </c>
      <c r="J1720" s="2" t="s">
        <v>282</v>
      </c>
      <c r="K1720" s="107">
        <v>5584.08</v>
      </c>
    </row>
    <row r="1721" spans="7:11" x14ac:dyDescent="0.2">
      <c r="G1721" s="3">
        <v>40953</v>
      </c>
      <c r="H1721" s="2" t="s">
        <v>28</v>
      </c>
      <c r="I1721" s="2" t="s">
        <v>14</v>
      </c>
      <c r="J1721" s="2" t="s">
        <v>34</v>
      </c>
      <c r="K1721" s="107">
        <v>8064.79</v>
      </c>
    </row>
    <row r="1722" spans="7:11" x14ac:dyDescent="0.2">
      <c r="G1722" s="3">
        <v>41041</v>
      </c>
      <c r="H1722" s="2" t="s">
        <v>28</v>
      </c>
      <c r="I1722" s="2" t="s">
        <v>23</v>
      </c>
      <c r="J1722" s="2" t="s">
        <v>18</v>
      </c>
      <c r="K1722" s="107">
        <v>1902.35</v>
      </c>
    </row>
    <row r="1723" spans="7:11" x14ac:dyDescent="0.2">
      <c r="G1723" s="3">
        <v>41432</v>
      </c>
      <c r="H1723" s="2" t="s">
        <v>31</v>
      </c>
      <c r="I1723" s="2" t="s">
        <v>23</v>
      </c>
      <c r="J1723" s="2" t="s">
        <v>36</v>
      </c>
      <c r="K1723" s="107">
        <v>5228.25</v>
      </c>
    </row>
    <row r="1724" spans="7:11" x14ac:dyDescent="0.2">
      <c r="G1724" s="3">
        <v>41452</v>
      </c>
      <c r="H1724" s="2" t="s">
        <v>28</v>
      </c>
      <c r="I1724" s="2" t="s">
        <v>20</v>
      </c>
      <c r="J1724" s="2" t="s">
        <v>15</v>
      </c>
      <c r="K1724" s="107">
        <v>1762.03</v>
      </c>
    </row>
    <row r="1725" spans="7:11" x14ac:dyDescent="0.2">
      <c r="G1725" s="3">
        <v>41285</v>
      </c>
      <c r="H1725" s="2" t="s">
        <v>13</v>
      </c>
      <c r="I1725" s="2" t="s">
        <v>23</v>
      </c>
      <c r="J1725" s="2" t="s">
        <v>26</v>
      </c>
      <c r="K1725" s="107">
        <v>4218.57</v>
      </c>
    </row>
    <row r="1726" spans="7:11" x14ac:dyDescent="0.2">
      <c r="G1726" s="3">
        <v>41306</v>
      </c>
      <c r="H1726" s="2" t="s">
        <v>28</v>
      </c>
      <c r="I1726" s="2" t="s">
        <v>20</v>
      </c>
      <c r="J1726" s="2" t="s">
        <v>35</v>
      </c>
      <c r="K1726" s="107">
        <v>1883.16</v>
      </c>
    </row>
    <row r="1727" spans="7:11" x14ac:dyDescent="0.2">
      <c r="G1727" s="3">
        <v>41181</v>
      </c>
      <c r="H1727" s="2" t="s">
        <v>31</v>
      </c>
      <c r="I1727" s="2" t="s">
        <v>14</v>
      </c>
      <c r="J1727" s="2" t="s">
        <v>32</v>
      </c>
      <c r="K1727" s="107">
        <v>8370.98</v>
      </c>
    </row>
    <row r="1728" spans="7:11" x14ac:dyDescent="0.2">
      <c r="G1728" s="3">
        <v>41260</v>
      </c>
      <c r="H1728" s="2" t="s">
        <v>31</v>
      </c>
      <c r="I1728" s="2" t="s">
        <v>14</v>
      </c>
      <c r="J1728" s="2" t="s">
        <v>29</v>
      </c>
      <c r="K1728" s="107">
        <v>6480.2</v>
      </c>
    </row>
    <row r="1729" spans="7:11" x14ac:dyDescent="0.2">
      <c r="G1729" s="3">
        <v>41519</v>
      </c>
      <c r="H1729" s="2" t="s">
        <v>17</v>
      </c>
      <c r="I1729" s="2" t="s">
        <v>27</v>
      </c>
      <c r="J1729" s="2" t="s">
        <v>18</v>
      </c>
      <c r="K1729" s="107">
        <v>8024.31</v>
      </c>
    </row>
    <row r="1730" spans="7:11" x14ac:dyDescent="0.2">
      <c r="G1730" s="3">
        <v>40974</v>
      </c>
      <c r="H1730" s="2" t="s">
        <v>17</v>
      </c>
      <c r="I1730" s="2" t="s">
        <v>20</v>
      </c>
      <c r="J1730" s="2" t="s">
        <v>26</v>
      </c>
      <c r="K1730" s="107">
        <v>5705.36</v>
      </c>
    </row>
    <row r="1731" spans="7:11" x14ac:dyDescent="0.2">
      <c r="G1731" s="3">
        <v>41134</v>
      </c>
      <c r="H1731" s="2" t="s">
        <v>17</v>
      </c>
      <c r="I1731" s="2" t="s">
        <v>27</v>
      </c>
      <c r="J1731" s="2" t="s">
        <v>24</v>
      </c>
      <c r="K1731" s="107">
        <v>2453.84</v>
      </c>
    </row>
    <row r="1732" spans="7:11" x14ac:dyDescent="0.2">
      <c r="G1732" s="3">
        <v>41374</v>
      </c>
      <c r="H1732" s="2" t="s">
        <v>28</v>
      </c>
      <c r="I1732" s="2" t="s">
        <v>27</v>
      </c>
      <c r="J1732" s="2" t="s">
        <v>24</v>
      </c>
      <c r="K1732" s="107">
        <v>9341.5</v>
      </c>
    </row>
    <row r="1733" spans="7:11" x14ac:dyDescent="0.2">
      <c r="G1733" s="3">
        <v>41587</v>
      </c>
      <c r="H1733" s="2" t="s">
        <v>17</v>
      </c>
      <c r="I1733" s="2" t="s">
        <v>14</v>
      </c>
      <c r="J1733" s="2" t="s">
        <v>26</v>
      </c>
      <c r="K1733" s="107">
        <v>144.43</v>
      </c>
    </row>
    <row r="1734" spans="7:11" x14ac:dyDescent="0.2">
      <c r="G1734" s="3">
        <v>41179</v>
      </c>
      <c r="H1734" s="2" t="s">
        <v>28</v>
      </c>
      <c r="I1734" s="2" t="s">
        <v>20</v>
      </c>
      <c r="J1734" s="2" t="s">
        <v>36</v>
      </c>
      <c r="K1734" s="107">
        <v>3895.61</v>
      </c>
    </row>
    <row r="1735" spans="7:11" x14ac:dyDescent="0.2">
      <c r="G1735" s="3">
        <v>41303</v>
      </c>
      <c r="H1735" s="2" t="s">
        <v>28</v>
      </c>
      <c r="I1735" s="2" t="s">
        <v>14</v>
      </c>
      <c r="J1735" s="2" t="s">
        <v>21</v>
      </c>
      <c r="K1735" s="107">
        <v>3005.77</v>
      </c>
    </row>
    <row r="1736" spans="7:11" x14ac:dyDescent="0.2">
      <c r="G1736" s="3">
        <v>41549</v>
      </c>
      <c r="H1736" s="2" t="s">
        <v>28</v>
      </c>
      <c r="I1736" s="2" t="s">
        <v>14</v>
      </c>
      <c r="J1736" s="2" t="s">
        <v>282</v>
      </c>
      <c r="K1736" s="107">
        <v>143.91</v>
      </c>
    </row>
    <row r="1737" spans="7:11" x14ac:dyDescent="0.2">
      <c r="G1737" s="3">
        <v>41251</v>
      </c>
      <c r="H1737" s="2" t="s">
        <v>13</v>
      </c>
      <c r="I1737" s="2" t="s">
        <v>20</v>
      </c>
      <c r="J1737" s="2" t="s">
        <v>282</v>
      </c>
      <c r="K1737" s="107">
        <v>9303.0499999999993</v>
      </c>
    </row>
    <row r="1738" spans="7:11" x14ac:dyDescent="0.2">
      <c r="G1738" s="3">
        <v>41480</v>
      </c>
      <c r="H1738" s="2" t="s">
        <v>13</v>
      </c>
      <c r="I1738" s="2" t="s">
        <v>23</v>
      </c>
      <c r="J1738" s="2" t="s">
        <v>29</v>
      </c>
      <c r="K1738" s="107">
        <v>7583.42</v>
      </c>
    </row>
    <row r="1739" spans="7:11" x14ac:dyDescent="0.2">
      <c r="G1739" s="3">
        <v>41113</v>
      </c>
      <c r="H1739" s="2" t="s">
        <v>31</v>
      </c>
      <c r="I1739" s="2" t="s">
        <v>27</v>
      </c>
      <c r="J1739" s="2" t="s">
        <v>24</v>
      </c>
      <c r="K1739" s="107">
        <v>7916.05</v>
      </c>
    </row>
    <row r="1740" spans="7:11" x14ac:dyDescent="0.2">
      <c r="G1740" s="3">
        <v>41422</v>
      </c>
      <c r="H1740" s="2" t="s">
        <v>17</v>
      </c>
      <c r="I1740" s="2" t="s">
        <v>14</v>
      </c>
      <c r="J1740" s="2" t="s">
        <v>24</v>
      </c>
      <c r="K1740" s="107">
        <v>3737.07</v>
      </c>
    </row>
    <row r="1741" spans="7:11" x14ac:dyDescent="0.2">
      <c r="G1741" s="3">
        <v>41484</v>
      </c>
      <c r="H1741" s="2" t="s">
        <v>17</v>
      </c>
      <c r="I1741" s="2" t="s">
        <v>27</v>
      </c>
      <c r="J1741" s="2" t="s">
        <v>18</v>
      </c>
      <c r="K1741" s="107">
        <v>6714.77</v>
      </c>
    </row>
    <row r="1742" spans="7:11" x14ac:dyDescent="0.2">
      <c r="G1742" s="3">
        <v>41496</v>
      </c>
      <c r="H1742" s="2" t="s">
        <v>31</v>
      </c>
      <c r="I1742" s="2" t="s">
        <v>20</v>
      </c>
      <c r="J1742" s="2" t="s">
        <v>35</v>
      </c>
      <c r="K1742" s="107">
        <v>9847.3799999999992</v>
      </c>
    </row>
    <row r="1743" spans="7:11" x14ac:dyDescent="0.2">
      <c r="G1743" s="3">
        <v>41553</v>
      </c>
      <c r="H1743" s="2" t="s">
        <v>17</v>
      </c>
      <c r="I1743" s="2" t="s">
        <v>14</v>
      </c>
      <c r="J1743" s="2" t="s">
        <v>18</v>
      </c>
      <c r="K1743" s="107">
        <v>2653.37</v>
      </c>
    </row>
    <row r="1744" spans="7:11" x14ac:dyDescent="0.2">
      <c r="G1744" s="3">
        <v>41630</v>
      </c>
      <c r="H1744" s="2" t="s">
        <v>13</v>
      </c>
      <c r="I1744" s="2" t="s">
        <v>27</v>
      </c>
      <c r="J1744" s="2" t="s">
        <v>26</v>
      </c>
      <c r="K1744" s="107">
        <v>3987.91</v>
      </c>
    </row>
    <row r="1745" spans="7:11" x14ac:dyDescent="0.2">
      <c r="G1745" s="3">
        <v>41559</v>
      </c>
      <c r="H1745" s="2" t="s">
        <v>31</v>
      </c>
      <c r="I1745" s="2" t="s">
        <v>20</v>
      </c>
      <c r="J1745" s="2" t="s">
        <v>33</v>
      </c>
      <c r="K1745" s="107">
        <v>9491.5300000000007</v>
      </c>
    </row>
    <row r="1746" spans="7:11" x14ac:dyDescent="0.2">
      <c r="G1746" s="3">
        <v>41116</v>
      </c>
      <c r="H1746" s="2" t="s">
        <v>28</v>
      </c>
      <c r="I1746" s="2" t="s">
        <v>14</v>
      </c>
      <c r="J1746" s="2" t="s">
        <v>35</v>
      </c>
      <c r="K1746" s="107">
        <v>1600.51</v>
      </c>
    </row>
    <row r="1747" spans="7:11" x14ac:dyDescent="0.2">
      <c r="G1747" s="3">
        <v>40994</v>
      </c>
      <c r="H1747" s="2" t="s">
        <v>13</v>
      </c>
      <c r="I1747" s="2" t="s">
        <v>23</v>
      </c>
      <c r="J1747" s="2" t="s">
        <v>15</v>
      </c>
      <c r="K1747" s="107">
        <v>4638.9799999999996</v>
      </c>
    </row>
    <row r="1748" spans="7:11" x14ac:dyDescent="0.2">
      <c r="G1748" s="3">
        <v>41349</v>
      </c>
      <c r="H1748" s="2" t="s">
        <v>28</v>
      </c>
      <c r="I1748" s="2" t="s">
        <v>14</v>
      </c>
      <c r="J1748" s="2" t="s">
        <v>15</v>
      </c>
      <c r="K1748" s="107">
        <v>7395.25</v>
      </c>
    </row>
    <row r="1749" spans="7:11" x14ac:dyDescent="0.2">
      <c r="G1749" s="3">
        <v>41198</v>
      </c>
      <c r="H1749" s="2" t="s">
        <v>17</v>
      </c>
      <c r="I1749" s="2" t="s">
        <v>20</v>
      </c>
      <c r="J1749" s="2" t="s">
        <v>36</v>
      </c>
      <c r="K1749" s="107">
        <v>7555.41</v>
      </c>
    </row>
    <row r="1750" spans="7:11" x14ac:dyDescent="0.2">
      <c r="G1750" s="3">
        <v>41110</v>
      </c>
      <c r="H1750" s="2" t="s">
        <v>17</v>
      </c>
      <c r="I1750" s="2" t="s">
        <v>14</v>
      </c>
      <c r="J1750" s="2" t="s">
        <v>15</v>
      </c>
      <c r="K1750" s="107">
        <v>7476.22</v>
      </c>
    </row>
    <row r="1751" spans="7:11" x14ac:dyDescent="0.2">
      <c r="G1751" s="3">
        <v>41099</v>
      </c>
      <c r="H1751" s="2" t="s">
        <v>31</v>
      </c>
      <c r="I1751" s="2" t="s">
        <v>23</v>
      </c>
      <c r="J1751" s="2" t="s">
        <v>26</v>
      </c>
      <c r="K1751" s="107">
        <v>6587.95</v>
      </c>
    </row>
    <row r="1752" spans="7:11" x14ac:dyDescent="0.2">
      <c r="G1752" s="3">
        <v>41535</v>
      </c>
      <c r="H1752" s="2" t="s">
        <v>17</v>
      </c>
      <c r="I1752" s="2" t="s">
        <v>20</v>
      </c>
      <c r="J1752" s="2" t="s">
        <v>34</v>
      </c>
      <c r="K1752" s="107">
        <v>9786</v>
      </c>
    </row>
    <row r="1753" spans="7:11" x14ac:dyDescent="0.2">
      <c r="G1753" s="3">
        <v>41238</v>
      </c>
      <c r="H1753" s="2" t="s">
        <v>31</v>
      </c>
      <c r="I1753" s="2" t="s">
        <v>14</v>
      </c>
      <c r="J1753" s="2" t="s">
        <v>18</v>
      </c>
      <c r="K1753" s="107">
        <v>1959.54</v>
      </c>
    </row>
    <row r="1754" spans="7:11" x14ac:dyDescent="0.2">
      <c r="G1754" s="3">
        <v>41395</v>
      </c>
      <c r="H1754" s="2" t="s">
        <v>13</v>
      </c>
      <c r="I1754" s="2" t="s">
        <v>20</v>
      </c>
      <c r="J1754" s="2" t="s">
        <v>30</v>
      </c>
      <c r="K1754" s="107">
        <v>7050.57</v>
      </c>
    </row>
    <row r="1755" spans="7:11" x14ac:dyDescent="0.2">
      <c r="G1755" s="3">
        <v>41118</v>
      </c>
      <c r="H1755" s="2" t="s">
        <v>28</v>
      </c>
      <c r="I1755" s="2" t="s">
        <v>14</v>
      </c>
      <c r="J1755" s="2" t="s">
        <v>34</v>
      </c>
      <c r="K1755" s="107">
        <v>5228.74</v>
      </c>
    </row>
    <row r="1756" spans="7:11" x14ac:dyDescent="0.2">
      <c r="G1756" s="3">
        <v>40993</v>
      </c>
      <c r="H1756" s="2" t="s">
        <v>13</v>
      </c>
      <c r="I1756" s="2" t="s">
        <v>27</v>
      </c>
      <c r="J1756" s="2" t="s">
        <v>26</v>
      </c>
      <c r="K1756" s="107">
        <v>3147.88</v>
      </c>
    </row>
    <row r="1757" spans="7:11" x14ac:dyDescent="0.2">
      <c r="G1757" s="3">
        <v>40974</v>
      </c>
      <c r="H1757" s="2" t="s">
        <v>17</v>
      </c>
      <c r="I1757" s="2" t="s">
        <v>14</v>
      </c>
      <c r="J1757" s="2" t="s">
        <v>24</v>
      </c>
      <c r="K1757" s="107">
        <v>4374.59</v>
      </c>
    </row>
    <row r="1758" spans="7:11" x14ac:dyDescent="0.2">
      <c r="G1758" s="3">
        <v>41289</v>
      </c>
      <c r="H1758" s="2" t="s">
        <v>31</v>
      </c>
      <c r="I1758" s="2" t="s">
        <v>20</v>
      </c>
      <c r="J1758" s="2" t="s">
        <v>35</v>
      </c>
      <c r="K1758" s="107">
        <v>4457.8900000000003</v>
      </c>
    </row>
    <row r="1759" spans="7:11" x14ac:dyDescent="0.2">
      <c r="G1759" s="3">
        <v>40930</v>
      </c>
      <c r="H1759" s="2" t="s">
        <v>31</v>
      </c>
      <c r="I1759" s="2" t="s">
        <v>23</v>
      </c>
      <c r="J1759" s="2" t="s">
        <v>34</v>
      </c>
      <c r="K1759" s="107">
        <v>3103.73</v>
      </c>
    </row>
    <row r="1760" spans="7:11" x14ac:dyDescent="0.2">
      <c r="G1760" s="3">
        <v>41383</v>
      </c>
      <c r="H1760" s="2" t="s">
        <v>17</v>
      </c>
      <c r="I1760" s="2" t="s">
        <v>20</v>
      </c>
      <c r="J1760" s="2" t="s">
        <v>15</v>
      </c>
      <c r="K1760" s="107">
        <v>400.88</v>
      </c>
    </row>
    <row r="1761" spans="7:11" x14ac:dyDescent="0.2">
      <c r="G1761" s="3">
        <v>41456</v>
      </c>
      <c r="H1761" s="2" t="s">
        <v>28</v>
      </c>
      <c r="I1761" s="2" t="s">
        <v>23</v>
      </c>
      <c r="J1761" s="2" t="s">
        <v>282</v>
      </c>
      <c r="K1761" s="107">
        <v>6238.42</v>
      </c>
    </row>
    <row r="1762" spans="7:11" x14ac:dyDescent="0.2">
      <c r="G1762" s="3">
        <v>41307</v>
      </c>
      <c r="H1762" s="2" t="s">
        <v>13</v>
      </c>
      <c r="I1762" s="2" t="s">
        <v>20</v>
      </c>
      <c r="J1762" s="2" t="s">
        <v>15</v>
      </c>
      <c r="K1762" s="107">
        <v>14</v>
      </c>
    </row>
    <row r="1763" spans="7:11" x14ac:dyDescent="0.2">
      <c r="G1763" s="3">
        <v>41550</v>
      </c>
      <c r="H1763" s="2" t="s">
        <v>28</v>
      </c>
      <c r="I1763" s="2" t="s">
        <v>27</v>
      </c>
      <c r="J1763" s="2" t="s">
        <v>26</v>
      </c>
      <c r="K1763" s="107">
        <v>657.4</v>
      </c>
    </row>
    <row r="1764" spans="7:11" x14ac:dyDescent="0.2">
      <c r="G1764" s="3">
        <v>41258</v>
      </c>
      <c r="H1764" s="2" t="s">
        <v>31</v>
      </c>
      <c r="I1764" s="2" t="s">
        <v>23</v>
      </c>
      <c r="J1764" s="2" t="s">
        <v>24</v>
      </c>
      <c r="K1764" s="107">
        <v>3206.42</v>
      </c>
    </row>
    <row r="1765" spans="7:11" x14ac:dyDescent="0.2">
      <c r="G1765" s="3">
        <v>41000</v>
      </c>
      <c r="H1765" s="2" t="s">
        <v>13</v>
      </c>
      <c r="I1765" s="2" t="s">
        <v>20</v>
      </c>
      <c r="J1765" s="2" t="s">
        <v>33</v>
      </c>
      <c r="K1765" s="107">
        <v>4242.46</v>
      </c>
    </row>
    <row r="1766" spans="7:11" x14ac:dyDescent="0.2">
      <c r="G1766" s="3">
        <v>41184</v>
      </c>
      <c r="H1766" s="2" t="s">
        <v>13</v>
      </c>
      <c r="I1766" s="2" t="s">
        <v>20</v>
      </c>
      <c r="J1766" s="2" t="s">
        <v>29</v>
      </c>
      <c r="K1766" s="107">
        <v>8052.21</v>
      </c>
    </row>
    <row r="1767" spans="7:11" x14ac:dyDescent="0.2">
      <c r="G1767" s="3">
        <v>41492</v>
      </c>
      <c r="H1767" s="2" t="s">
        <v>31</v>
      </c>
      <c r="I1767" s="2" t="s">
        <v>20</v>
      </c>
      <c r="J1767" s="2" t="s">
        <v>26</v>
      </c>
      <c r="K1767" s="107">
        <v>3390.56</v>
      </c>
    </row>
    <row r="1768" spans="7:11" x14ac:dyDescent="0.2">
      <c r="G1768" s="3">
        <v>41527</v>
      </c>
      <c r="H1768" s="2" t="s">
        <v>13</v>
      </c>
      <c r="I1768" s="2" t="s">
        <v>20</v>
      </c>
      <c r="J1768" s="2" t="s">
        <v>26</v>
      </c>
      <c r="K1768" s="107">
        <v>7333.46</v>
      </c>
    </row>
    <row r="1769" spans="7:11" x14ac:dyDescent="0.2">
      <c r="G1769" s="3">
        <v>41013</v>
      </c>
      <c r="H1769" s="2" t="s">
        <v>13</v>
      </c>
      <c r="I1769" s="2" t="s">
        <v>14</v>
      </c>
      <c r="J1769" s="2" t="s">
        <v>18</v>
      </c>
      <c r="K1769" s="107">
        <v>6654.98</v>
      </c>
    </row>
    <row r="1770" spans="7:11" x14ac:dyDescent="0.2">
      <c r="G1770" s="3">
        <v>41492</v>
      </c>
      <c r="H1770" s="2" t="s">
        <v>28</v>
      </c>
      <c r="I1770" s="2" t="s">
        <v>14</v>
      </c>
      <c r="J1770" s="2" t="s">
        <v>35</v>
      </c>
      <c r="K1770" s="107">
        <v>932.57</v>
      </c>
    </row>
    <row r="1771" spans="7:11" x14ac:dyDescent="0.2">
      <c r="G1771" s="3">
        <v>41276</v>
      </c>
      <c r="H1771" s="2" t="s">
        <v>28</v>
      </c>
      <c r="I1771" s="2" t="s">
        <v>27</v>
      </c>
      <c r="J1771" s="2" t="s">
        <v>29</v>
      </c>
      <c r="K1771" s="107">
        <v>4407.46</v>
      </c>
    </row>
    <row r="1772" spans="7:11" x14ac:dyDescent="0.2">
      <c r="G1772" s="3">
        <v>41606</v>
      </c>
      <c r="H1772" s="2" t="s">
        <v>31</v>
      </c>
      <c r="I1772" s="2" t="s">
        <v>14</v>
      </c>
      <c r="J1772" s="2" t="s">
        <v>35</v>
      </c>
      <c r="K1772" s="107">
        <v>274.3</v>
      </c>
    </row>
    <row r="1773" spans="7:11" x14ac:dyDescent="0.2">
      <c r="G1773" s="3">
        <v>41415</v>
      </c>
      <c r="H1773" s="2" t="s">
        <v>17</v>
      </c>
      <c r="I1773" s="2" t="s">
        <v>20</v>
      </c>
      <c r="J1773" s="2" t="s">
        <v>26</v>
      </c>
      <c r="K1773" s="107">
        <v>359.24</v>
      </c>
    </row>
    <row r="1774" spans="7:11" x14ac:dyDescent="0.2">
      <c r="G1774" s="3">
        <v>41150</v>
      </c>
      <c r="H1774" s="2" t="s">
        <v>13</v>
      </c>
      <c r="I1774" s="2" t="s">
        <v>14</v>
      </c>
      <c r="J1774" s="2" t="s">
        <v>18</v>
      </c>
      <c r="K1774" s="107">
        <v>2460.0500000000002</v>
      </c>
    </row>
    <row r="1775" spans="7:11" x14ac:dyDescent="0.2">
      <c r="G1775" s="3">
        <v>41240</v>
      </c>
      <c r="H1775" s="2" t="s">
        <v>31</v>
      </c>
      <c r="I1775" s="2" t="s">
        <v>23</v>
      </c>
      <c r="J1775" s="2" t="s">
        <v>18</v>
      </c>
      <c r="K1775" s="107">
        <v>4369.3599999999997</v>
      </c>
    </row>
    <row r="1776" spans="7:11" x14ac:dyDescent="0.2">
      <c r="G1776" s="3">
        <v>41149</v>
      </c>
      <c r="H1776" s="2" t="s">
        <v>13</v>
      </c>
      <c r="I1776" s="2" t="s">
        <v>23</v>
      </c>
      <c r="J1776" s="2" t="s">
        <v>21</v>
      </c>
      <c r="K1776" s="107">
        <v>1087.45</v>
      </c>
    </row>
    <row r="1777" spans="7:11" x14ac:dyDescent="0.2">
      <c r="G1777" s="3">
        <v>41276</v>
      </c>
      <c r="H1777" s="2" t="s">
        <v>17</v>
      </c>
      <c r="I1777" s="2" t="s">
        <v>27</v>
      </c>
      <c r="J1777" s="2" t="s">
        <v>29</v>
      </c>
      <c r="K1777" s="107">
        <v>2020.51</v>
      </c>
    </row>
    <row r="1778" spans="7:11" x14ac:dyDescent="0.2">
      <c r="G1778" s="3">
        <v>41479</v>
      </c>
      <c r="H1778" s="2" t="s">
        <v>17</v>
      </c>
      <c r="I1778" s="2" t="s">
        <v>23</v>
      </c>
      <c r="J1778" s="2" t="s">
        <v>30</v>
      </c>
      <c r="K1778" s="107">
        <v>8462.4</v>
      </c>
    </row>
    <row r="1779" spans="7:11" x14ac:dyDescent="0.2">
      <c r="G1779" s="3">
        <v>41244</v>
      </c>
      <c r="H1779" s="2" t="s">
        <v>17</v>
      </c>
      <c r="I1779" s="2" t="s">
        <v>23</v>
      </c>
      <c r="J1779" s="2" t="s">
        <v>34</v>
      </c>
      <c r="K1779" s="107">
        <v>1561.41</v>
      </c>
    </row>
    <row r="1780" spans="7:11" x14ac:dyDescent="0.2">
      <c r="G1780" s="3">
        <v>41630</v>
      </c>
      <c r="H1780" s="2" t="s">
        <v>31</v>
      </c>
      <c r="I1780" s="2" t="s">
        <v>23</v>
      </c>
      <c r="J1780" s="2" t="s">
        <v>33</v>
      </c>
      <c r="K1780" s="107">
        <v>4317.6099999999997</v>
      </c>
    </row>
    <row r="1781" spans="7:11" x14ac:dyDescent="0.2">
      <c r="G1781" s="3">
        <v>41031</v>
      </c>
      <c r="H1781" s="2" t="s">
        <v>13</v>
      </c>
      <c r="I1781" s="2" t="s">
        <v>23</v>
      </c>
      <c r="J1781" s="2" t="s">
        <v>24</v>
      </c>
      <c r="K1781" s="107">
        <v>5378.69</v>
      </c>
    </row>
    <row r="1782" spans="7:11" x14ac:dyDescent="0.2">
      <c r="G1782" s="3">
        <v>41049</v>
      </c>
      <c r="H1782" s="2" t="s">
        <v>13</v>
      </c>
      <c r="I1782" s="2" t="s">
        <v>20</v>
      </c>
      <c r="J1782" s="2" t="s">
        <v>35</v>
      </c>
      <c r="K1782" s="107">
        <v>4308.6899999999996</v>
      </c>
    </row>
    <row r="1783" spans="7:11" x14ac:dyDescent="0.2">
      <c r="G1783" s="3">
        <v>41385</v>
      </c>
      <c r="H1783" s="2" t="s">
        <v>28</v>
      </c>
      <c r="I1783" s="2" t="s">
        <v>20</v>
      </c>
      <c r="J1783" s="2" t="s">
        <v>282</v>
      </c>
      <c r="K1783" s="107">
        <v>4301.37</v>
      </c>
    </row>
    <row r="1784" spans="7:11" x14ac:dyDescent="0.2">
      <c r="G1784" s="3">
        <v>41057</v>
      </c>
      <c r="H1784" s="2" t="s">
        <v>31</v>
      </c>
      <c r="I1784" s="2" t="s">
        <v>20</v>
      </c>
      <c r="J1784" s="2" t="s">
        <v>29</v>
      </c>
      <c r="K1784" s="107">
        <v>9568.44</v>
      </c>
    </row>
    <row r="1785" spans="7:11" x14ac:dyDescent="0.2">
      <c r="G1785" s="3">
        <v>41107</v>
      </c>
      <c r="H1785" s="2" t="s">
        <v>13</v>
      </c>
      <c r="I1785" s="2" t="s">
        <v>27</v>
      </c>
      <c r="J1785" s="2" t="s">
        <v>26</v>
      </c>
      <c r="K1785" s="107">
        <v>6108.87</v>
      </c>
    </row>
    <row r="1786" spans="7:11" x14ac:dyDescent="0.2">
      <c r="G1786" s="3">
        <v>41275</v>
      </c>
      <c r="H1786" s="2" t="s">
        <v>31</v>
      </c>
      <c r="I1786" s="2" t="s">
        <v>27</v>
      </c>
      <c r="J1786" s="2" t="s">
        <v>21</v>
      </c>
      <c r="K1786" s="107">
        <v>572.58000000000004</v>
      </c>
    </row>
    <row r="1787" spans="7:11" x14ac:dyDescent="0.2">
      <c r="G1787" s="3">
        <v>41144</v>
      </c>
      <c r="H1787" s="2" t="s">
        <v>17</v>
      </c>
      <c r="I1787" s="2" t="s">
        <v>23</v>
      </c>
      <c r="J1787" s="2" t="s">
        <v>33</v>
      </c>
      <c r="K1787" s="107">
        <v>3296.14</v>
      </c>
    </row>
    <row r="1788" spans="7:11" x14ac:dyDescent="0.2">
      <c r="G1788" s="3">
        <v>41611</v>
      </c>
      <c r="H1788" s="2" t="s">
        <v>28</v>
      </c>
      <c r="I1788" s="2" t="s">
        <v>14</v>
      </c>
      <c r="J1788" s="2" t="s">
        <v>282</v>
      </c>
      <c r="K1788" s="107">
        <v>5383.94</v>
      </c>
    </row>
    <row r="1789" spans="7:11" x14ac:dyDescent="0.2">
      <c r="G1789" s="3">
        <v>41050</v>
      </c>
      <c r="H1789" s="2" t="s">
        <v>28</v>
      </c>
      <c r="I1789" s="2" t="s">
        <v>23</v>
      </c>
      <c r="J1789" s="2" t="s">
        <v>21</v>
      </c>
      <c r="K1789" s="107">
        <v>5100.41</v>
      </c>
    </row>
    <row r="1790" spans="7:11" x14ac:dyDescent="0.2">
      <c r="G1790" s="3">
        <v>41444</v>
      </c>
      <c r="H1790" s="2" t="s">
        <v>31</v>
      </c>
      <c r="I1790" s="2" t="s">
        <v>14</v>
      </c>
      <c r="J1790" s="2" t="s">
        <v>35</v>
      </c>
      <c r="K1790" s="107">
        <v>3538.01</v>
      </c>
    </row>
    <row r="1791" spans="7:11" x14ac:dyDescent="0.2">
      <c r="G1791" s="3">
        <v>40913</v>
      </c>
      <c r="H1791" s="2" t="s">
        <v>17</v>
      </c>
      <c r="I1791" s="2" t="s">
        <v>27</v>
      </c>
      <c r="J1791" s="2" t="s">
        <v>32</v>
      </c>
      <c r="K1791" s="107">
        <v>4338.63</v>
      </c>
    </row>
    <row r="1792" spans="7:11" x14ac:dyDescent="0.2">
      <c r="G1792" s="3">
        <v>41392</v>
      </c>
      <c r="H1792" s="2" t="s">
        <v>31</v>
      </c>
      <c r="I1792" s="2" t="s">
        <v>20</v>
      </c>
      <c r="J1792" s="2" t="s">
        <v>30</v>
      </c>
      <c r="K1792" s="107">
        <v>6919.58</v>
      </c>
    </row>
    <row r="1793" spans="7:11" x14ac:dyDescent="0.2">
      <c r="G1793" s="3">
        <v>41562</v>
      </c>
      <c r="H1793" s="2" t="s">
        <v>13</v>
      </c>
      <c r="I1793" s="2" t="s">
        <v>27</v>
      </c>
      <c r="J1793" s="2" t="s">
        <v>34</v>
      </c>
      <c r="K1793" s="107">
        <v>3532.72</v>
      </c>
    </row>
    <row r="1794" spans="7:11" x14ac:dyDescent="0.2">
      <c r="G1794" s="3">
        <v>41558</v>
      </c>
      <c r="H1794" s="2" t="s">
        <v>13</v>
      </c>
      <c r="I1794" s="2" t="s">
        <v>14</v>
      </c>
      <c r="J1794" s="2" t="s">
        <v>21</v>
      </c>
      <c r="K1794" s="107">
        <v>1244.71</v>
      </c>
    </row>
    <row r="1795" spans="7:11" x14ac:dyDescent="0.2">
      <c r="G1795" s="3">
        <v>41191</v>
      </c>
      <c r="H1795" s="2" t="s">
        <v>17</v>
      </c>
      <c r="I1795" s="2" t="s">
        <v>14</v>
      </c>
      <c r="J1795" s="2" t="s">
        <v>35</v>
      </c>
      <c r="K1795" s="107">
        <v>8417.6</v>
      </c>
    </row>
    <row r="1796" spans="7:11" x14ac:dyDescent="0.2">
      <c r="G1796" s="3">
        <v>41580</v>
      </c>
      <c r="H1796" s="2" t="s">
        <v>28</v>
      </c>
      <c r="I1796" s="2" t="s">
        <v>20</v>
      </c>
      <c r="J1796" s="2" t="s">
        <v>33</v>
      </c>
      <c r="K1796" s="107">
        <v>2430.62</v>
      </c>
    </row>
    <row r="1797" spans="7:11" x14ac:dyDescent="0.2">
      <c r="G1797" s="3">
        <v>41404</v>
      </c>
      <c r="H1797" s="2" t="s">
        <v>31</v>
      </c>
      <c r="I1797" s="2" t="s">
        <v>20</v>
      </c>
      <c r="J1797" s="2" t="s">
        <v>35</v>
      </c>
      <c r="K1797" s="107">
        <v>3755.21</v>
      </c>
    </row>
    <row r="1798" spans="7:11" x14ac:dyDescent="0.2">
      <c r="G1798" s="3">
        <v>41565</v>
      </c>
      <c r="H1798" s="2" t="s">
        <v>13</v>
      </c>
      <c r="I1798" s="2" t="s">
        <v>23</v>
      </c>
      <c r="J1798" s="2" t="s">
        <v>33</v>
      </c>
      <c r="K1798" s="107">
        <v>9551.7999999999993</v>
      </c>
    </row>
    <row r="1799" spans="7:11" x14ac:dyDescent="0.2">
      <c r="G1799" s="3">
        <v>41509</v>
      </c>
      <c r="H1799" s="2" t="s">
        <v>13</v>
      </c>
      <c r="I1799" s="2" t="s">
        <v>23</v>
      </c>
      <c r="J1799" s="2" t="s">
        <v>26</v>
      </c>
      <c r="K1799" s="107">
        <v>9222.82</v>
      </c>
    </row>
    <row r="1800" spans="7:11" x14ac:dyDescent="0.2">
      <c r="G1800" s="3">
        <v>40955</v>
      </c>
      <c r="H1800" s="2" t="s">
        <v>13</v>
      </c>
      <c r="I1800" s="2" t="s">
        <v>14</v>
      </c>
      <c r="J1800" s="2" t="s">
        <v>24</v>
      </c>
      <c r="K1800" s="107">
        <v>2253.9699999999998</v>
      </c>
    </row>
    <row r="1801" spans="7:11" x14ac:dyDescent="0.2">
      <c r="G1801" s="3">
        <v>41637</v>
      </c>
      <c r="H1801" s="2" t="s">
        <v>28</v>
      </c>
      <c r="I1801" s="2" t="s">
        <v>23</v>
      </c>
      <c r="J1801" s="2" t="s">
        <v>282</v>
      </c>
      <c r="K1801" s="107">
        <v>4333.6400000000003</v>
      </c>
    </row>
    <row r="1802" spans="7:11" x14ac:dyDescent="0.2">
      <c r="G1802" s="3">
        <v>41213</v>
      </c>
      <c r="H1802" s="2" t="s">
        <v>31</v>
      </c>
      <c r="I1802" s="2" t="s">
        <v>20</v>
      </c>
      <c r="J1802" s="2" t="s">
        <v>24</v>
      </c>
      <c r="K1802" s="107">
        <v>6531.95</v>
      </c>
    </row>
    <row r="1803" spans="7:11" x14ac:dyDescent="0.2">
      <c r="G1803" s="3">
        <v>41375</v>
      </c>
      <c r="H1803" s="2" t="s">
        <v>17</v>
      </c>
      <c r="I1803" s="2" t="s">
        <v>23</v>
      </c>
      <c r="J1803" s="2" t="s">
        <v>282</v>
      </c>
      <c r="K1803" s="107">
        <v>3746.82</v>
      </c>
    </row>
    <row r="1804" spans="7:11" x14ac:dyDescent="0.2">
      <c r="G1804" s="3">
        <v>41622</v>
      </c>
      <c r="H1804" s="2" t="s">
        <v>17</v>
      </c>
      <c r="I1804" s="2" t="s">
        <v>14</v>
      </c>
      <c r="J1804" s="2" t="s">
        <v>29</v>
      </c>
      <c r="K1804" s="107">
        <v>8807.85</v>
      </c>
    </row>
    <row r="1805" spans="7:11" x14ac:dyDescent="0.2">
      <c r="G1805" s="3">
        <v>41357</v>
      </c>
      <c r="H1805" s="2" t="s">
        <v>31</v>
      </c>
      <c r="I1805" s="2" t="s">
        <v>23</v>
      </c>
      <c r="J1805" s="2" t="s">
        <v>29</v>
      </c>
      <c r="K1805" s="107">
        <v>8451.02</v>
      </c>
    </row>
    <row r="1806" spans="7:11" x14ac:dyDescent="0.2">
      <c r="G1806" s="3">
        <v>41371</v>
      </c>
      <c r="H1806" s="2" t="s">
        <v>17</v>
      </c>
      <c r="I1806" s="2" t="s">
        <v>14</v>
      </c>
      <c r="J1806" s="2" t="s">
        <v>282</v>
      </c>
      <c r="K1806" s="107">
        <v>2870.43</v>
      </c>
    </row>
    <row r="1807" spans="7:11" x14ac:dyDescent="0.2">
      <c r="G1807" s="3">
        <v>41351</v>
      </c>
      <c r="H1807" s="2" t="s">
        <v>28</v>
      </c>
      <c r="I1807" s="2" t="s">
        <v>20</v>
      </c>
      <c r="J1807" s="2" t="s">
        <v>15</v>
      </c>
      <c r="K1807" s="107">
        <v>4357.67</v>
      </c>
    </row>
    <row r="1808" spans="7:11" x14ac:dyDescent="0.2">
      <c r="G1808" s="3">
        <v>41360</v>
      </c>
      <c r="H1808" s="2" t="s">
        <v>13</v>
      </c>
      <c r="I1808" s="2" t="s">
        <v>27</v>
      </c>
      <c r="J1808" s="2" t="s">
        <v>282</v>
      </c>
      <c r="K1808" s="107">
        <v>8308.5</v>
      </c>
    </row>
    <row r="1809" spans="7:11" x14ac:dyDescent="0.2">
      <c r="G1809" s="3">
        <v>41524</v>
      </c>
      <c r="H1809" s="2" t="s">
        <v>28</v>
      </c>
      <c r="I1809" s="2" t="s">
        <v>14</v>
      </c>
      <c r="J1809" s="2" t="s">
        <v>36</v>
      </c>
      <c r="K1809" s="107">
        <v>5081.1099999999997</v>
      </c>
    </row>
    <row r="1810" spans="7:11" x14ac:dyDescent="0.2">
      <c r="G1810" s="3">
        <v>41389</v>
      </c>
      <c r="H1810" s="2" t="s">
        <v>13</v>
      </c>
      <c r="I1810" s="2" t="s">
        <v>14</v>
      </c>
      <c r="J1810" s="2" t="s">
        <v>32</v>
      </c>
      <c r="K1810" s="107">
        <v>8913.16</v>
      </c>
    </row>
    <row r="1811" spans="7:11" x14ac:dyDescent="0.2">
      <c r="G1811" s="3">
        <v>41341</v>
      </c>
      <c r="H1811" s="2" t="s">
        <v>28</v>
      </c>
      <c r="I1811" s="2" t="s">
        <v>27</v>
      </c>
      <c r="J1811" s="2" t="s">
        <v>18</v>
      </c>
      <c r="K1811" s="107">
        <v>83.51</v>
      </c>
    </row>
    <row r="1812" spans="7:11" x14ac:dyDescent="0.2">
      <c r="G1812" s="3">
        <v>41361</v>
      </c>
      <c r="H1812" s="2" t="s">
        <v>31</v>
      </c>
      <c r="I1812" s="2" t="s">
        <v>23</v>
      </c>
      <c r="J1812" s="2" t="s">
        <v>26</v>
      </c>
      <c r="K1812" s="107">
        <v>9763.77</v>
      </c>
    </row>
    <row r="1813" spans="7:11" x14ac:dyDescent="0.2">
      <c r="G1813" s="3">
        <v>40985</v>
      </c>
      <c r="H1813" s="2" t="s">
        <v>31</v>
      </c>
      <c r="I1813" s="2" t="s">
        <v>23</v>
      </c>
      <c r="J1813" s="2" t="s">
        <v>29</v>
      </c>
      <c r="K1813" s="107">
        <v>6805.56</v>
      </c>
    </row>
    <row r="1814" spans="7:11" x14ac:dyDescent="0.2">
      <c r="G1814" s="3">
        <v>41164</v>
      </c>
      <c r="H1814" s="2" t="s">
        <v>17</v>
      </c>
      <c r="I1814" s="2" t="s">
        <v>27</v>
      </c>
      <c r="J1814" s="2" t="s">
        <v>26</v>
      </c>
      <c r="K1814" s="107">
        <v>2165.17</v>
      </c>
    </row>
    <row r="1815" spans="7:11" x14ac:dyDescent="0.2">
      <c r="G1815" s="3">
        <v>41260</v>
      </c>
      <c r="H1815" s="2" t="s">
        <v>31</v>
      </c>
      <c r="I1815" s="2" t="s">
        <v>23</v>
      </c>
      <c r="J1815" s="2" t="s">
        <v>35</v>
      </c>
      <c r="K1815" s="107">
        <v>4578.8</v>
      </c>
    </row>
    <row r="1816" spans="7:11" x14ac:dyDescent="0.2">
      <c r="G1816" s="3">
        <v>41276</v>
      </c>
      <c r="H1816" s="2" t="s">
        <v>13</v>
      </c>
      <c r="I1816" s="2" t="s">
        <v>27</v>
      </c>
      <c r="J1816" s="2" t="s">
        <v>15</v>
      </c>
      <c r="K1816" s="107">
        <v>1814.63</v>
      </c>
    </row>
    <row r="1817" spans="7:11" x14ac:dyDescent="0.2">
      <c r="G1817" s="3">
        <v>41081</v>
      </c>
      <c r="H1817" s="2" t="s">
        <v>13</v>
      </c>
      <c r="I1817" s="2" t="s">
        <v>14</v>
      </c>
      <c r="J1817" s="2" t="s">
        <v>29</v>
      </c>
      <c r="K1817" s="107">
        <v>663.48</v>
      </c>
    </row>
    <row r="1818" spans="7:11" x14ac:dyDescent="0.2">
      <c r="G1818" s="3">
        <v>40989</v>
      </c>
      <c r="H1818" s="2" t="s">
        <v>17</v>
      </c>
      <c r="I1818" s="2" t="s">
        <v>23</v>
      </c>
      <c r="J1818" s="2" t="s">
        <v>18</v>
      </c>
      <c r="K1818" s="107">
        <v>7019.34</v>
      </c>
    </row>
    <row r="1819" spans="7:11" x14ac:dyDescent="0.2">
      <c r="G1819" s="3">
        <v>41529</v>
      </c>
      <c r="H1819" s="2" t="s">
        <v>31</v>
      </c>
      <c r="I1819" s="2" t="s">
        <v>23</v>
      </c>
      <c r="J1819" s="2" t="s">
        <v>30</v>
      </c>
      <c r="K1819" s="107">
        <v>4330.17</v>
      </c>
    </row>
    <row r="1820" spans="7:11" x14ac:dyDescent="0.2">
      <c r="G1820" s="3">
        <v>40969</v>
      </c>
      <c r="H1820" s="2" t="s">
        <v>17</v>
      </c>
      <c r="I1820" s="2" t="s">
        <v>27</v>
      </c>
      <c r="J1820" s="2" t="s">
        <v>32</v>
      </c>
      <c r="K1820" s="107">
        <v>4937.45</v>
      </c>
    </row>
    <row r="1821" spans="7:11" x14ac:dyDescent="0.2">
      <c r="G1821" s="3">
        <v>40983</v>
      </c>
      <c r="H1821" s="2" t="s">
        <v>28</v>
      </c>
      <c r="I1821" s="2" t="s">
        <v>23</v>
      </c>
      <c r="J1821" s="2" t="s">
        <v>34</v>
      </c>
      <c r="K1821" s="107">
        <v>3705.8</v>
      </c>
    </row>
    <row r="1822" spans="7:11" x14ac:dyDescent="0.2">
      <c r="G1822" s="3">
        <v>41117</v>
      </c>
      <c r="H1822" s="2" t="s">
        <v>28</v>
      </c>
      <c r="I1822" s="2" t="s">
        <v>14</v>
      </c>
      <c r="J1822" s="2" t="s">
        <v>29</v>
      </c>
      <c r="K1822" s="107">
        <v>8092.45</v>
      </c>
    </row>
    <row r="1823" spans="7:11" x14ac:dyDescent="0.2">
      <c r="G1823" s="3">
        <v>41263</v>
      </c>
      <c r="H1823" s="2" t="s">
        <v>13</v>
      </c>
      <c r="I1823" s="2" t="s">
        <v>14</v>
      </c>
      <c r="J1823" s="2" t="s">
        <v>30</v>
      </c>
      <c r="K1823" s="107">
        <v>1188.1600000000001</v>
      </c>
    </row>
    <row r="1824" spans="7:11" x14ac:dyDescent="0.2">
      <c r="G1824" s="3">
        <v>40914</v>
      </c>
      <c r="H1824" s="2" t="s">
        <v>13</v>
      </c>
      <c r="I1824" s="2" t="s">
        <v>23</v>
      </c>
      <c r="J1824" s="2" t="s">
        <v>35</v>
      </c>
      <c r="K1824" s="107">
        <v>8757.76</v>
      </c>
    </row>
    <row r="1825" spans="7:11" x14ac:dyDescent="0.2">
      <c r="G1825" s="3">
        <v>41335</v>
      </c>
      <c r="H1825" s="2" t="s">
        <v>13</v>
      </c>
      <c r="I1825" s="2" t="s">
        <v>14</v>
      </c>
      <c r="J1825" s="2" t="s">
        <v>34</v>
      </c>
      <c r="K1825" s="107">
        <v>2973.05</v>
      </c>
    </row>
    <row r="1826" spans="7:11" x14ac:dyDescent="0.2">
      <c r="G1826" s="3">
        <v>41145</v>
      </c>
      <c r="H1826" s="2" t="s">
        <v>13</v>
      </c>
      <c r="I1826" s="2" t="s">
        <v>23</v>
      </c>
      <c r="J1826" s="2" t="s">
        <v>33</v>
      </c>
      <c r="K1826" s="107">
        <v>8116.54</v>
      </c>
    </row>
    <row r="1827" spans="7:11" x14ac:dyDescent="0.2">
      <c r="G1827" s="3">
        <v>41419</v>
      </c>
      <c r="H1827" s="2" t="s">
        <v>17</v>
      </c>
      <c r="I1827" s="2" t="s">
        <v>20</v>
      </c>
      <c r="J1827" s="2" t="s">
        <v>282</v>
      </c>
      <c r="K1827" s="107">
        <v>7847.09</v>
      </c>
    </row>
    <row r="1828" spans="7:11" x14ac:dyDescent="0.2">
      <c r="G1828" s="3">
        <v>41098</v>
      </c>
      <c r="H1828" s="2" t="s">
        <v>13</v>
      </c>
      <c r="I1828" s="2" t="s">
        <v>23</v>
      </c>
      <c r="J1828" s="2" t="s">
        <v>15</v>
      </c>
      <c r="K1828" s="107">
        <v>4147.03</v>
      </c>
    </row>
    <row r="1829" spans="7:11" x14ac:dyDescent="0.2">
      <c r="G1829" s="3">
        <v>41414</v>
      </c>
      <c r="H1829" s="2" t="s">
        <v>28</v>
      </c>
      <c r="I1829" s="2" t="s">
        <v>14</v>
      </c>
      <c r="J1829" s="2" t="s">
        <v>29</v>
      </c>
      <c r="K1829" s="107">
        <v>8451.2900000000009</v>
      </c>
    </row>
    <row r="1830" spans="7:11" x14ac:dyDescent="0.2">
      <c r="G1830" s="3">
        <v>41492</v>
      </c>
      <c r="H1830" s="2" t="s">
        <v>28</v>
      </c>
      <c r="I1830" s="2" t="s">
        <v>27</v>
      </c>
      <c r="J1830" s="2" t="s">
        <v>30</v>
      </c>
      <c r="K1830" s="107">
        <v>6631.99</v>
      </c>
    </row>
    <row r="1831" spans="7:11" x14ac:dyDescent="0.2">
      <c r="G1831" s="3">
        <v>41487</v>
      </c>
      <c r="H1831" s="2" t="s">
        <v>28</v>
      </c>
      <c r="I1831" s="2" t="s">
        <v>27</v>
      </c>
      <c r="J1831" s="2" t="s">
        <v>35</v>
      </c>
      <c r="K1831" s="107">
        <v>3335.37</v>
      </c>
    </row>
    <row r="1832" spans="7:11" x14ac:dyDescent="0.2">
      <c r="G1832" s="3">
        <v>41577</v>
      </c>
      <c r="H1832" s="2" t="s">
        <v>28</v>
      </c>
      <c r="I1832" s="2" t="s">
        <v>20</v>
      </c>
      <c r="J1832" s="2" t="s">
        <v>24</v>
      </c>
      <c r="K1832" s="107">
        <v>1635.63</v>
      </c>
    </row>
    <row r="1833" spans="7:11" x14ac:dyDescent="0.2">
      <c r="G1833" s="3">
        <v>41559</v>
      </c>
      <c r="H1833" s="2" t="s">
        <v>28</v>
      </c>
      <c r="I1833" s="2" t="s">
        <v>14</v>
      </c>
      <c r="J1833" s="2" t="s">
        <v>33</v>
      </c>
      <c r="K1833" s="107">
        <v>515.73</v>
      </c>
    </row>
    <row r="1834" spans="7:11" x14ac:dyDescent="0.2">
      <c r="G1834" s="3">
        <v>41301</v>
      </c>
      <c r="H1834" s="2" t="s">
        <v>17</v>
      </c>
      <c r="I1834" s="2" t="s">
        <v>20</v>
      </c>
      <c r="J1834" s="2" t="s">
        <v>21</v>
      </c>
      <c r="K1834" s="107">
        <v>4064.95</v>
      </c>
    </row>
    <row r="1835" spans="7:11" x14ac:dyDescent="0.2">
      <c r="G1835" s="3">
        <v>41173</v>
      </c>
      <c r="H1835" s="2" t="s">
        <v>13</v>
      </c>
      <c r="I1835" s="2" t="s">
        <v>27</v>
      </c>
      <c r="J1835" s="2" t="s">
        <v>24</v>
      </c>
      <c r="K1835" s="107">
        <v>3463.5</v>
      </c>
    </row>
    <row r="1836" spans="7:11" x14ac:dyDescent="0.2">
      <c r="G1836" s="3">
        <v>41262</v>
      </c>
      <c r="H1836" s="2" t="s">
        <v>31</v>
      </c>
      <c r="I1836" s="2" t="s">
        <v>20</v>
      </c>
      <c r="J1836" s="2" t="s">
        <v>24</v>
      </c>
      <c r="K1836" s="107">
        <v>1322.03</v>
      </c>
    </row>
    <row r="1837" spans="7:11" x14ac:dyDescent="0.2">
      <c r="G1837" s="3">
        <v>40990</v>
      </c>
      <c r="H1837" s="2" t="s">
        <v>28</v>
      </c>
      <c r="I1837" s="2" t="s">
        <v>27</v>
      </c>
      <c r="J1837" s="2" t="s">
        <v>33</v>
      </c>
      <c r="K1837" s="107">
        <v>4768.17</v>
      </c>
    </row>
    <row r="1838" spans="7:11" x14ac:dyDescent="0.2">
      <c r="G1838" s="3">
        <v>41362</v>
      </c>
      <c r="H1838" s="2" t="s">
        <v>28</v>
      </c>
      <c r="I1838" s="2" t="s">
        <v>14</v>
      </c>
      <c r="J1838" s="2" t="s">
        <v>282</v>
      </c>
      <c r="K1838" s="107">
        <v>7053.24</v>
      </c>
    </row>
    <row r="1839" spans="7:11" x14ac:dyDescent="0.2">
      <c r="G1839" s="3">
        <v>41158</v>
      </c>
      <c r="H1839" s="2" t="s">
        <v>13</v>
      </c>
      <c r="I1839" s="2" t="s">
        <v>23</v>
      </c>
      <c r="J1839" s="2" t="s">
        <v>21</v>
      </c>
      <c r="K1839" s="107">
        <v>3305.56</v>
      </c>
    </row>
    <row r="1840" spans="7:11" x14ac:dyDescent="0.2">
      <c r="G1840" s="3">
        <v>41031</v>
      </c>
      <c r="H1840" s="2" t="s">
        <v>13</v>
      </c>
      <c r="I1840" s="2" t="s">
        <v>20</v>
      </c>
      <c r="J1840" s="2" t="s">
        <v>32</v>
      </c>
      <c r="K1840" s="107">
        <v>6951.48</v>
      </c>
    </row>
    <row r="1841" spans="7:11" x14ac:dyDescent="0.2">
      <c r="G1841" s="3">
        <v>41296</v>
      </c>
      <c r="H1841" s="2" t="s">
        <v>17</v>
      </c>
      <c r="I1841" s="2" t="s">
        <v>14</v>
      </c>
      <c r="J1841" s="2" t="s">
        <v>18</v>
      </c>
      <c r="K1841" s="107">
        <v>4728.1499999999996</v>
      </c>
    </row>
    <row r="1842" spans="7:11" x14ac:dyDescent="0.2">
      <c r="G1842" s="3">
        <v>41276</v>
      </c>
      <c r="H1842" s="2" t="s">
        <v>13</v>
      </c>
      <c r="I1842" s="2" t="s">
        <v>27</v>
      </c>
      <c r="J1842" s="2" t="s">
        <v>15</v>
      </c>
      <c r="K1842" s="107">
        <v>7150.48</v>
      </c>
    </row>
    <row r="1843" spans="7:11" x14ac:dyDescent="0.2">
      <c r="G1843" s="3">
        <v>41347</v>
      </c>
      <c r="H1843" s="2" t="s">
        <v>28</v>
      </c>
      <c r="I1843" s="2" t="s">
        <v>20</v>
      </c>
      <c r="J1843" s="2" t="s">
        <v>282</v>
      </c>
      <c r="K1843" s="107">
        <v>1929.79</v>
      </c>
    </row>
    <row r="1844" spans="7:11" x14ac:dyDescent="0.2">
      <c r="G1844" s="3">
        <v>41497</v>
      </c>
      <c r="H1844" s="2" t="s">
        <v>28</v>
      </c>
      <c r="I1844" s="2" t="s">
        <v>23</v>
      </c>
      <c r="J1844" s="2" t="s">
        <v>34</v>
      </c>
      <c r="K1844" s="107">
        <v>1741.74</v>
      </c>
    </row>
    <row r="1845" spans="7:11" x14ac:dyDescent="0.2">
      <c r="G1845" s="3">
        <v>41131</v>
      </c>
      <c r="H1845" s="2" t="s">
        <v>17</v>
      </c>
      <c r="I1845" s="2" t="s">
        <v>20</v>
      </c>
      <c r="J1845" s="2" t="s">
        <v>33</v>
      </c>
      <c r="K1845" s="107">
        <v>510.51</v>
      </c>
    </row>
    <row r="1846" spans="7:11" x14ac:dyDescent="0.2">
      <c r="G1846" s="3">
        <v>41158</v>
      </c>
      <c r="H1846" s="2" t="s">
        <v>31</v>
      </c>
      <c r="I1846" s="2" t="s">
        <v>20</v>
      </c>
      <c r="J1846" s="2" t="s">
        <v>21</v>
      </c>
      <c r="K1846" s="107">
        <v>4760.54</v>
      </c>
    </row>
    <row r="1847" spans="7:11" x14ac:dyDescent="0.2">
      <c r="G1847" s="3">
        <v>41223</v>
      </c>
      <c r="H1847" s="2" t="s">
        <v>28</v>
      </c>
      <c r="I1847" s="2" t="s">
        <v>27</v>
      </c>
      <c r="J1847" s="2" t="s">
        <v>24</v>
      </c>
      <c r="K1847" s="107">
        <v>6134.67</v>
      </c>
    </row>
    <row r="1848" spans="7:11" x14ac:dyDescent="0.2">
      <c r="G1848" s="3">
        <v>40918</v>
      </c>
      <c r="H1848" s="2" t="s">
        <v>28</v>
      </c>
      <c r="I1848" s="2" t="s">
        <v>14</v>
      </c>
      <c r="J1848" s="2" t="s">
        <v>32</v>
      </c>
      <c r="K1848" s="107">
        <v>6984.55</v>
      </c>
    </row>
    <row r="1849" spans="7:11" x14ac:dyDescent="0.2">
      <c r="G1849" s="3">
        <v>41176</v>
      </c>
      <c r="H1849" s="2" t="s">
        <v>28</v>
      </c>
      <c r="I1849" s="2" t="s">
        <v>14</v>
      </c>
      <c r="J1849" s="2" t="s">
        <v>15</v>
      </c>
      <c r="K1849" s="107">
        <v>860.8</v>
      </c>
    </row>
    <row r="1850" spans="7:11" x14ac:dyDescent="0.2">
      <c r="G1850" s="3">
        <v>41237</v>
      </c>
      <c r="H1850" s="2" t="s">
        <v>28</v>
      </c>
      <c r="I1850" s="2" t="s">
        <v>14</v>
      </c>
      <c r="J1850" s="2" t="s">
        <v>35</v>
      </c>
      <c r="K1850" s="107">
        <v>1095.6300000000001</v>
      </c>
    </row>
    <row r="1851" spans="7:11" x14ac:dyDescent="0.2">
      <c r="G1851" s="3">
        <v>40939</v>
      </c>
      <c r="H1851" s="2" t="s">
        <v>31</v>
      </c>
      <c r="I1851" s="2" t="s">
        <v>27</v>
      </c>
      <c r="J1851" s="2" t="s">
        <v>18</v>
      </c>
      <c r="K1851" s="107">
        <v>5541.99</v>
      </c>
    </row>
    <row r="1852" spans="7:11" x14ac:dyDescent="0.2">
      <c r="G1852" s="3">
        <v>41390</v>
      </c>
      <c r="H1852" s="2" t="s">
        <v>31</v>
      </c>
      <c r="I1852" s="2" t="s">
        <v>14</v>
      </c>
      <c r="J1852" s="2" t="s">
        <v>34</v>
      </c>
      <c r="K1852" s="107">
        <v>738.03</v>
      </c>
    </row>
    <row r="1853" spans="7:11" x14ac:dyDescent="0.2">
      <c r="G1853" s="3">
        <v>41168</v>
      </c>
      <c r="H1853" s="2" t="s">
        <v>13</v>
      </c>
      <c r="I1853" s="2" t="s">
        <v>20</v>
      </c>
      <c r="J1853" s="2" t="s">
        <v>36</v>
      </c>
      <c r="K1853" s="107">
        <v>2334.5300000000002</v>
      </c>
    </row>
    <row r="1854" spans="7:11" x14ac:dyDescent="0.2">
      <c r="G1854" s="3">
        <v>41499</v>
      </c>
      <c r="H1854" s="2" t="s">
        <v>17</v>
      </c>
      <c r="I1854" s="2" t="s">
        <v>20</v>
      </c>
      <c r="J1854" s="2" t="s">
        <v>30</v>
      </c>
      <c r="K1854" s="107">
        <v>5193.84</v>
      </c>
    </row>
    <row r="1855" spans="7:11" x14ac:dyDescent="0.2">
      <c r="G1855" s="3">
        <v>41396</v>
      </c>
      <c r="H1855" s="2" t="s">
        <v>28</v>
      </c>
      <c r="I1855" s="2" t="s">
        <v>20</v>
      </c>
      <c r="J1855" s="2" t="s">
        <v>35</v>
      </c>
      <c r="K1855" s="107">
        <v>4403.17</v>
      </c>
    </row>
    <row r="1856" spans="7:11" x14ac:dyDescent="0.2">
      <c r="G1856" s="3">
        <v>41416</v>
      </c>
      <c r="H1856" s="2" t="s">
        <v>28</v>
      </c>
      <c r="I1856" s="2" t="s">
        <v>27</v>
      </c>
      <c r="J1856" s="2" t="s">
        <v>18</v>
      </c>
      <c r="K1856" s="107">
        <v>3903.13</v>
      </c>
    </row>
    <row r="1857" spans="7:11" x14ac:dyDescent="0.2">
      <c r="G1857" s="3">
        <v>41330</v>
      </c>
      <c r="H1857" s="2" t="s">
        <v>13</v>
      </c>
      <c r="I1857" s="2" t="s">
        <v>23</v>
      </c>
      <c r="J1857" s="2" t="s">
        <v>34</v>
      </c>
      <c r="K1857" s="107">
        <v>8083.62</v>
      </c>
    </row>
    <row r="1858" spans="7:11" x14ac:dyDescent="0.2">
      <c r="G1858" s="3">
        <v>41211</v>
      </c>
      <c r="H1858" s="2" t="s">
        <v>31</v>
      </c>
      <c r="I1858" s="2" t="s">
        <v>23</v>
      </c>
      <c r="J1858" s="2" t="s">
        <v>35</v>
      </c>
      <c r="K1858" s="107">
        <v>9124.2000000000007</v>
      </c>
    </row>
    <row r="1859" spans="7:11" x14ac:dyDescent="0.2">
      <c r="G1859" s="3">
        <v>41495</v>
      </c>
      <c r="H1859" s="2" t="s">
        <v>17</v>
      </c>
      <c r="I1859" s="2" t="s">
        <v>14</v>
      </c>
      <c r="J1859" s="2" t="s">
        <v>36</v>
      </c>
      <c r="K1859" s="107">
        <v>2217.7399999999998</v>
      </c>
    </row>
    <row r="1860" spans="7:11" x14ac:dyDescent="0.2">
      <c r="G1860" s="3">
        <v>41516</v>
      </c>
      <c r="H1860" s="2" t="s">
        <v>13</v>
      </c>
      <c r="I1860" s="2" t="s">
        <v>14</v>
      </c>
      <c r="J1860" s="2" t="s">
        <v>282</v>
      </c>
      <c r="K1860" s="107">
        <v>7283.08</v>
      </c>
    </row>
    <row r="1861" spans="7:11" x14ac:dyDescent="0.2">
      <c r="G1861" s="3">
        <v>41378</v>
      </c>
      <c r="H1861" s="2" t="s">
        <v>17</v>
      </c>
      <c r="I1861" s="2" t="s">
        <v>23</v>
      </c>
      <c r="J1861" s="2" t="s">
        <v>15</v>
      </c>
      <c r="K1861" s="107">
        <v>6274.33</v>
      </c>
    </row>
    <row r="1862" spans="7:11" x14ac:dyDescent="0.2">
      <c r="G1862" s="3">
        <v>41449</v>
      </c>
      <c r="H1862" s="2" t="s">
        <v>17</v>
      </c>
      <c r="I1862" s="2" t="s">
        <v>14</v>
      </c>
      <c r="J1862" s="2" t="s">
        <v>21</v>
      </c>
      <c r="K1862" s="107">
        <v>7378.89</v>
      </c>
    </row>
    <row r="1863" spans="7:11" x14ac:dyDescent="0.2">
      <c r="G1863" s="3">
        <v>41548</v>
      </c>
      <c r="H1863" s="2" t="s">
        <v>13</v>
      </c>
      <c r="I1863" s="2" t="s">
        <v>20</v>
      </c>
      <c r="J1863" s="2" t="s">
        <v>29</v>
      </c>
      <c r="K1863" s="107">
        <v>8254.2900000000009</v>
      </c>
    </row>
    <row r="1864" spans="7:11" x14ac:dyDescent="0.2">
      <c r="G1864" s="3">
        <v>41528</v>
      </c>
      <c r="H1864" s="2" t="s">
        <v>17</v>
      </c>
      <c r="I1864" s="2" t="s">
        <v>14</v>
      </c>
      <c r="J1864" s="2" t="s">
        <v>35</v>
      </c>
      <c r="K1864" s="107">
        <v>8082.66</v>
      </c>
    </row>
    <row r="1865" spans="7:11" x14ac:dyDescent="0.2">
      <c r="G1865" s="3">
        <v>41528</v>
      </c>
      <c r="H1865" s="2" t="s">
        <v>17</v>
      </c>
      <c r="I1865" s="2" t="s">
        <v>20</v>
      </c>
      <c r="J1865" s="2" t="s">
        <v>18</v>
      </c>
      <c r="K1865" s="107">
        <v>8309.56</v>
      </c>
    </row>
    <row r="1866" spans="7:11" x14ac:dyDescent="0.2">
      <c r="G1866" s="3">
        <v>41002</v>
      </c>
      <c r="H1866" s="2" t="s">
        <v>17</v>
      </c>
      <c r="I1866" s="2" t="s">
        <v>14</v>
      </c>
      <c r="J1866" s="2" t="s">
        <v>32</v>
      </c>
      <c r="K1866" s="107">
        <v>1979.96</v>
      </c>
    </row>
    <row r="1867" spans="7:11" x14ac:dyDescent="0.2">
      <c r="G1867" s="3">
        <v>41083</v>
      </c>
      <c r="H1867" s="2" t="s">
        <v>31</v>
      </c>
      <c r="I1867" s="2" t="s">
        <v>14</v>
      </c>
      <c r="J1867" s="2" t="s">
        <v>18</v>
      </c>
      <c r="K1867" s="107">
        <v>7025.09</v>
      </c>
    </row>
    <row r="1868" spans="7:11" x14ac:dyDescent="0.2">
      <c r="G1868" s="3">
        <v>41033</v>
      </c>
      <c r="H1868" s="2" t="s">
        <v>31</v>
      </c>
      <c r="I1868" s="2" t="s">
        <v>27</v>
      </c>
      <c r="J1868" s="2" t="s">
        <v>29</v>
      </c>
      <c r="K1868" s="107">
        <v>7786.62</v>
      </c>
    </row>
    <row r="1869" spans="7:11" x14ac:dyDescent="0.2">
      <c r="G1869" s="3">
        <v>41610</v>
      </c>
      <c r="H1869" s="2" t="s">
        <v>31</v>
      </c>
      <c r="I1869" s="2" t="s">
        <v>27</v>
      </c>
      <c r="J1869" s="2" t="s">
        <v>30</v>
      </c>
      <c r="K1869" s="107">
        <v>6895.14</v>
      </c>
    </row>
    <row r="1870" spans="7:11" x14ac:dyDescent="0.2">
      <c r="G1870" s="3">
        <v>41093</v>
      </c>
      <c r="H1870" s="2" t="s">
        <v>13</v>
      </c>
      <c r="I1870" s="2" t="s">
        <v>23</v>
      </c>
      <c r="J1870" s="2" t="s">
        <v>33</v>
      </c>
      <c r="K1870" s="107">
        <v>2813.63</v>
      </c>
    </row>
    <row r="1871" spans="7:11" x14ac:dyDescent="0.2">
      <c r="G1871" s="3">
        <v>41543</v>
      </c>
      <c r="H1871" s="2" t="s">
        <v>28</v>
      </c>
      <c r="I1871" s="2" t="s">
        <v>14</v>
      </c>
      <c r="J1871" s="2" t="s">
        <v>282</v>
      </c>
      <c r="K1871" s="107">
        <v>939.49</v>
      </c>
    </row>
    <row r="1872" spans="7:11" x14ac:dyDescent="0.2">
      <c r="G1872" s="3">
        <v>41581</v>
      </c>
      <c r="H1872" s="2" t="s">
        <v>17</v>
      </c>
      <c r="I1872" s="2" t="s">
        <v>23</v>
      </c>
      <c r="J1872" s="2" t="s">
        <v>32</v>
      </c>
      <c r="K1872" s="107">
        <v>1429.36</v>
      </c>
    </row>
    <row r="1873" spans="7:11" x14ac:dyDescent="0.2">
      <c r="G1873" s="3">
        <v>41296</v>
      </c>
      <c r="H1873" s="2" t="s">
        <v>17</v>
      </c>
      <c r="I1873" s="2" t="s">
        <v>14</v>
      </c>
      <c r="J1873" s="2" t="s">
        <v>18</v>
      </c>
      <c r="K1873" s="107">
        <v>6217.03</v>
      </c>
    </row>
    <row r="1874" spans="7:11" x14ac:dyDescent="0.2">
      <c r="G1874" s="3">
        <v>41274</v>
      </c>
      <c r="H1874" s="2" t="s">
        <v>13</v>
      </c>
      <c r="I1874" s="2" t="s">
        <v>14</v>
      </c>
      <c r="J1874" s="2" t="s">
        <v>15</v>
      </c>
      <c r="K1874" s="107">
        <v>7454.71</v>
      </c>
    </row>
    <row r="1875" spans="7:11" x14ac:dyDescent="0.2">
      <c r="G1875" s="3">
        <v>41041</v>
      </c>
      <c r="H1875" s="2" t="s">
        <v>28</v>
      </c>
      <c r="I1875" s="2" t="s">
        <v>27</v>
      </c>
      <c r="J1875" s="2" t="s">
        <v>35</v>
      </c>
      <c r="K1875" s="107">
        <v>8358.2800000000007</v>
      </c>
    </row>
    <row r="1876" spans="7:11" x14ac:dyDescent="0.2">
      <c r="G1876" s="3">
        <v>41160</v>
      </c>
      <c r="H1876" s="2" t="s">
        <v>28</v>
      </c>
      <c r="I1876" s="2" t="s">
        <v>20</v>
      </c>
      <c r="J1876" s="2" t="s">
        <v>15</v>
      </c>
      <c r="K1876" s="107">
        <v>2721</v>
      </c>
    </row>
    <row r="1877" spans="7:11" x14ac:dyDescent="0.2">
      <c r="G1877" s="3">
        <v>41322</v>
      </c>
      <c r="H1877" s="2" t="s">
        <v>13</v>
      </c>
      <c r="I1877" s="2" t="s">
        <v>23</v>
      </c>
      <c r="J1877" s="2" t="s">
        <v>35</v>
      </c>
      <c r="K1877" s="107">
        <v>3000.49</v>
      </c>
    </row>
    <row r="1878" spans="7:11" x14ac:dyDescent="0.2">
      <c r="G1878" s="3">
        <v>41246</v>
      </c>
      <c r="H1878" s="2" t="s">
        <v>17</v>
      </c>
      <c r="I1878" s="2" t="s">
        <v>27</v>
      </c>
      <c r="J1878" s="2" t="s">
        <v>21</v>
      </c>
      <c r="K1878" s="107">
        <v>3465.43</v>
      </c>
    </row>
    <row r="1879" spans="7:11" x14ac:dyDescent="0.2">
      <c r="G1879" s="3">
        <v>41577</v>
      </c>
      <c r="H1879" s="2" t="s">
        <v>31</v>
      </c>
      <c r="I1879" s="2" t="s">
        <v>14</v>
      </c>
      <c r="J1879" s="2" t="s">
        <v>26</v>
      </c>
      <c r="K1879" s="107">
        <v>7825.01</v>
      </c>
    </row>
    <row r="1880" spans="7:11" x14ac:dyDescent="0.2">
      <c r="G1880" s="3">
        <v>41635</v>
      </c>
      <c r="H1880" s="2" t="s">
        <v>31</v>
      </c>
      <c r="I1880" s="2" t="s">
        <v>20</v>
      </c>
      <c r="J1880" s="2" t="s">
        <v>34</v>
      </c>
      <c r="K1880" s="107">
        <v>3253.83</v>
      </c>
    </row>
    <row r="1881" spans="7:11" x14ac:dyDescent="0.2">
      <c r="G1881" s="3">
        <v>41287</v>
      </c>
      <c r="H1881" s="2" t="s">
        <v>17</v>
      </c>
      <c r="I1881" s="2" t="s">
        <v>14</v>
      </c>
      <c r="J1881" s="2" t="s">
        <v>21</v>
      </c>
      <c r="K1881" s="107">
        <v>6124.09</v>
      </c>
    </row>
    <row r="1882" spans="7:11" x14ac:dyDescent="0.2">
      <c r="G1882" s="3">
        <v>41341</v>
      </c>
      <c r="H1882" s="2" t="s">
        <v>17</v>
      </c>
      <c r="I1882" s="2" t="s">
        <v>20</v>
      </c>
      <c r="J1882" s="2" t="s">
        <v>33</v>
      </c>
      <c r="K1882" s="107">
        <v>9337.6299999999992</v>
      </c>
    </row>
    <row r="1883" spans="7:11" x14ac:dyDescent="0.2">
      <c r="G1883" s="3">
        <v>41536</v>
      </c>
      <c r="H1883" s="2" t="s">
        <v>28</v>
      </c>
      <c r="I1883" s="2" t="s">
        <v>20</v>
      </c>
      <c r="J1883" s="2" t="s">
        <v>34</v>
      </c>
      <c r="K1883" s="107">
        <v>7825.07</v>
      </c>
    </row>
    <row r="1884" spans="7:11" x14ac:dyDescent="0.2">
      <c r="G1884" s="3">
        <v>41527</v>
      </c>
      <c r="H1884" s="2" t="s">
        <v>28</v>
      </c>
      <c r="I1884" s="2" t="s">
        <v>23</v>
      </c>
      <c r="J1884" s="2" t="s">
        <v>26</v>
      </c>
      <c r="K1884" s="107">
        <v>3995.29</v>
      </c>
    </row>
    <row r="1885" spans="7:11" x14ac:dyDescent="0.2">
      <c r="G1885" s="3">
        <v>41068</v>
      </c>
      <c r="H1885" s="2" t="s">
        <v>17</v>
      </c>
      <c r="I1885" s="2" t="s">
        <v>27</v>
      </c>
      <c r="J1885" s="2" t="s">
        <v>35</v>
      </c>
      <c r="K1885" s="107">
        <v>7884.4</v>
      </c>
    </row>
    <row r="1886" spans="7:11" x14ac:dyDescent="0.2">
      <c r="G1886" s="3">
        <v>41416</v>
      </c>
      <c r="H1886" s="2" t="s">
        <v>31</v>
      </c>
      <c r="I1886" s="2" t="s">
        <v>14</v>
      </c>
      <c r="J1886" s="2" t="s">
        <v>15</v>
      </c>
      <c r="K1886" s="107">
        <v>1726.79</v>
      </c>
    </row>
    <row r="1887" spans="7:11" x14ac:dyDescent="0.2">
      <c r="G1887" s="3">
        <v>41032</v>
      </c>
      <c r="H1887" s="2" t="s">
        <v>28</v>
      </c>
      <c r="I1887" s="2" t="s">
        <v>14</v>
      </c>
      <c r="J1887" s="2" t="s">
        <v>24</v>
      </c>
      <c r="K1887" s="107">
        <v>782.98</v>
      </c>
    </row>
    <row r="1888" spans="7:11" x14ac:dyDescent="0.2">
      <c r="G1888" s="3">
        <v>41534</v>
      </c>
      <c r="H1888" s="2" t="s">
        <v>28</v>
      </c>
      <c r="I1888" s="2" t="s">
        <v>23</v>
      </c>
      <c r="J1888" s="2" t="s">
        <v>30</v>
      </c>
      <c r="K1888" s="107">
        <v>2469.44</v>
      </c>
    </row>
    <row r="1889" spans="7:11" x14ac:dyDescent="0.2">
      <c r="G1889" s="3">
        <v>41176</v>
      </c>
      <c r="H1889" s="2" t="s">
        <v>17</v>
      </c>
      <c r="I1889" s="2" t="s">
        <v>23</v>
      </c>
      <c r="J1889" s="2" t="s">
        <v>32</v>
      </c>
      <c r="K1889" s="107">
        <v>3636.34</v>
      </c>
    </row>
    <row r="1890" spans="7:11" x14ac:dyDescent="0.2">
      <c r="G1890" s="3">
        <v>41397</v>
      </c>
      <c r="H1890" s="2" t="s">
        <v>17</v>
      </c>
      <c r="I1890" s="2" t="s">
        <v>23</v>
      </c>
      <c r="J1890" s="2" t="s">
        <v>15</v>
      </c>
      <c r="K1890" s="107">
        <v>7574.62</v>
      </c>
    </row>
    <row r="1891" spans="7:11" x14ac:dyDescent="0.2">
      <c r="G1891" s="3">
        <v>41626</v>
      </c>
      <c r="H1891" s="2" t="s">
        <v>13</v>
      </c>
      <c r="I1891" s="2" t="s">
        <v>27</v>
      </c>
      <c r="J1891" s="2" t="s">
        <v>33</v>
      </c>
      <c r="K1891" s="107">
        <v>9605.1200000000008</v>
      </c>
    </row>
    <row r="1892" spans="7:11" x14ac:dyDescent="0.2">
      <c r="G1892" s="3">
        <v>41013</v>
      </c>
      <c r="H1892" s="2" t="s">
        <v>17</v>
      </c>
      <c r="I1892" s="2" t="s">
        <v>14</v>
      </c>
      <c r="J1892" s="2" t="s">
        <v>36</v>
      </c>
      <c r="K1892" s="107">
        <v>1209.22</v>
      </c>
    </row>
    <row r="1893" spans="7:11" x14ac:dyDescent="0.2">
      <c r="G1893" s="3">
        <v>41481</v>
      </c>
      <c r="H1893" s="2" t="s">
        <v>17</v>
      </c>
      <c r="I1893" s="2" t="s">
        <v>14</v>
      </c>
      <c r="J1893" s="2" t="s">
        <v>36</v>
      </c>
      <c r="K1893" s="107">
        <v>6477.65</v>
      </c>
    </row>
    <row r="1894" spans="7:11" x14ac:dyDescent="0.2">
      <c r="G1894" s="3">
        <v>41600</v>
      </c>
      <c r="H1894" s="2" t="s">
        <v>13</v>
      </c>
      <c r="I1894" s="2" t="s">
        <v>27</v>
      </c>
      <c r="J1894" s="2" t="s">
        <v>32</v>
      </c>
      <c r="K1894" s="107">
        <v>5993.38</v>
      </c>
    </row>
    <row r="1895" spans="7:11" x14ac:dyDescent="0.2">
      <c r="G1895" s="3">
        <v>41030</v>
      </c>
      <c r="H1895" s="2" t="s">
        <v>31</v>
      </c>
      <c r="I1895" s="2" t="s">
        <v>20</v>
      </c>
      <c r="J1895" s="2" t="s">
        <v>282</v>
      </c>
      <c r="K1895" s="107">
        <v>8721.16</v>
      </c>
    </row>
    <row r="1896" spans="7:11" x14ac:dyDescent="0.2">
      <c r="G1896" s="3">
        <v>41083</v>
      </c>
      <c r="H1896" s="2" t="s">
        <v>17</v>
      </c>
      <c r="I1896" s="2" t="s">
        <v>23</v>
      </c>
      <c r="J1896" s="2" t="s">
        <v>18</v>
      </c>
      <c r="K1896" s="107">
        <v>1281.26</v>
      </c>
    </row>
    <row r="1897" spans="7:11" x14ac:dyDescent="0.2">
      <c r="G1897" s="3">
        <v>41577</v>
      </c>
      <c r="H1897" s="2" t="s">
        <v>13</v>
      </c>
      <c r="I1897" s="2" t="s">
        <v>23</v>
      </c>
      <c r="J1897" s="2" t="s">
        <v>26</v>
      </c>
      <c r="K1897" s="107">
        <v>9539.4599999999991</v>
      </c>
    </row>
    <row r="1898" spans="7:11" x14ac:dyDescent="0.2">
      <c r="G1898" s="3">
        <v>40913</v>
      </c>
      <c r="H1898" s="2" t="s">
        <v>13</v>
      </c>
      <c r="I1898" s="2" t="s">
        <v>27</v>
      </c>
      <c r="J1898" s="2" t="s">
        <v>15</v>
      </c>
      <c r="K1898" s="107">
        <v>322.43</v>
      </c>
    </row>
    <row r="1899" spans="7:11" x14ac:dyDescent="0.2">
      <c r="G1899" s="3">
        <v>41397</v>
      </c>
      <c r="H1899" s="2" t="s">
        <v>13</v>
      </c>
      <c r="I1899" s="2" t="s">
        <v>20</v>
      </c>
      <c r="J1899" s="2" t="s">
        <v>30</v>
      </c>
      <c r="K1899" s="107">
        <v>5206.01</v>
      </c>
    </row>
    <row r="1900" spans="7:11" x14ac:dyDescent="0.2">
      <c r="G1900" s="3">
        <v>40944</v>
      </c>
      <c r="H1900" s="2" t="s">
        <v>31</v>
      </c>
      <c r="I1900" s="2" t="s">
        <v>27</v>
      </c>
      <c r="J1900" s="2" t="s">
        <v>26</v>
      </c>
      <c r="K1900" s="107">
        <v>1131.8499999999999</v>
      </c>
    </row>
    <row r="1901" spans="7:11" x14ac:dyDescent="0.2">
      <c r="G1901" s="3">
        <v>41284</v>
      </c>
      <c r="H1901" s="2" t="s">
        <v>17</v>
      </c>
      <c r="I1901" s="2" t="s">
        <v>23</v>
      </c>
      <c r="J1901" s="2" t="s">
        <v>282</v>
      </c>
      <c r="K1901" s="107">
        <v>7676.76</v>
      </c>
    </row>
    <row r="1902" spans="7:11" x14ac:dyDescent="0.2">
      <c r="G1902" s="3">
        <v>41030</v>
      </c>
      <c r="H1902" s="2" t="s">
        <v>17</v>
      </c>
      <c r="I1902" s="2" t="s">
        <v>20</v>
      </c>
      <c r="J1902" s="2" t="s">
        <v>282</v>
      </c>
      <c r="K1902" s="107">
        <v>3130.2</v>
      </c>
    </row>
    <row r="1903" spans="7:11" x14ac:dyDescent="0.2">
      <c r="G1903" s="3">
        <v>41085</v>
      </c>
      <c r="H1903" s="2" t="s">
        <v>17</v>
      </c>
      <c r="I1903" s="2" t="s">
        <v>27</v>
      </c>
      <c r="J1903" s="2" t="s">
        <v>29</v>
      </c>
      <c r="K1903" s="107">
        <v>7294.85</v>
      </c>
    </row>
    <row r="1904" spans="7:11" x14ac:dyDescent="0.2">
      <c r="G1904" s="3">
        <v>41101</v>
      </c>
      <c r="H1904" s="2" t="s">
        <v>28</v>
      </c>
      <c r="I1904" s="2" t="s">
        <v>20</v>
      </c>
      <c r="J1904" s="2" t="s">
        <v>30</v>
      </c>
      <c r="K1904" s="107">
        <v>7261.97</v>
      </c>
    </row>
    <row r="1905" spans="7:11" x14ac:dyDescent="0.2">
      <c r="G1905" s="3">
        <v>40911</v>
      </c>
      <c r="H1905" s="2" t="s">
        <v>28</v>
      </c>
      <c r="I1905" s="2" t="s">
        <v>23</v>
      </c>
      <c r="J1905" s="2" t="s">
        <v>30</v>
      </c>
      <c r="K1905" s="107">
        <v>3074.27</v>
      </c>
    </row>
    <row r="1906" spans="7:11" x14ac:dyDescent="0.2">
      <c r="G1906" s="3">
        <v>41271</v>
      </c>
      <c r="H1906" s="2" t="s">
        <v>13</v>
      </c>
      <c r="I1906" s="2" t="s">
        <v>20</v>
      </c>
      <c r="J1906" s="2" t="s">
        <v>26</v>
      </c>
      <c r="K1906" s="107">
        <v>6839.74</v>
      </c>
    </row>
    <row r="1907" spans="7:11" x14ac:dyDescent="0.2">
      <c r="G1907" s="3">
        <v>41460</v>
      </c>
      <c r="H1907" s="2" t="s">
        <v>17</v>
      </c>
      <c r="I1907" s="2" t="s">
        <v>27</v>
      </c>
      <c r="J1907" s="2" t="s">
        <v>24</v>
      </c>
      <c r="K1907" s="107">
        <v>1357.37</v>
      </c>
    </row>
    <row r="1908" spans="7:11" x14ac:dyDescent="0.2">
      <c r="G1908" s="3">
        <v>40916</v>
      </c>
      <c r="H1908" s="2" t="s">
        <v>28</v>
      </c>
      <c r="I1908" s="2" t="s">
        <v>23</v>
      </c>
      <c r="J1908" s="2" t="s">
        <v>26</v>
      </c>
      <c r="K1908" s="107">
        <v>1720.87</v>
      </c>
    </row>
    <row r="1909" spans="7:11" x14ac:dyDescent="0.2">
      <c r="G1909" s="3">
        <v>41294</v>
      </c>
      <c r="H1909" s="2" t="s">
        <v>13</v>
      </c>
      <c r="I1909" s="2" t="s">
        <v>14</v>
      </c>
      <c r="J1909" s="2" t="s">
        <v>30</v>
      </c>
      <c r="K1909" s="107">
        <v>8559.6299999999992</v>
      </c>
    </row>
    <row r="1910" spans="7:11" x14ac:dyDescent="0.2">
      <c r="G1910" s="3">
        <v>41556</v>
      </c>
      <c r="H1910" s="2" t="s">
        <v>13</v>
      </c>
      <c r="I1910" s="2" t="s">
        <v>23</v>
      </c>
      <c r="J1910" s="2" t="s">
        <v>24</v>
      </c>
      <c r="K1910" s="107">
        <v>3177.34</v>
      </c>
    </row>
    <row r="1911" spans="7:11" x14ac:dyDescent="0.2">
      <c r="G1911" s="3">
        <v>40920</v>
      </c>
      <c r="H1911" s="2" t="s">
        <v>13</v>
      </c>
      <c r="I1911" s="2" t="s">
        <v>27</v>
      </c>
      <c r="J1911" s="2" t="s">
        <v>34</v>
      </c>
      <c r="K1911" s="107">
        <v>6975.32</v>
      </c>
    </row>
    <row r="1912" spans="7:11" x14ac:dyDescent="0.2">
      <c r="G1912" s="3">
        <v>41167</v>
      </c>
      <c r="H1912" s="2" t="s">
        <v>31</v>
      </c>
      <c r="I1912" s="2" t="s">
        <v>20</v>
      </c>
      <c r="J1912" s="2" t="s">
        <v>32</v>
      </c>
      <c r="K1912" s="107">
        <v>7035.55</v>
      </c>
    </row>
    <row r="1913" spans="7:11" x14ac:dyDescent="0.2">
      <c r="G1913" s="3">
        <v>41149</v>
      </c>
      <c r="H1913" s="2" t="s">
        <v>28</v>
      </c>
      <c r="I1913" s="2" t="s">
        <v>14</v>
      </c>
      <c r="J1913" s="2" t="s">
        <v>33</v>
      </c>
      <c r="K1913" s="107">
        <v>2535.48</v>
      </c>
    </row>
    <row r="1914" spans="7:11" x14ac:dyDescent="0.2">
      <c r="G1914" s="3">
        <v>41575</v>
      </c>
      <c r="H1914" s="2" t="s">
        <v>13</v>
      </c>
      <c r="I1914" s="2" t="s">
        <v>27</v>
      </c>
      <c r="J1914" s="2" t="s">
        <v>36</v>
      </c>
      <c r="K1914" s="107">
        <v>8408.34</v>
      </c>
    </row>
    <row r="1915" spans="7:11" x14ac:dyDescent="0.2">
      <c r="G1915" s="3">
        <v>41197</v>
      </c>
      <c r="H1915" s="2" t="s">
        <v>13</v>
      </c>
      <c r="I1915" s="2" t="s">
        <v>23</v>
      </c>
      <c r="J1915" s="2" t="s">
        <v>15</v>
      </c>
      <c r="K1915" s="107">
        <v>584.33000000000004</v>
      </c>
    </row>
    <row r="1916" spans="7:11" x14ac:dyDescent="0.2">
      <c r="G1916" s="3">
        <v>40946</v>
      </c>
      <c r="H1916" s="2" t="s">
        <v>28</v>
      </c>
      <c r="I1916" s="2" t="s">
        <v>23</v>
      </c>
      <c r="J1916" s="2" t="s">
        <v>34</v>
      </c>
      <c r="K1916" s="107">
        <v>5337.22</v>
      </c>
    </row>
    <row r="1917" spans="7:11" x14ac:dyDescent="0.2">
      <c r="G1917" s="3">
        <v>41020</v>
      </c>
      <c r="H1917" s="2" t="s">
        <v>17</v>
      </c>
      <c r="I1917" s="2" t="s">
        <v>27</v>
      </c>
      <c r="J1917" s="2" t="s">
        <v>32</v>
      </c>
      <c r="K1917" s="107">
        <v>7682.03</v>
      </c>
    </row>
    <row r="1918" spans="7:11" x14ac:dyDescent="0.2">
      <c r="G1918" s="3">
        <v>41077</v>
      </c>
      <c r="H1918" s="2" t="s">
        <v>28</v>
      </c>
      <c r="I1918" s="2" t="s">
        <v>23</v>
      </c>
      <c r="J1918" s="2" t="s">
        <v>21</v>
      </c>
      <c r="K1918" s="107">
        <v>7759.57</v>
      </c>
    </row>
    <row r="1919" spans="7:11" x14ac:dyDescent="0.2">
      <c r="G1919" s="3">
        <v>41418</v>
      </c>
      <c r="H1919" s="2" t="s">
        <v>28</v>
      </c>
      <c r="I1919" s="2" t="s">
        <v>14</v>
      </c>
      <c r="J1919" s="2" t="s">
        <v>34</v>
      </c>
      <c r="K1919" s="107">
        <v>5060.08</v>
      </c>
    </row>
    <row r="1920" spans="7:11" x14ac:dyDescent="0.2">
      <c r="G1920" s="3">
        <v>41559</v>
      </c>
      <c r="H1920" s="2" t="s">
        <v>13</v>
      </c>
      <c r="I1920" s="2" t="s">
        <v>20</v>
      </c>
      <c r="J1920" s="2" t="s">
        <v>26</v>
      </c>
      <c r="K1920" s="107">
        <v>4104.46</v>
      </c>
    </row>
    <row r="1921" spans="7:11" x14ac:dyDescent="0.2">
      <c r="G1921" s="3">
        <v>41400</v>
      </c>
      <c r="H1921" s="2" t="s">
        <v>28</v>
      </c>
      <c r="I1921" s="2" t="s">
        <v>20</v>
      </c>
      <c r="J1921" s="2" t="s">
        <v>35</v>
      </c>
      <c r="K1921" s="107">
        <v>8573.23</v>
      </c>
    </row>
    <row r="1922" spans="7:11" x14ac:dyDescent="0.2">
      <c r="G1922" s="3">
        <v>41031</v>
      </c>
      <c r="H1922" s="2" t="s">
        <v>31</v>
      </c>
      <c r="I1922" s="2" t="s">
        <v>20</v>
      </c>
      <c r="J1922" s="2" t="s">
        <v>30</v>
      </c>
      <c r="K1922" s="107">
        <v>3185.16</v>
      </c>
    </row>
    <row r="1923" spans="7:11" x14ac:dyDescent="0.2">
      <c r="G1923" s="3">
        <v>41162</v>
      </c>
      <c r="H1923" s="2" t="s">
        <v>28</v>
      </c>
      <c r="I1923" s="2" t="s">
        <v>20</v>
      </c>
      <c r="J1923" s="2" t="s">
        <v>15</v>
      </c>
      <c r="K1923" s="107">
        <v>6159.07</v>
      </c>
    </row>
    <row r="1924" spans="7:11" x14ac:dyDescent="0.2">
      <c r="G1924" s="3">
        <v>41186</v>
      </c>
      <c r="H1924" s="2" t="s">
        <v>31</v>
      </c>
      <c r="I1924" s="2" t="s">
        <v>27</v>
      </c>
      <c r="J1924" s="2" t="s">
        <v>33</v>
      </c>
      <c r="K1924" s="107">
        <v>6468.85</v>
      </c>
    </row>
    <row r="1925" spans="7:11" x14ac:dyDescent="0.2">
      <c r="G1925" s="3">
        <v>41413</v>
      </c>
      <c r="H1925" s="2" t="s">
        <v>31</v>
      </c>
      <c r="I1925" s="2" t="s">
        <v>14</v>
      </c>
      <c r="J1925" s="2" t="s">
        <v>33</v>
      </c>
      <c r="K1925" s="107">
        <v>1311.42</v>
      </c>
    </row>
    <row r="1926" spans="7:11" x14ac:dyDescent="0.2">
      <c r="G1926" s="3">
        <v>41433</v>
      </c>
      <c r="H1926" s="2" t="s">
        <v>31</v>
      </c>
      <c r="I1926" s="2" t="s">
        <v>23</v>
      </c>
      <c r="J1926" s="2" t="s">
        <v>30</v>
      </c>
      <c r="K1926" s="107">
        <v>5790.31</v>
      </c>
    </row>
    <row r="1927" spans="7:11" x14ac:dyDescent="0.2">
      <c r="G1927" s="3">
        <v>41428</v>
      </c>
      <c r="H1927" s="2" t="s">
        <v>28</v>
      </c>
      <c r="I1927" s="2" t="s">
        <v>20</v>
      </c>
      <c r="J1927" s="2" t="s">
        <v>24</v>
      </c>
      <c r="K1927" s="107">
        <v>8966.0400000000009</v>
      </c>
    </row>
    <row r="1928" spans="7:11" x14ac:dyDescent="0.2">
      <c r="G1928" s="3">
        <v>40991</v>
      </c>
      <c r="H1928" s="2" t="s">
        <v>17</v>
      </c>
      <c r="I1928" s="2" t="s">
        <v>14</v>
      </c>
      <c r="J1928" s="2" t="s">
        <v>15</v>
      </c>
      <c r="K1928" s="107">
        <v>5695.04</v>
      </c>
    </row>
    <row r="1929" spans="7:11" x14ac:dyDescent="0.2">
      <c r="G1929" s="3">
        <v>40963</v>
      </c>
      <c r="H1929" s="2" t="s">
        <v>28</v>
      </c>
      <c r="I1929" s="2" t="s">
        <v>20</v>
      </c>
      <c r="J1929" s="2" t="s">
        <v>15</v>
      </c>
      <c r="K1929" s="107">
        <v>6174.12</v>
      </c>
    </row>
    <row r="1930" spans="7:11" x14ac:dyDescent="0.2">
      <c r="G1930" s="3">
        <v>40918</v>
      </c>
      <c r="H1930" s="2" t="s">
        <v>13</v>
      </c>
      <c r="I1930" s="2" t="s">
        <v>14</v>
      </c>
      <c r="J1930" s="2" t="s">
        <v>34</v>
      </c>
      <c r="K1930" s="107">
        <v>8723.7000000000007</v>
      </c>
    </row>
    <row r="1931" spans="7:11" x14ac:dyDescent="0.2">
      <c r="G1931" s="3">
        <v>41314</v>
      </c>
      <c r="H1931" s="2" t="s">
        <v>28</v>
      </c>
      <c r="I1931" s="2" t="s">
        <v>27</v>
      </c>
      <c r="J1931" s="2" t="s">
        <v>21</v>
      </c>
      <c r="K1931" s="107">
        <v>3854.11</v>
      </c>
    </row>
    <row r="1932" spans="7:11" x14ac:dyDescent="0.2">
      <c r="G1932" s="3">
        <v>41217</v>
      </c>
      <c r="H1932" s="2" t="s">
        <v>13</v>
      </c>
      <c r="I1932" s="2" t="s">
        <v>27</v>
      </c>
      <c r="J1932" s="2" t="s">
        <v>282</v>
      </c>
      <c r="K1932" s="107">
        <v>9205.27</v>
      </c>
    </row>
    <row r="1933" spans="7:11" x14ac:dyDescent="0.2">
      <c r="G1933" s="3">
        <v>41509</v>
      </c>
      <c r="H1933" s="2" t="s">
        <v>13</v>
      </c>
      <c r="I1933" s="2" t="s">
        <v>20</v>
      </c>
      <c r="J1933" s="2" t="s">
        <v>21</v>
      </c>
      <c r="K1933" s="107">
        <v>7344.44</v>
      </c>
    </row>
    <row r="1934" spans="7:11" x14ac:dyDescent="0.2">
      <c r="G1934" s="3">
        <v>41411</v>
      </c>
      <c r="H1934" s="2" t="s">
        <v>13</v>
      </c>
      <c r="I1934" s="2" t="s">
        <v>20</v>
      </c>
      <c r="J1934" s="2" t="s">
        <v>15</v>
      </c>
      <c r="K1934" s="107">
        <v>9755.69</v>
      </c>
    </row>
    <row r="1935" spans="7:11" x14ac:dyDescent="0.2">
      <c r="G1935" s="3">
        <v>41265</v>
      </c>
      <c r="H1935" s="2" t="s">
        <v>28</v>
      </c>
      <c r="I1935" s="2" t="s">
        <v>23</v>
      </c>
      <c r="J1935" s="2" t="s">
        <v>30</v>
      </c>
      <c r="K1935" s="107">
        <v>3181.05</v>
      </c>
    </row>
    <row r="1936" spans="7:11" x14ac:dyDescent="0.2">
      <c r="G1936" s="3">
        <v>41349</v>
      </c>
      <c r="H1936" s="2" t="s">
        <v>28</v>
      </c>
      <c r="I1936" s="2" t="s">
        <v>14</v>
      </c>
      <c r="J1936" s="2" t="s">
        <v>36</v>
      </c>
      <c r="K1936" s="107">
        <v>609.95000000000005</v>
      </c>
    </row>
    <row r="1937" spans="7:11" x14ac:dyDescent="0.2">
      <c r="G1937" s="3">
        <v>41192</v>
      </c>
      <c r="H1937" s="2" t="s">
        <v>28</v>
      </c>
      <c r="I1937" s="2" t="s">
        <v>23</v>
      </c>
      <c r="J1937" s="2" t="s">
        <v>26</v>
      </c>
      <c r="K1937" s="107">
        <v>8217.2199999999993</v>
      </c>
    </row>
    <row r="1938" spans="7:11" x14ac:dyDescent="0.2">
      <c r="G1938" s="3">
        <v>41248</v>
      </c>
      <c r="H1938" s="2" t="s">
        <v>28</v>
      </c>
      <c r="I1938" s="2" t="s">
        <v>14</v>
      </c>
      <c r="J1938" s="2" t="s">
        <v>15</v>
      </c>
      <c r="K1938" s="107">
        <v>674.38</v>
      </c>
    </row>
    <row r="1939" spans="7:11" x14ac:dyDescent="0.2">
      <c r="G1939" s="3">
        <v>41573</v>
      </c>
      <c r="H1939" s="2" t="s">
        <v>31</v>
      </c>
      <c r="I1939" s="2" t="s">
        <v>14</v>
      </c>
      <c r="J1939" s="2" t="s">
        <v>26</v>
      </c>
      <c r="K1939" s="107">
        <v>2868.33</v>
      </c>
    </row>
    <row r="1940" spans="7:11" x14ac:dyDescent="0.2">
      <c r="G1940" s="3">
        <v>41250</v>
      </c>
      <c r="H1940" s="2" t="s">
        <v>17</v>
      </c>
      <c r="I1940" s="2" t="s">
        <v>20</v>
      </c>
      <c r="J1940" s="2" t="s">
        <v>15</v>
      </c>
      <c r="K1940" s="107">
        <v>3148.68</v>
      </c>
    </row>
    <row r="1941" spans="7:11" x14ac:dyDescent="0.2">
      <c r="G1941" s="3">
        <v>41162</v>
      </c>
      <c r="H1941" s="2" t="s">
        <v>28</v>
      </c>
      <c r="I1941" s="2" t="s">
        <v>23</v>
      </c>
      <c r="J1941" s="2" t="s">
        <v>15</v>
      </c>
      <c r="K1941" s="107">
        <v>1089.79</v>
      </c>
    </row>
    <row r="1942" spans="7:11" x14ac:dyDescent="0.2">
      <c r="G1942" s="3">
        <v>41548</v>
      </c>
      <c r="H1942" s="2" t="s">
        <v>17</v>
      </c>
      <c r="I1942" s="2" t="s">
        <v>23</v>
      </c>
      <c r="J1942" s="2" t="s">
        <v>30</v>
      </c>
      <c r="K1942" s="107">
        <v>5203.84</v>
      </c>
    </row>
    <row r="1943" spans="7:11" x14ac:dyDescent="0.2">
      <c r="G1943" s="3">
        <v>41195</v>
      </c>
      <c r="H1943" s="2" t="s">
        <v>31</v>
      </c>
      <c r="I1943" s="2" t="s">
        <v>23</v>
      </c>
      <c r="J1943" s="2" t="s">
        <v>18</v>
      </c>
      <c r="K1943" s="107">
        <v>2649.73</v>
      </c>
    </row>
    <row r="1944" spans="7:11" x14ac:dyDescent="0.2">
      <c r="G1944" s="3">
        <v>41156</v>
      </c>
      <c r="H1944" s="2" t="s">
        <v>28</v>
      </c>
      <c r="I1944" s="2" t="s">
        <v>20</v>
      </c>
      <c r="J1944" s="2" t="s">
        <v>36</v>
      </c>
      <c r="K1944" s="107">
        <v>6639.44</v>
      </c>
    </row>
    <row r="1945" spans="7:11" x14ac:dyDescent="0.2">
      <c r="G1945" s="3">
        <v>41529</v>
      </c>
      <c r="H1945" s="2" t="s">
        <v>17</v>
      </c>
      <c r="I1945" s="2" t="s">
        <v>23</v>
      </c>
      <c r="J1945" s="2" t="s">
        <v>18</v>
      </c>
      <c r="K1945" s="107">
        <v>1569.49</v>
      </c>
    </row>
    <row r="1946" spans="7:11" x14ac:dyDescent="0.2">
      <c r="G1946" s="3">
        <v>41229</v>
      </c>
      <c r="H1946" s="2" t="s">
        <v>31</v>
      </c>
      <c r="I1946" s="2" t="s">
        <v>23</v>
      </c>
      <c r="J1946" s="2" t="s">
        <v>282</v>
      </c>
      <c r="K1946" s="107">
        <v>7982.19</v>
      </c>
    </row>
    <row r="1947" spans="7:11" x14ac:dyDescent="0.2">
      <c r="G1947" s="3">
        <v>41631</v>
      </c>
      <c r="H1947" s="2" t="s">
        <v>28</v>
      </c>
      <c r="I1947" s="2" t="s">
        <v>14</v>
      </c>
      <c r="J1947" s="2" t="s">
        <v>29</v>
      </c>
      <c r="K1947" s="107">
        <v>3578.82</v>
      </c>
    </row>
    <row r="1948" spans="7:11" x14ac:dyDescent="0.2">
      <c r="G1948" s="3">
        <v>41431</v>
      </c>
      <c r="H1948" s="2" t="s">
        <v>31</v>
      </c>
      <c r="I1948" s="2" t="s">
        <v>20</v>
      </c>
      <c r="J1948" s="2" t="s">
        <v>24</v>
      </c>
      <c r="K1948" s="107">
        <v>7345.96</v>
      </c>
    </row>
    <row r="1949" spans="7:11" x14ac:dyDescent="0.2">
      <c r="G1949" s="3">
        <v>41206</v>
      </c>
      <c r="H1949" s="2" t="s">
        <v>28</v>
      </c>
      <c r="I1949" s="2" t="s">
        <v>23</v>
      </c>
      <c r="J1949" s="2" t="s">
        <v>33</v>
      </c>
      <c r="K1949" s="107">
        <v>9557.07</v>
      </c>
    </row>
    <row r="1950" spans="7:11" x14ac:dyDescent="0.2">
      <c r="G1950" s="3">
        <v>41491</v>
      </c>
      <c r="H1950" s="2" t="s">
        <v>17</v>
      </c>
      <c r="I1950" s="2" t="s">
        <v>14</v>
      </c>
      <c r="J1950" s="2" t="s">
        <v>282</v>
      </c>
      <c r="K1950" s="107">
        <v>4757.83</v>
      </c>
    </row>
    <row r="1951" spans="7:11" x14ac:dyDescent="0.2">
      <c r="G1951" s="3">
        <v>41101</v>
      </c>
      <c r="H1951" s="2" t="s">
        <v>17</v>
      </c>
      <c r="I1951" s="2" t="s">
        <v>20</v>
      </c>
      <c r="J1951" s="2" t="s">
        <v>26</v>
      </c>
      <c r="K1951" s="107">
        <v>7984.39</v>
      </c>
    </row>
    <row r="1952" spans="7:11" x14ac:dyDescent="0.2">
      <c r="G1952" s="3">
        <v>41272</v>
      </c>
      <c r="H1952" s="2" t="s">
        <v>31</v>
      </c>
      <c r="I1952" s="2" t="s">
        <v>20</v>
      </c>
      <c r="J1952" s="2" t="s">
        <v>33</v>
      </c>
      <c r="K1952" s="107">
        <v>1394.18</v>
      </c>
    </row>
    <row r="1953" spans="7:11" x14ac:dyDescent="0.2">
      <c r="G1953" s="3">
        <v>41378</v>
      </c>
      <c r="H1953" s="2" t="s">
        <v>28</v>
      </c>
      <c r="I1953" s="2" t="s">
        <v>27</v>
      </c>
      <c r="J1953" s="2" t="s">
        <v>15</v>
      </c>
      <c r="K1953" s="107">
        <v>6863.91</v>
      </c>
    </row>
    <row r="1954" spans="7:11" x14ac:dyDescent="0.2">
      <c r="G1954" s="3">
        <v>41378</v>
      </c>
      <c r="H1954" s="2" t="s">
        <v>31</v>
      </c>
      <c r="I1954" s="2" t="s">
        <v>20</v>
      </c>
      <c r="J1954" s="2" t="s">
        <v>33</v>
      </c>
      <c r="K1954" s="107">
        <v>763.07</v>
      </c>
    </row>
    <row r="1955" spans="7:11" x14ac:dyDescent="0.2">
      <c r="G1955" s="3">
        <v>41306</v>
      </c>
      <c r="H1955" s="2" t="s">
        <v>31</v>
      </c>
      <c r="I1955" s="2" t="s">
        <v>23</v>
      </c>
      <c r="J1955" s="2" t="s">
        <v>15</v>
      </c>
      <c r="K1955" s="107">
        <v>3196.89</v>
      </c>
    </row>
    <row r="1956" spans="7:11" x14ac:dyDescent="0.2">
      <c r="G1956" s="3">
        <v>41423</v>
      </c>
      <c r="H1956" s="2" t="s">
        <v>31</v>
      </c>
      <c r="I1956" s="2" t="s">
        <v>20</v>
      </c>
      <c r="J1956" s="2" t="s">
        <v>15</v>
      </c>
      <c r="K1956" s="107">
        <v>336.87</v>
      </c>
    </row>
    <row r="1957" spans="7:11" x14ac:dyDescent="0.2">
      <c r="G1957" s="3">
        <v>41351</v>
      </c>
      <c r="H1957" s="2" t="s">
        <v>28</v>
      </c>
      <c r="I1957" s="2" t="s">
        <v>14</v>
      </c>
      <c r="J1957" s="2" t="s">
        <v>33</v>
      </c>
      <c r="K1957" s="107">
        <v>7278.52</v>
      </c>
    </row>
    <row r="1958" spans="7:11" x14ac:dyDescent="0.2">
      <c r="G1958" s="3">
        <v>41211</v>
      </c>
      <c r="H1958" s="2" t="s">
        <v>17</v>
      </c>
      <c r="I1958" s="2" t="s">
        <v>14</v>
      </c>
      <c r="J1958" s="2" t="s">
        <v>24</v>
      </c>
      <c r="K1958" s="107">
        <v>3240.74</v>
      </c>
    </row>
    <row r="1959" spans="7:11" x14ac:dyDescent="0.2">
      <c r="G1959" s="3">
        <v>41277</v>
      </c>
      <c r="H1959" s="2" t="s">
        <v>17</v>
      </c>
      <c r="I1959" s="2" t="s">
        <v>23</v>
      </c>
      <c r="J1959" s="2" t="s">
        <v>21</v>
      </c>
      <c r="K1959" s="107">
        <v>3287.86</v>
      </c>
    </row>
    <row r="1960" spans="7:11" x14ac:dyDescent="0.2">
      <c r="G1960" s="3">
        <v>41182</v>
      </c>
      <c r="H1960" s="2" t="s">
        <v>17</v>
      </c>
      <c r="I1960" s="2" t="s">
        <v>23</v>
      </c>
      <c r="J1960" s="2" t="s">
        <v>24</v>
      </c>
      <c r="K1960" s="107">
        <v>7688.66</v>
      </c>
    </row>
    <row r="1961" spans="7:11" x14ac:dyDescent="0.2">
      <c r="G1961" s="3">
        <v>41489</v>
      </c>
      <c r="H1961" s="2" t="s">
        <v>13</v>
      </c>
      <c r="I1961" s="2" t="s">
        <v>23</v>
      </c>
      <c r="J1961" s="2" t="s">
        <v>29</v>
      </c>
      <c r="K1961" s="107">
        <v>479.66</v>
      </c>
    </row>
    <row r="1962" spans="7:11" x14ac:dyDescent="0.2">
      <c r="G1962" s="3">
        <v>41050</v>
      </c>
      <c r="H1962" s="2" t="s">
        <v>28</v>
      </c>
      <c r="I1962" s="2" t="s">
        <v>27</v>
      </c>
      <c r="J1962" s="2" t="s">
        <v>15</v>
      </c>
      <c r="K1962" s="107">
        <v>1827.54</v>
      </c>
    </row>
    <row r="1963" spans="7:11" x14ac:dyDescent="0.2">
      <c r="G1963" s="3">
        <v>41067</v>
      </c>
      <c r="H1963" s="2" t="s">
        <v>31</v>
      </c>
      <c r="I1963" s="2" t="s">
        <v>27</v>
      </c>
      <c r="J1963" s="2" t="s">
        <v>15</v>
      </c>
      <c r="K1963" s="107">
        <v>9194.91</v>
      </c>
    </row>
    <row r="1964" spans="7:11" x14ac:dyDescent="0.2">
      <c r="G1964" s="3">
        <v>41432</v>
      </c>
      <c r="H1964" s="2" t="s">
        <v>31</v>
      </c>
      <c r="I1964" s="2" t="s">
        <v>23</v>
      </c>
      <c r="J1964" s="2" t="s">
        <v>30</v>
      </c>
      <c r="K1964" s="107">
        <v>9343.66</v>
      </c>
    </row>
    <row r="1965" spans="7:11" x14ac:dyDescent="0.2">
      <c r="G1965" s="3">
        <v>41491</v>
      </c>
      <c r="H1965" s="2" t="s">
        <v>13</v>
      </c>
      <c r="I1965" s="2" t="s">
        <v>14</v>
      </c>
      <c r="J1965" s="2" t="s">
        <v>24</v>
      </c>
      <c r="K1965" s="107">
        <v>5183.4399999999996</v>
      </c>
    </row>
    <row r="1966" spans="7:11" x14ac:dyDescent="0.2">
      <c r="G1966" s="3">
        <v>41112</v>
      </c>
      <c r="H1966" s="2" t="s">
        <v>13</v>
      </c>
      <c r="I1966" s="2" t="s">
        <v>27</v>
      </c>
      <c r="J1966" s="2" t="s">
        <v>30</v>
      </c>
      <c r="K1966" s="107">
        <v>3989.66</v>
      </c>
    </row>
    <row r="1967" spans="7:11" x14ac:dyDescent="0.2">
      <c r="G1967" s="3">
        <v>41130</v>
      </c>
      <c r="H1967" s="2" t="s">
        <v>13</v>
      </c>
      <c r="I1967" s="2" t="s">
        <v>14</v>
      </c>
      <c r="J1967" s="2" t="s">
        <v>30</v>
      </c>
      <c r="K1967" s="107">
        <v>4774.1099999999997</v>
      </c>
    </row>
    <row r="1968" spans="7:11" x14ac:dyDescent="0.2">
      <c r="G1968" s="3">
        <v>41301</v>
      </c>
      <c r="H1968" s="2" t="s">
        <v>13</v>
      </c>
      <c r="I1968" s="2" t="s">
        <v>27</v>
      </c>
      <c r="J1968" s="2" t="s">
        <v>30</v>
      </c>
      <c r="K1968" s="107">
        <v>5505.71</v>
      </c>
    </row>
    <row r="1969" spans="7:11" x14ac:dyDescent="0.2">
      <c r="G1969" s="3">
        <v>41479</v>
      </c>
      <c r="H1969" s="2" t="s">
        <v>17</v>
      </c>
      <c r="I1969" s="2" t="s">
        <v>27</v>
      </c>
      <c r="J1969" s="2" t="s">
        <v>15</v>
      </c>
      <c r="K1969" s="107">
        <v>881.09</v>
      </c>
    </row>
    <row r="1970" spans="7:11" x14ac:dyDescent="0.2">
      <c r="G1970" s="3">
        <v>41485</v>
      </c>
      <c r="H1970" s="2" t="s">
        <v>17</v>
      </c>
      <c r="I1970" s="2" t="s">
        <v>27</v>
      </c>
      <c r="J1970" s="2" t="s">
        <v>282</v>
      </c>
      <c r="K1970" s="107">
        <v>6983.01</v>
      </c>
    </row>
    <row r="1971" spans="7:11" x14ac:dyDescent="0.2">
      <c r="G1971" s="3">
        <v>41396</v>
      </c>
      <c r="H1971" s="2" t="s">
        <v>28</v>
      </c>
      <c r="I1971" s="2" t="s">
        <v>20</v>
      </c>
      <c r="J1971" s="2" t="s">
        <v>29</v>
      </c>
      <c r="K1971" s="107">
        <v>7887.95</v>
      </c>
    </row>
    <row r="1972" spans="7:11" x14ac:dyDescent="0.2">
      <c r="G1972" s="3">
        <v>41361</v>
      </c>
      <c r="H1972" s="2" t="s">
        <v>13</v>
      </c>
      <c r="I1972" s="2" t="s">
        <v>27</v>
      </c>
      <c r="J1972" s="2" t="s">
        <v>36</v>
      </c>
      <c r="K1972" s="107">
        <v>3580.93</v>
      </c>
    </row>
    <row r="1973" spans="7:11" x14ac:dyDescent="0.2">
      <c r="G1973" s="3">
        <v>41373</v>
      </c>
      <c r="H1973" s="2" t="s">
        <v>31</v>
      </c>
      <c r="I1973" s="2" t="s">
        <v>14</v>
      </c>
      <c r="J1973" s="2" t="s">
        <v>36</v>
      </c>
      <c r="K1973" s="107">
        <v>5954.27</v>
      </c>
    </row>
    <row r="1974" spans="7:11" x14ac:dyDescent="0.2">
      <c r="G1974" s="3">
        <v>41496</v>
      </c>
      <c r="H1974" s="2" t="s">
        <v>28</v>
      </c>
      <c r="I1974" s="2" t="s">
        <v>23</v>
      </c>
      <c r="J1974" s="2" t="s">
        <v>21</v>
      </c>
      <c r="K1974" s="107">
        <v>308.8</v>
      </c>
    </row>
    <row r="1975" spans="7:11" x14ac:dyDescent="0.2">
      <c r="G1975" s="3">
        <v>41225</v>
      </c>
      <c r="H1975" s="2" t="s">
        <v>17</v>
      </c>
      <c r="I1975" s="2" t="s">
        <v>14</v>
      </c>
      <c r="J1975" s="2" t="s">
        <v>30</v>
      </c>
      <c r="K1975" s="107">
        <v>8528.61</v>
      </c>
    </row>
    <row r="1976" spans="7:11" x14ac:dyDescent="0.2">
      <c r="G1976" s="3">
        <v>41110</v>
      </c>
      <c r="H1976" s="2" t="s">
        <v>28</v>
      </c>
      <c r="I1976" s="2" t="s">
        <v>20</v>
      </c>
      <c r="J1976" s="2" t="s">
        <v>30</v>
      </c>
      <c r="K1976" s="107">
        <v>4294.5600000000004</v>
      </c>
    </row>
    <row r="1977" spans="7:11" x14ac:dyDescent="0.2">
      <c r="G1977" s="3">
        <v>41211</v>
      </c>
      <c r="H1977" s="2" t="s">
        <v>28</v>
      </c>
      <c r="I1977" s="2" t="s">
        <v>27</v>
      </c>
      <c r="J1977" s="2" t="s">
        <v>36</v>
      </c>
      <c r="K1977" s="107">
        <v>8027.48</v>
      </c>
    </row>
    <row r="1978" spans="7:11" x14ac:dyDescent="0.2">
      <c r="G1978" s="3">
        <v>41359</v>
      </c>
      <c r="H1978" s="2" t="s">
        <v>28</v>
      </c>
      <c r="I1978" s="2" t="s">
        <v>27</v>
      </c>
      <c r="J1978" s="2" t="s">
        <v>21</v>
      </c>
      <c r="K1978" s="107">
        <v>9079.89</v>
      </c>
    </row>
    <row r="1979" spans="7:11" x14ac:dyDescent="0.2">
      <c r="G1979" s="3">
        <v>41168</v>
      </c>
      <c r="H1979" s="2" t="s">
        <v>17</v>
      </c>
      <c r="I1979" s="2" t="s">
        <v>27</v>
      </c>
      <c r="J1979" s="2" t="s">
        <v>35</v>
      </c>
      <c r="K1979" s="107">
        <v>9861.7900000000009</v>
      </c>
    </row>
    <row r="1980" spans="7:11" x14ac:dyDescent="0.2">
      <c r="G1980" s="3">
        <v>41056</v>
      </c>
      <c r="H1980" s="2" t="s">
        <v>28</v>
      </c>
      <c r="I1980" s="2" t="s">
        <v>20</v>
      </c>
      <c r="J1980" s="2" t="s">
        <v>21</v>
      </c>
      <c r="K1980" s="107">
        <v>7230.3</v>
      </c>
    </row>
    <row r="1981" spans="7:11" x14ac:dyDescent="0.2">
      <c r="G1981" s="3">
        <v>40962</v>
      </c>
      <c r="H1981" s="2" t="s">
        <v>31</v>
      </c>
      <c r="I1981" s="2" t="s">
        <v>23</v>
      </c>
      <c r="J1981" s="2" t="s">
        <v>282</v>
      </c>
      <c r="K1981" s="107">
        <v>8542.0300000000007</v>
      </c>
    </row>
    <row r="1982" spans="7:11" x14ac:dyDescent="0.2">
      <c r="G1982" s="3">
        <v>41462</v>
      </c>
      <c r="H1982" s="2" t="s">
        <v>28</v>
      </c>
      <c r="I1982" s="2" t="s">
        <v>14</v>
      </c>
      <c r="J1982" s="2" t="s">
        <v>33</v>
      </c>
      <c r="K1982" s="107">
        <v>5308.63</v>
      </c>
    </row>
    <row r="1983" spans="7:11" x14ac:dyDescent="0.2">
      <c r="G1983" s="3">
        <v>41316</v>
      </c>
      <c r="H1983" s="2" t="s">
        <v>28</v>
      </c>
      <c r="I1983" s="2" t="s">
        <v>27</v>
      </c>
      <c r="J1983" s="2" t="s">
        <v>34</v>
      </c>
      <c r="K1983" s="107">
        <v>7090.74</v>
      </c>
    </row>
    <row r="1984" spans="7:11" x14ac:dyDescent="0.2">
      <c r="G1984" s="3">
        <v>41066</v>
      </c>
      <c r="H1984" s="2" t="s">
        <v>13</v>
      </c>
      <c r="I1984" s="2" t="s">
        <v>23</v>
      </c>
      <c r="J1984" s="2" t="s">
        <v>32</v>
      </c>
      <c r="K1984" s="107">
        <v>6975.48</v>
      </c>
    </row>
    <row r="1985" spans="7:11" x14ac:dyDescent="0.2">
      <c r="G1985" s="3">
        <v>41265</v>
      </c>
      <c r="H1985" s="2" t="s">
        <v>28</v>
      </c>
      <c r="I1985" s="2" t="s">
        <v>20</v>
      </c>
      <c r="J1985" s="2" t="s">
        <v>18</v>
      </c>
      <c r="K1985" s="107">
        <v>8216.2000000000007</v>
      </c>
    </row>
    <row r="1986" spans="7:11" x14ac:dyDescent="0.2">
      <c r="G1986" s="3">
        <v>40911</v>
      </c>
      <c r="H1986" s="2" t="s">
        <v>31</v>
      </c>
      <c r="I1986" s="2" t="s">
        <v>20</v>
      </c>
      <c r="J1986" s="2" t="s">
        <v>21</v>
      </c>
      <c r="K1986" s="107">
        <v>5055.3100000000004</v>
      </c>
    </row>
    <row r="1987" spans="7:11" x14ac:dyDescent="0.2">
      <c r="G1987" s="3">
        <v>41523</v>
      </c>
      <c r="H1987" s="2" t="s">
        <v>13</v>
      </c>
      <c r="I1987" s="2" t="s">
        <v>23</v>
      </c>
      <c r="J1987" s="2" t="s">
        <v>30</v>
      </c>
      <c r="K1987" s="107">
        <v>9783.35</v>
      </c>
    </row>
    <row r="1988" spans="7:11" x14ac:dyDescent="0.2">
      <c r="G1988" s="3">
        <v>41323</v>
      </c>
      <c r="H1988" s="2" t="s">
        <v>13</v>
      </c>
      <c r="I1988" s="2" t="s">
        <v>14</v>
      </c>
      <c r="J1988" s="2" t="s">
        <v>34</v>
      </c>
      <c r="K1988" s="107">
        <v>8284.0300000000007</v>
      </c>
    </row>
    <row r="1989" spans="7:11" x14ac:dyDescent="0.2">
      <c r="G1989" s="3">
        <v>41473</v>
      </c>
      <c r="H1989" s="2" t="s">
        <v>28</v>
      </c>
      <c r="I1989" s="2" t="s">
        <v>20</v>
      </c>
      <c r="J1989" s="2" t="s">
        <v>24</v>
      </c>
      <c r="K1989" s="107">
        <v>2888.35</v>
      </c>
    </row>
    <row r="1990" spans="7:11" x14ac:dyDescent="0.2">
      <c r="G1990" s="3">
        <v>41354</v>
      </c>
      <c r="H1990" s="2" t="s">
        <v>13</v>
      </c>
      <c r="I1990" s="2" t="s">
        <v>23</v>
      </c>
      <c r="J1990" s="2" t="s">
        <v>36</v>
      </c>
      <c r="K1990" s="107">
        <v>8770.14</v>
      </c>
    </row>
    <row r="1991" spans="7:11" x14ac:dyDescent="0.2">
      <c r="G1991" s="3">
        <v>41485</v>
      </c>
      <c r="H1991" s="2" t="s">
        <v>31</v>
      </c>
      <c r="I1991" s="2" t="s">
        <v>20</v>
      </c>
      <c r="J1991" s="2" t="s">
        <v>33</v>
      </c>
      <c r="K1991" s="107">
        <v>9261.0499999999993</v>
      </c>
    </row>
    <row r="1992" spans="7:11" x14ac:dyDescent="0.2">
      <c r="G1992" s="3">
        <v>41564</v>
      </c>
      <c r="H1992" s="2" t="s">
        <v>13</v>
      </c>
      <c r="I1992" s="2" t="s">
        <v>14</v>
      </c>
      <c r="J1992" s="2" t="s">
        <v>36</v>
      </c>
      <c r="K1992" s="107">
        <v>4121.33</v>
      </c>
    </row>
    <row r="1993" spans="7:11" x14ac:dyDescent="0.2">
      <c r="G1993" s="3">
        <v>41213</v>
      </c>
      <c r="H1993" s="2" t="s">
        <v>31</v>
      </c>
      <c r="I1993" s="2" t="s">
        <v>23</v>
      </c>
      <c r="J1993" s="2" t="s">
        <v>33</v>
      </c>
      <c r="K1993" s="107">
        <v>9611.2800000000007</v>
      </c>
    </row>
    <row r="1994" spans="7:11" x14ac:dyDescent="0.2">
      <c r="G1994" s="3">
        <v>41335</v>
      </c>
      <c r="H1994" s="2" t="s">
        <v>13</v>
      </c>
      <c r="I1994" s="2" t="s">
        <v>23</v>
      </c>
      <c r="J1994" s="2" t="s">
        <v>18</v>
      </c>
      <c r="K1994" s="107">
        <v>3119.67</v>
      </c>
    </row>
    <row r="1995" spans="7:11" x14ac:dyDescent="0.2">
      <c r="G1995" s="3">
        <v>41076</v>
      </c>
      <c r="H1995" s="2" t="s">
        <v>13</v>
      </c>
      <c r="I1995" s="2" t="s">
        <v>27</v>
      </c>
      <c r="J1995" s="2" t="s">
        <v>32</v>
      </c>
      <c r="K1995" s="107">
        <v>4813.26</v>
      </c>
    </row>
    <row r="1996" spans="7:11" x14ac:dyDescent="0.2">
      <c r="G1996" s="3">
        <v>41067</v>
      </c>
      <c r="H1996" s="2" t="s">
        <v>13</v>
      </c>
      <c r="I1996" s="2" t="s">
        <v>14</v>
      </c>
      <c r="J1996" s="2" t="s">
        <v>18</v>
      </c>
      <c r="K1996" s="107">
        <v>9556.3799999999992</v>
      </c>
    </row>
    <row r="1997" spans="7:11" x14ac:dyDescent="0.2">
      <c r="G1997" s="3">
        <v>41326</v>
      </c>
      <c r="H1997" s="2" t="s">
        <v>13</v>
      </c>
      <c r="I1997" s="2" t="s">
        <v>20</v>
      </c>
      <c r="J1997" s="2" t="s">
        <v>21</v>
      </c>
      <c r="K1997" s="107">
        <v>307.70999999999998</v>
      </c>
    </row>
    <row r="1998" spans="7:11" x14ac:dyDescent="0.2">
      <c r="G1998" s="3">
        <v>41469</v>
      </c>
      <c r="H1998" s="2" t="s">
        <v>17</v>
      </c>
      <c r="I1998" s="2" t="s">
        <v>27</v>
      </c>
      <c r="J1998" s="2" t="s">
        <v>35</v>
      </c>
      <c r="K1998" s="107">
        <v>7701.91</v>
      </c>
    </row>
    <row r="1999" spans="7:11" x14ac:dyDescent="0.2">
      <c r="G1999" s="3">
        <v>41485</v>
      </c>
      <c r="H1999" s="2" t="s">
        <v>17</v>
      </c>
      <c r="I1999" s="2" t="s">
        <v>27</v>
      </c>
      <c r="J1999" s="2" t="s">
        <v>30</v>
      </c>
      <c r="K1999" s="107">
        <v>1788.9</v>
      </c>
    </row>
    <row r="2000" spans="7:11" x14ac:dyDescent="0.2">
      <c r="G2000" s="3">
        <v>40936</v>
      </c>
      <c r="H2000" s="2" t="s">
        <v>31</v>
      </c>
      <c r="I2000" s="2" t="s">
        <v>27</v>
      </c>
      <c r="J2000" s="2" t="s">
        <v>30</v>
      </c>
      <c r="K2000" s="107">
        <v>681.2</v>
      </c>
    </row>
    <row r="2001" spans="7:11" x14ac:dyDescent="0.2">
      <c r="G2001" s="3">
        <v>41387</v>
      </c>
      <c r="H2001" s="2" t="s">
        <v>17</v>
      </c>
      <c r="I2001" s="2" t="s">
        <v>27</v>
      </c>
      <c r="J2001" s="2" t="s">
        <v>33</v>
      </c>
      <c r="K2001" s="107">
        <v>739.95</v>
      </c>
    </row>
    <row r="2002" spans="7:11" x14ac:dyDescent="0.2">
      <c r="G2002" s="3">
        <v>41187</v>
      </c>
      <c r="H2002" s="2" t="s">
        <v>28</v>
      </c>
      <c r="I2002" s="2" t="s">
        <v>27</v>
      </c>
      <c r="J2002" s="2" t="s">
        <v>24</v>
      </c>
      <c r="K2002" s="107">
        <v>6000.51</v>
      </c>
    </row>
    <row r="2003" spans="7:11" x14ac:dyDescent="0.2">
      <c r="G2003" s="3">
        <v>41502</v>
      </c>
      <c r="H2003" s="2" t="s">
        <v>28</v>
      </c>
      <c r="I2003" s="2" t="s">
        <v>27</v>
      </c>
      <c r="J2003" s="2" t="s">
        <v>30</v>
      </c>
      <c r="K2003" s="107">
        <v>2517.85</v>
      </c>
    </row>
    <row r="2004" spans="7:11" x14ac:dyDescent="0.2">
      <c r="G2004" s="3">
        <v>40945</v>
      </c>
      <c r="H2004" s="2" t="s">
        <v>28</v>
      </c>
      <c r="I2004" s="2" t="s">
        <v>14</v>
      </c>
      <c r="J2004" s="2" t="s">
        <v>15</v>
      </c>
      <c r="K2004" s="107">
        <v>9665.25</v>
      </c>
    </row>
    <row r="2005" spans="7:11" x14ac:dyDescent="0.2">
      <c r="G2005" s="3">
        <v>41015</v>
      </c>
      <c r="H2005" s="2" t="s">
        <v>17</v>
      </c>
      <c r="I2005" s="2" t="s">
        <v>27</v>
      </c>
      <c r="J2005" s="2" t="s">
        <v>36</v>
      </c>
      <c r="K2005" s="107">
        <v>4392.3999999999996</v>
      </c>
    </row>
    <row r="2006" spans="7:11" x14ac:dyDescent="0.2">
      <c r="G2006" s="3">
        <v>41398</v>
      </c>
      <c r="H2006" s="2" t="s">
        <v>13</v>
      </c>
      <c r="I2006" s="2" t="s">
        <v>27</v>
      </c>
      <c r="J2006" s="2" t="s">
        <v>15</v>
      </c>
      <c r="K2006" s="107">
        <v>8860.08</v>
      </c>
    </row>
    <row r="2007" spans="7:11" x14ac:dyDescent="0.2">
      <c r="G2007" s="3">
        <v>41014</v>
      </c>
      <c r="H2007" s="2" t="s">
        <v>31</v>
      </c>
      <c r="I2007" s="2" t="s">
        <v>27</v>
      </c>
      <c r="J2007" s="2" t="s">
        <v>29</v>
      </c>
      <c r="K2007" s="107">
        <v>2720.89</v>
      </c>
    </row>
    <row r="2008" spans="7:11" x14ac:dyDescent="0.2">
      <c r="G2008" s="3">
        <v>41630</v>
      </c>
      <c r="H2008" s="2" t="s">
        <v>17</v>
      </c>
      <c r="I2008" s="2" t="s">
        <v>27</v>
      </c>
      <c r="J2008" s="2" t="s">
        <v>18</v>
      </c>
      <c r="K2008" s="107">
        <v>4153.67</v>
      </c>
    </row>
    <row r="2009" spans="7:11" x14ac:dyDescent="0.2">
      <c r="G2009" s="3">
        <v>41637</v>
      </c>
      <c r="H2009" s="2" t="s">
        <v>17</v>
      </c>
      <c r="I2009" s="2" t="s">
        <v>20</v>
      </c>
      <c r="J2009" s="2" t="s">
        <v>21</v>
      </c>
      <c r="K2009" s="107">
        <v>1249.8399999999999</v>
      </c>
    </row>
    <row r="2010" spans="7:11" x14ac:dyDescent="0.2">
      <c r="G2010" s="3">
        <v>41632</v>
      </c>
      <c r="H2010" s="2" t="s">
        <v>28</v>
      </c>
      <c r="I2010" s="2" t="s">
        <v>14</v>
      </c>
      <c r="J2010" s="2" t="s">
        <v>35</v>
      </c>
      <c r="K2010" s="107">
        <v>1013.75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33">
    <tabColor rgb="FF0000FF"/>
  </sheetPr>
  <dimension ref="A1:L684"/>
  <sheetViews>
    <sheetView zoomScale="117" zoomScaleNormal="85" workbookViewId="0">
      <selection activeCell="G10" sqref="G9:L19"/>
    </sheetView>
  </sheetViews>
  <sheetFormatPr baseColWidth="10" defaultColWidth="8.83203125" defaultRowHeight="15" x14ac:dyDescent="0.2"/>
  <cols>
    <col min="1" max="1" width="15.6640625" customWidth="1"/>
    <col min="4" max="4" width="17.83203125" bestFit="1" customWidth="1"/>
    <col min="6" max="6" width="16.33203125" bestFit="1" customWidth="1"/>
    <col min="7" max="7" width="12.83203125" customWidth="1"/>
  </cols>
  <sheetData>
    <row r="1" spans="1:12" x14ac:dyDescent="0.2">
      <c r="A1" s="81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1"/>
      <c r="C1" s="81"/>
      <c r="D1" s="81"/>
      <c r="E1" s="81"/>
      <c r="F1" s="81"/>
      <c r="G1" s="81"/>
    </row>
    <row r="3" spans="1:12" x14ac:dyDescent="0.2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2">
        <f>MAX(A4:A684)</f>
        <v>41007</v>
      </c>
    </row>
    <row r="4" spans="1:12" x14ac:dyDescent="0.2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2">
        <f>MIN(A4:A684)</f>
        <v>40308</v>
      </c>
    </row>
    <row r="5" spans="1:12" x14ac:dyDescent="0.2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3">
        <v>40330</v>
      </c>
      <c r="H5" s="84" t="s">
        <v>229</v>
      </c>
      <c r="I5" s="84"/>
      <c r="J5" s="84"/>
      <c r="K5" s="84"/>
    </row>
    <row r="6" spans="1:12" x14ac:dyDescent="0.2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2">
        <f>EOMONTH(G5,-1)+1</f>
        <v>40330</v>
      </c>
    </row>
    <row r="7" spans="1:12" x14ac:dyDescent="0.2">
      <c r="A7" s="60">
        <v>40343</v>
      </c>
      <c r="B7" t="s">
        <v>112</v>
      </c>
      <c r="C7" t="s">
        <v>225</v>
      </c>
      <c r="D7">
        <v>19</v>
      </c>
    </row>
    <row r="8" spans="1:12" x14ac:dyDescent="0.2">
      <c r="A8" s="60">
        <v>40983</v>
      </c>
      <c r="B8" t="s">
        <v>231</v>
      </c>
      <c r="C8" t="s">
        <v>232</v>
      </c>
      <c r="D8">
        <v>6</v>
      </c>
      <c r="F8" s="62" t="s">
        <v>233</v>
      </c>
      <c r="G8" s="2" t="s">
        <v>164</v>
      </c>
      <c r="H8" s="2" t="s">
        <v>234</v>
      </c>
      <c r="I8" s="2" t="s">
        <v>235</v>
      </c>
      <c r="J8" s="2" t="s">
        <v>224</v>
      </c>
      <c r="K8" s="2" t="s">
        <v>231</v>
      </c>
      <c r="L8" s="2" t="s">
        <v>112</v>
      </c>
    </row>
    <row r="9" spans="1:12" x14ac:dyDescent="0.2">
      <c r="A9" s="60">
        <v>40461</v>
      </c>
      <c r="B9" t="s">
        <v>164</v>
      </c>
      <c r="C9" t="s">
        <v>225</v>
      </c>
      <c r="D9">
        <v>19</v>
      </c>
      <c r="F9" s="85">
        <f>G6</f>
        <v>40330</v>
      </c>
      <c r="G9" s="4">
        <f>SUMIFS($D$4:$D$684, $B$4:$B$684, G$8, $A$4:$A$684, "&lt;="&amp;EOMONTH($F9,0), $A$4:$A$684, "&gt;="&amp;$F9)</f>
        <v>165</v>
      </c>
      <c r="H9" s="4">
        <f t="shared" ref="H9:L19" si="0">SUMIFS($D$4:$D$684, $B$4:$B$684, H$8, $A$4:$A$684, "&lt;="&amp;EOMONTH($F9,0), $A$4:$A$684, "&gt;="&amp;$F9)</f>
        <v>26</v>
      </c>
      <c r="I9" s="4">
        <f t="shared" si="0"/>
        <v>94</v>
      </c>
      <c r="J9" s="4">
        <f t="shared" si="0"/>
        <v>97</v>
      </c>
      <c r="K9" s="4">
        <f t="shared" si="0"/>
        <v>91</v>
      </c>
      <c r="L9" s="4">
        <f t="shared" si="0"/>
        <v>84</v>
      </c>
    </row>
    <row r="10" spans="1:12" x14ac:dyDescent="0.2">
      <c r="A10" s="60">
        <v>40741</v>
      </c>
      <c r="B10" t="s">
        <v>164</v>
      </c>
      <c r="C10" t="s">
        <v>225</v>
      </c>
      <c r="D10">
        <v>24</v>
      </c>
      <c r="F10" s="85">
        <f>EDATE(F9,1)</f>
        <v>40360</v>
      </c>
      <c r="G10" s="4">
        <f t="shared" ref="G10:G19" si="1">SUMIFS($D$4:$D$684, $B$4:$B$684, G$8, $A$4:$A$684, "&lt;="&amp;EOMONTH($F10,0), $A$4:$A$684, "&gt;="&amp;$F10)</f>
        <v>55</v>
      </c>
      <c r="H10" s="4">
        <f t="shared" si="0"/>
        <v>32</v>
      </c>
      <c r="I10" s="4">
        <f t="shared" si="0"/>
        <v>43</v>
      </c>
      <c r="J10" s="4">
        <f t="shared" si="0"/>
        <v>34</v>
      </c>
      <c r="K10" s="4">
        <f t="shared" si="0"/>
        <v>127</v>
      </c>
      <c r="L10" s="4">
        <f t="shared" si="0"/>
        <v>51</v>
      </c>
    </row>
    <row r="11" spans="1:12" x14ac:dyDescent="0.2">
      <c r="A11" s="60">
        <v>40888</v>
      </c>
      <c r="B11" t="s">
        <v>224</v>
      </c>
      <c r="C11" t="s">
        <v>236</v>
      </c>
      <c r="D11">
        <v>11</v>
      </c>
      <c r="F11" s="85">
        <f t="shared" ref="F11:F19" si="2">EDATE(F10,1)</f>
        <v>40391</v>
      </c>
      <c r="G11" s="4">
        <f t="shared" si="1"/>
        <v>43</v>
      </c>
      <c r="H11" s="4">
        <f t="shared" si="0"/>
        <v>81</v>
      </c>
      <c r="I11" s="4">
        <f t="shared" si="0"/>
        <v>80</v>
      </c>
      <c r="J11" s="4">
        <f t="shared" si="0"/>
        <v>81</v>
      </c>
      <c r="K11" s="4">
        <f t="shared" si="0"/>
        <v>49</v>
      </c>
      <c r="L11" s="4">
        <f t="shared" si="0"/>
        <v>112</v>
      </c>
    </row>
    <row r="12" spans="1:12" x14ac:dyDescent="0.2">
      <c r="A12" s="60">
        <v>40993</v>
      </c>
      <c r="B12" t="s">
        <v>164</v>
      </c>
      <c r="C12" t="s">
        <v>237</v>
      </c>
      <c r="D12">
        <v>5</v>
      </c>
      <c r="F12" s="85">
        <f t="shared" si="2"/>
        <v>40422</v>
      </c>
      <c r="G12" s="4">
        <f t="shared" si="1"/>
        <v>43</v>
      </c>
      <c r="H12" s="4">
        <f t="shared" si="0"/>
        <v>35</v>
      </c>
      <c r="I12" s="4">
        <f t="shared" si="0"/>
        <v>70</v>
      </c>
      <c r="J12" s="4">
        <f t="shared" si="0"/>
        <v>62</v>
      </c>
      <c r="K12" s="4">
        <f t="shared" si="0"/>
        <v>73</v>
      </c>
      <c r="L12" s="4">
        <f t="shared" si="0"/>
        <v>49</v>
      </c>
    </row>
    <row r="13" spans="1:12" x14ac:dyDescent="0.2">
      <c r="A13" s="60">
        <v>40482</v>
      </c>
      <c r="B13" t="s">
        <v>164</v>
      </c>
      <c r="C13" t="s">
        <v>236</v>
      </c>
      <c r="D13">
        <v>5</v>
      </c>
      <c r="F13" s="85">
        <f t="shared" si="2"/>
        <v>40452</v>
      </c>
      <c r="G13" s="4">
        <f t="shared" si="1"/>
        <v>69</v>
      </c>
      <c r="H13" s="4">
        <f t="shared" si="0"/>
        <v>70</v>
      </c>
      <c r="I13" s="4">
        <f t="shared" si="0"/>
        <v>85</v>
      </c>
      <c r="J13" s="4">
        <f t="shared" si="0"/>
        <v>66</v>
      </c>
      <c r="K13" s="4">
        <f t="shared" si="0"/>
        <v>47</v>
      </c>
      <c r="L13" s="4">
        <f t="shared" si="0"/>
        <v>58</v>
      </c>
    </row>
    <row r="14" spans="1:12" x14ac:dyDescent="0.2">
      <c r="A14" s="60">
        <v>40577</v>
      </c>
      <c r="B14" t="s">
        <v>234</v>
      </c>
      <c r="C14" t="s">
        <v>227</v>
      </c>
      <c r="D14">
        <v>5</v>
      </c>
      <c r="F14" s="85">
        <f t="shared" si="2"/>
        <v>40483</v>
      </c>
      <c r="G14" s="4">
        <f t="shared" si="1"/>
        <v>11</v>
      </c>
      <c r="H14" s="4">
        <f t="shared" si="0"/>
        <v>56</v>
      </c>
      <c r="I14" s="4">
        <f t="shared" si="0"/>
        <v>78</v>
      </c>
      <c r="J14" s="4">
        <f t="shared" si="0"/>
        <v>32</v>
      </c>
      <c r="K14" s="4">
        <f t="shared" si="0"/>
        <v>25</v>
      </c>
      <c r="L14" s="4">
        <f t="shared" si="0"/>
        <v>63</v>
      </c>
    </row>
    <row r="15" spans="1:12" x14ac:dyDescent="0.2">
      <c r="A15" s="60">
        <v>40717</v>
      </c>
      <c r="B15" t="s">
        <v>235</v>
      </c>
      <c r="C15" t="s">
        <v>225</v>
      </c>
      <c r="D15">
        <v>17</v>
      </c>
      <c r="F15" s="85">
        <f t="shared" si="2"/>
        <v>40513</v>
      </c>
      <c r="G15" s="4">
        <f t="shared" si="1"/>
        <v>7</v>
      </c>
      <c r="H15" s="4">
        <f t="shared" si="0"/>
        <v>45</v>
      </c>
      <c r="I15" s="4">
        <f t="shared" si="0"/>
        <v>81</v>
      </c>
      <c r="J15" s="4">
        <f t="shared" si="0"/>
        <v>104</v>
      </c>
      <c r="K15" s="4">
        <f t="shared" si="0"/>
        <v>25</v>
      </c>
      <c r="L15" s="4">
        <f t="shared" si="0"/>
        <v>32</v>
      </c>
    </row>
    <row r="16" spans="1:12" x14ac:dyDescent="0.2">
      <c r="A16" s="60">
        <v>40734</v>
      </c>
      <c r="B16" t="s">
        <v>234</v>
      </c>
      <c r="C16" t="s">
        <v>237</v>
      </c>
      <c r="D16">
        <v>3</v>
      </c>
      <c r="F16" s="85">
        <f t="shared" si="2"/>
        <v>40544</v>
      </c>
      <c r="G16" s="4">
        <f t="shared" si="1"/>
        <v>78</v>
      </c>
      <c r="H16" s="4">
        <f t="shared" si="0"/>
        <v>73</v>
      </c>
      <c r="I16" s="4">
        <f t="shared" si="0"/>
        <v>82</v>
      </c>
      <c r="J16" s="4">
        <f t="shared" si="0"/>
        <v>43</v>
      </c>
      <c r="K16" s="4">
        <f t="shared" si="0"/>
        <v>40</v>
      </c>
      <c r="L16" s="4">
        <f t="shared" si="0"/>
        <v>73</v>
      </c>
    </row>
    <row r="17" spans="1:12" x14ac:dyDescent="0.2">
      <c r="A17" s="60">
        <v>40796</v>
      </c>
      <c r="B17" t="s">
        <v>234</v>
      </c>
      <c r="C17" t="s">
        <v>238</v>
      </c>
      <c r="D17">
        <v>17</v>
      </c>
      <c r="F17" s="85">
        <f t="shared" si="2"/>
        <v>40575</v>
      </c>
      <c r="G17" s="4">
        <f t="shared" si="1"/>
        <v>37</v>
      </c>
      <c r="H17" s="4">
        <f t="shared" si="0"/>
        <v>53</v>
      </c>
      <c r="I17" s="4">
        <f t="shared" si="0"/>
        <v>13</v>
      </c>
      <c r="J17" s="4">
        <f t="shared" si="0"/>
        <v>13</v>
      </c>
      <c r="K17" s="4">
        <f t="shared" si="0"/>
        <v>94</v>
      </c>
      <c r="L17" s="4">
        <f t="shared" si="0"/>
        <v>70</v>
      </c>
    </row>
    <row r="18" spans="1:12" x14ac:dyDescent="0.2">
      <c r="A18" s="60">
        <v>40420</v>
      </c>
      <c r="B18" t="s">
        <v>231</v>
      </c>
      <c r="C18" t="s">
        <v>227</v>
      </c>
      <c r="D18">
        <v>4</v>
      </c>
      <c r="F18" s="85">
        <f t="shared" si="2"/>
        <v>40603</v>
      </c>
      <c r="G18" s="4">
        <f t="shared" si="1"/>
        <v>78</v>
      </c>
      <c r="H18" s="4">
        <f t="shared" si="0"/>
        <v>41</v>
      </c>
      <c r="I18" s="4">
        <f t="shared" si="0"/>
        <v>55</v>
      </c>
      <c r="J18" s="4">
        <f t="shared" si="0"/>
        <v>36</v>
      </c>
      <c r="K18" s="4">
        <f t="shared" si="0"/>
        <v>71</v>
      </c>
      <c r="L18" s="4">
        <f t="shared" si="0"/>
        <v>92</v>
      </c>
    </row>
    <row r="19" spans="1:12" x14ac:dyDescent="0.2">
      <c r="A19" s="60">
        <v>40429</v>
      </c>
      <c r="B19" t="s">
        <v>231</v>
      </c>
      <c r="C19" t="s">
        <v>225</v>
      </c>
      <c r="D19">
        <v>22</v>
      </c>
      <c r="F19" s="85">
        <f t="shared" si="2"/>
        <v>40634</v>
      </c>
      <c r="G19" s="4">
        <f t="shared" si="1"/>
        <v>87</v>
      </c>
      <c r="H19" s="4">
        <f t="shared" si="0"/>
        <v>26</v>
      </c>
      <c r="I19" s="4">
        <f t="shared" si="0"/>
        <v>79</v>
      </c>
      <c r="J19" s="4">
        <f t="shared" si="0"/>
        <v>44</v>
      </c>
      <c r="K19" s="4">
        <f t="shared" si="0"/>
        <v>58</v>
      </c>
      <c r="L19" s="4">
        <f t="shared" si="0"/>
        <v>106</v>
      </c>
    </row>
    <row r="20" spans="1:12" x14ac:dyDescent="0.2">
      <c r="A20" s="60">
        <v>40865</v>
      </c>
      <c r="B20" t="s">
        <v>224</v>
      </c>
      <c r="C20" t="s">
        <v>237</v>
      </c>
      <c r="D20">
        <v>6</v>
      </c>
    </row>
    <row r="21" spans="1:12" x14ac:dyDescent="0.2">
      <c r="A21" s="60">
        <v>40487</v>
      </c>
      <c r="B21" t="s">
        <v>234</v>
      </c>
      <c r="C21" t="s">
        <v>238</v>
      </c>
      <c r="D21">
        <v>4</v>
      </c>
      <c r="F21" t="s">
        <v>239</v>
      </c>
    </row>
    <row r="22" spans="1:12" x14ac:dyDescent="0.2">
      <c r="A22" s="60">
        <v>40358</v>
      </c>
      <c r="B22" t="s">
        <v>235</v>
      </c>
      <c r="C22" t="s">
        <v>238</v>
      </c>
      <c r="D22">
        <v>22</v>
      </c>
    </row>
    <row r="23" spans="1:12" x14ac:dyDescent="0.2">
      <c r="A23" s="60">
        <v>40702</v>
      </c>
      <c r="B23" t="s">
        <v>234</v>
      </c>
      <c r="C23" t="s">
        <v>238</v>
      </c>
      <c r="D23">
        <v>22</v>
      </c>
    </row>
    <row r="24" spans="1:12" x14ac:dyDescent="0.2">
      <c r="A24" s="60">
        <v>40675</v>
      </c>
      <c r="B24" t="s">
        <v>164</v>
      </c>
      <c r="C24" t="s">
        <v>236</v>
      </c>
      <c r="D24">
        <v>14</v>
      </c>
    </row>
    <row r="25" spans="1:12" x14ac:dyDescent="0.2">
      <c r="A25" s="60">
        <v>40395</v>
      </c>
      <c r="B25" t="s">
        <v>164</v>
      </c>
      <c r="C25" t="s">
        <v>225</v>
      </c>
      <c r="D25">
        <v>25</v>
      </c>
      <c r="G25" s="60">
        <f>EOMONTH(K25, -2)</f>
        <v>40390</v>
      </c>
      <c r="K25" s="60">
        <f>EOMONTH(G5,3)</f>
        <v>40451</v>
      </c>
    </row>
    <row r="26" spans="1:12" x14ac:dyDescent="0.2">
      <c r="A26" s="60">
        <v>40438</v>
      </c>
      <c r="B26" t="s">
        <v>164</v>
      </c>
      <c r="C26" t="s">
        <v>238</v>
      </c>
      <c r="D26">
        <v>10</v>
      </c>
      <c r="H26" s="60">
        <f>EOMONTH($F9,0)</f>
        <v>40359</v>
      </c>
    </row>
    <row r="27" spans="1:12" x14ac:dyDescent="0.2">
      <c r="A27" s="60">
        <v>40687</v>
      </c>
      <c r="B27" t="s">
        <v>224</v>
      </c>
      <c r="C27" t="s">
        <v>225</v>
      </c>
      <c r="D27">
        <v>11</v>
      </c>
    </row>
    <row r="28" spans="1:12" x14ac:dyDescent="0.2">
      <c r="A28" s="60">
        <v>40708</v>
      </c>
      <c r="B28" t="s">
        <v>235</v>
      </c>
      <c r="C28" t="s">
        <v>225</v>
      </c>
      <c r="D28">
        <v>25</v>
      </c>
    </row>
    <row r="29" spans="1:12" x14ac:dyDescent="0.2">
      <c r="A29" s="60">
        <v>40645</v>
      </c>
      <c r="B29" t="s">
        <v>231</v>
      </c>
      <c r="C29" t="s">
        <v>225</v>
      </c>
      <c r="D29">
        <v>25</v>
      </c>
    </row>
    <row r="30" spans="1:12" x14ac:dyDescent="0.2">
      <c r="A30" s="60">
        <v>40564</v>
      </c>
      <c r="B30" t="s">
        <v>234</v>
      </c>
      <c r="C30" t="s">
        <v>227</v>
      </c>
      <c r="D30">
        <v>16</v>
      </c>
    </row>
    <row r="31" spans="1:12" x14ac:dyDescent="0.2">
      <c r="A31" s="60">
        <v>40541</v>
      </c>
      <c r="B31" t="s">
        <v>231</v>
      </c>
      <c r="C31" t="s">
        <v>238</v>
      </c>
      <c r="D31">
        <v>7</v>
      </c>
    </row>
    <row r="32" spans="1:12" x14ac:dyDescent="0.2">
      <c r="A32" s="60">
        <v>40885</v>
      </c>
      <c r="B32" t="s">
        <v>112</v>
      </c>
      <c r="C32" t="s">
        <v>237</v>
      </c>
      <c r="D32">
        <v>6</v>
      </c>
    </row>
    <row r="33" spans="1:4" x14ac:dyDescent="0.2">
      <c r="A33" s="60">
        <v>40908</v>
      </c>
      <c r="B33" t="s">
        <v>231</v>
      </c>
      <c r="C33" t="s">
        <v>237</v>
      </c>
      <c r="D33">
        <v>3</v>
      </c>
    </row>
    <row r="34" spans="1:4" x14ac:dyDescent="0.2">
      <c r="A34" s="60">
        <v>40564</v>
      </c>
      <c r="B34" t="s">
        <v>231</v>
      </c>
      <c r="C34" t="s">
        <v>225</v>
      </c>
      <c r="D34">
        <v>11</v>
      </c>
    </row>
    <row r="35" spans="1:4" x14ac:dyDescent="0.2">
      <c r="A35" s="60">
        <v>40686</v>
      </c>
      <c r="B35" t="s">
        <v>234</v>
      </c>
      <c r="C35" t="s">
        <v>227</v>
      </c>
      <c r="D35">
        <v>15</v>
      </c>
    </row>
    <row r="36" spans="1:4" x14ac:dyDescent="0.2">
      <c r="A36" s="60">
        <v>40518</v>
      </c>
      <c r="B36" t="s">
        <v>234</v>
      </c>
      <c r="C36" t="s">
        <v>238</v>
      </c>
      <c r="D36">
        <v>16</v>
      </c>
    </row>
    <row r="37" spans="1:4" x14ac:dyDescent="0.2">
      <c r="A37" s="60">
        <v>40719</v>
      </c>
      <c r="B37" t="s">
        <v>234</v>
      </c>
      <c r="C37" t="s">
        <v>232</v>
      </c>
      <c r="D37">
        <v>18</v>
      </c>
    </row>
    <row r="38" spans="1:4" x14ac:dyDescent="0.2">
      <c r="A38" s="60">
        <v>40433</v>
      </c>
      <c r="B38" t="s">
        <v>164</v>
      </c>
      <c r="C38" t="s">
        <v>236</v>
      </c>
      <c r="D38">
        <v>3</v>
      </c>
    </row>
    <row r="39" spans="1:4" x14ac:dyDescent="0.2">
      <c r="A39" s="60">
        <v>40329</v>
      </c>
      <c r="B39" t="s">
        <v>235</v>
      </c>
      <c r="C39" t="s">
        <v>227</v>
      </c>
      <c r="D39">
        <v>1</v>
      </c>
    </row>
    <row r="40" spans="1:4" x14ac:dyDescent="0.2">
      <c r="A40" s="60">
        <v>40341</v>
      </c>
      <c r="B40" t="s">
        <v>112</v>
      </c>
      <c r="C40" t="s">
        <v>237</v>
      </c>
      <c r="D40">
        <v>7</v>
      </c>
    </row>
    <row r="41" spans="1:4" x14ac:dyDescent="0.2">
      <c r="A41" s="60">
        <v>40396</v>
      </c>
      <c r="B41" t="s">
        <v>231</v>
      </c>
      <c r="C41" t="s">
        <v>238</v>
      </c>
      <c r="D41">
        <v>16</v>
      </c>
    </row>
    <row r="42" spans="1:4" x14ac:dyDescent="0.2">
      <c r="A42" s="60">
        <v>40938</v>
      </c>
      <c r="B42" t="s">
        <v>235</v>
      </c>
      <c r="C42" t="s">
        <v>225</v>
      </c>
      <c r="D42">
        <v>24</v>
      </c>
    </row>
    <row r="43" spans="1:4" x14ac:dyDescent="0.2">
      <c r="A43" s="60">
        <v>40586</v>
      </c>
      <c r="B43" t="s">
        <v>112</v>
      </c>
      <c r="C43" t="s">
        <v>236</v>
      </c>
      <c r="D43">
        <v>25</v>
      </c>
    </row>
    <row r="44" spans="1:4" x14ac:dyDescent="0.2">
      <c r="A44" s="60">
        <v>40632</v>
      </c>
      <c r="B44" t="s">
        <v>224</v>
      </c>
      <c r="C44" t="s">
        <v>232</v>
      </c>
      <c r="D44">
        <v>6</v>
      </c>
    </row>
    <row r="45" spans="1:4" x14ac:dyDescent="0.2">
      <c r="A45" s="60">
        <v>40475</v>
      </c>
      <c r="B45" t="s">
        <v>164</v>
      </c>
      <c r="C45" t="s">
        <v>225</v>
      </c>
      <c r="D45">
        <v>4</v>
      </c>
    </row>
    <row r="46" spans="1:4" x14ac:dyDescent="0.2">
      <c r="A46" s="60">
        <v>40902</v>
      </c>
      <c r="B46" t="s">
        <v>234</v>
      </c>
      <c r="C46" t="s">
        <v>225</v>
      </c>
      <c r="D46">
        <v>8</v>
      </c>
    </row>
    <row r="47" spans="1:4" x14ac:dyDescent="0.2">
      <c r="A47" s="60">
        <v>40358</v>
      </c>
      <c r="B47" t="s">
        <v>235</v>
      </c>
      <c r="C47" t="s">
        <v>225</v>
      </c>
      <c r="D47">
        <v>7</v>
      </c>
    </row>
    <row r="48" spans="1:4" x14ac:dyDescent="0.2">
      <c r="A48" s="60">
        <v>40688</v>
      </c>
      <c r="B48" t="s">
        <v>224</v>
      </c>
      <c r="C48" t="s">
        <v>237</v>
      </c>
      <c r="D48">
        <v>7</v>
      </c>
    </row>
    <row r="49" spans="1:4" x14ac:dyDescent="0.2">
      <c r="A49" s="60">
        <v>40873</v>
      </c>
      <c r="B49" t="s">
        <v>164</v>
      </c>
      <c r="C49" t="s">
        <v>227</v>
      </c>
      <c r="D49">
        <v>9</v>
      </c>
    </row>
    <row r="50" spans="1:4" x14ac:dyDescent="0.2">
      <c r="A50" s="60">
        <v>40309</v>
      </c>
      <c r="B50" t="s">
        <v>235</v>
      </c>
      <c r="C50" t="s">
        <v>236</v>
      </c>
      <c r="D50">
        <v>3</v>
      </c>
    </row>
    <row r="51" spans="1:4" x14ac:dyDescent="0.2">
      <c r="A51" s="60">
        <v>40585</v>
      </c>
      <c r="B51" t="s">
        <v>231</v>
      </c>
      <c r="C51" t="s">
        <v>232</v>
      </c>
      <c r="D51">
        <v>10</v>
      </c>
    </row>
    <row r="52" spans="1:4" x14ac:dyDescent="0.2">
      <c r="A52" s="60">
        <v>40787</v>
      </c>
      <c r="B52" t="s">
        <v>164</v>
      </c>
      <c r="C52" t="s">
        <v>225</v>
      </c>
      <c r="D52">
        <v>14</v>
      </c>
    </row>
    <row r="53" spans="1:4" x14ac:dyDescent="0.2">
      <c r="A53" s="60">
        <v>40642</v>
      </c>
      <c r="B53" t="s">
        <v>231</v>
      </c>
      <c r="C53" t="s">
        <v>227</v>
      </c>
      <c r="D53">
        <v>1</v>
      </c>
    </row>
    <row r="54" spans="1:4" x14ac:dyDescent="0.2">
      <c r="A54" s="60">
        <v>40453</v>
      </c>
      <c r="B54" t="s">
        <v>231</v>
      </c>
      <c r="C54" t="s">
        <v>238</v>
      </c>
      <c r="D54">
        <v>11</v>
      </c>
    </row>
    <row r="55" spans="1:4" x14ac:dyDescent="0.2">
      <c r="A55" s="60">
        <v>40468</v>
      </c>
      <c r="B55" t="s">
        <v>224</v>
      </c>
      <c r="C55" t="s">
        <v>237</v>
      </c>
      <c r="D55">
        <v>17</v>
      </c>
    </row>
    <row r="56" spans="1:4" x14ac:dyDescent="0.2">
      <c r="A56" s="60">
        <v>40628</v>
      </c>
      <c r="B56" t="s">
        <v>112</v>
      </c>
      <c r="C56" t="s">
        <v>238</v>
      </c>
      <c r="D56">
        <v>4</v>
      </c>
    </row>
    <row r="57" spans="1:4" x14ac:dyDescent="0.2">
      <c r="A57" s="60">
        <v>40940</v>
      </c>
      <c r="B57" t="s">
        <v>224</v>
      </c>
      <c r="C57" t="s">
        <v>236</v>
      </c>
      <c r="D57">
        <v>14</v>
      </c>
    </row>
    <row r="58" spans="1:4" x14ac:dyDescent="0.2">
      <c r="A58" s="60">
        <v>40843</v>
      </c>
      <c r="B58" t="s">
        <v>231</v>
      </c>
      <c r="C58" t="s">
        <v>225</v>
      </c>
      <c r="D58">
        <v>19</v>
      </c>
    </row>
    <row r="59" spans="1:4" x14ac:dyDescent="0.2">
      <c r="A59" s="60">
        <v>40628</v>
      </c>
      <c r="B59" t="s">
        <v>112</v>
      </c>
      <c r="C59" t="s">
        <v>225</v>
      </c>
      <c r="D59">
        <v>19</v>
      </c>
    </row>
    <row r="60" spans="1:4" x14ac:dyDescent="0.2">
      <c r="A60" s="60">
        <v>40755</v>
      </c>
      <c r="B60" t="s">
        <v>164</v>
      </c>
      <c r="C60" t="s">
        <v>237</v>
      </c>
      <c r="D60">
        <v>8</v>
      </c>
    </row>
    <row r="61" spans="1:4" x14ac:dyDescent="0.2">
      <c r="A61" s="60">
        <v>40410</v>
      </c>
      <c r="B61" t="s">
        <v>235</v>
      </c>
      <c r="C61" t="s">
        <v>238</v>
      </c>
      <c r="D61">
        <v>23</v>
      </c>
    </row>
    <row r="62" spans="1:4" x14ac:dyDescent="0.2">
      <c r="A62" s="60">
        <v>40610</v>
      </c>
      <c r="B62" t="s">
        <v>112</v>
      </c>
      <c r="C62" t="s">
        <v>238</v>
      </c>
      <c r="D62">
        <v>9</v>
      </c>
    </row>
    <row r="63" spans="1:4" x14ac:dyDescent="0.2">
      <c r="A63" s="60">
        <v>40935</v>
      </c>
      <c r="B63" t="s">
        <v>234</v>
      </c>
      <c r="C63" t="s">
        <v>227</v>
      </c>
      <c r="D63">
        <v>23</v>
      </c>
    </row>
    <row r="64" spans="1:4" x14ac:dyDescent="0.2">
      <c r="A64" s="60">
        <v>40684</v>
      </c>
      <c r="B64" t="s">
        <v>224</v>
      </c>
      <c r="C64" t="s">
        <v>236</v>
      </c>
      <c r="D64">
        <v>6</v>
      </c>
    </row>
    <row r="65" spans="1:4" x14ac:dyDescent="0.2">
      <c r="A65" s="60">
        <v>40633</v>
      </c>
      <c r="B65" t="s">
        <v>231</v>
      </c>
      <c r="C65" t="s">
        <v>227</v>
      </c>
      <c r="D65">
        <v>3</v>
      </c>
    </row>
    <row r="66" spans="1:4" x14ac:dyDescent="0.2">
      <c r="A66" s="60">
        <v>40714</v>
      </c>
      <c r="B66" t="s">
        <v>224</v>
      </c>
      <c r="C66" t="s">
        <v>237</v>
      </c>
      <c r="D66">
        <v>7</v>
      </c>
    </row>
    <row r="67" spans="1:4" x14ac:dyDescent="0.2">
      <c r="A67" s="60">
        <v>40784</v>
      </c>
      <c r="B67" t="s">
        <v>234</v>
      </c>
      <c r="C67" t="s">
        <v>225</v>
      </c>
      <c r="D67">
        <v>20</v>
      </c>
    </row>
    <row r="68" spans="1:4" x14ac:dyDescent="0.2">
      <c r="A68" s="60">
        <v>40964</v>
      </c>
      <c r="B68" t="s">
        <v>234</v>
      </c>
      <c r="C68" t="s">
        <v>225</v>
      </c>
      <c r="D68">
        <v>19</v>
      </c>
    </row>
    <row r="69" spans="1:4" x14ac:dyDescent="0.2">
      <c r="A69" s="60">
        <v>40723</v>
      </c>
      <c r="B69" t="s">
        <v>234</v>
      </c>
      <c r="C69" t="s">
        <v>227</v>
      </c>
      <c r="D69">
        <v>1</v>
      </c>
    </row>
    <row r="70" spans="1:4" x14ac:dyDescent="0.2">
      <c r="A70" s="60">
        <v>40985</v>
      </c>
      <c r="B70" t="s">
        <v>231</v>
      </c>
      <c r="C70" t="s">
        <v>236</v>
      </c>
      <c r="D70">
        <v>20</v>
      </c>
    </row>
    <row r="71" spans="1:4" x14ac:dyDescent="0.2">
      <c r="A71" s="60">
        <v>40925</v>
      </c>
      <c r="B71" t="s">
        <v>235</v>
      </c>
      <c r="C71" t="s">
        <v>237</v>
      </c>
      <c r="D71">
        <v>5</v>
      </c>
    </row>
    <row r="72" spans="1:4" x14ac:dyDescent="0.2">
      <c r="A72" s="60">
        <v>40323</v>
      </c>
      <c r="B72" t="s">
        <v>112</v>
      </c>
      <c r="C72" t="s">
        <v>232</v>
      </c>
      <c r="D72">
        <v>16</v>
      </c>
    </row>
    <row r="73" spans="1:4" x14ac:dyDescent="0.2">
      <c r="A73" s="60">
        <v>40391</v>
      </c>
      <c r="B73" t="s">
        <v>112</v>
      </c>
      <c r="C73" t="s">
        <v>238</v>
      </c>
      <c r="D73">
        <v>25</v>
      </c>
    </row>
    <row r="74" spans="1:4" x14ac:dyDescent="0.2">
      <c r="A74" s="60">
        <v>40718</v>
      </c>
      <c r="B74" t="s">
        <v>231</v>
      </c>
      <c r="C74" t="s">
        <v>238</v>
      </c>
      <c r="D74">
        <v>23</v>
      </c>
    </row>
    <row r="75" spans="1:4" x14ac:dyDescent="0.2">
      <c r="A75" s="60">
        <v>40411</v>
      </c>
      <c r="B75" t="s">
        <v>112</v>
      </c>
      <c r="C75" t="s">
        <v>225</v>
      </c>
      <c r="D75">
        <v>18</v>
      </c>
    </row>
    <row r="76" spans="1:4" x14ac:dyDescent="0.2">
      <c r="A76" s="60">
        <v>40918</v>
      </c>
      <c r="B76" t="s">
        <v>112</v>
      </c>
      <c r="C76" t="s">
        <v>232</v>
      </c>
      <c r="D76">
        <v>17</v>
      </c>
    </row>
    <row r="77" spans="1:4" x14ac:dyDescent="0.2">
      <c r="A77" s="60">
        <v>40691</v>
      </c>
      <c r="B77" t="s">
        <v>164</v>
      </c>
      <c r="C77" t="s">
        <v>238</v>
      </c>
      <c r="D77">
        <v>10</v>
      </c>
    </row>
    <row r="78" spans="1:4" x14ac:dyDescent="0.2">
      <c r="A78" s="60">
        <v>40360</v>
      </c>
      <c r="B78" t="s">
        <v>112</v>
      </c>
      <c r="C78" t="s">
        <v>237</v>
      </c>
      <c r="D78">
        <v>14</v>
      </c>
    </row>
    <row r="79" spans="1:4" x14ac:dyDescent="0.2">
      <c r="A79" s="60">
        <v>40926</v>
      </c>
      <c r="B79" t="s">
        <v>231</v>
      </c>
      <c r="C79" t="s">
        <v>236</v>
      </c>
      <c r="D79">
        <v>9</v>
      </c>
    </row>
    <row r="80" spans="1:4" x14ac:dyDescent="0.2">
      <c r="A80" s="60">
        <v>40416</v>
      </c>
      <c r="B80" t="s">
        <v>234</v>
      </c>
      <c r="C80" t="s">
        <v>236</v>
      </c>
      <c r="D80">
        <v>19</v>
      </c>
    </row>
    <row r="81" spans="1:4" x14ac:dyDescent="0.2">
      <c r="A81" s="60">
        <v>40732</v>
      </c>
      <c r="B81" t="s">
        <v>231</v>
      </c>
      <c r="C81" t="s">
        <v>227</v>
      </c>
      <c r="D81">
        <v>21</v>
      </c>
    </row>
    <row r="82" spans="1:4" x14ac:dyDescent="0.2">
      <c r="A82" s="60">
        <v>40630</v>
      </c>
      <c r="B82" t="s">
        <v>164</v>
      </c>
      <c r="C82" t="s">
        <v>225</v>
      </c>
      <c r="D82">
        <v>22</v>
      </c>
    </row>
    <row r="83" spans="1:4" x14ac:dyDescent="0.2">
      <c r="A83" s="60">
        <v>41007</v>
      </c>
      <c r="B83" t="s">
        <v>112</v>
      </c>
      <c r="C83" t="s">
        <v>225</v>
      </c>
      <c r="D83">
        <v>24</v>
      </c>
    </row>
    <row r="84" spans="1:4" x14ac:dyDescent="0.2">
      <c r="A84" s="60">
        <v>40701</v>
      </c>
      <c r="B84" t="s">
        <v>231</v>
      </c>
      <c r="C84" t="s">
        <v>236</v>
      </c>
      <c r="D84">
        <v>13</v>
      </c>
    </row>
    <row r="85" spans="1:4" x14ac:dyDescent="0.2">
      <c r="A85" s="60">
        <v>40984</v>
      </c>
      <c r="B85" t="s">
        <v>224</v>
      </c>
      <c r="C85" t="s">
        <v>238</v>
      </c>
      <c r="D85">
        <v>15</v>
      </c>
    </row>
    <row r="86" spans="1:4" x14ac:dyDescent="0.2">
      <c r="A86" s="60">
        <v>40741</v>
      </c>
      <c r="B86" t="s">
        <v>224</v>
      </c>
      <c r="C86" t="s">
        <v>236</v>
      </c>
      <c r="D86">
        <v>24</v>
      </c>
    </row>
    <row r="87" spans="1:4" x14ac:dyDescent="0.2">
      <c r="A87" s="60">
        <v>40575</v>
      </c>
      <c r="B87" t="s">
        <v>231</v>
      </c>
      <c r="C87" t="s">
        <v>237</v>
      </c>
      <c r="D87">
        <v>14</v>
      </c>
    </row>
    <row r="88" spans="1:4" x14ac:dyDescent="0.2">
      <c r="A88" s="60">
        <v>40409</v>
      </c>
      <c r="B88" t="s">
        <v>224</v>
      </c>
      <c r="C88" t="s">
        <v>227</v>
      </c>
      <c r="D88">
        <v>16</v>
      </c>
    </row>
    <row r="89" spans="1:4" x14ac:dyDescent="0.2">
      <c r="A89" s="60">
        <v>40801</v>
      </c>
      <c r="B89" t="s">
        <v>231</v>
      </c>
      <c r="C89" t="s">
        <v>236</v>
      </c>
      <c r="D89">
        <v>3</v>
      </c>
    </row>
    <row r="90" spans="1:4" x14ac:dyDescent="0.2">
      <c r="A90" s="60">
        <v>40631</v>
      </c>
      <c r="B90" t="s">
        <v>235</v>
      </c>
      <c r="C90" t="s">
        <v>225</v>
      </c>
      <c r="D90">
        <v>20</v>
      </c>
    </row>
    <row r="91" spans="1:4" x14ac:dyDescent="0.2">
      <c r="A91" s="60">
        <v>40856</v>
      </c>
      <c r="B91" t="s">
        <v>224</v>
      </c>
      <c r="C91" t="s">
        <v>232</v>
      </c>
      <c r="D91">
        <v>20</v>
      </c>
    </row>
    <row r="92" spans="1:4" x14ac:dyDescent="0.2">
      <c r="A92" s="60">
        <v>40661</v>
      </c>
      <c r="B92" t="s">
        <v>164</v>
      </c>
      <c r="C92" t="s">
        <v>238</v>
      </c>
      <c r="D92">
        <v>21</v>
      </c>
    </row>
    <row r="93" spans="1:4" x14ac:dyDescent="0.2">
      <c r="A93" s="60">
        <v>40898</v>
      </c>
      <c r="B93" t="s">
        <v>224</v>
      </c>
      <c r="C93" t="s">
        <v>237</v>
      </c>
      <c r="D93">
        <v>6</v>
      </c>
    </row>
    <row r="94" spans="1:4" x14ac:dyDescent="0.2">
      <c r="A94" s="60">
        <v>40652</v>
      </c>
      <c r="B94" t="s">
        <v>112</v>
      </c>
      <c r="C94" t="s">
        <v>236</v>
      </c>
      <c r="D94">
        <v>23</v>
      </c>
    </row>
    <row r="95" spans="1:4" x14ac:dyDescent="0.2">
      <c r="A95" s="60">
        <v>40710</v>
      </c>
      <c r="B95" t="s">
        <v>235</v>
      </c>
      <c r="C95" t="s">
        <v>232</v>
      </c>
      <c r="D95">
        <v>20</v>
      </c>
    </row>
    <row r="96" spans="1:4" x14ac:dyDescent="0.2">
      <c r="A96" s="60">
        <v>40475</v>
      </c>
      <c r="B96" t="s">
        <v>235</v>
      </c>
      <c r="C96" t="s">
        <v>225</v>
      </c>
      <c r="D96">
        <v>7</v>
      </c>
    </row>
    <row r="97" spans="1:4" x14ac:dyDescent="0.2">
      <c r="A97" s="60">
        <v>40329</v>
      </c>
      <c r="B97" t="s">
        <v>112</v>
      </c>
      <c r="C97" t="s">
        <v>236</v>
      </c>
      <c r="D97">
        <v>2</v>
      </c>
    </row>
    <row r="98" spans="1:4" x14ac:dyDescent="0.2">
      <c r="A98" s="60">
        <v>40789</v>
      </c>
      <c r="B98" t="s">
        <v>231</v>
      </c>
      <c r="C98" t="s">
        <v>237</v>
      </c>
      <c r="D98">
        <v>1</v>
      </c>
    </row>
    <row r="99" spans="1:4" x14ac:dyDescent="0.2">
      <c r="A99" s="60">
        <v>40635</v>
      </c>
      <c r="B99" t="s">
        <v>234</v>
      </c>
      <c r="C99" t="s">
        <v>227</v>
      </c>
      <c r="D99">
        <v>2</v>
      </c>
    </row>
    <row r="100" spans="1:4" x14ac:dyDescent="0.2">
      <c r="A100" s="60">
        <v>40847</v>
      </c>
      <c r="B100" t="s">
        <v>234</v>
      </c>
      <c r="C100" t="s">
        <v>236</v>
      </c>
      <c r="D100">
        <v>19</v>
      </c>
    </row>
    <row r="101" spans="1:4" x14ac:dyDescent="0.2">
      <c r="A101" s="60">
        <v>40562</v>
      </c>
      <c r="B101" t="s">
        <v>112</v>
      </c>
      <c r="C101" t="s">
        <v>236</v>
      </c>
      <c r="D101">
        <v>15</v>
      </c>
    </row>
    <row r="102" spans="1:4" x14ac:dyDescent="0.2">
      <c r="A102" s="60">
        <v>40988</v>
      </c>
      <c r="B102" t="s">
        <v>112</v>
      </c>
      <c r="C102" t="s">
        <v>232</v>
      </c>
      <c r="D102">
        <v>24</v>
      </c>
    </row>
    <row r="103" spans="1:4" x14ac:dyDescent="0.2">
      <c r="A103" s="60">
        <v>40738</v>
      </c>
      <c r="B103" t="s">
        <v>231</v>
      </c>
      <c r="C103" t="s">
        <v>238</v>
      </c>
      <c r="D103">
        <v>15</v>
      </c>
    </row>
    <row r="104" spans="1:4" x14ac:dyDescent="0.2">
      <c r="A104" s="60">
        <v>40777</v>
      </c>
      <c r="B104" t="s">
        <v>224</v>
      </c>
      <c r="C104" t="s">
        <v>237</v>
      </c>
      <c r="D104">
        <v>21</v>
      </c>
    </row>
    <row r="105" spans="1:4" x14ac:dyDescent="0.2">
      <c r="A105" s="60">
        <v>40377</v>
      </c>
      <c r="B105" t="s">
        <v>164</v>
      </c>
      <c r="C105" t="s">
        <v>236</v>
      </c>
      <c r="D105">
        <v>7</v>
      </c>
    </row>
    <row r="106" spans="1:4" x14ac:dyDescent="0.2">
      <c r="A106" s="60">
        <v>40311</v>
      </c>
      <c r="B106" t="s">
        <v>235</v>
      </c>
      <c r="C106" t="s">
        <v>237</v>
      </c>
      <c r="D106">
        <v>19</v>
      </c>
    </row>
    <row r="107" spans="1:4" x14ac:dyDescent="0.2">
      <c r="A107" s="60">
        <v>40815</v>
      </c>
      <c r="B107" t="s">
        <v>112</v>
      </c>
      <c r="C107" t="s">
        <v>238</v>
      </c>
      <c r="D107">
        <v>18</v>
      </c>
    </row>
    <row r="108" spans="1:4" x14ac:dyDescent="0.2">
      <c r="A108" s="60">
        <v>40379</v>
      </c>
      <c r="B108" t="s">
        <v>234</v>
      </c>
      <c r="C108" t="s">
        <v>225</v>
      </c>
      <c r="D108">
        <v>9</v>
      </c>
    </row>
    <row r="109" spans="1:4" x14ac:dyDescent="0.2">
      <c r="A109" s="60">
        <v>40663</v>
      </c>
      <c r="B109" t="s">
        <v>234</v>
      </c>
      <c r="C109" t="s">
        <v>225</v>
      </c>
      <c r="D109">
        <v>7</v>
      </c>
    </row>
    <row r="110" spans="1:4" x14ac:dyDescent="0.2">
      <c r="A110" s="60">
        <v>40381</v>
      </c>
      <c r="B110" t="s">
        <v>234</v>
      </c>
      <c r="C110" t="s">
        <v>225</v>
      </c>
      <c r="D110">
        <v>10</v>
      </c>
    </row>
    <row r="111" spans="1:4" x14ac:dyDescent="0.2">
      <c r="A111" s="60">
        <v>40624</v>
      </c>
      <c r="B111" t="s">
        <v>112</v>
      </c>
      <c r="C111" t="s">
        <v>236</v>
      </c>
      <c r="D111">
        <v>15</v>
      </c>
    </row>
    <row r="112" spans="1:4" x14ac:dyDescent="0.2">
      <c r="A112" s="60">
        <v>40676</v>
      </c>
      <c r="B112" t="s">
        <v>234</v>
      </c>
      <c r="C112" t="s">
        <v>227</v>
      </c>
      <c r="D112">
        <v>6</v>
      </c>
    </row>
    <row r="113" spans="1:4" x14ac:dyDescent="0.2">
      <c r="A113" s="60">
        <v>40338</v>
      </c>
      <c r="B113" t="s">
        <v>224</v>
      </c>
      <c r="C113" t="s">
        <v>238</v>
      </c>
      <c r="D113">
        <v>7</v>
      </c>
    </row>
    <row r="114" spans="1:4" x14ac:dyDescent="0.2">
      <c r="A114" s="60">
        <v>40766</v>
      </c>
      <c r="B114" t="s">
        <v>112</v>
      </c>
      <c r="C114" t="s">
        <v>227</v>
      </c>
      <c r="D114">
        <v>20</v>
      </c>
    </row>
    <row r="115" spans="1:4" x14ac:dyDescent="0.2">
      <c r="A115" s="60">
        <v>40600</v>
      </c>
      <c r="B115" t="s">
        <v>112</v>
      </c>
      <c r="C115" t="s">
        <v>225</v>
      </c>
      <c r="D115">
        <v>7</v>
      </c>
    </row>
    <row r="116" spans="1:4" x14ac:dyDescent="0.2">
      <c r="A116" s="60">
        <v>40313</v>
      </c>
      <c r="B116" t="s">
        <v>235</v>
      </c>
      <c r="C116" t="s">
        <v>225</v>
      </c>
      <c r="D116">
        <v>24</v>
      </c>
    </row>
    <row r="117" spans="1:4" x14ac:dyDescent="0.2">
      <c r="A117" s="60">
        <v>40555</v>
      </c>
      <c r="B117" t="s">
        <v>234</v>
      </c>
      <c r="C117" t="s">
        <v>225</v>
      </c>
      <c r="D117">
        <v>16</v>
      </c>
    </row>
    <row r="118" spans="1:4" x14ac:dyDescent="0.2">
      <c r="A118" s="60">
        <v>40939</v>
      </c>
      <c r="B118" t="s">
        <v>231</v>
      </c>
      <c r="C118" t="s">
        <v>237</v>
      </c>
      <c r="D118">
        <v>20</v>
      </c>
    </row>
    <row r="119" spans="1:4" x14ac:dyDescent="0.2">
      <c r="A119" s="60">
        <v>40683</v>
      </c>
      <c r="B119" t="s">
        <v>234</v>
      </c>
      <c r="C119" t="s">
        <v>225</v>
      </c>
      <c r="D119">
        <v>23</v>
      </c>
    </row>
    <row r="120" spans="1:4" x14ac:dyDescent="0.2">
      <c r="A120" s="60">
        <v>40979</v>
      </c>
      <c r="B120" t="s">
        <v>235</v>
      </c>
      <c r="C120" t="s">
        <v>232</v>
      </c>
      <c r="D120">
        <v>13</v>
      </c>
    </row>
    <row r="121" spans="1:4" x14ac:dyDescent="0.2">
      <c r="A121" s="60">
        <v>40567</v>
      </c>
      <c r="B121" t="s">
        <v>164</v>
      </c>
      <c r="C121" t="s">
        <v>225</v>
      </c>
      <c r="D121">
        <v>23</v>
      </c>
    </row>
    <row r="122" spans="1:4" x14ac:dyDescent="0.2">
      <c r="A122" s="60">
        <v>40896</v>
      </c>
      <c r="B122" t="s">
        <v>164</v>
      </c>
      <c r="C122" t="s">
        <v>225</v>
      </c>
      <c r="D122">
        <v>16</v>
      </c>
    </row>
    <row r="123" spans="1:4" x14ac:dyDescent="0.2">
      <c r="A123" s="60">
        <v>40447</v>
      </c>
      <c r="B123" t="s">
        <v>112</v>
      </c>
      <c r="C123" t="s">
        <v>225</v>
      </c>
      <c r="D123">
        <v>5</v>
      </c>
    </row>
    <row r="124" spans="1:4" x14ac:dyDescent="0.2">
      <c r="A124" s="60">
        <v>40925</v>
      </c>
      <c r="B124" t="s">
        <v>164</v>
      </c>
      <c r="C124" t="s">
        <v>227</v>
      </c>
      <c r="D124">
        <v>20</v>
      </c>
    </row>
    <row r="125" spans="1:4" x14ac:dyDescent="0.2">
      <c r="A125" s="60">
        <v>40913</v>
      </c>
      <c r="B125" t="s">
        <v>234</v>
      </c>
      <c r="C125" t="s">
        <v>237</v>
      </c>
      <c r="D125">
        <v>23</v>
      </c>
    </row>
    <row r="126" spans="1:4" x14ac:dyDescent="0.2">
      <c r="A126" s="60">
        <v>40360</v>
      </c>
      <c r="B126" t="s">
        <v>112</v>
      </c>
      <c r="C126" t="s">
        <v>225</v>
      </c>
      <c r="D126">
        <v>9</v>
      </c>
    </row>
    <row r="127" spans="1:4" x14ac:dyDescent="0.2">
      <c r="A127" s="60">
        <v>40377</v>
      </c>
      <c r="B127" t="s">
        <v>164</v>
      </c>
      <c r="C127" t="s">
        <v>225</v>
      </c>
      <c r="D127">
        <v>8</v>
      </c>
    </row>
    <row r="128" spans="1:4" x14ac:dyDescent="0.2">
      <c r="A128" s="60">
        <v>40570</v>
      </c>
      <c r="B128" t="s">
        <v>112</v>
      </c>
      <c r="C128" t="s">
        <v>232</v>
      </c>
      <c r="D128">
        <v>7</v>
      </c>
    </row>
    <row r="129" spans="1:4" x14ac:dyDescent="0.2">
      <c r="A129" s="60">
        <v>40985</v>
      </c>
      <c r="B129" t="s">
        <v>234</v>
      </c>
      <c r="C129" t="s">
        <v>237</v>
      </c>
      <c r="D129">
        <v>20</v>
      </c>
    </row>
    <row r="130" spans="1:4" x14ac:dyDescent="0.2">
      <c r="A130" s="60">
        <v>40374</v>
      </c>
      <c r="B130" t="s">
        <v>235</v>
      </c>
      <c r="C130" t="s">
        <v>236</v>
      </c>
      <c r="D130">
        <v>14</v>
      </c>
    </row>
    <row r="131" spans="1:4" x14ac:dyDescent="0.2">
      <c r="A131" s="60">
        <v>40505</v>
      </c>
      <c r="B131" t="s">
        <v>112</v>
      </c>
      <c r="C131" t="s">
        <v>238</v>
      </c>
      <c r="D131">
        <v>22</v>
      </c>
    </row>
    <row r="132" spans="1:4" x14ac:dyDescent="0.2">
      <c r="A132" s="60">
        <v>40787</v>
      </c>
      <c r="B132" t="s">
        <v>164</v>
      </c>
      <c r="C132" t="s">
        <v>236</v>
      </c>
      <c r="D132">
        <v>21</v>
      </c>
    </row>
    <row r="133" spans="1:4" x14ac:dyDescent="0.2">
      <c r="A133" s="60">
        <v>40969</v>
      </c>
      <c r="B133" t="s">
        <v>231</v>
      </c>
      <c r="C133" t="s">
        <v>237</v>
      </c>
      <c r="D133">
        <v>17</v>
      </c>
    </row>
    <row r="134" spans="1:4" x14ac:dyDescent="0.2">
      <c r="A134" s="60">
        <v>40521</v>
      </c>
      <c r="B134" t="s">
        <v>235</v>
      </c>
      <c r="C134" t="s">
        <v>227</v>
      </c>
      <c r="D134">
        <v>13</v>
      </c>
    </row>
    <row r="135" spans="1:4" x14ac:dyDescent="0.2">
      <c r="A135" s="60">
        <v>40691</v>
      </c>
      <c r="B135" t="s">
        <v>112</v>
      </c>
      <c r="C135" t="s">
        <v>238</v>
      </c>
      <c r="D135">
        <v>11</v>
      </c>
    </row>
    <row r="136" spans="1:4" x14ac:dyDescent="0.2">
      <c r="A136" s="60">
        <v>40517</v>
      </c>
      <c r="B136" t="s">
        <v>224</v>
      </c>
      <c r="C136" t="s">
        <v>227</v>
      </c>
      <c r="D136">
        <v>17</v>
      </c>
    </row>
    <row r="137" spans="1:4" x14ac:dyDescent="0.2">
      <c r="A137" s="60">
        <v>40817</v>
      </c>
      <c r="B137" t="s">
        <v>164</v>
      </c>
      <c r="C137" t="s">
        <v>227</v>
      </c>
      <c r="D137">
        <v>23</v>
      </c>
    </row>
    <row r="138" spans="1:4" x14ac:dyDescent="0.2">
      <c r="A138" s="60">
        <v>40691</v>
      </c>
      <c r="B138" t="s">
        <v>164</v>
      </c>
      <c r="C138" t="s">
        <v>232</v>
      </c>
      <c r="D138">
        <v>18</v>
      </c>
    </row>
    <row r="139" spans="1:4" x14ac:dyDescent="0.2">
      <c r="A139" s="60">
        <v>40660</v>
      </c>
      <c r="B139" t="s">
        <v>164</v>
      </c>
      <c r="C139" t="s">
        <v>236</v>
      </c>
      <c r="D139">
        <v>4</v>
      </c>
    </row>
    <row r="140" spans="1:4" x14ac:dyDescent="0.2">
      <c r="A140" s="60">
        <v>40670</v>
      </c>
      <c r="B140" t="s">
        <v>112</v>
      </c>
      <c r="C140" t="s">
        <v>238</v>
      </c>
      <c r="D140">
        <v>14</v>
      </c>
    </row>
    <row r="141" spans="1:4" x14ac:dyDescent="0.2">
      <c r="A141" s="60">
        <v>40920</v>
      </c>
      <c r="B141" t="s">
        <v>112</v>
      </c>
      <c r="C141" t="s">
        <v>225</v>
      </c>
      <c r="D141">
        <v>5</v>
      </c>
    </row>
    <row r="142" spans="1:4" x14ac:dyDescent="0.2">
      <c r="A142" s="60">
        <v>40589</v>
      </c>
      <c r="B142" t="s">
        <v>231</v>
      </c>
      <c r="C142" t="s">
        <v>227</v>
      </c>
      <c r="D142">
        <v>12</v>
      </c>
    </row>
    <row r="143" spans="1:4" x14ac:dyDescent="0.2">
      <c r="A143" s="60">
        <v>40479</v>
      </c>
      <c r="B143" t="s">
        <v>164</v>
      </c>
      <c r="C143" t="s">
        <v>236</v>
      </c>
      <c r="D143">
        <v>15</v>
      </c>
    </row>
    <row r="144" spans="1:4" x14ac:dyDescent="0.2">
      <c r="A144" s="60">
        <v>40762</v>
      </c>
      <c r="B144" t="s">
        <v>235</v>
      </c>
      <c r="C144" t="s">
        <v>225</v>
      </c>
      <c r="D144">
        <v>12</v>
      </c>
    </row>
    <row r="145" spans="1:4" x14ac:dyDescent="0.2">
      <c r="A145" s="60">
        <v>40775</v>
      </c>
      <c r="B145" t="s">
        <v>234</v>
      </c>
      <c r="C145" t="s">
        <v>237</v>
      </c>
      <c r="D145">
        <v>1</v>
      </c>
    </row>
    <row r="146" spans="1:4" x14ac:dyDescent="0.2">
      <c r="A146" s="60">
        <v>40529</v>
      </c>
      <c r="B146" t="s">
        <v>235</v>
      </c>
      <c r="C146" t="s">
        <v>238</v>
      </c>
      <c r="D146">
        <v>5</v>
      </c>
    </row>
    <row r="147" spans="1:4" x14ac:dyDescent="0.2">
      <c r="A147" s="60">
        <v>40725</v>
      </c>
      <c r="B147" t="s">
        <v>234</v>
      </c>
      <c r="C147" t="s">
        <v>238</v>
      </c>
      <c r="D147">
        <v>22</v>
      </c>
    </row>
    <row r="148" spans="1:4" x14ac:dyDescent="0.2">
      <c r="A148" s="60">
        <v>40840</v>
      </c>
      <c r="B148" t="s">
        <v>112</v>
      </c>
      <c r="C148" t="s">
        <v>232</v>
      </c>
      <c r="D148">
        <v>19</v>
      </c>
    </row>
    <row r="149" spans="1:4" x14ac:dyDescent="0.2">
      <c r="A149" s="60">
        <v>40811</v>
      </c>
      <c r="B149" t="s">
        <v>231</v>
      </c>
      <c r="C149" t="s">
        <v>238</v>
      </c>
      <c r="D149">
        <v>15</v>
      </c>
    </row>
    <row r="150" spans="1:4" x14ac:dyDescent="0.2">
      <c r="A150" s="60">
        <v>40953</v>
      </c>
      <c r="B150" t="s">
        <v>231</v>
      </c>
      <c r="C150" t="s">
        <v>225</v>
      </c>
      <c r="D150">
        <v>9</v>
      </c>
    </row>
    <row r="151" spans="1:4" x14ac:dyDescent="0.2">
      <c r="A151" s="60">
        <v>40394</v>
      </c>
      <c r="B151" t="s">
        <v>234</v>
      </c>
      <c r="C151" t="s">
        <v>232</v>
      </c>
      <c r="D151">
        <v>14</v>
      </c>
    </row>
    <row r="152" spans="1:4" x14ac:dyDescent="0.2">
      <c r="A152" s="60">
        <v>40534</v>
      </c>
      <c r="B152" t="s">
        <v>235</v>
      </c>
      <c r="C152" t="s">
        <v>237</v>
      </c>
      <c r="D152">
        <v>1</v>
      </c>
    </row>
    <row r="153" spans="1:4" x14ac:dyDescent="0.2">
      <c r="A153" s="60">
        <v>40322</v>
      </c>
      <c r="B153" t="s">
        <v>235</v>
      </c>
      <c r="C153" t="s">
        <v>238</v>
      </c>
      <c r="D153">
        <v>25</v>
      </c>
    </row>
    <row r="154" spans="1:4" x14ac:dyDescent="0.2">
      <c r="A154" s="60">
        <v>40722</v>
      </c>
      <c r="B154" t="s">
        <v>112</v>
      </c>
      <c r="C154" t="s">
        <v>232</v>
      </c>
      <c r="D154">
        <v>22</v>
      </c>
    </row>
    <row r="155" spans="1:4" x14ac:dyDescent="0.2">
      <c r="A155" s="60">
        <v>40351</v>
      </c>
      <c r="B155" t="s">
        <v>224</v>
      </c>
      <c r="C155" t="s">
        <v>238</v>
      </c>
      <c r="D155">
        <v>19</v>
      </c>
    </row>
    <row r="156" spans="1:4" x14ac:dyDescent="0.2">
      <c r="A156" s="60">
        <v>40912</v>
      </c>
      <c r="B156" t="s">
        <v>234</v>
      </c>
      <c r="C156" t="s">
        <v>238</v>
      </c>
      <c r="D156">
        <v>1</v>
      </c>
    </row>
    <row r="157" spans="1:4" x14ac:dyDescent="0.2">
      <c r="A157" s="60">
        <v>40891</v>
      </c>
      <c r="B157" t="s">
        <v>112</v>
      </c>
      <c r="C157" t="s">
        <v>232</v>
      </c>
      <c r="D157">
        <v>14</v>
      </c>
    </row>
    <row r="158" spans="1:4" x14ac:dyDescent="0.2">
      <c r="A158" s="60">
        <v>40755</v>
      </c>
      <c r="B158" t="s">
        <v>112</v>
      </c>
      <c r="C158" t="s">
        <v>225</v>
      </c>
      <c r="D158">
        <v>2</v>
      </c>
    </row>
    <row r="159" spans="1:4" x14ac:dyDescent="0.2">
      <c r="A159" s="60">
        <v>40703</v>
      </c>
      <c r="B159" t="s">
        <v>224</v>
      </c>
      <c r="C159" t="s">
        <v>225</v>
      </c>
      <c r="D159">
        <v>20</v>
      </c>
    </row>
    <row r="160" spans="1:4" x14ac:dyDescent="0.2">
      <c r="A160" s="60">
        <v>40535</v>
      </c>
      <c r="B160" t="s">
        <v>234</v>
      </c>
      <c r="C160" t="s">
        <v>232</v>
      </c>
      <c r="D160">
        <v>4</v>
      </c>
    </row>
    <row r="161" spans="1:4" x14ac:dyDescent="0.2">
      <c r="A161" s="60">
        <v>40849</v>
      </c>
      <c r="B161" t="s">
        <v>234</v>
      </c>
      <c r="C161" t="s">
        <v>227</v>
      </c>
      <c r="D161">
        <v>14</v>
      </c>
    </row>
    <row r="162" spans="1:4" x14ac:dyDescent="0.2">
      <c r="A162" s="60">
        <v>40587</v>
      </c>
      <c r="B162" t="s">
        <v>234</v>
      </c>
      <c r="C162" t="s">
        <v>225</v>
      </c>
      <c r="D162">
        <v>9</v>
      </c>
    </row>
    <row r="163" spans="1:4" x14ac:dyDescent="0.2">
      <c r="A163" s="60">
        <v>40612</v>
      </c>
      <c r="B163" t="s">
        <v>235</v>
      </c>
      <c r="C163" t="s">
        <v>236</v>
      </c>
      <c r="D163">
        <v>4</v>
      </c>
    </row>
    <row r="164" spans="1:4" x14ac:dyDescent="0.2">
      <c r="A164" s="60">
        <v>40714</v>
      </c>
      <c r="B164" t="s">
        <v>224</v>
      </c>
      <c r="C164" t="s">
        <v>237</v>
      </c>
      <c r="D164">
        <v>17</v>
      </c>
    </row>
    <row r="165" spans="1:4" x14ac:dyDescent="0.2">
      <c r="A165" s="60">
        <v>40834</v>
      </c>
      <c r="B165" t="s">
        <v>234</v>
      </c>
      <c r="C165" t="s">
        <v>237</v>
      </c>
      <c r="D165">
        <v>23</v>
      </c>
    </row>
    <row r="166" spans="1:4" x14ac:dyDescent="0.2">
      <c r="A166" s="60">
        <v>40347</v>
      </c>
      <c r="B166" t="s">
        <v>224</v>
      </c>
      <c r="C166" t="s">
        <v>232</v>
      </c>
      <c r="D166">
        <v>2</v>
      </c>
    </row>
    <row r="167" spans="1:4" x14ac:dyDescent="0.2">
      <c r="A167" s="60">
        <v>40797</v>
      </c>
      <c r="B167" t="s">
        <v>112</v>
      </c>
      <c r="C167" t="s">
        <v>237</v>
      </c>
      <c r="D167">
        <v>20</v>
      </c>
    </row>
    <row r="168" spans="1:4" x14ac:dyDescent="0.2">
      <c r="A168" s="60">
        <v>40785</v>
      </c>
      <c r="B168" t="s">
        <v>164</v>
      </c>
      <c r="C168" t="s">
        <v>227</v>
      </c>
      <c r="D168">
        <v>1</v>
      </c>
    </row>
    <row r="169" spans="1:4" x14ac:dyDescent="0.2">
      <c r="A169" s="60">
        <v>40440</v>
      </c>
      <c r="B169" t="s">
        <v>164</v>
      </c>
      <c r="C169" t="s">
        <v>232</v>
      </c>
      <c r="D169">
        <v>4</v>
      </c>
    </row>
    <row r="170" spans="1:4" x14ac:dyDescent="0.2">
      <c r="A170" s="60">
        <v>40618</v>
      </c>
      <c r="B170" t="s">
        <v>112</v>
      </c>
      <c r="C170" t="s">
        <v>236</v>
      </c>
      <c r="D170">
        <v>17</v>
      </c>
    </row>
    <row r="171" spans="1:4" x14ac:dyDescent="0.2">
      <c r="A171" s="60">
        <v>40689</v>
      </c>
      <c r="B171" t="s">
        <v>224</v>
      </c>
      <c r="C171" t="s">
        <v>225</v>
      </c>
      <c r="D171">
        <v>8</v>
      </c>
    </row>
    <row r="172" spans="1:4" x14ac:dyDescent="0.2">
      <c r="A172" s="60">
        <v>40900</v>
      </c>
      <c r="B172" t="s">
        <v>235</v>
      </c>
      <c r="C172" t="s">
        <v>232</v>
      </c>
      <c r="D172">
        <v>4</v>
      </c>
    </row>
    <row r="173" spans="1:4" x14ac:dyDescent="0.2">
      <c r="A173" s="60">
        <v>40961</v>
      </c>
      <c r="B173" t="s">
        <v>112</v>
      </c>
      <c r="C173" t="s">
        <v>225</v>
      </c>
      <c r="D173">
        <v>18</v>
      </c>
    </row>
    <row r="174" spans="1:4" x14ac:dyDescent="0.2">
      <c r="A174" s="60">
        <v>40684</v>
      </c>
      <c r="B174" t="s">
        <v>224</v>
      </c>
      <c r="C174" t="s">
        <v>225</v>
      </c>
      <c r="D174">
        <v>11</v>
      </c>
    </row>
    <row r="175" spans="1:4" x14ac:dyDescent="0.2">
      <c r="A175" s="60">
        <v>40463</v>
      </c>
      <c r="B175" t="s">
        <v>112</v>
      </c>
      <c r="C175" t="s">
        <v>227</v>
      </c>
      <c r="D175">
        <v>21</v>
      </c>
    </row>
    <row r="176" spans="1:4" x14ac:dyDescent="0.2">
      <c r="A176" s="60">
        <v>40939</v>
      </c>
      <c r="B176" t="s">
        <v>224</v>
      </c>
      <c r="C176" t="s">
        <v>237</v>
      </c>
      <c r="D176">
        <v>21</v>
      </c>
    </row>
    <row r="177" spans="1:4" x14ac:dyDescent="0.2">
      <c r="A177" s="60">
        <v>40338</v>
      </c>
      <c r="B177" t="s">
        <v>164</v>
      </c>
      <c r="C177" t="s">
        <v>238</v>
      </c>
      <c r="D177">
        <v>3</v>
      </c>
    </row>
    <row r="178" spans="1:4" x14ac:dyDescent="0.2">
      <c r="A178" s="60">
        <v>40413</v>
      </c>
      <c r="B178" t="s">
        <v>112</v>
      </c>
      <c r="C178" t="s">
        <v>232</v>
      </c>
      <c r="D178">
        <v>24</v>
      </c>
    </row>
    <row r="179" spans="1:4" x14ac:dyDescent="0.2">
      <c r="A179" s="60">
        <v>40453</v>
      </c>
      <c r="B179" t="s">
        <v>235</v>
      </c>
      <c r="C179" t="s">
        <v>232</v>
      </c>
      <c r="D179">
        <v>14</v>
      </c>
    </row>
    <row r="180" spans="1:4" x14ac:dyDescent="0.2">
      <c r="A180" s="60">
        <v>40652</v>
      </c>
      <c r="B180" t="s">
        <v>164</v>
      </c>
      <c r="C180" t="s">
        <v>237</v>
      </c>
      <c r="D180">
        <v>14</v>
      </c>
    </row>
    <row r="181" spans="1:4" x14ac:dyDescent="0.2">
      <c r="A181" s="60">
        <v>40509</v>
      </c>
      <c r="B181" t="s">
        <v>112</v>
      </c>
      <c r="C181" t="s">
        <v>236</v>
      </c>
      <c r="D181">
        <v>1</v>
      </c>
    </row>
    <row r="182" spans="1:4" x14ac:dyDescent="0.2">
      <c r="A182" s="60">
        <v>40610</v>
      </c>
      <c r="B182" t="s">
        <v>231</v>
      </c>
      <c r="C182" t="s">
        <v>227</v>
      </c>
      <c r="D182">
        <v>24</v>
      </c>
    </row>
    <row r="183" spans="1:4" x14ac:dyDescent="0.2">
      <c r="A183" s="60">
        <v>40807</v>
      </c>
      <c r="B183" t="s">
        <v>234</v>
      </c>
      <c r="C183" t="s">
        <v>238</v>
      </c>
      <c r="D183">
        <v>7</v>
      </c>
    </row>
    <row r="184" spans="1:4" x14ac:dyDescent="0.2">
      <c r="A184" s="60">
        <v>40333</v>
      </c>
      <c r="B184" t="s">
        <v>112</v>
      </c>
      <c r="C184" t="s">
        <v>225</v>
      </c>
      <c r="D184">
        <v>12</v>
      </c>
    </row>
    <row r="185" spans="1:4" x14ac:dyDescent="0.2">
      <c r="A185" s="60">
        <v>40861</v>
      </c>
      <c r="B185" t="s">
        <v>164</v>
      </c>
      <c r="C185" t="s">
        <v>232</v>
      </c>
      <c r="D185">
        <v>2</v>
      </c>
    </row>
    <row r="186" spans="1:4" x14ac:dyDescent="0.2">
      <c r="A186" s="60">
        <v>40387</v>
      </c>
      <c r="B186" t="s">
        <v>164</v>
      </c>
      <c r="C186" t="s">
        <v>225</v>
      </c>
      <c r="D186">
        <v>3</v>
      </c>
    </row>
    <row r="187" spans="1:4" x14ac:dyDescent="0.2">
      <c r="A187" s="60">
        <v>40818</v>
      </c>
      <c r="B187" t="s">
        <v>235</v>
      </c>
      <c r="C187" t="s">
        <v>227</v>
      </c>
      <c r="D187">
        <v>12</v>
      </c>
    </row>
    <row r="188" spans="1:4" x14ac:dyDescent="0.2">
      <c r="A188" s="60">
        <v>40368</v>
      </c>
      <c r="B188" t="s">
        <v>164</v>
      </c>
      <c r="C188" t="s">
        <v>232</v>
      </c>
      <c r="D188">
        <v>1</v>
      </c>
    </row>
    <row r="189" spans="1:4" x14ac:dyDescent="0.2">
      <c r="A189" s="60">
        <v>40819</v>
      </c>
      <c r="B189" t="s">
        <v>231</v>
      </c>
      <c r="C189" t="s">
        <v>236</v>
      </c>
      <c r="D189">
        <v>1</v>
      </c>
    </row>
    <row r="190" spans="1:4" x14ac:dyDescent="0.2">
      <c r="A190" s="60">
        <v>40943</v>
      </c>
      <c r="B190" t="s">
        <v>234</v>
      </c>
      <c r="C190" t="s">
        <v>238</v>
      </c>
      <c r="D190">
        <v>22</v>
      </c>
    </row>
    <row r="191" spans="1:4" x14ac:dyDescent="0.2">
      <c r="A191" s="60">
        <v>40685</v>
      </c>
      <c r="B191" t="s">
        <v>234</v>
      </c>
      <c r="C191" t="s">
        <v>232</v>
      </c>
      <c r="D191">
        <v>7</v>
      </c>
    </row>
    <row r="192" spans="1:4" x14ac:dyDescent="0.2">
      <c r="A192" s="60">
        <v>40432</v>
      </c>
      <c r="B192" t="s">
        <v>164</v>
      </c>
      <c r="C192" t="s">
        <v>236</v>
      </c>
      <c r="D192">
        <v>3</v>
      </c>
    </row>
    <row r="193" spans="1:4" x14ac:dyDescent="0.2">
      <c r="A193" s="60">
        <v>40941</v>
      </c>
      <c r="B193" t="s">
        <v>234</v>
      </c>
      <c r="C193" t="s">
        <v>238</v>
      </c>
      <c r="D193">
        <v>2</v>
      </c>
    </row>
    <row r="194" spans="1:4" x14ac:dyDescent="0.2">
      <c r="A194" s="60">
        <v>40586</v>
      </c>
      <c r="B194" t="s">
        <v>164</v>
      </c>
      <c r="C194" t="s">
        <v>238</v>
      </c>
      <c r="D194">
        <v>16</v>
      </c>
    </row>
    <row r="195" spans="1:4" x14ac:dyDescent="0.2">
      <c r="A195" s="60">
        <v>40874</v>
      </c>
      <c r="B195" t="s">
        <v>231</v>
      </c>
      <c r="C195" t="s">
        <v>237</v>
      </c>
      <c r="D195">
        <v>25</v>
      </c>
    </row>
    <row r="196" spans="1:4" x14ac:dyDescent="0.2">
      <c r="A196" s="60">
        <v>40596</v>
      </c>
      <c r="B196" t="s">
        <v>231</v>
      </c>
      <c r="C196" t="s">
        <v>225</v>
      </c>
      <c r="D196">
        <v>22</v>
      </c>
    </row>
    <row r="197" spans="1:4" x14ac:dyDescent="0.2">
      <c r="A197" s="60">
        <v>40881</v>
      </c>
      <c r="B197" t="s">
        <v>235</v>
      </c>
      <c r="C197" t="s">
        <v>236</v>
      </c>
      <c r="D197">
        <v>6</v>
      </c>
    </row>
    <row r="198" spans="1:4" x14ac:dyDescent="0.2">
      <c r="A198" s="60">
        <v>40606</v>
      </c>
      <c r="B198" t="s">
        <v>224</v>
      </c>
      <c r="C198" t="s">
        <v>227</v>
      </c>
      <c r="D198">
        <v>13</v>
      </c>
    </row>
    <row r="199" spans="1:4" x14ac:dyDescent="0.2">
      <c r="A199" s="60">
        <v>40639</v>
      </c>
      <c r="B199" t="s">
        <v>235</v>
      </c>
      <c r="C199" t="s">
        <v>238</v>
      </c>
      <c r="D199">
        <v>22</v>
      </c>
    </row>
    <row r="200" spans="1:4" x14ac:dyDescent="0.2">
      <c r="A200" s="60">
        <v>40916</v>
      </c>
      <c r="B200" t="s">
        <v>112</v>
      </c>
      <c r="C200" t="s">
        <v>238</v>
      </c>
      <c r="D200">
        <v>9</v>
      </c>
    </row>
    <row r="201" spans="1:4" x14ac:dyDescent="0.2">
      <c r="A201" s="60">
        <v>40880</v>
      </c>
      <c r="B201" t="s">
        <v>231</v>
      </c>
      <c r="C201" t="s">
        <v>236</v>
      </c>
      <c r="D201">
        <v>6</v>
      </c>
    </row>
    <row r="202" spans="1:4" x14ac:dyDescent="0.2">
      <c r="A202" s="60">
        <v>40613</v>
      </c>
      <c r="B202" t="s">
        <v>112</v>
      </c>
      <c r="C202" t="s">
        <v>232</v>
      </c>
      <c r="D202">
        <v>1</v>
      </c>
    </row>
    <row r="203" spans="1:4" x14ac:dyDescent="0.2">
      <c r="A203" s="60">
        <v>40311</v>
      </c>
      <c r="B203" t="s">
        <v>112</v>
      </c>
      <c r="C203" t="s">
        <v>237</v>
      </c>
      <c r="D203">
        <v>14</v>
      </c>
    </row>
    <row r="204" spans="1:4" x14ac:dyDescent="0.2">
      <c r="A204" s="60">
        <v>40343</v>
      </c>
      <c r="B204" t="s">
        <v>231</v>
      </c>
      <c r="C204" t="s">
        <v>225</v>
      </c>
      <c r="D204">
        <v>22</v>
      </c>
    </row>
    <row r="205" spans="1:4" x14ac:dyDescent="0.2">
      <c r="A205" s="60">
        <v>40835</v>
      </c>
      <c r="B205" t="s">
        <v>112</v>
      </c>
      <c r="C205" t="s">
        <v>232</v>
      </c>
      <c r="D205">
        <v>14</v>
      </c>
    </row>
    <row r="206" spans="1:4" x14ac:dyDescent="0.2">
      <c r="A206" s="60">
        <v>40828</v>
      </c>
      <c r="B206" t="s">
        <v>235</v>
      </c>
      <c r="C206" t="s">
        <v>236</v>
      </c>
      <c r="D206">
        <v>14</v>
      </c>
    </row>
    <row r="207" spans="1:4" x14ac:dyDescent="0.2">
      <c r="A207" s="60">
        <v>40894</v>
      </c>
      <c r="B207" t="s">
        <v>224</v>
      </c>
      <c r="C207" t="s">
        <v>236</v>
      </c>
      <c r="D207">
        <v>1</v>
      </c>
    </row>
    <row r="208" spans="1:4" x14ac:dyDescent="0.2">
      <c r="A208" s="60">
        <v>40669</v>
      </c>
      <c r="B208" t="s">
        <v>224</v>
      </c>
      <c r="C208" t="s">
        <v>225</v>
      </c>
      <c r="D208">
        <v>6</v>
      </c>
    </row>
    <row r="209" spans="1:4" x14ac:dyDescent="0.2">
      <c r="A209" s="60">
        <v>40900</v>
      </c>
      <c r="B209" t="s">
        <v>164</v>
      </c>
      <c r="C209" t="s">
        <v>238</v>
      </c>
      <c r="D209">
        <v>16</v>
      </c>
    </row>
    <row r="210" spans="1:4" x14ac:dyDescent="0.2">
      <c r="A210" s="60">
        <v>40910</v>
      </c>
      <c r="B210" t="s">
        <v>164</v>
      </c>
      <c r="C210" t="s">
        <v>238</v>
      </c>
      <c r="D210">
        <v>19</v>
      </c>
    </row>
    <row r="211" spans="1:4" x14ac:dyDescent="0.2">
      <c r="A211" s="60">
        <v>40904</v>
      </c>
      <c r="B211" t="s">
        <v>234</v>
      </c>
      <c r="C211" t="s">
        <v>237</v>
      </c>
      <c r="D211">
        <v>8</v>
      </c>
    </row>
    <row r="212" spans="1:4" x14ac:dyDescent="0.2">
      <c r="A212" s="60">
        <v>40470</v>
      </c>
      <c r="B212" t="s">
        <v>234</v>
      </c>
      <c r="C212" t="s">
        <v>232</v>
      </c>
      <c r="D212">
        <v>20</v>
      </c>
    </row>
    <row r="213" spans="1:4" x14ac:dyDescent="0.2">
      <c r="A213" s="60">
        <v>40703</v>
      </c>
      <c r="B213" t="s">
        <v>164</v>
      </c>
      <c r="C213" t="s">
        <v>237</v>
      </c>
      <c r="D213">
        <v>16</v>
      </c>
    </row>
    <row r="214" spans="1:4" x14ac:dyDescent="0.2">
      <c r="A214" s="60">
        <v>40482</v>
      </c>
      <c r="B214" t="s">
        <v>164</v>
      </c>
      <c r="C214" t="s">
        <v>238</v>
      </c>
      <c r="D214">
        <v>19</v>
      </c>
    </row>
    <row r="215" spans="1:4" x14ac:dyDescent="0.2">
      <c r="A215" s="60">
        <v>40352</v>
      </c>
      <c r="B215" t="s">
        <v>235</v>
      </c>
      <c r="C215" t="s">
        <v>236</v>
      </c>
      <c r="D215">
        <v>21</v>
      </c>
    </row>
    <row r="216" spans="1:4" x14ac:dyDescent="0.2">
      <c r="A216" s="60">
        <v>40308</v>
      </c>
      <c r="B216" t="s">
        <v>112</v>
      </c>
      <c r="C216" t="s">
        <v>227</v>
      </c>
      <c r="D216">
        <v>21</v>
      </c>
    </row>
    <row r="217" spans="1:4" x14ac:dyDescent="0.2">
      <c r="A217" s="60">
        <v>40582</v>
      </c>
      <c r="B217" t="s">
        <v>234</v>
      </c>
      <c r="C217" t="s">
        <v>236</v>
      </c>
      <c r="D217">
        <v>7</v>
      </c>
    </row>
    <row r="218" spans="1:4" x14ac:dyDescent="0.2">
      <c r="A218" s="60">
        <v>40380</v>
      </c>
      <c r="B218" t="s">
        <v>231</v>
      </c>
      <c r="C218" t="s">
        <v>227</v>
      </c>
      <c r="D218">
        <v>24</v>
      </c>
    </row>
    <row r="219" spans="1:4" x14ac:dyDescent="0.2">
      <c r="A219" s="60">
        <v>40812</v>
      </c>
      <c r="B219" t="s">
        <v>234</v>
      </c>
      <c r="C219" t="s">
        <v>232</v>
      </c>
      <c r="D219">
        <v>23</v>
      </c>
    </row>
    <row r="220" spans="1:4" x14ac:dyDescent="0.2">
      <c r="A220" s="60">
        <v>40983</v>
      </c>
      <c r="B220" t="s">
        <v>112</v>
      </c>
      <c r="C220" t="s">
        <v>227</v>
      </c>
      <c r="D220">
        <v>16</v>
      </c>
    </row>
    <row r="221" spans="1:4" x14ac:dyDescent="0.2">
      <c r="A221" s="60">
        <v>40907</v>
      </c>
      <c r="B221" t="s">
        <v>235</v>
      </c>
      <c r="C221" t="s">
        <v>232</v>
      </c>
      <c r="D221">
        <v>21</v>
      </c>
    </row>
    <row r="222" spans="1:4" x14ac:dyDescent="0.2">
      <c r="A222" s="60">
        <v>40391</v>
      </c>
      <c r="B222" t="s">
        <v>235</v>
      </c>
      <c r="C222" t="s">
        <v>232</v>
      </c>
      <c r="D222">
        <v>5</v>
      </c>
    </row>
    <row r="223" spans="1:4" x14ac:dyDescent="0.2">
      <c r="A223" s="60">
        <v>40434</v>
      </c>
      <c r="B223" t="s">
        <v>164</v>
      </c>
      <c r="C223" t="s">
        <v>227</v>
      </c>
      <c r="D223">
        <v>6</v>
      </c>
    </row>
    <row r="224" spans="1:4" x14ac:dyDescent="0.2">
      <c r="A224" s="60">
        <v>40693</v>
      </c>
      <c r="B224" t="s">
        <v>234</v>
      </c>
      <c r="C224" t="s">
        <v>237</v>
      </c>
      <c r="D224">
        <v>24</v>
      </c>
    </row>
    <row r="225" spans="1:4" x14ac:dyDescent="0.2">
      <c r="A225" s="60">
        <v>40390</v>
      </c>
      <c r="B225" t="s">
        <v>224</v>
      </c>
      <c r="C225" t="s">
        <v>225</v>
      </c>
      <c r="D225">
        <v>13</v>
      </c>
    </row>
    <row r="226" spans="1:4" x14ac:dyDescent="0.2">
      <c r="A226" s="60">
        <v>40834</v>
      </c>
      <c r="B226" t="s">
        <v>164</v>
      </c>
      <c r="C226" t="s">
        <v>238</v>
      </c>
      <c r="D226">
        <v>16</v>
      </c>
    </row>
    <row r="227" spans="1:4" x14ac:dyDescent="0.2">
      <c r="A227" s="60">
        <v>40801</v>
      </c>
      <c r="B227" t="s">
        <v>164</v>
      </c>
      <c r="C227" t="s">
        <v>238</v>
      </c>
      <c r="D227">
        <v>12</v>
      </c>
    </row>
    <row r="228" spans="1:4" x14ac:dyDescent="0.2">
      <c r="A228" s="60">
        <v>40885</v>
      </c>
      <c r="B228" t="s">
        <v>112</v>
      </c>
      <c r="C228" t="s">
        <v>232</v>
      </c>
      <c r="D228">
        <v>7</v>
      </c>
    </row>
    <row r="229" spans="1:4" x14ac:dyDescent="0.2">
      <c r="A229" s="60">
        <v>40430</v>
      </c>
      <c r="B229" t="s">
        <v>234</v>
      </c>
      <c r="C229" t="s">
        <v>237</v>
      </c>
      <c r="D229">
        <v>2</v>
      </c>
    </row>
    <row r="230" spans="1:4" x14ac:dyDescent="0.2">
      <c r="A230" s="60">
        <v>40522</v>
      </c>
      <c r="B230" t="s">
        <v>235</v>
      </c>
      <c r="C230" t="s">
        <v>236</v>
      </c>
      <c r="D230">
        <v>23</v>
      </c>
    </row>
    <row r="231" spans="1:4" x14ac:dyDescent="0.2">
      <c r="A231" s="60">
        <v>40479</v>
      </c>
      <c r="B231" t="s">
        <v>164</v>
      </c>
      <c r="C231" t="s">
        <v>232</v>
      </c>
      <c r="D231">
        <v>7</v>
      </c>
    </row>
    <row r="232" spans="1:4" x14ac:dyDescent="0.2">
      <c r="A232" s="60">
        <v>40641</v>
      </c>
      <c r="B232" t="s">
        <v>235</v>
      </c>
      <c r="C232" t="s">
        <v>238</v>
      </c>
      <c r="D232">
        <v>21</v>
      </c>
    </row>
    <row r="233" spans="1:4" x14ac:dyDescent="0.2">
      <c r="A233" s="60">
        <v>40689</v>
      </c>
      <c r="B233" t="s">
        <v>112</v>
      </c>
      <c r="C233" t="s">
        <v>237</v>
      </c>
      <c r="D233">
        <v>1</v>
      </c>
    </row>
    <row r="234" spans="1:4" x14ac:dyDescent="0.2">
      <c r="A234" s="60">
        <v>40375</v>
      </c>
      <c r="B234" t="s">
        <v>235</v>
      </c>
      <c r="C234" t="s">
        <v>237</v>
      </c>
      <c r="D234">
        <v>15</v>
      </c>
    </row>
    <row r="235" spans="1:4" x14ac:dyDescent="0.2">
      <c r="A235" s="60">
        <v>40958</v>
      </c>
      <c r="B235" t="s">
        <v>235</v>
      </c>
      <c r="C235" t="s">
        <v>227</v>
      </c>
      <c r="D235">
        <v>16</v>
      </c>
    </row>
    <row r="236" spans="1:4" x14ac:dyDescent="0.2">
      <c r="A236" s="60">
        <v>40380</v>
      </c>
      <c r="B236" t="s">
        <v>231</v>
      </c>
      <c r="C236" t="s">
        <v>225</v>
      </c>
      <c r="D236">
        <v>11</v>
      </c>
    </row>
    <row r="237" spans="1:4" x14ac:dyDescent="0.2">
      <c r="A237" s="60">
        <v>40339</v>
      </c>
      <c r="B237" t="s">
        <v>234</v>
      </c>
      <c r="C237" t="s">
        <v>238</v>
      </c>
      <c r="D237">
        <v>3</v>
      </c>
    </row>
    <row r="238" spans="1:4" x14ac:dyDescent="0.2">
      <c r="A238" s="60">
        <v>40630</v>
      </c>
      <c r="B238" t="s">
        <v>231</v>
      </c>
      <c r="C238" t="s">
        <v>232</v>
      </c>
      <c r="D238">
        <v>1</v>
      </c>
    </row>
    <row r="239" spans="1:4" x14ac:dyDescent="0.2">
      <c r="A239" s="60">
        <v>40808</v>
      </c>
      <c r="B239" t="s">
        <v>164</v>
      </c>
      <c r="C239" t="s">
        <v>227</v>
      </c>
      <c r="D239">
        <v>21</v>
      </c>
    </row>
    <row r="240" spans="1:4" x14ac:dyDescent="0.2">
      <c r="A240" s="60">
        <v>40645</v>
      </c>
      <c r="B240" t="s">
        <v>231</v>
      </c>
      <c r="C240" t="s">
        <v>237</v>
      </c>
      <c r="D240">
        <v>12</v>
      </c>
    </row>
    <row r="241" spans="1:4" x14ac:dyDescent="0.2">
      <c r="A241" s="60">
        <v>40486</v>
      </c>
      <c r="B241" t="s">
        <v>231</v>
      </c>
      <c r="C241" t="s">
        <v>225</v>
      </c>
      <c r="D241">
        <v>25</v>
      </c>
    </row>
    <row r="242" spans="1:4" x14ac:dyDescent="0.2">
      <c r="A242" s="60">
        <v>40674</v>
      </c>
      <c r="B242" t="s">
        <v>224</v>
      </c>
      <c r="C242" t="s">
        <v>225</v>
      </c>
      <c r="D242">
        <v>8</v>
      </c>
    </row>
    <row r="243" spans="1:4" x14ac:dyDescent="0.2">
      <c r="A243" s="60">
        <v>40973</v>
      </c>
      <c r="B243" t="s">
        <v>235</v>
      </c>
      <c r="C243" t="s">
        <v>238</v>
      </c>
      <c r="D243">
        <v>20</v>
      </c>
    </row>
    <row r="244" spans="1:4" x14ac:dyDescent="0.2">
      <c r="A244" s="60">
        <v>40372</v>
      </c>
      <c r="B244" t="s">
        <v>231</v>
      </c>
      <c r="C244" t="s">
        <v>232</v>
      </c>
      <c r="D244">
        <v>14</v>
      </c>
    </row>
    <row r="245" spans="1:4" x14ac:dyDescent="0.2">
      <c r="A245" s="60">
        <v>40716</v>
      </c>
      <c r="B245" t="s">
        <v>234</v>
      </c>
      <c r="C245" t="s">
        <v>237</v>
      </c>
      <c r="D245">
        <v>2</v>
      </c>
    </row>
    <row r="246" spans="1:4" x14ac:dyDescent="0.2">
      <c r="A246" s="60">
        <v>40351</v>
      </c>
      <c r="B246" t="s">
        <v>235</v>
      </c>
      <c r="C246" t="s">
        <v>227</v>
      </c>
      <c r="D246">
        <v>18</v>
      </c>
    </row>
    <row r="247" spans="1:4" x14ac:dyDescent="0.2">
      <c r="A247" s="60">
        <v>40659</v>
      </c>
      <c r="B247" t="s">
        <v>224</v>
      </c>
      <c r="C247" t="s">
        <v>232</v>
      </c>
      <c r="D247">
        <v>18</v>
      </c>
    </row>
    <row r="248" spans="1:4" x14ac:dyDescent="0.2">
      <c r="A248" s="60">
        <v>40356</v>
      </c>
      <c r="B248" t="s">
        <v>231</v>
      </c>
      <c r="C248" t="s">
        <v>236</v>
      </c>
      <c r="D248">
        <v>7</v>
      </c>
    </row>
    <row r="249" spans="1:4" x14ac:dyDescent="0.2">
      <c r="A249" s="60">
        <v>40889</v>
      </c>
      <c r="B249" t="s">
        <v>234</v>
      </c>
      <c r="C249" t="s">
        <v>238</v>
      </c>
      <c r="D249">
        <v>25</v>
      </c>
    </row>
    <row r="250" spans="1:4" x14ac:dyDescent="0.2">
      <c r="A250" s="60">
        <v>40785</v>
      </c>
      <c r="B250" t="s">
        <v>112</v>
      </c>
      <c r="C250" t="s">
        <v>225</v>
      </c>
      <c r="D250">
        <v>13</v>
      </c>
    </row>
    <row r="251" spans="1:4" x14ac:dyDescent="0.2">
      <c r="A251" s="60">
        <v>40553</v>
      </c>
      <c r="B251" t="s">
        <v>234</v>
      </c>
      <c r="C251" t="s">
        <v>238</v>
      </c>
      <c r="D251">
        <v>4</v>
      </c>
    </row>
    <row r="252" spans="1:4" x14ac:dyDescent="0.2">
      <c r="A252" s="60">
        <v>40789</v>
      </c>
      <c r="B252" t="s">
        <v>234</v>
      </c>
      <c r="C252" t="s">
        <v>236</v>
      </c>
      <c r="D252">
        <v>18</v>
      </c>
    </row>
    <row r="253" spans="1:4" x14ac:dyDescent="0.2">
      <c r="A253" s="60">
        <v>40409</v>
      </c>
      <c r="B253" t="s">
        <v>231</v>
      </c>
      <c r="C253" t="s">
        <v>236</v>
      </c>
      <c r="D253">
        <v>4</v>
      </c>
    </row>
    <row r="254" spans="1:4" x14ac:dyDescent="0.2">
      <c r="A254" s="60">
        <v>40447</v>
      </c>
      <c r="B254" t="s">
        <v>231</v>
      </c>
      <c r="C254" t="s">
        <v>238</v>
      </c>
      <c r="D254">
        <v>13</v>
      </c>
    </row>
    <row r="255" spans="1:4" x14ac:dyDescent="0.2">
      <c r="A255" s="60">
        <v>40749</v>
      </c>
      <c r="B255" t="s">
        <v>234</v>
      </c>
      <c r="C255" t="s">
        <v>238</v>
      </c>
      <c r="D255">
        <v>5</v>
      </c>
    </row>
    <row r="256" spans="1:4" x14ac:dyDescent="0.2">
      <c r="A256" s="60">
        <v>40359</v>
      </c>
      <c r="B256" t="s">
        <v>231</v>
      </c>
      <c r="C256" t="s">
        <v>225</v>
      </c>
      <c r="D256">
        <v>9</v>
      </c>
    </row>
    <row r="257" spans="1:4" x14ac:dyDescent="0.2">
      <c r="A257" s="60">
        <v>40995</v>
      </c>
      <c r="B257" t="s">
        <v>231</v>
      </c>
      <c r="C257" t="s">
        <v>237</v>
      </c>
      <c r="D257">
        <v>1</v>
      </c>
    </row>
    <row r="258" spans="1:4" x14ac:dyDescent="0.2">
      <c r="A258" s="60">
        <v>40467</v>
      </c>
      <c r="B258" t="s">
        <v>235</v>
      </c>
      <c r="C258" t="s">
        <v>238</v>
      </c>
      <c r="D258">
        <v>21</v>
      </c>
    </row>
    <row r="259" spans="1:4" x14ac:dyDescent="0.2">
      <c r="A259" s="60">
        <v>40647</v>
      </c>
      <c r="B259" t="s">
        <v>231</v>
      </c>
      <c r="C259" t="s">
        <v>236</v>
      </c>
      <c r="D259">
        <v>19</v>
      </c>
    </row>
    <row r="260" spans="1:4" x14ac:dyDescent="0.2">
      <c r="A260" s="60">
        <v>40308</v>
      </c>
      <c r="B260" t="s">
        <v>231</v>
      </c>
      <c r="C260" t="s">
        <v>238</v>
      </c>
      <c r="D260">
        <v>7</v>
      </c>
    </row>
    <row r="261" spans="1:4" x14ac:dyDescent="0.2">
      <c r="A261" s="60">
        <v>40400</v>
      </c>
      <c r="B261" t="s">
        <v>112</v>
      </c>
      <c r="C261" t="s">
        <v>237</v>
      </c>
      <c r="D261">
        <v>5</v>
      </c>
    </row>
    <row r="262" spans="1:4" x14ac:dyDescent="0.2">
      <c r="A262" s="60">
        <v>40898</v>
      </c>
      <c r="B262" t="s">
        <v>164</v>
      </c>
      <c r="C262" t="s">
        <v>225</v>
      </c>
      <c r="D262">
        <v>23</v>
      </c>
    </row>
    <row r="263" spans="1:4" x14ac:dyDescent="0.2">
      <c r="A263" s="60">
        <v>40927</v>
      </c>
      <c r="B263" t="s">
        <v>234</v>
      </c>
      <c r="C263" t="s">
        <v>227</v>
      </c>
      <c r="D263">
        <v>8</v>
      </c>
    </row>
    <row r="264" spans="1:4" x14ac:dyDescent="0.2">
      <c r="A264" s="60">
        <v>40707</v>
      </c>
      <c r="B264" t="s">
        <v>235</v>
      </c>
      <c r="C264" t="s">
        <v>237</v>
      </c>
      <c r="D264">
        <v>10</v>
      </c>
    </row>
    <row r="265" spans="1:4" x14ac:dyDescent="0.2">
      <c r="A265" s="60">
        <v>40518</v>
      </c>
      <c r="B265" t="s">
        <v>224</v>
      </c>
      <c r="C265" t="s">
        <v>236</v>
      </c>
      <c r="D265">
        <v>10</v>
      </c>
    </row>
    <row r="266" spans="1:4" x14ac:dyDescent="0.2">
      <c r="A266" s="60">
        <v>40906</v>
      </c>
      <c r="B266" t="s">
        <v>164</v>
      </c>
      <c r="C266" t="s">
        <v>225</v>
      </c>
      <c r="D266">
        <v>24</v>
      </c>
    </row>
    <row r="267" spans="1:4" x14ac:dyDescent="0.2">
      <c r="A267" s="60">
        <v>40947</v>
      </c>
      <c r="B267" t="s">
        <v>112</v>
      </c>
      <c r="C267" t="s">
        <v>225</v>
      </c>
      <c r="D267">
        <v>5</v>
      </c>
    </row>
    <row r="268" spans="1:4" x14ac:dyDescent="0.2">
      <c r="A268" s="60">
        <v>40625</v>
      </c>
      <c r="B268" t="s">
        <v>164</v>
      </c>
      <c r="C268" t="s">
        <v>227</v>
      </c>
      <c r="D268">
        <v>25</v>
      </c>
    </row>
    <row r="269" spans="1:4" x14ac:dyDescent="0.2">
      <c r="A269" s="60">
        <v>40856</v>
      </c>
      <c r="B269" t="s">
        <v>112</v>
      </c>
      <c r="C269" t="s">
        <v>232</v>
      </c>
      <c r="D269">
        <v>5</v>
      </c>
    </row>
    <row r="270" spans="1:4" x14ac:dyDescent="0.2">
      <c r="A270" s="60">
        <v>40781</v>
      </c>
      <c r="B270" t="s">
        <v>224</v>
      </c>
      <c r="C270" t="s">
        <v>227</v>
      </c>
      <c r="D270">
        <v>3</v>
      </c>
    </row>
    <row r="271" spans="1:4" x14ac:dyDescent="0.2">
      <c r="A271" s="60">
        <v>40808</v>
      </c>
      <c r="B271" t="s">
        <v>164</v>
      </c>
      <c r="C271" t="s">
        <v>237</v>
      </c>
      <c r="D271">
        <v>4</v>
      </c>
    </row>
    <row r="272" spans="1:4" x14ac:dyDescent="0.2">
      <c r="A272" s="60">
        <v>41001</v>
      </c>
      <c r="B272" t="s">
        <v>112</v>
      </c>
      <c r="C272" t="s">
        <v>227</v>
      </c>
      <c r="D272">
        <v>1</v>
      </c>
    </row>
    <row r="273" spans="1:4" x14ac:dyDescent="0.2">
      <c r="A273" s="60">
        <v>40900</v>
      </c>
      <c r="B273" t="s">
        <v>231</v>
      </c>
      <c r="C273" t="s">
        <v>238</v>
      </c>
      <c r="D273">
        <v>20</v>
      </c>
    </row>
    <row r="274" spans="1:4" x14ac:dyDescent="0.2">
      <c r="A274" s="60">
        <v>40430</v>
      </c>
      <c r="B274" t="s">
        <v>112</v>
      </c>
      <c r="C274" t="s">
        <v>237</v>
      </c>
      <c r="D274">
        <v>5</v>
      </c>
    </row>
    <row r="275" spans="1:4" x14ac:dyDescent="0.2">
      <c r="A275" s="60">
        <v>40459</v>
      </c>
      <c r="B275" t="s">
        <v>224</v>
      </c>
      <c r="C275" t="s">
        <v>237</v>
      </c>
      <c r="D275">
        <v>18</v>
      </c>
    </row>
    <row r="276" spans="1:4" x14ac:dyDescent="0.2">
      <c r="A276" s="60">
        <v>40531</v>
      </c>
      <c r="B276" t="s">
        <v>224</v>
      </c>
      <c r="C276" t="s">
        <v>232</v>
      </c>
      <c r="D276">
        <v>4</v>
      </c>
    </row>
    <row r="277" spans="1:4" x14ac:dyDescent="0.2">
      <c r="A277" s="60">
        <v>40336</v>
      </c>
      <c r="B277" t="s">
        <v>235</v>
      </c>
      <c r="C277" t="s">
        <v>225</v>
      </c>
      <c r="D277">
        <v>11</v>
      </c>
    </row>
    <row r="278" spans="1:4" x14ac:dyDescent="0.2">
      <c r="A278" s="60">
        <v>40737</v>
      </c>
      <c r="B278" t="s">
        <v>164</v>
      </c>
      <c r="C278" t="s">
        <v>238</v>
      </c>
      <c r="D278">
        <v>16</v>
      </c>
    </row>
    <row r="279" spans="1:4" x14ac:dyDescent="0.2">
      <c r="A279" s="60">
        <v>40332</v>
      </c>
      <c r="B279" t="s">
        <v>231</v>
      </c>
      <c r="C279" t="s">
        <v>236</v>
      </c>
      <c r="D279">
        <v>22</v>
      </c>
    </row>
    <row r="280" spans="1:4" x14ac:dyDescent="0.2">
      <c r="A280" s="60">
        <v>40636</v>
      </c>
      <c r="B280" t="s">
        <v>164</v>
      </c>
      <c r="C280" t="s">
        <v>236</v>
      </c>
      <c r="D280">
        <v>6</v>
      </c>
    </row>
    <row r="281" spans="1:4" x14ac:dyDescent="0.2">
      <c r="A281" s="60">
        <v>40727</v>
      </c>
      <c r="B281" t="s">
        <v>224</v>
      </c>
      <c r="C281" t="s">
        <v>237</v>
      </c>
      <c r="D281">
        <v>11</v>
      </c>
    </row>
    <row r="282" spans="1:4" x14ac:dyDescent="0.2">
      <c r="A282" s="60">
        <v>40333</v>
      </c>
      <c r="B282" t="s">
        <v>164</v>
      </c>
      <c r="C282" t="s">
        <v>238</v>
      </c>
      <c r="D282">
        <v>24</v>
      </c>
    </row>
    <row r="283" spans="1:4" x14ac:dyDescent="0.2">
      <c r="A283" s="60">
        <v>40902</v>
      </c>
      <c r="B283" t="s">
        <v>224</v>
      </c>
      <c r="C283" t="s">
        <v>232</v>
      </c>
      <c r="D283">
        <v>18</v>
      </c>
    </row>
    <row r="284" spans="1:4" x14ac:dyDescent="0.2">
      <c r="A284" s="60">
        <v>40570</v>
      </c>
      <c r="B284" t="s">
        <v>231</v>
      </c>
      <c r="C284" t="s">
        <v>225</v>
      </c>
      <c r="D284">
        <v>3</v>
      </c>
    </row>
    <row r="285" spans="1:4" x14ac:dyDescent="0.2">
      <c r="A285" s="60">
        <v>40316</v>
      </c>
      <c r="B285" t="s">
        <v>235</v>
      </c>
      <c r="C285" t="s">
        <v>237</v>
      </c>
      <c r="D285">
        <v>1</v>
      </c>
    </row>
    <row r="286" spans="1:4" x14ac:dyDescent="0.2">
      <c r="A286" s="60">
        <v>40960</v>
      </c>
      <c r="B286" t="s">
        <v>231</v>
      </c>
      <c r="C286" t="s">
        <v>236</v>
      </c>
      <c r="D286">
        <v>13</v>
      </c>
    </row>
    <row r="287" spans="1:4" x14ac:dyDescent="0.2">
      <c r="A287" s="60">
        <v>40906</v>
      </c>
      <c r="B287" t="s">
        <v>112</v>
      </c>
      <c r="C287" t="s">
        <v>237</v>
      </c>
      <c r="D287">
        <v>2</v>
      </c>
    </row>
    <row r="288" spans="1:4" x14ac:dyDescent="0.2">
      <c r="A288" s="60">
        <v>40923</v>
      </c>
      <c r="B288" t="s">
        <v>231</v>
      </c>
      <c r="C288" t="s">
        <v>232</v>
      </c>
      <c r="D288">
        <v>22</v>
      </c>
    </row>
    <row r="289" spans="1:4" x14ac:dyDescent="0.2">
      <c r="A289" s="60">
        <v>40331</v>
      </c>
      <c r="B289" t="s">
        <v>224</v>
      </c>
      <c r="C289" t="s">
        <v>236</v>
      </c>
      <c r="D289">
        <v>21</v>
      </c>
    </row>
    <row r="290" spans="1:4" x14ac:dyDescent="0.2">
      <c r="A290" s="60">
        <v>40881</v>
      </c>
      <c r="B290" t="s">
        <v>224</v>
      </c>
      <c r="C290" t="s">
        <v>227</v>
      </c>
      <c r="D290">
        <v>11</v>
      </c>
    </row>
    <row r="291" spans="1:4" x14ac:dyDescent="0.2">
      <c r="A291" s="60">
        <v>40676</v>
      </c>
      <c r="B291" t="s">
        <v>224</v>
      </c>
      <c r="C291" t="s">
        <v>227</v>
      </c>
      <c r="D291">
        <v>21</v>
      </c>
    </row>
    <row r="292" spans="1:4" x14ac:dyDescent="0.2">
      <c r="A292" s="60">
        <v>40809</v>
      </c>
      <c r="B292" t="s">
        <v>234</v>
      </c>
      <c r="C292" t="s">
        <v>232</v>
      </c>
      <c r="D292">
        <v>1</v>
      </c>
    </row>
    <row r="293" spans="1:4" x14ac:dyDescent="0.2">
      <c r="A293" s="60">
        <v>40543</v>
      </c>
      <c r="B293" t="s">
        <v>112</v>
      </c>
      <c r="C293" t="s">
        <v>237</v>
      </c>
      <c r="D293">
        <v>18</v>
      </c>
    </row>
    <row r="294" spans="1:4" x14ac:dyDescent="0.2">
      <c r="A294" s="60">
        <v>40417</v>
      </c>
      <c r="B294" t="s">
        <v>164</v>
      </c>
      <c r="C294" t="s">
        <v>225</v>
      </c>
      <c r="D294">
        <v>7</v>
      </c>
    </row>
    <row r="295" spans="1:4" x14ac:dyDescent="0.2">
      <c r="A295" s="60">
        <v>40887</v>
      </c>
      <c r="B295" t="s">
        <v>235</v>
      </c>
      <c r="C295" t="s">
        <v>238</v>
      </c>
      <c r="D295">
        <v>13</v>
      </c>
    </row>
    <row r="296" spans="1:4" x14ac:dyDescent="0.2">
      <c r="A296" s="60">
        <v>41000</v>
      </c>
      <c r="B296" t="s">
        <v>224</v>
      </c>
      <c r="C296" t="s">
        <v>238</v>
      </c>
      <c r="D296">
        <v>7</v>
      </c>
    </row>
    <row r="297" spans="1:4" x14ac:dyDescent="0.2">
      <c r="A297" s="60">
        <v>40738</v>
      </c>
      <c r="B297" t="s">
        <v>231</v>
      </c>
      <c r="C297" t="s">
        <v>225</v>
      </c>
      <c r="D297">
        <v>18</v>
      </c>
    </row>
    <row r="298" spans="1:4" x14ac:dyDescent="0.2">
      <c r="A298" s="60">
        <v>40682</v>
      </c>
      <c r="B298" t="s">
        <v>112</v>
      </c>
      <c r="C298" t="s">
        <v>232</v>
      </c>
      <c r="D298">
        <v>14</v>
      </c>
    </row>
    <row r="299" spans="1:4" x14ac:dyDescent="0.2">
      <c r="A299" s="60">
        <v>40759</v>
      </c>
      <c r="B299" t="s">
        <v>231</v>
      </c>
      <c r="C299" t="s">
        <v>225</v>
      </c>
      <c r="D299">
        <v>17</v>
      </c>
    </row>
    <row r="300" spans="1:4" x14ac:dyDescent="0.2">
      <c r="A300" s="60">
        <v>40388</v>
      </c>
      <c r="B300" t="s">
        <v>164</v>
      </c>
      <c r="C300" t="s">
        <v>238</v>
      </c>
      <c r="D300">
        <v>20</v>
      </c>
    </row>
    <row r="301" spans="1:4" x14ac:dyDescent="0.2">
      <c r="A301" s="60">
        <v>40768</v>
      </c>
      <c r="B301" t="s">
        <v>234</v>
      </c>
      <c r="C301" t="s">
        <v>238</v>
      </c>
      <c r="D301">
        <v>17</v>
      </c>
    </row>
    <row r="302" spans="1:4" x14ac:dyDescent="0.2">
      <c r="A302" s="60">
        <v>40621</v>
      </c>
      <c r="B302" t="s">
        <v>235</v>
      </c>
      <c r="C302" t="s">
        <v>232</v>
      </c>
      <c r="D302">
        <v>3</v>
      </c>
    </row>
    <row r="303" spans="1:4" x14ac:dyDescent="0.2">
      <c r="A303" s="60">
        <v>40867</v>
      </c>
      <c r="B303" t="s">
        <v>164</v>
      </c>
      <c r="C303" t="s">
        <v>225</v>
      </c>
      <c r="D303">
        <v>20</v>
      </c>
    </row>
    <row r="304" spans="1:4" x14ac:dyDescent="0.2">
      <c r="A304" s="60">
        <v>40360</v>
      </c>
      <c r="B304" t="s">
        <v>164</v>
      </c>
      <c r="C304" t="s">
        <v>238</v>
      </c>
      <c r="D304">
        <v>14</v>
      </c>
    </row>
    <row r="305" spans="1:4" x14ac:dyDescent="0.2">
      <c r="A305" s="60">
        <v>40865</v>
      </c>
      <c r="B305" t="s">
        <v>234</v>
      </c>
      <c r="C305" t="s">
        <v>236</v>
      </c>
      <c r="D305">
        <v>24</v>
      </c>
    </row>
    <row r="306" spans="1:4" x14ac:dyDescent="0.2">
      <c r="A306" s="60">
        <v>40910</v>
      </c>
      <c r="B306" t="s">
        <v>234</v>
      </c>
      <c r="C306" t="s">
        <v>236</v>
      </c>
      <c r="D306">
        <v>7</v>
      </c>
    </row>
    <row r="307" spans="1:4" x14ac:dyDescent="0.2">
      <c r="A307" s="60">
        <v>40705</v>
      </c>
      <c r="B307" t="s">
        <v>112</v>
      </c>
      <c r="C307" t="s">
        <v>238</v>
      </c>
      <c r="D307">
        <v>16</v>
      </c>
    </row>
    <row r="308" spans="1:4" x14ac:dyDescent="0.2">
      <c r="A308" s="60">
        <v>40980</v>
      </c>
      <c r="B308" t="s">
        <v>224</v>
      </c>
      <c r="C308" t="s">
        <v>236</v>
      </c>
      <c r="D308">
        <v>3</v>
      </c>
    </row>
    <row r="309" spans="1:4" x14ac:dyDescent="0.2">
      <c r="A309" s="60">
        <v>40863</v>
      </c>
      <c r="B309" t="s">
        <v>224</v>
      </c>
      <c r="C309" t="s">
        <v>236</v>
      </c>
      <c r="D309">
        <v>10</v>
      </c>
    </row>
    <row r="310" spans="1:4" x14ac:dyDescent="0.2">
      <c r="A310" s="60">
        <v>40621</v>
      </c>
      <c r="B310" t="s">
        <v>224</v>
      </c>
      <c r="C310" t="s">
        <v>232</v>
      </c>
      <c r="D310">
        <v>1</v>
      </c>
    </row>
    <row r="311" spans="1:4" x14ac:dyDescent="0.2">
      <c r="A311" s="60">
        <v>40843</v>
      </c>
      <c r="B311" t="s">
        <v>235</v>
      </c>
      <c r="C311" t="s">
        <v>227</v>
      </c>
      <c r="D311">
        <v>1</v>
      </c>
    </row>
    <row r="312" spans="1:4" x14ac:dyDescent="0.2">
      <c r="A312" s="60">
        <v>40323</v>
      </c>
      <c r="B312" t="s">
        <v>164</v>
      </c>
      <c r="C312" t="s">
        <v>232</v>
      </c>
      <c r="D312">
        <v>10</v>
      </c>
    </row>
    <row r="313" spans="1:4" x14ac:dyDescent="0.2">
      <c r="A313" s="60">
        <v>40368</v>
      </c>
      <c r="B313" t="s">
        <v>224</v>
      </c>
      <c r="C313" t="s">
        <v>225</v>
      </c>
      <c r="D313">
        <v>12</v>
      </c>
    </row>
    <row r="314" spans="1:4" x14ac:dyDescent="0.2">
      <c r="A314" s="60">
        <v>40871</v>
      </c>
      <c r="B314" t="s">
        <v>224</v>
      </c>
      <c r="C314" t="s">
        <v>236</v>
      </c>
      <c r="D314">
        <v>15</v>
      </c>
    </row>
    <row r="315" spans="1:4" x14ac:dyDescent="0.2">
      <c r="A315" s="60">
        <v>40356</v>
      </c>
      <c r="B315" t="s">
        <v>164</v>
      </c>
      <c r="C315" t="s">
        <v>227</v>
      </c>
      <c r="D315">
        <v>5</v>
      </c>
    </row>
    <row r="316" spans="1:4" x14ac:dyDescent="0.2">
      <c r="A316" s="60">
        <v>40497</v>
      </c>
      <c r="B316" t="s">
        <v>164</v>
      </c>
      <c r="C316" t="s">
        <v>225</v>
      </c>
      <c r="D316">
        <v>5</v>
      </c>
    </row>
    <row r="317" spans="1:4" x14ac:dyDescent="0.2">
      <c r="A317" s="60">
        <v>40548</v>
      </c>
      <c r="B317" t="s">
        <v>235</v>
      </c>
      <c r="C317" t="s">
        <v>232</v>
      </c>
      <c r="D317">
        <v>6</v>
      </c>
    </row>
    <row r="318" spans="1:4" x14ac:dyDescent="0.2">
      <c r="A318" s="60">
        <v>40620</v>
      </c>
      <c r="B318" t="s">
        <v>234</v>
      </c>
      <c r="C318" t="s">
        <v>237</v>
      </c>
      <c r="D318">
        <v>13</v>
      </c>
    </row>
    <row r="319" spans="1:4" x14ac:dyDescent="0.2">
      <c r="A319" s="60">
        <v>40478</v>
      </c>
      <c r="B319" t="s">
        <v>234</v>
      </c>
      <c r="C319" t="s">
        <v>237</v>
      </c>
      <c r="D319">
        <v>18</v>
      </c>
    </row>
    <row r="320" spans="1:4" x14ac:dyDescent="0.2">
      <c r="A320" s="60">
        <v>40579</v>
      </c>
      <c r="B320" t="s">
        <v>164</v>
      </c>
      <c r="C320" t="s">
        <v>227</v>
      </c>
      <c r="D320">
        <v>3</v>
      </c>
    </row>
    <row r="321" spans="1:4" x14ac:dyDescent="0.2">
      <c r="A321" s="60">
        <v>40802</v>
      </c>
      <c r="B321" t="s">
        <v>112</v>
      </c>
      <c r="C321" t="s">
        <v>227</v>
      </c>
      <c r="D321">
        <v>5</v>
      </c>
    </row>
    <row r="322" spans="1:4" x14ac:dyDescent="0.2">
      <c r="A322" s="60">
        <v>40725</v>
      </c>
      <c r="B322" t="s">
        <v>224</v>
      </c>
      <c r="C322" t="s">
        <v>236</v>
      </c>
      <c r="D322">
        <v>20</v>
      </c>
    </row>
    <row r="323" spans="1:4" x14ac:dyDescent="0.2">
      <c r="A323" s="60">
        <v>40897</v>
      </c>
      <c r="B323" t="s">
        <v>224</v>
      </c>
      <c r="C323" t="s">
        <v>227</v>
      </c>
      <c r="D323">
        <v>14</v>
      </c>
    </row>
    <row r="324" spans="1:4" x14ac:dyDescent="0.2">
      <c r="A324" s="60">
        <v>40517</v>
      </c>
      <c r="B324" t="s">
        <v>224</v>
      </c>
      <c r="C324" t="s">
        <v>238</v>
      </c>
      <c r="D324">
        <v>13</v>
      </c>
    </row>
    <row r="325" spans="1:4" x14ac:dyDescent="0.2">
      <c r="A325" s="60">
        <v>40758</v>
      </c>
      <c r="B325" t="s">
        <v>164</v>
      </c>
      <c r="C325" t="s">
        <v>225</v>
      </c>
      <c r="D325">
        <v>13</v>
      </c>
    </row>
    <row r="326" spans="1:4" x14ac:dyDescent="0.2">
      <c r="A326" s="60">
        <v>40412</v>
      </c>
      <c r="B326" t="s">
        <v>164</v>
      </c>
      <c r="C326" t="s">
        <v>225</v>
      </c>
      <c r="D326">
        <v>11</v>
      </c>
    </row>
    <row r="327" spans="1:4" x14ac:dyDescent="0.2">
      <c r="A327" s="60">
        <v>40713</v>
      </c>
      <c r="B327" t="s">
        <v>112</v>
      </c>
      <c r="C327" t="s">
        <v>238</v>
      </c>
      <c r="D327">
        <v>25</v>
      </c>
    </row>
    <row r="328" spans="1:4" x14ac:dyDescent="0.2">
      <c r="A328" s="60">
        <v>40529</v>
      </c>
      <c r="B328" t="s">
        <v>112</v>
      </c>
      <c r="C328" t="s">
        <v>232</v>
      </c>
      <c r="D328">
        <v>14</v>
      </c>
    </row>
    <row r="329" spans="1:4" x14ac:dyDescent="0.2">
      <c r="A329" s="60">
        <v>40450</v>
      </c>
      <c r="B329" t="s">
        <v>235</v>
      </c>
      <c r="C329" t="s">
        <v>227</v>
      </c>
      <c r="D329">
        <v>7</v>
      </c>
    </row>
    <row r="330" spans="1:4" x14ac:dyDescent="0.2">
      <c r="A330" s="60">
        <v>40659</v>
      </c>
      <c r="B330" t="s">
        <v>234</v>
      </c>
      <c r="C330" t="s">
        <v>238</v>
      </c>
      <c r="D330">
        <v>7</v>
      </c>
    </row>
    <row r="331" spans="1:4" x14ac:dyDescent="0.2">
      <c r="A331" s="60">
        <v>40623</v>
      </c>
      <c r="B331" t="s">
        <v>234</v>
      </c>
      <c r="C331" t="s">
        <v>225</v>
      </c>
      <c r="D331">
        <v>17</v>
      </c>
    </row>
    <row r="332" spans="1:4" x14ac:dyDescent="0.2">
      <c r="A332" s="60">
        <v>40899</v>
      </c>
      <c r="B332" t="s">
        <v>164</v>
      </c>
      <c r="C332" t="s">
        <v>238</v>
      </c>
      <c r="D332">
        <v>18</v>
      </c>
    </row>
    <row r="333" spans="1:4" x14ac:dyDescent="0.2">
      <c r="A333" s="60">
        <v>40405</v>
      </c>
      <c r="B333" t="s">
        <v>112</v>
      </c>
      <c r="C333" t="s">
        <v>225</v>
      </c>
      <c r="D333">
        <v>20</v>
      </c>
    </row>
    <row r="334" spans="1:4" x14ac:dyDescent="0.2">
      <c r="A334" s="60">
        <v>40338</v>
      </c>
      <c r="B334" t="s">
        <v>224</v>
      </c>
      <c r="C334" t="s">
        <v>238</v>
      </c>
      <c r="D334">
        <v>7</v>
      </c>
    </row>
    <row r="335" spans="1:4" x14ac:dyDescent="0.2">
      <c r="A335" s="60">
        <v>40522</v>
      </c>
      <c r="B335" t="s">
        <v>235</v>
      </c>
      <c r="C335" t="s">
        <v>236</v>
      </c>
      <c r="D335">
        <v>20</v>
      </c>
    </row>
    <row r="336" spans="1:4" x14ac:dyDescent="0.2">
      <c r="A336" s="60">
        <v>40904</v>
      </c>
      <c r="B336" t="s">
        <v>231</v>
      </c>
      <c r="C336" t="s">
        <v>227</v>
      </c>
      <c r="D336">
        <v>11</v>
      </c>
    </row>
    <row r="337" spans="1:4" x14ac:dyDescent="0.2">
      <c r="A337" s="60">
        <v>40919</v>
      </c>
      <c r="B337" t="s">
        <v>234</v>
      </c>
      <c r="C337" t="s">
        <v>237</v>
      </c>
      <c r="D337">
        <v>14</v>
      </c>
    </row>
    <row r="338" spans="1:4" x14ac:dyDescent="0.2">
      <c r="A338" s="60">
        <v>40872</v>
      </c>
      <c r="B338" t="s">
        <v>164</v>
      </c>
      <c r="C338" t="s">
        <v>238</v>
      </c>
      <c r="D338">
        <v>4</v>
      </c>
    </row>
    <row r="339" spans="1:4" x14ac:dyDescent="0.2">
      <c r="A339" s="60">
        <v>40402</v>
      </c>
      <c r="B339" t="s">
        <v>234</v>
      </c>
      <c r="C339" t="s">
        <v>227</v>
      </c>
      <c r="D339">
        <v>2</v>
      </c>
    </row>
    <row r="340" spans="1:4" x14ac:dyDescent="0.2">
      <c r="A340" s="60">
        <v>40775</v>
      </c>
      <c r="B340" t="s">
        <v>234</v>
      </c>
      <c r="C340" t="s">
        <v>227</v>
      </c>
      <c r="D340">
        <v>13</v>
      </c>
    </row>
    <row r="341" spans="1:4" x14ac:dyDescent="0.2">
      <c r="A341" s="60">
        <v>40627</v>
      </c>
      <c r="B341" t="s">
        <v>164</v>
      </c>
      <c r="C341" t="s">
        <v>225</v>
      </c>
      <c r="D341">
        <v>2</v>
      </c>
    </row>
    <row r="342" spans="1:4" x14ac:dyDescent="0.2">
      <c r="A342" s="60">
        <v>40342</v>
      </c>
      <c r="B342" t="s">
        <v>164</v>
      </c>
      <c r="C342" t="s">
        <v>236</v>
      </c>
      <c r="D342">
        <v>13</v>
      </c>
    </row>
    <row r="343" spans="1:4" x14ac:dyDescent="0.2">
      <c r="A343" s="60">
        <v>40970</v>
      </c>
      <c r="B343" t="s">
        <v>231</v>
      </c>
      <c r="C343" t="s">
        <v>227</v>
      </c>
      <c r="D343">
        <v>11</v>
      </c>
    </row>
    <row r="344" spans="1:4" x14ac:dyDescent="0.2">
      <c r="A344" s="60">
        <v>40347</v>
      </c>
      <c r="B344" t="s">
        <v>231</v>
      </c>
      <c r="C344" t="s">
        <v>238</v>
      </c>
      <c r="D344">
        <v>9</v>
      </c>
    </row>
    <row r="345" spans="1:4" x14ac:dyDescent="0.2">
      <c r="A345" s="60">
        <v>40370</v>
      </c>
      <c r="B345" t="s">
        <v>112</v>
      </c>
      <c r="C345" t="s">
        <v>232</v>
      </c>
      <c r="D345">
        <v>18</v>
      </c>
    </row>
    <row r="346" spans="1:4" x14ac:dyDescent="0.2">
      <c r="A346" s="60">
        <v>40830</v>
      </c>
      <c r="B346" t="s">
        <v>235</v>
      </c>
      <c r="C346" t="s">
        <v>238</v>
      </c>
      <c r="D346">
        <v>25</v>
      </c>
    </row>
    <row r="347" spans="1:4" x14ac:dyDescent="0.2">
      <c r="A347" s="60">
        <v>40410</v>
      </c>
      <c r="B347" t="s">
        <v>224</v>
      </c>
      <c r="C347" t="s">
        <v>237</v>
      </c>
      <c r="D347">
        <v>18</v>
      </c>
    </row>
    <row r="348" spans="1:4" x14ac:dyDescent="0.2">
      <c r="A348" s="60">
        <v>40664</v>
      </c>
      <c r="B348" t="s">
        <v>231</v>
      </c>
      <c r="C348" t="s">
        <v>238</v>
      </c>
      <c r="D348">
        <v>3</v>
      </c>
    </row>
    <row r="349" spans="1:4" x14ac:dyDescent="0.2">
      <c r="A349" s="60">
        <v>40895</v>
      </c>
      <c r="B349" t="s">
        <v>235</v>
      </c>
      <c r="C349" t="s">
        <v>237</v>
      </c>
      <c r="D349">
        <v>1</v>
      </c>
    </row>
    <row r="350" spans="1:4" x14ac:dyDescent="0.2">
      <c r="A350" s="60">
        <v>40865</v>
      </c>
      <c r="B350" t="s">
        <v>235</v>
      </c>
      <c r="C350" t="s">
        <v>238</v>
      </c>
      <c r="D350">
        <v>13</v>
      </c>
    </row>
    <row r="351" spans="1:4" x14ac:dyDescent="0.2">
      <c r="A351" s="60">
        <v>40998</v>
      </c>
      <c r="B351" t="s">
        <v>224</v>
      </c>
      <c r="C351" t="s">
        <v>232</v>
      </c>
      <c r="D351">
        <v>11</v>
      </c>
    </row>
    <row r="352" spans="1:4" x14ac:dyDescent="0.2">
      <c r="A352" s="60">
        <v>40427</v>
      </c>
      <c r="B352" t="s">
        <v>231</v>
      </c>
      <c r="C352" t="s">
        <v>227</v>
      </c>
      <c r="D352">
        <v>24</v>
      </c>
    </row>
    <row r="353" spans="1:4" x14ac:dyDescent="0.2">
      <c r="A353" s="60">
        <v>40933</v>
      </c>
      <c r="B353" t="s">
        <v>112</v>
      </c>
      <c r="C353" t="s">
        <v>232</v>
      </c>
      <c r="D353">
        <v>15</v>
      </c>
    </row>
    <row r="354" spans="1:4" x14ac:dyDescent="0.2">
      <c r="A354" s="60">
        <v>40478</v>
      </c>
      <c r="B354" t="s">
        <v>235</v>
      </c>
      <c r="C354" t="s">
        <v>236</v>
      </c>
      <c r="D354">
        <v>19</v>
      </c>
    </row>
    <row r="355" spans="1:4" x14ac:dyDescent="0.2">
      <c r="A355" s="60">
        <v>40360</v>
      </c>
      <c r="B355" t="s">
        <v>112</v>
      </c>
      <c r="C355" t="s">
        <v>232</v>
      </c>
      <c r="D355">
        <v>10</v>
      </c>
    </row>
    <row r="356" spans="1:4" x14ac:dyDescent="0.2">
      <c r="A356" s="60">
        <v>40749</v>
      </c>
      <c r="B356" t="s">
        <v>112</v>
      </c>
      <c r="C356" t="s">
        <v>238</v>
      </c>
      <c r="D356">
        <v>14</v>
      </c>
    </row>
    <row r="357" spans="1:4" x14ac:dyDescent="0.2">
      <c r="A357" s="60">
        <v>40632</v>
      </c>
      <c r="B357" t="s">
        <v>224</v>
      </c>
      <c r="C357" t="s">
        <v>236</v>
      </c>
      <c r="D357">
        <v>16</v>
      </c>
    </row>
    <row r="358" spans="1:4" x14ac:dyDescent="0.2">
      <c r="A358" s="60">
        <v>40614</v>
      </c>
      <c r="B358" t="s">
        <v>235</v>
      </c>
      <c r="C358" t="s">
        <v>232</v>
      </c>
      <c r="D358">
        <v>9</v>
      </c>
    </row>
    <row r="359" spans="1:4" x14ac:dyDescent="0.2">
      <c r="A359" s="60">
        <v>40470</v>
      </c>
      <c r="B359" t="s">
        <v>231</v>
      </c>
      <c r="C359" t="s">
        <v>238</v>
      </c>
      <c r="D359">
        <v>1</v>
      </c>
    </row>
    <row r="360" spans="1:4" x14ac:dyDescent="0.2">
      <c r="A360" s="60">
        <v>40335</v>
      </c>
      <c r="B360" t="s">
        <v>164</v>
      </c>
      <c r="C360" t="s">
        <v>232</v>
      </c>
      <c r="D360">
        <v>18</v>
      </c>
    </row>
    <row r="361" spans="1:4" x14ac:dyDescent="0.2">
      <c r="A361" s="60">
        <v>40312</v>
      </c>
      <c r="B361" t="s">
        <v>224</v>
      </c>
      <c r="C361" t="s">
        <v>225</v>
      </c>
      <c r="D361">
        <v>23</v>
      </c>
    </row>
    <row r="362" spans="1:4" x14ac:dyDescent="0.2">
      <c r="A362" s="60">
        <v>40674</v>
      </c>
      <c r="B362" t="s">
        <v>224</v>
      </c>
      <c r="C362" t="s">
        <v>227</v>
      </c>
      <c r="D362">
        <v>8</v>
      </c>
    </row>
    <row r="363" spans="1:4" x14ac:dyDescent="0.2">
      <c r="A363" s="60">
        <v>40517</v>
      </c>
      <c r="B363" t="s">
        <v>224</v>
      </c>
      <c r="C363" t="s">
        <v>227</v>
      </c>
      <c r="D363">
        <v>5</v>
      </c>
    </row>
    <row r="364" spans="1:4" x14ac:dyDescent="0.2">
      <c r="A364" s="60">
        <v>40700</v>
      </c>
      <c r="B364" t="s">
        <v>231</v>
      </c>
      <c r="C364" t="s">
        <v>232</v>
      </c>
      <c r="D364">
        <v>14</v>
      </c>
    </row>
    <row r="365" spans="1:4" x14ac:dyDescent="0.2">
      <c r="A365" s="60">
        <v>40456</v>
      </c>
      <c r="B365" t="s">
        <v>235</v>
      </c>
      <c r="C365" t="s">
        <v>237</v>
      </c>
      <c r="D365">
        <v>1</v>
      </c>
    </row>
    <row r="366" spans="1:4" x14ac:dyDescent="0.2">
      <c r="A366" s="60">
        <v>40804</v>
      </c>
      <c r="B366" t="s">
        <v>224</v>
      </c>
      <c r="C366" t="s">
        <v>238</v>
      </c>
      <c r="D366">
        <v>23</v>
      </c>
    </row>
    <row r="367" spans="1:4" x14ac:dyDescent="0.2">
      <c r="A367" s="60">
        <v>40591</v>
      </c>
      <c r="B367" t="s">
        <v>224</v>
      </c>
      <c r="C367" t="s">
        <v>236</v>
      </c>
      <c r="D367">
        <v>13</v>
      </c>
    </row>
    <row r="368" spans="1:4" x14ac:dyDescent="0.2">
      <c r="A368" s="60">
        <v>40726</v>
      </c>
      <c r="B368" t="s">
        <v>235</v>
      </c>
      <c r="C368" t="s">
        <v>236</v>
      </c>
      <c r="D368">
        <v>6</v>
      </c>
    </row>
    <row r="369" spans="1:4" x14ac:dyDescent="0.2">
      <c r="A369" s="60">
        <v>40610</v>
      </c>
      <c r="B369" t="s">
        <v>234</v>
      </c>
      <c r="C369" t="s">
        <v>238</v>
      </c>
      <c r="D369">
        <v>4</v>
      </c>
    </row>
    <row r="370" spans="1:4" x14ac:dyDescent="0.2">
      <c r="A370" s="60">
        <v>40350</v>
      </c>
      <c r="B370" t="s">
        <v>164</v>
      </c>
      <c r="C370" t="s">
        <v>232</v>
      </c>
      <c r="D370">
        <v>19</v>
      </c>
    </row>
    <row r="371" spans="1:4" x14ac:dyDescent="0.2">
      <c r="A371" s="60">
        <v>40812</v>
      </c>
      <c r="B371" t="s">
        <v>234</v>
      </c>
      <c r="C371" t="s">
        <v>232</v>
      </c>
      <c r="D371">
        <v>3</v>
      </c>
    </row>
    <row r="372" spans="1:4" x14ac:dyDescent="0.2">
      <c r="A372" s="60">
        <v>40890</v>
      </c>
      <c r="B372" t="s">
        <v>224</v>
      </c>
      <c r="C372" t="s">
        <v>227</v>
      </c>
      <c r="D372">
        <v>24</v>
      </c>
    </row>
    <row r="373" spans="1:4" x14ac:dyDescent="0.2">
      <c r="A373" s="60">
        <v>40546</v>
      </c>
      <c r="B373" t="s">
        <v>234</v>
      </c>
      <c r="C373" t="s">
        <v>238</v>
      </c>
      <c r="D373">
        <v>11</v>
      </c>
    </row>
    <row r="374" spans="1:4" x14ac:dyDescent="0.2">
      <c r="A374" s="60">
        <v>40810</v>
      </c>
      <c r="B374" t="s">
        <v>234</v>
      </c>
      <c r="C374" t="s">
        <v>236</v>
      </c>
      <c r="D374">
        <v>18</v>
      </c>
    </row>
    <row r="375" spans="1:4" x14ac:dyDescent="0.2">
      <c r="A375" s="60">
        <v>40545</v>
      </c>
      <c r="B375" t="s">
        <v>164</v>
      </c>
      <c r="C375" t="s">
        <v>237</v>
      </c>
      <c r="D375">
        <v>15</v>
      </c>
    </row>
    <row r="376" spans="1:4" x14ac:dyDescent="0.2">
      <c r="A376" s="60">
        <v>40687</v>
      </c>
      <c r="B376" t="s">
        <v>112</v>
      </c>
      <c r="C376" t="s">
        <v>237</v>
      </c>
      <c r="D376">
        <v>3</v>
      </c>
    </row>
    <row r="377" spans="1:4" x14ac:dyDescent="0.2">
      <c r="A377" s="60">
        <v>40919</v>
      </c>
      <c r="B377" t="s">
        <v>224</v>
      </c>
      <c r="C377" t="s">
        <v>236</v>
      </c>
      <c r="D377">
        <v>22</v>
      </c>
    </row>
    <row r="378" spans="1:4" x14ac:dyDescent="0.2">
      <c r="A378" s="60">
        <v>40556</v>
      </c>
      <c r="B378" t="s">
        <v>224</v>
      </c>
      <c r="C378" t="s">
        <v>225</v>
      </c>
      <c r="D378">
        <v>16</v>
      </c>
    </row>
    <row r="379" spans="1:4" x14ac:dyDescent="0.2">
      <c r="A379" s="60">
        <v>40777</v>
      </c>
      <c r="B379" t="s">
        <v>235</v>
      </c>
      <c r="C379" t="s">
        <v>236</v>
      </c>
      <c r="D379">
        <v>12</v>
      </c>
    </row>
    <row r="380" spans="1:4" x14ac:dyDescent="0.2">
      <c r="A380" s="60">
        <v>40666</v>
      </c>
      <c r="B380" t="s">
        <v>235</v>
      </c>
      <c r="C380" t="s">
        <v>232</v>
      </c>
      <c r="D380">
        <v>25</v>
      </c>
    </row>
    <row r="381" spans="1:4" x14ac:dyDescent="0.2">
      <c r="A381" s="60">
        <v>40443</v>
      </c>
      <c r="B381" t="s">
        <v>231</v>
      </c>
      <c r="C381" t="s">
        <v>238</v>
      </c>
      <c r="D381">
        <v>12</v>
      </c>
    </row>
    <row r="382" spans="1:4" x14ac:dyDescent="0.2">
      <c r="A382" s="60">
        <v>40729</v>
      </c>
      <c r="B382" t="s">
        <v>235</v>
      </c>
      <c r="C382" t="s">
        <v>236</v>
      </c>
      <c r="D382">
        <v>21</v>
      </c>
    </row>
    <row r="383" spans="1:4" x14ac:dyDescent="0.2">
      <c r="A383" s="60">
        <v>40631</v>
      </c>
      <c r="B383" t="s">
        <v>164</v>
      </c>
      <c r="C383" t="s">
        <v>237</v>
      </c>
      <c r="D383">
        <v>24</v>
      </c>
    </row>
    <row r="384" spans="1:4" x14ac:dyDescent="0.2">
      <c r="A384" s="60">
        <v>40890</v>
      </c>
      <c r="B384" t="s">
        <v>231</v>
      </c>
      <c r="C384" t="s">
        <v>232</v>
      </c>
      <c r="D384">
        <v>15</v>
      </c>
    </row>
    <row r="385" spans="1:4" x14ac:dyDescent="0.2">
      <c r="A385" s="60">
        <v>40658</v>
      </c>
      <c r="B385" t="s">
        <v>235</v>
      </c>
      <c r="C385" t="s">
        <v>238</v>
      </c>
      <c r="D385">
        <v>20</v>
      </c>
    </row>
    <row r="386" spans="1:4" x14ac:dyDescent="0.2">
      <c r="A386" s="60">
        <v>40503</v>
      </c>
      <c r="B386" t="s">
        <v>112</v>
      </c>
      <c r="C386" t="s">
        <v>227</v>
      </c>
      <c r="D386">
        <v>7</v>
      </c>
    </row>
    <row r="387" spans="1:4" x14ac:dyDescent="0.2">
      <c r="A387" s="60">
        <v>40688</v>
      </c>
      <c r="B387" t="s">
        <v>235</v>
      </c>
      <c r="C387" t="s">
        <v>225</v>
      </c>
      <c r="D387">
        <v>13</v>
      </c>
    </row>
    <row r="388" spans="1:4" x14ac:dyDescent="0.2">
      <c r="A388" s="60">
        <v>40507</v>
      </c>
      <c r="B388" t="s">
        <v>235</v>
      </c>
      <c r="C388" t="s">
        <v>237</v>
      </c>
      <c r="D388">
        <v>6</v>
      </c>
    </row>
    <row r="389" spans="1:4" x14ac:dyDescent="0.2">
      <c r="A389" s="60">
        <v>40948</v>
      </c>
      <c r="B389" t="s">
        <v>234</v>
      </c>
      <c r="C389" t="s">
        <v>227</v>
      </c>
      <c r="D389">
        <v>13</v>
      </c>
    </row>
    <row r="390" spans="1:4" x14ac:dyDescent="0.2">
      <c r="A390" s="60">
        <v>40788</v>
      </c>
      <c r="B390" t="s">
        <v>234</v>
      </c>
      <c r="C390" t="s">
        <v>227</v>
      </c>
      <c r="D390">
        <v>22</v>
      </c>
    </row>
    <row r="391" spans="1:4" x14ac:dyDescent="0.2">
      <c r="A391" s="60">
        <v>40372</v>
      </c>
      <c r="B391" t="s">
        <v>164</v>
      </c>
      <c r="C391" t="s">
        <v>238</v>
      </c>
      <c r="D391">
        <v>2</v>
      </c>
    </row>
    <row r="392" spans="1:4" x14ac:dyDescent="0.2">
      <c r="A392" s="60">
        <v>40767</v>
      </c>
      <c r="B392" t="s">
        <v>112</v>
      </c>
      <c r="C392" t="s">
        <v>225</v>
      </c>
      <c r="D392">
        <v>17</v>
      </c>
    </row>
    <row r="393" spans="1:4" x14ac:dyDescent="0.2">
      <c r="A393" s="60">
        <v>40422</v>
      </c>
      <c r="B393" t="s">
        <v>164</v>
      </c>
      <c r="C393" t="s">
        <v>238</v>
      </c>
      <c r="D393">
        <v>2</v>
      </c>
    </row>
    <row r="394" spans="1:4" x14ac:dyDescent="0.2">
      <c r="A394" s="60">
        <v>40565</v>
      </c>
      <c r="B394" t="s">
        <v>112</v>
      </c>
      <c r="C394" t="s">
        <v>232</v>
      </c>
      <c r="D394">
        <v>6</v>
      </c>
    </row>
    <row r="395" spans="1:4" x14ac:dyDescent="0.2">
      <c r="A395" s="60">
        <v>40901</v>
      </c>
      <c r="B395" t="s">
        <v>234</v>
      </c>
      <c r="C395" t="s">
        <v>237</v>
      </c>
      <c r="D395">
        <v>1</v>
      </c>
    </row>
    <row r="396" spans="1:4" x14ac:dyDescent="0.2">
      <c r="A396" s="60">
        <v>40910</v>
      </c>
      <c r="B396" t="s">
        <v>235</v>
      </c>
      <c r="C396" t="s">
        <v>232</v>
      </c>
      <c r="D396">
        <v>2</v>
      </c>
    </row>
    <row r="397" spans="1:4" x14ac:dyDescent="0.2">
      <c r="A397" s="60">
        <v>40481</v>
      </c>
      <c r="B397" t="s">
        <v>224</v>
      </c>
      <c r="C397" t="s">
        <v>236</v>
      </c>
      <c r="D397">
        <v>8</v>
      </c>
    </row>
    <row r="398" spans="1:4" x14ac:dyDescent="0.2">
      <c r="A398" s="60">
        <v>40980</v>
      </c>
      <c r="B398" t="s">
        <v>231</v>
      </c>
      <c r="C398" t="s">
        <v>227</v>
      </c>
      <c r="D398">
        <v>11</v>
      </c>
    </row>
    <row r="399" spans="1:4" x14ac:dyDescent="0.2">
      <c r="A399" s="60">
        <v>40957</v>
      </c>
      <c r="B399" t="s">
        <v>234</v>
      </c>
      <c r="C399" t="s">
        <v>236</v>
      </c>
      <c r="D399">
        <v>24</v>
      </c>
    </row>
    <row r="400" spans="1:4" x14ac:dyDescent="0.2">
      <c r="A400" s="60">
        <v>40744</v>
      </c>
      <c r="B400" t="s">
        <v>235</v>
      </c>
      <c r="C400" t="s">
        <v>236</v>
      </c>
      <c r="D400">
        <v>19</v>
      </c>
    </row>
    <row r="401" spans="1:4" x14ac:dyDescent="0.2">
      <c r="A401" s="60">
        <v>40342</v>
      </c>
      <c r="B401" t="s">
        <v>224</v>
      </c>
      <c r="C401" t="s">
        <v>238</v>
      </c>
      <c r="D401">
        <v>15</v>
      </c>
    </row>
    <row r="402" spans="1:4" x14ac:dyDescent="0.2">
      <c r="A402" s="60">
        <v>40387</v>
      </c>
      <c r="B402" t="s">
        <v>235</v>
      </c>
      <c r="C402" t="s">
        <v>232</v>
      </c>
      <c r="D402">
        <v>2</v>
      </c>
    </row>
    <row r="403" spans="1:4" x14ac:dyDescent="0.2">
      <c r="A403" s="60">
        <v>40647</v>
      </c>
      <c r="B403" t="s">
        <v>112</v>
      </c>
      <c r="C403" t="s">
        <v>236</v>
      </c>
      <c r="D403">
        <v>24</v>
      </c>
    </row>
    <row r="404" spans="1:4" x14ac:dyDescent="0.2">
      <c r="A404" s="60">
        <v>40838</v>
      </c>
      <c r="B404" t="s">
        <v>235</v>
      </c>
      <c r="C404" t="s">
        <v>238</v>
      </c>
      <c r="D404">
        <v>4</v>
      </c>
    </row>
    <row r="405" spans="1:4" x14ac:dyDescent="0.2">
      <c r="A405" s="60">
        <v>40532</v>
      </c>
      <c r="B405" t="s">
        <v>234</v>
      </c>
      <c r="C405" t="s">
        <v>237</v>
      </c>
      <c r="D405">
        <v>25</v>
      </c>
    </row>
    <row r="406" spans="1:4" x14ac:dyDescent="0.2">
      <c r="A406" s="60">
        <v>40326</v>
      </c>
      <c r="B406" t="s">
        <v>231</v>
      </c>
      <c r="C406" t="s">
        <v>232</v>
      </c>
      <c r="D406">
        <v>4</v>
      </c>
    </row>
    <row r="407" spans="1:4" x14ac:dyDescent="0.2">
      <c r="A407" s="60">
        <v>40519</v>
      </c>
      <c r="B407" t="s">
        <v>224</v>
      </c>
      <c r="C407" t="s">
        <v>236</v>
      </c>
      <c r="D407">
        <v>14</v>
      </c>
    </row>
    <row r="408" spans="1:4" x14ac:dyDescent="0.2">
      <c r="A408" s="60">
        <v>40843</v>
      </c>
      <c r="B408" t="s">
        <v>224</v>
      </c>
      <c r="C408" t="s">
        <v>227</v>
      </c>
      <c r="D408">
        <v>18</v>
      </c>
    </row>
    <row r="409" spans="1:4" x14ac:dyDescent="0.2">
      <c r="A409" s="60">
        <v>40905</v>
      </c>
      <c r="B409" t="s">
        <v>224</v>
      </c>
      <c r="C409" t="s">
        <v>237</v>
      </c>
      <c r="D409">
        <v>20</v>
      </c>
    </row>
    <row r="410" spans="1:4" x14ac:dyDescent="0.2">
      <c r="A410" s="60">
        <v>40807</v>
      </c>
      <c r="B410" t="s">
        <v>112</v>
      </c>
      <c r="C410" t="s">
        <v>237</v>
      </c>
      <c r="D410">
        <v>11</v>
      </c>
    </row>
    <row r="411" spans="1:4" x14ac:dyDescent="0.2">
      <c r="A411" s="60">
        <v>40787</v>
      </c>
      <c r="B411" t="s">
        <v>224</v>
      </c>
      <c r="C411" t="s">
        <v>227</v>
      </c>
      <c r="D411">
        <v>21</v>
      </c>
    </row>
    <row r="412" spans="1:4" x14ac:dyDescent="0.2">
      <c r="A412" s="60">
        <v>40331</v>
      </c>
      <c r="B412" t="s">
        <v>164</v>
      </c>
      <c r="C412" t="s">
        <v>237</v>
      </c>
      <c r="D412">
        <v>12</v>
      </c>
    </row>
    <row r="413" spans="1:4" x14ac:dyDescent="0.2">
      <c r="A413" s="60">
        <v>40938</v>
      </c>
      <c r="B413" t="s">
        <v>234</v>
      </c>
      <c r="C413" t="s">
        <v>232</v>
      </c>
      <c r="D413">
        <v>7</v>
      </c>
    </row>
    <row r="414" spans="1:4" x14ac:dyDescent="0.2">
      <c r="A414" s="60">
        <v>40940</v>
      </c>
      <c r="B414" t="s">
        <v>235</v>
      </c>
      <c r="C414" t="s">
        <v>238</v>
      </c>
      <c r="D414">
        <v>16</v>
      </c>
    </row>
    <row r="415" spans="1:4" x14ac:dyDescent="0.2">
      <c r="A415" s="60">
        <v>40754</v>
      </c>
      <c r="B415" t="s">
        <v>231</v>
      </c>
      <c r="C415" t="s">
        <v>236</v>
      </c>
      <c r="D415">
        <v>3</v>
      </c>
    </row>
    <row r="416" spans="1:4" x14ac:dyDescent="0.2">
      <c r="A416" s="60">
        <v>40572</v>
      </c>
      <c r="B416" t="s">
        <v>235</v>
      </c>
      <c r="C416" t="s">
        <v>225</v>
      </c>
      <c r="D416">
        <v>2</v>
      </c>
    </row>
    <row r="417" spans="1:4" x14ac:dyDescent="0.2">
      <c r="A417" s="60">
        <v>40907</v>
      </c>
      <c r="B417" t="s">
        <v>235</v>
      </c>
      <c r="C417" t="s">
        <v>238</v>
      </c>
      <c r="D417">
        <v>9</v>
      </c>
    </row>
    <row r="418" spans="1:4" x14ac:dyDescent="0.2">
      <c r="A418" s="60">
        <v>41006</v>
      </c>
      <c r="B418" t="s">
        <v>164</v>
      </c>
      <c r="C418" t="s">
        <v>232</v>
      </c>
      <c r="D418">
        <v>10</v>
      </c>
    </row>
    <row r="419" spans="1:4" x14ac:dyDescent="0.2">
      <c r="A419" s="60">
        <v>40732</v>
      </c>
      <c r="B419" t="s">
        <v>234</v>
      </c>
      <c r="C419" t="s">
        <v>237</v>
      </c>
      <c r="D419">
        <v>15</v>
      </c>
    </row>
    <row r="420" spans="1:4" x14ac:dyDescent="0.2">
      <c r="A420" s="60">
        <v>40587</v>
      </c>
      <c r="B420" t="s">
        <v>231</v>
      </c>
      <c r="C420" t="s">
        <v>238</v>
      </c>
      <c r="D420">
        <v>8</v>
      </c>
    </row>
    <row r="421" spans="1:4" x14ac:dyDescent="0.2">
      <c r="A421" s="60">
        <v>40921</v>
      </c>
      <c r="B421" t="s">
        <v>231</v>
      </c>
      <c r="C421" t="s">
        <v>232</v>
      </c>
      <c r="D421">
        <v>25</v>
      </c>
    </row>
    <row r="422" spans="1:4" x14ac:dyDescent="0.2">
      <c r="A422" s="60">
        <v>40573</v>
      </c>
      <c r="B422" t="s">
        <v>231</v>
      </c>
      <c r="C422" t="s">
        <v>225</v>
      </c>
      <c r="D422">
        <v>22</v>
      </c>
    </row>
    <row r="423" spans="1:4" x14ac:dyDescent="0.2">
      <c r="A423" s="60">
        <v>40956</v>
      </c>
      <c r="B423" t="s">
        <v>164</v>
      </c>
      <c r="C423" t="s">
        <v>238</v>
      </c>
      <c r="D423">
        <v>24</v>
      </c>
    </row>
    <row r="424" spans="1:4" x14ac:dyDescent="0.2">
      <c r="A424" s="60">
        <v>40460</v>
      </c>
      <c r="B424" t="s">
        <v>112</v>
      </c>
      <c r="C424" t="s">
        <v>227</v>
      </c>
      <c r="D424">
        <v>2</v>
      </c>
    </row>
    <row r="425" spans="1:4" x14ac:dyDescent="0.2">
      <c r="A425" s="60">
        <v>40923</v>
      </c>
      <c r="B425" t="s">
        <v>234</v>
      </c>
      <c r="C425" t="s">
        <v>232</v>
      </c>
      <c r="D425">
        <v>12</v>
      </c>
    </row>
    <row r="426" spans="1:4" x14ac:dyDescent="0.2">
      <c r="A426" s="60">
        <v>40347</v>
      </c>
      <c r="B426" t="s">
        <v>224</v>
      </c>
      <c r="C426" t="s">
        <v>225</v>
      </c>
      <c r="D426">
        <v>10</v>
      </c>
    </row>
    <row r="427" spans="1:4" x14ac:dyDescent="0.2">
      <c r="A427" s="60">
        <v>40880</v>
      </c>
      <c r="B427" t="s">
        <v>112</v>
      </c>
      <c r="C427" t="s">
        <v>236</v>
      </c>
      <c r="D427">
        <v>2</v>
      </c>
    </row>
    <row r="428" spans="1:4" x14ac:dyDescent="0.2">
      <c r="A428" s="60">
        <v>40985</v>
      </c>
      <c r="B428" t="s">
        <v>231</v>
      </c>
      <c r="C428" t="s">
        <v>238</v>
      </c>
      <c r="D428">
        <v>25</v>
      </c>
    </row>
    <row r="429" spans="1:4" x14ac:dyDescent="0.2">
      <c r="A429" s="60">
        <v>40555</v>
      </c>
      <c r="B429" t="s">
        <v>224</v>
      </c>
      <c r="C429" t="s">
        <v>232</v>
      </c>
      <c r="D429">
        <v>14</v>
      </c>
    </row>
    <row r="430" spans="1:4" x14ac:dyDescent="0.2">
      <c r="A430" s="60">
        <v>40348</v>
      </c>
      <c r="B430" t="s">
        <v>164</v>
      </c>
      <c r="C430" t="s">
        <v>237</v>
      </c>
      <c r="D430">
        <v>25</v>
      </c>
    </row>
    <row r="431" spans="1:4" x14ac:dyDescent="0.2">
      <c r="A431" s="60">
        <v>40560</v>
      </c>
      <c r="B431" t="s">
        <v>112</v>
      </c>
      <c r="C431" t="s">
        <v>237</v>
      </c>
      <c r="D431">
        <v>1</v>
      </c>
    </row>
    <row r="432" spans="1:4" x14ac:dyDescent="0.2">
      <c r="A432" s="60">
        <v>40982</v>
      </c>
      <c r="B432" t="s">
        <v>234</v>
      </c>
      <c r="C432" t="s">
        <v>227</v>
      </c>
      <c r="D432">
        <v>1</v>
      </c>
    </row>
    <row r="433" spans="1:4" x14ac:dyDescent="0.2">
      <c r="A433" s="60">
        <v>40884</v>
      </c>
      <c r="B433" t="s">
        <v>112</v>
      </c>
      <c r="C433" t="s">
        <v>237</v>
      </c>
      <c r="D433">
        <v>10</v>
      </c>
    </row>
    <row r="434" spans="1:4" x14ac:dyDescent="0.2">
      <c r="A434" s="60">
        <v>40347</v>
      </c>
      <c r="B434" t="s">
        <v>234</v>
      </c>
      <c r="C434" t="s">
        <v>238</v>
      </c>
      <c r="D434">
        <v>19</v>
      </c>
    </row>
    <row r="435" spans="1:4" x14ac:dyDescent="0.2">
      <c r="A435" s="60">
        <v>40431</v>
      </c>
      <c r="B435" t="s">
        <v>224</v>
      </c>
      <c r="C435" t="s">
        <v>236</v>
      </c>
      <c r="D435">
        <v>4</v>
      </c>
    </row>
    <row r="436" spans="1:4" x14ac:dyDescent="0.2">
      <c r="A436" s="60">
        <v>40992</v>
      </c>
      <c r="B436" t="s">
        <v>234</v>
      </c>
      <c r="C436" t="s">
        <v>236</v>
      </c>
      <c r="D436">
        <v>22</v>
      </c>
    </row>
    <row r="437" spans="1:4" x14ac:dyDescent="0.2">
      <c r="A437" s="60">
        <v>40803</v>
      </c>
      <c r="B437" t="s">
        <v>234</v>
      </c>
      <c r="C437" t="s">
        <v>232</v>
      </c>
      <c r="D437">
        <v>17</v>
      </c>
    </row>
    <row r="438" spans="1:4" x14ac:dyDescent="0.2">
      <c r="A438" s="60">
        <v>40838</v>
      </c>
      <c r="B438" t="s">
        <v>231</v>
      </c>
      <c r="C438" t="s">
        <v>225</v>
      </c>
      <c r="D438">
        <v>18</v>
      </c>
    </row>
    <row r="439" spans="1:4" x14ac:dyDescent="0.2">
      <c r="A439" s="60">
        <v>40665</v>
      </c>
      <c r="B439" t="s">
        <v>231</v>
      </c>
      <c r="C439" t="s">
        <v>237</v>
      </c>
      <c r="D439">
        <v>21</v>
      </c>
    </row>
    <row r="440" spans="1:4" x14ac:dyDescent="0.2">
      <c r="A440" s="60">
        <v>40767</v>
      </c>
      <c r="B440" t="s">
        <v>112</v>
      </c>
      <c r="C440" t="s">
        <v>237</v>
      </c>
      <c r="D440">
        <v>7</v>
      </c>
    </row>
    <row r="441" spans="1:4" x14ac:dyDescent="0.2">
      <c r="A441" s="60">
        <v>40701</v>
      </c>
      <c r="B441" t="s">
        <v>231</v>
      </c>
      <c r="C441" t="s">
        <v>227</v>
      </c>
      <c r="D441">
        <v>16</v>
      </c>
    </row>
    <row r="442" spans="1:4" x14ac:dyDescent="0.2">
      <c r="A442" s="60">
        <v>40714</v>
      </c>
      <c r="B442" t="s">
        <v>112</v>
      </c>
      <c r="C442" t="s">
        <v>232</v>
      </c>
      <c r="D442">
        <v>25</v>
      </c>
    </row>
    <row r="443" spans="1:4" x14ac:dyDescent="0.2">
      <c r="A443" s="60">
        <v>40362</v>
      </c>
      <c r="B443" t="s">
        <v>234</v>
      </c>
      <c r="C443" t="s">
        <v>232</v>
      </c>
      <c r="D443">
        <v>1</v>
      </c>
    </row>
    <row r="444" spans="1:4" x14ac:dyDescent="0.2">
      <c r="A444" s="60">
        <v>40549</v>
      </c>
      <c r="B444" t="s">
        <v>224</v>
      </c>
      <c r="C444" t="s">
        <v>225</v>
      </c>
      <c r="D444">
        <v>13</v>
      </c>
    </row>
    <row r="445" spans="1:4" x14ac:dyDescent="0.2">
      <c r="A445" s="60">
        <v>40331</v>
      </c>
      <c r="B445" t="s">
        <v>235</v>
      </c>
      <c r="C445" t="s">
        <v>227</v>
      </c>
      <c r="D445">
        <v>1</v>
      </c>
    </row>
    <row r="446" spans="1:4" x14ac:dyDescent="0.2">
      <c r="A446" s="60">
        <v>40659</v>
      </c>
      <c r="B446" t="s">
        <v>164</v>
      </c>
      <c r="C446" t="s">
        <v>238</v>
      </c>
      <c r="D446">
        <v>13</v>
      </c>
    </row>
    <row r="447" spans="1:4" x14ac:dyDescent="0.2">
      <c r="A447" s="60">
        <v>40941</v>
      </c>
      <c r="B447" t="s">
        <v>235</v>
      </c>
      <c r="C447" t="s">
        <v>237</v>
      </c>
      <c r="D447">
        <v>13</v>
      </c>
    </row>
    <row r="448" spans="1:4" x14ac:dyDescent="0.2">
      <c r="A448" s="60">
        <v>40994</v>
      </c>
      <c r="B448" t="s">
        <v>164</v>
      </c>
      <c r="C448" t="s">
        <v>237</v>
      </c>
      <c r="D448">
        <v>2</v>
      </c>
    </row>
    <row r="449" spans="1:4" x14ac:dyDescent="0.2">
      <c r="A449" s="60">
        <v>40999</v>
      </c>
      <c r="B449" t="s">
        <v>234</v>
      </c>
      <c r="C449" t="s">
        <v>238</v>
      </c>
      <c r="D449">
        <v>13</v>
      </c>
    </row>
    <row r="450" spans="1:4" x14ac:dyDescent="0.2">
      <c r="A450" s="60">
        <v>40922</v>
      </c>
      <c r="B450" t="s">
        <v>112</v>
      </c>
      <c r="C450" t="s">
        <v>236</v>
      </c>
      <c r="D450">
        <v>8</v>
      </c>
    </row>
    <row r="451" spans="1:4" x14ac:dyDescent="0.2">
      <c r="A451" s="60">
        <v>40647</v>
      </c>
      <c r="B451" t="s">
        <v>164</v>
      </c>
      <c r="C451" t="s">
        <v>237</v>
      </c>
      <c r="D451">
        <v>4</v>
      </c>
    </row>
    <row r="452" spans="1:4" x14ac:dyDescent="0.2">
      <c r="A452" s="60">
        <v>40829</v>
      </c>
      <c r="B452" t="s">
        <v>231</v>
      </c>
      <c r="C452" t="s">
        <v>225</v>
      </c>
      <c r="D452">
        <v>23</v>
      </c>
    </row>
    <row r="453" spans="1:4" x14ac:dyDescent="0.2">
      <c r="A453" s="60">
        <v>40566</v>
      </c>
      <c r="B453" t="s">
        <v>234</v>
      </c>
      <c r="C453" t="s">
        <v>236</v>
      </c>
      <c r="D453">
        <v>7</v>
      </c>
    </row>
    <row r="454" spans="1:4" x14ac:dyDescent="0.2">
      <c r="A454" s="60">
        <v>40670</v>
      </c>
      <c r="B454" t="s">
        <v>234</v>
      </c>
      <c r="C454" t="s">
        <v>225</v>
      </c>
      <c r="D454">
        <v>19</v>
      </c>
    </row>
    <row r="455" spans="1:4" x14ac:dyDescent="0.2">
      <c r="A455" s="60">
        <v>40893</v>
      </c>
      <c r="B455" t="s">
        <v>234</v>
      </c>
      <c r="C455" t="s">
        <v>232</v>
      </c>
      <c r="D455">
        <v>17</v>
      </c>
    </row>
    <row r="456" spans="1:4" x14ac:dyDescent="0.2">
      <c r="A456" s="60">
        <v>40372</v>
      </c>
      <c r="B456" t="s">
        <v>234</v>
      </c>
      <c r="C456" t="s">
        <v>227</v>
      </c>
      <c r="D456">
        <v>4</v>
      </c>
    </row>
    <row r="457" spans="1:4" x14ac:dyDescent="0.2">
      <c r="A457" s="60">
        <v>40313</v>
      </c>
      <c r="B457" t="s">
        <v>164</v>
      </c>
      <c r="C457" t="s">
        <v>237</v>
      </c>
      <c r="D457">
        <v>11</v>
      </c>
    </row>
    <row r="458" spans="1:4" x14ac:dyDescent="0.2">
      <c r="A458" s="60">
        <v>40896</v>
      </c>
      <c r="B458" t="s">
        <v>231</v>
      </c>
      <c r="C458" t="s">
        <v>236</v>
      </c>
      <c r="D458">
        <v>6</v>
      </c>
    </row>
    <row r="459" spans="1:4" x14ac:dyDescent="0.2">
      <c r="A459" s="60">
        <v>40952</v>
      </c>
      <c r="B459" t="s">
        <v>224</v>
      </c>
      <c r="C459" t="s">
        <v>232</v>
      </c>
      <c r="D459">
        <v>23</v>
      </c>
    </row>
    <row r="460" spans="1:4" x14ac:dyDescent="0.2">
      <c r="A460" s="60">
        <v>40631</v>
      </c>
      <c r="B460" t="s">
        <v>235</v>
      </c>
      <c r="C460" t="s">
        <v>227</v>
      </c>
      <c r="D460">
        <v>19</v>
      </c>
    </row>
    <row r="461" spans="1:4" x14ac:dyDescent="0.2">
      <c r="A461" s="60">
        <v>40427</v>
      </c>
      <c r="B461" t="s">
        <v>224</v>
      </c>
      <c r="C461" t="s">
        <v>225</v>
      </c>
      <c r="D461">
        <v>20</v>
      </c>
    </row>
    <row r="462" spans="1:4" x14ac:dyDescent="0.2">
      <c r="A462" s="60">
        <v>40405</v>
      </c>
      <c r="B462" t="s">
        <v>235</v>
      </c>
      <c r="C462" t="s">
        <v>227</v>
      </c>
      <c r="D462">
        <v>11</v>
      </c>
    </row>
    <row r="463" spans="1:4" x14ac:dyDescent="0.2">
      <c r="A463" s="60">
        <v>40456</v>
      </c>
      <c r="B463" t="s">
        <v>224</v>
      </c>
      <c r="C463" t="s">
        <v>227</v>
      </c>
      <c r="D463">
        <v>5</v>
      </c>
    </row>
    <row r="464" spans="1:4" x14ac:dyDescent="0.2">
      <c r="A464" s="60">
        <v>40587</v>
      </c>
      <c r="B464" t="s">
        <v>112</v>
      </c>
      <c r="C464" t="s">
        <v>232</v>
      </c>
      <c r="D464">
        <v>16</v>
      </c>
    </row>
    <row r="465" spans="1:4" x14ac:dyDescent="0.2">
      <c r="A465" s="60">
        <v>40544</v>
      </c>
      <c r="B465" t="s">
        <v>234</v>
      </c>
      <c r="C465" t="s">
        <v>227</v>
      </c>
      <c r="D465">
        <v>2</v>
      </c>
    </row>
    <row r="466" spans="1:4" x14ac:dyDescent="0.2">
      <c r="A466" s="60">
        <v>40732</v>
      </c>
      <c r="B466" t="s">
        <v>164</v>
      </c>
      <c r="C466" t="s">
        <v>227</v>
      </c>
      <c r="D466">
        <v>11</v>
      </c>
    </row>
    <row r="467" spans="1:4" x14ac:dyDescent="0.2">
      <c r="A467" s="60">
        <v>40386</v>
      </c>
      <c r="B467" t="s">
        <v>224</v>
      </c>
      <c r="C467" t="s">
        <v>227</v>
      </c>
      <c r="D467">
        <v>9</v>
      </c>
    </row>
    <row r="468" spans="1:4" x14ac:dyDescent="0.2">
      <c r="A468" s="60">
        <v>40545</v>
      </c>
      <c r="B468" t="s">
        <v>234</v>
      </c>
      <c r="C468" t="s">
        <v>238</v>
      </c>
      <c r="D468">
        <v>3</v>
      </c>
    </row>
    <row r="469" spans="1:4" x14ac:dyDescent="0.2">
      <c r="A469" s="60">
        <v>40593</v>
      </c>
      <c r="B469" t="s">
        <v>235</v>
      </c>
      <c r="C469" t="s">
        <v>238</v>
      </c>
      <c r="D469">
        <v>13</v>
      </c>
    </row>
    <row r="470" spans="1:4" x14ac:dyDescent="0.2">
      <c r="A470" s="60">
        <v>40365</v>
      </c>
      <c r="B470" t="s">
        <v>231</v>
      </c>
      <c r="C470" t="s">
        <v>225</v>
      </c>
      <c r="D470">
        <v>18</v>
      </c>
    </row>
    <row r="471" spans="1:4" x14ac:dyDescent="0.2">
      <c r="A471" s="60">
        <v>40474</v>
      </c>
      <c r="B471" t="s">
        <v>231</v>
      </c>
      <c r="C471" t="s">
        <v>225</v>
      </c>
      <c r="D471">
        <v>9</v>
      </c>
    </row>
    <row r="472" spans="1:4" x14ac:dyDescent="0.2">
      <c r="A472" s="60">
        <v>40603</v>
      </c>
      <c r="B472" t="s">
        <v>164</v>
      </c>
      <c r="C472" t="s">
        <v>232</v>
      </c>
      <c r="D472">
        <v>5</v>
      </c>
    </row>
    <row r="473" spans="1:4" x14ac:dyDescent="0.2">
      <c r="A473" s="60">
        <v>40727</v>
      </c>
      <c r="B473" t="s">
        <v>112</v>
      </c>
      <c r="C473" t="s">
        <v>227</v>
      </c>
      <c r="D473">
        <v>1</v>
      </c>
    </row>
    <row r="474" spans="1:4" x14ac:dyDescent="0.2">
      <c r="A474" s="60">
        <v>40999</v>
      </c>
      <c r="B474" t="s">
        <v>164</v>
      </c>
      <c r="C474" t="s">
        <v>227</v>
      </c>
      <c r="D474">
        <v>6</v>
      </c>
    </row>
    <row r="475" spans="1:4" x14ac:dyDescent="0.2">
      <c r="A475" s="60">
        <v>40372</v>
      </c>
      <c r="B475" t="s">
        <v>231</v>
      </c>
      <c r="C475" t="s">
        <v>236</v>
      </c>
      <c r="D475">
        <v>7</v>
      </c>
    </row>
    <row r="476" spans="1:4" x14ac:dyDescent="0.2">
      <c r="A476" s="60">
        <v>40315</v>
      </c>
      <c r="B476" t="s">
        <v>224</v>
      </c>
      <c r="C476" t="s">
        <v>238</v>
      </c>
      <c r="D476">
        <v>24</v>
      </c>
    </row>
    <row r="477" spans="1:4" x14ac:dyDescent="0.2">
      <c r="A477" s="60">
        <v>40726</v>
      </c>
      <c r="B477" t="s">
        <v>164</v>
      </c>
      <c r="C477" t="s">
        <v>225</v>
      </c>
      <c r="D477">
        <v>15</v>
      </c>
    </row>
    <row r="478" spans="1:4" x14ac:dyDescent="0.2">
      <c r="A478" s="60">
        <v>40565</v>
      </c>
      <c r="B478" t="s">
        <v>235</v>
      </c>
      <c r="C478" t="s">
        <v>232</v>
      </c>
      <c r="D478">
        <v>12</v>
      </c>
    </row>
    <row r="479" spans="1:4" x14ac:dyDescent="0.2">
      <c r="A479" s="60">
        <v>40734</v>
      </c>
      <c r="B479" t="s">
        <v>234</v>
      </c>
      <c r="C479" t="s">
        <v>237</v>
      </c>
      <c r="D479">
        <v>1</v>
      </c>
    </row>
    <row r="480" spans="1:4" x14ac:dyDescent="0.2">
      <c r="A480" s="60">
        <v>40628</v>
      </c>
      <c r="B480" t="s">
        <v>231</v>
      </c>
      <c r="C480" t="s">
        <v>237</v>
      </c>
      <c r="D480">
        <v>12</v>
      </c>
    </row>
    <row r="481" spans="1:4" x14ac:dyDescent="0.2">
      <c r="A481" s="60">
        <v>40400</v>
      </c>
      <c r="B481" t="s">
        <v>235</v>
      </c>
      <c r="C481" t="s">
        <v>236</v>
      </c>
      <c r="D481">
        <v>9</v>
      </c>
    </row>
    <row r="482" spans="1:4" x14ac:dyDescent="0.2">
      <c r="A482" s="60">
        <v>40412</v>
      </c>
      <c r="B482" t="s">
        <v>234</v>
      </c>
      <c r="C482" t="s">
        <v>225</v>
      </c>
      <c r="D482">
        <v>1</v>
      </c>
    </row>
    <row r="483" spans="1:4" x14ac:dyDescent="0.2">
      <c r="A483" s="60">
        <v>40914</v>
      </c>
      <c r="B483" t="s">
        <v>235</v>
      </c>
      <c r="C483" t="s">
        <v>237</v>
      </c>
      <c r="D483">
        <v>4</v>
      </c>
    </row>
    <row r="484" spans="1:4" x14ac:dyDescent="0.2">
      <c r="A484" s="60">
        <v>40666</v>
      </c>
      <c r="B484" t="s">
        <v>224</v>
      </c>
      <c r="C484" t="s">
        <v>232</v>
      </c>
      <c r="D484">
        <v>20</v>
      </c>
    </row>
    <row r="485" spans="1:4" x14ac:dyDescent="0.2">
      <c r="A485" s="60">
        <v>40995</v>
      </c>
      <c r="B485" t="s">
        <v>112</v>
      </c>
      <c r="C485" t="s">
        <v>232</v>
      </c>
      <c r="D485">
        <v>19</v>
      </c>
    </row>
    <row r="486" spans="1:4" x14ac:dyDescent="0.2">
      <c r="A486" s="60">
        <v>40769</v>
      </c>
      <c r="B486" t="s">
        <v>231</v>
      </c>
      <c r="C486" t="s">
        <v>227</v>
      </c>
      <c r="D486">
        <v>4</v>
      </c>
    </row>
    <row r="487" spans="1:4" x14ac:dyDescent="0.2">
      <c r="A487" s="60">
        <v>40519</v>
      </c>
      <c r="B487" t="s">
        <v>235</v>
      </c>
      <c r="C487" t="s">
        <v>236</v>
      </c>
      <c r="D487">
        <v>4</v>
      </c>
    </row>
    <row r="488" spans="1:4" x14ac:dyDescent="0.2">
      <c r="A488" s="60">
        <v>40688</v>
      </c>
      <c r="B488" t="s">
        <v>112</v>
      </c>
      <c r="C488" t="s">
        <v>225</v>
      </c>
      <c r="D488">
        <v>23</v>
      </c>
    </row>
    <row r="489" spans="1:4" x14ac:dyDescent="0.2">
      <c r="A489" s="60">
        <v>40504</v>
      </c>
      <c r="B489" t="s">
        <v>224</v>
      </c>
      <c r="C489" t="s">
        <v>225</v>
      </c>
      <c r="D489">
        <v>17</v>
      </c>
    </row>
    <row r="490" spans="1:4" x14ac:dyDescent="0.2">
      <c r="A490" s="60">
        <v>40650</v>
      </c>
      <c r="B490" t="s">
        <v>164</v>
      </c>
      <c r="C490" t="s">
        <v>237</v>
      </c>
      <c r="D490">
        <v>21</v>
      </c>
    </row>
    <row r="491" spans="1:4" x14ac:dyDescent="0.2">
      <c r="A491" s="60">
        <v>40986</v>
      </c>
      <c r="B491" t="s">
        <v>234</v>
      </c>
      <c r="C491" t="s">
        <v>225</v>
      </c>
      <c r="D491">
        <v>19</v>
      </c>
    </row>
    <row r="492" spans="1:4" x14ac:dyDescent="0.2">
      <c r="A492" s="60">
        <v>40444</v>
      </c>
      <c r="B492" t="s">
        <v>234</v>
      </c>
      <c r="C492" t="s">
        <v>237</v>
      </c>
      <c r="D492">
        <v>17</v>
      </c>
    </row>
    <row r="493" spans="1:4" x14ac:dyDescent="0.2">
      <c r="A493" s="60">
        <v>40749</v>
      </c>
      <c r="B493" t="s">
        <v>164</v>
      </c>
      <c r="C493" t="s">
        <v>238</v>
      </c>
      <c r="D493">
        <v>24</v>
      </c>
    </row>
    <row r="494" spans="1:4" x14ac:dyDescent="0.2">
      <c r="A494" s="60">
        <v>40747</v>
      </c>
      <c r="B494" t="s">
        <v>164</v>
      </c>
      <c r="C494" t="s">
        <v>237</v>
      </c>
      <c r="D494">
        <v>21</v>
      </c>
    </row>
    <row r="495" spans="1:4" x14ac:dyDescent="0.2">
      <c r="A495" s="60">
        <v>40815</v>
      </c>
      <c r="B495" t="s">
        <v>231</v>
      </c>
      <c r="C495" t="s">
        <v>227</v>
      </c>
      <c r="D495">
        <v>20</v>
      </c>
    </row>
    <row r="496" spans="1:4" x14ac:dyDescent="0.2">
      <c r="A496" s="60">
        <v>40397</v>
      </c>
      <c r="B496" t="s">
        <v>112</v>
      </c>
      <c r="C496" t="s">
        <v>225</v>
      </c>
      <c r="D496">
        <v>19</v>
      </c>
    </row>
    <row r="497" spans="1:4" x14ac:dyDescent="0.2">
      <c r="A497" s="60">
        <v>40419</v>
      </c>
      <c r="B497" t="s">
        <v>224</v>
      </c>
      <c r="C497" t="s">
        <v>237</v>
      </c>
      <c r="D497">
        <v>19</v>
      </c>
    </row>
    <row r="498" spans="1:4" x14ac:dyDescent="0.2">
      <c r="A498" s="60">
        <v>40491</v>
      </c>
      <c r="B498" t="s">
        <v>112</v>
      </c>
      <c r="C498" t="s">
        <v>236</v>
      </c>
      <c r="D498">
        <v>25</v>
      </c>
    </row>
    <row r="499" spans="1:4" x14ac:dyDescent="0.2">
      <c r="A499" s="60">
        <v>40842</v>
      </c>
      <c r="B499" t="s">
        <v>235</v>
      </c>
      <c r="C499" t="s">
        <v>227</v>
      </c>
      <c r="D499">
        <v>8</v>
      </c>
    </row>
    <row r="500" spans="1:4" x14ac:dyDescent="0.2">
      <c r="A500" s="60">
        <v>40803</v>
      </c>
      <c r="B500" t="s">
        <v>234</v>
      </c>
      <c r="C500" t="s">
        <v>232</v>
      </c>
      <c r="D500">
        <v>7</v>
      </c>
    </row>
    <row r="501" spans="1:4" x14ac:dyDescent="0.2">
      <c r="A501" s="60">
        <v>40588</v>
      </c>
      <c r="B501" t="s">
        <v>112</v>
      </c>
      <c r="C501" t="s">
        <v>227</v>
      </c>
      <c r="D501">
        <v>22</v>
      </c>
    </row>
    <row r="502" spans="1:4" x14ac:dyDescent="0.2">
      <c r="A502" s="60">
        <v>40583</v>
      </c>
      <c r="B502" t="s">
        <v>164</v>
      </c>
      <c r="C502" t="s">
        <v>236</v>
      </c>
      <c r="D502">
        <v>16</v>
      </c>
    </row>
    <row r="503" spans="1:4" x14ac:dyDescent="0.2">
      <c r="A503" s="60">
        <v>40941</v>
      </c>
      <c r="B503" t="s">
        <v>231</v>
      </c>
      <c r="C503" t="s">
        <v>237</v>
      </c>
      <c r="D503">
        <v>10</v>
      </c>
    </row>
    <row r="504" spans="1:4" x14ac:dyDescent="0.2">
      <c r="A504" s="60">
        <v>40331</v>
      </c>
      <c r="B504" t="s">
        <v>224</v>
      </c>
      <c r="C504" t="s">
        <v>237</v>
      </c>
      <c r="D504">
        <v>16</v>
      </c>
    </row>
    <row r="505" spans="1:4" x14ac:dyDescent="0.2">
      <c r="A505" s="60">
        <v>40510</v>
      </c>
      <c r="B505" t="s">
        <v>235</v>
      </c>
      <c r="C505" t="s">
        <v>225</v>
      </c>
      <c r="D505">
        <v>6</v>
      </c>
    </row>
    <row r="506" spans="1:4" x14ac:dyDescent="0.2">
      <c r="A506" s="60">
        <v>40406</v>
      </c>
      <c r="B506" t="s">
        <v>234</v>
      </c>
      <c r="C506" t="s">
        <v>227</v>
      </c>
      <c r="D506">
        <v>13</v>
      </c>
    </row>
    <row r="507" spans="1:4" x14ac:dyDescent="0.2">
      <c r="A507" s="60">
        <v>40799</v>
      </c>
      <c r="B507" t="s">
        <v>235</v>
      </c>
      <c r="C507" t="s">
        <v>227</v>
      </c>
      <c r="D507">
        <v>14</v>
      </c>
    </row>
    <row r="508" spans="1:4" x14ac:dyDescent="0.2">
      <c r="A508" s="60">
        <v>40729</v>
      </c>
      <c r="B508" t="s">
        <v>234</v>
      </c>
      <c r="C508" t="s">
        <v>238</v>
      </c>
      <c r="D508">
        <v>2</v>
      </c>
    </row>
    <row r="509" spans="1:4" x14ac:dyDescent="0.2">
      <c r="A509" s="60">
        <v>40684</v>
      </c>
      <c r="B509" t="s">
        <v>231</v>
      </c>
      <c r="C509" t="s">
        <v>236</v>
      </c>
      <c r="D509">
        <v>19</v>
      </c>
    </row>
    <row r="510" spans="1:4" x14ac:dyDescent="0.2">
      <c r="A510" s="60">
        <v>40403</v>
      </c>
      <c r="B510" t="s">
        <v>235</v>
      </c>
      <c r="C510" t="s">
        <v>225</v>
      </c>
      <c r="D510">
        <v>7</v>
      </c>
    </row>
    <row r="511" spans="1:4" x14ac:dyDescent="0.2">
      <c r="A511" s="60">
        <v>40954</v>
      </c>
      <c r="B511" t="s">
        <v>231</v>
      </c>
      <c r="C511" t="s">
        <v>236</v>
      </c>
      <c r="D511">
        <v>8</v>
      </c>
    </row>
    <row r="512" spans="1:4" x14ac:dyDescent="0.2">
      <c r="A512" s="60">
        <v>40499</v>
      </c>
      <c r="B512" t="s">
        <v>234</v>
      </c>
      <c r="C512" t="s">
        <v>227</v>
      </c>
      <c r="D512">
        <v>4</v>
      </c>
    </row>
    <row r="513" spans="1:4" x14ac:dyDescent="0.2">
      <c r="A513" s="60">
        <v>40718</v>
      </c>
      <c r="B513" t="s">
        <v>234</v>
      </c>
      <c r="C513" t="s">
        <v>236</v>
      </c>
      <c r="D513">
        <v>9</v>
      </c>
    </row>
    <row r="514" spans="1:4" x14ac:dyDescent="0.2">
      <c r="A514" s="60">
        <v>40428</v>
      </c>
      <c r="B514" t="s">
        <v>112</v>
      </c>
      <c r="C514" t="s">
        <v>232</v>
      </c>
      <c r="D514">
        <v>24</v>
      </c>
    </row>
    <row r="515" spans="1:4" x14ac:dyDescent="0.2">
      <c r="A515" s="60">
        <v>40526</v>
      </c>
      <c r="B515" t="s">
        <v>235</v>
      </c>
      <c r="C515" t="s">
        <v>227</v>
      </c>
      <c r="D515">
        <v>15</v>
      </c>
    </row>
    <row r="516" spans="1:4" x14ac:dyDescent="0.2">
      <c r="A516" s="60">
        <v>40312</v>
      </c>
      <c r="B516" t="s">
        <v>224</v>
      </c>
      <c r="C516" t="s">
        <v>237</v>
      </c>
      <c r="D516">
        <v>10</v>
      </c>
    </row>
    <row r="517" spans="1:4" x14ac:dyDescent="0.2">
      <c r="A517" s="60">
        <v>40570</v>
      </c>
      <c r="B517" t="s">
        <v>234</v>
      </c>
      <c r="C517" t="s">
        <v>238</v>
      </c>
      <c r="D517">
        <v>14</v>
      </c>
    </row>
    <row r="518" spans="1:4" x14ac:dyDescent="0.2">
      <c r="A518" s="60">
        <v>40656</v>
      </c>
      <c r="B518" t="s">
        <v>112</v>
      </c>
      <c r="C518" t="s">
        <v>236</v>
      </c>
      <c r="D518">
        <v>24</v>
      </c>
    </row>
    <row r="519" spans="1:4" x14ac:dyDescent="0.2">
      <c r="A519" s="60">
        <v>40795</v>
      </c>
      <c r="B519" t="s">
        <v>112</v>
      </c>
      <c r="C519" t="s">
        <v>232</v>
      </c>
      <c r="D519">
        <v>9</v>
      </c>
    </row>
    <row r="520" spans="1:4" x14ac:dyDescent="0.2">
      <c r="A520" s="60">
        <v>40585</v>
      </c>
      <c r="B520" t="s">
        <v>234</v>
      </c>
      <c r="C520" t="s">
        <v>238</v>
      </c>
      <c r="D520">
        <v>21</v>
      </c>
    </row>
    <row r="521" spans="1:4" x14ac:dyDescent="0.2">
      <c r="A521" s="60">
        <v>40530</v>
      </c>
      <c r="B521" t="s">
        <v>164</v>
      </c>
      <c r="C521" t="s">
        <v>237</v>
      </c>
      <c r="D521">
        <v>7</v>
      </c>
    </row>
    <row r="522" spans="1:4" x14ac:dyDescent="0.2">
      <c r="A522" s="60">
        <v>40713</v>
      </c>
      <c r="B522" t="s">
        <v>164</v>
      </c>
      <c r="C522" t="s">
        <v>236</v>
      </c>
      <c r="D522">
        <v>2</v>
      </c>
    </row>
    <row r="523" spans="1:4" x14ac:dyDescent="0.2">
      <c r="A523" s="60">
        <v>40513</v>
      </c>
      <c r="B523" t="s">
        <v>224</v>
      </c>
      <c r="C523" t="s">
        <v>227</v>
      </c>
      <c r="D523">
        <v>4</v>
      </c>
    </row>
    <row r="524" spans="1:4" x14ac:dyDescent="0.2">
      <c r="A524" s="60">
        <v>40499</v>
      </c>
      <c r="B524" t="s">
        <v>164</v>
      </c>
      <c r="C524" t="s">
        <v>238</v>
      </c>
      <c r="D524">
        <v>6</v>
      </c>
    </row>
    <row r="525" spans="1:4" x14ac:dyDescent="0.2">
      <c r="A525" s="60">
        <v>40792</v>
      </c>
      <c r="B525" t="s">
        <v>112</v>
      </c>
      <c r="C525" t="s">
        <v>237</v>
      </c>
      <c r="D525">
        <v>2</v>
      </c>
    </row>
    <row r="526" spans="1:4" x14ac:dyDescent="0.2">
      <c r="A526" s="60">
        <v>40936</v>
      </c>
      <c r="B526" t="s">
        <v>231</v>
      </c>
      <c r="C526" t="s">
        <v>225</v>
      </c>
      <c r="D526">
        <v>23</v>
      </c>
    </row>
    <row r="527" spans="1:4" x14ac:dyDescent="0.2">
      <c r="A527" s="60">
        <v>40919</v>
      </c>
      <c r="B527" t="s">
        <v>224</v>
      </c>
      <c r="C527" t="s">
        <v>227</v>
      </c>
      <c r="D527">
        <v>5</v>
      </c>
    </row>
    <row r="528" spans="1:4" x14ac:dyDescent="0.2">
      <c r="A528" s="60">
        <v>40593</v>
      </c>
      <c r="B528" t="s">
        <v>231</v>
      </c>
      <c r="C528" t="s">
        <v>238</v>
      </c>
      <c r="D528">
        <v>11</v>
      </c>
    </row>
    <row r="529" spans="1:4" x14ac:dyDescent="0.2">
      <c r="A529" s="60">
        <v>40443</v>
      </c>
      <c r="B529" t="s">
        <v>235</v>
      </c>
      <c r="C529" t="s">
        <v>237</v>
      </c>
      <c r="D529">
        <v>24</v>
      </c>
    </row>
    <row r="530" spans="1:4" x14ac:dyDescent="0.2">
      <c r="A530" s="60">
        <v>40312</v>
      </c>
      <c r="B530" t="s">
        <v>235</v>
      </c>
      <c r="C530" t="s">
        <v>232</v>
      </c>
      <c r="D530">
        <v>22</v>
      </c>
    </row>
    <row r="531" spans="1:4" x14ac:dyDescent="0.2">
      <c r="A531" s="60">
        <v>40459</v>
      </c>
      <c r="B531" t="s">
        <v>224</v>
      </c>
      <c r="C531" t="s">
        <v>227</v>
      </c>
      <c r="D531">
        <v>18</v>
      </c>
    </row>
    <row r="532" spans="1:4" x14ac:dyDescent="0.2">
      <c r="A532" s="60">
        <v>40451</v>
      </c>
      <c r="B532" t="s">
        <v>234</v>
      </c>
      <c r="C532" t="s">
        <v>225</v>
      </c>
      <c r="D532">
        <v>3</v>
      </c>
    </row>
    <row r="533" spans="1:4" x14ac:dyDescent="0.2">
      <c r="A533" s="60">
        <v>40785</v>
      </c>
      <c r="B533" t="s">
        <v>234</v>
      </c>
      <c r="C533" t="s">
        <v>227</v>
      </c>
      <c r="D533">
        <v>9</v>
      </c>
    </row>
    <row r="534" spans="1:4" x14ac:dyDescent="0.2">
      <c r="A534" s="60">
        <v>40498</v>
      </c>
      <c r="B534" t="s">
        <v>235</v>
      </c>
      <c r="C534" t="s">
        <v>236</v>
      </c>
      <c r="D534">
        <v>23</v>
      </c>
    </row>
    <row r="535" spans="1:4" x14ac:dyDescent="0.2">
      <c r="A535" s="60">
        <v>40477</v>
      </c>
      <c r="B535" t="s">
        <v>231</v>
      </c>
      <c r="C535" t="s">
        <v>238</v>
      </c>
      <c r="D535">
        <v>10</v>
      </c>
    </row>
    <row r="536" spans="1:4" x14ac:dyDescent="0.2">
      <c r="A536" s="60">
        <v>40850</v>
      </c>
      <c r="B536" t="s">
        <v>224</v>
      </c>
      <c r="C536" t="s">
        <v>225</v>
      </c>
      <c r="D536">
        <v>24</v>
      </c>
    </row>
    <row r="537" spans="1:4" x14ac:dyDescent="0.2">
      <c r="A537" s="60">
        <v>40751</v>
      </c>
      <c r="B537" t="s">
        <v>235</v>
      </c>
      <c r="C537" t="s">
        <v>236</v>
      </c>
      <c r="D537">
        <v>24</v>
      </c>
    </row>
    <row r="538" spans="1:4" x14ac:dyDescent="0.2">
      <c r="A538" s="60">
        <v>40630</v>
      </c>
      <c r="B538" t="s">
        <v>231</v>
      </c>
      <c r="C538" t="s">
        <v>237</v>
      </c>
      <c r="D538">
        <v>25</v>
      </c>
    </row>
    <row r="539" spans="1:4" x14ac:dyDescent="0.2">
      <c r="A539" s="60">
        <v>40579</v>
      </c>
      <c r="B539" t="s">
        <v>164</v>
      </c>
      <c r="C539" t="s">
        <v>237</v>
      </c>
      <c r="D539">
        <v>2</v>
      </c>
    </row>
    <row r="540" spans="1:4" x14ac:dyDescent="0.2">
      <c r="A540" s="60">
        <v>40774</v>
      </c>
      <c r="B540" t="s">
        <v>231</v>
      </c>
      <c r="C540" t="s">
        <v>236</v>
      </c>
      <c r="D540">
        <v>2</v>
      </c>
    </row>
    <row r="541" spans="1:4" x14ac:dyDescent="0.2">
      <c r="A541" s="60">
        <v>40895</v>
      </c>
      <c r="B541" t="s">
        <v>231</v>
      </c>
      <c r="C541" t="s">
        <v>225</v>
      </c>
      <c r="D541">
        <v>3</v>
      </c>
    </row>
    <row r="542" spans="1:4" x14ac:dyDescent="0.2">
      <c r="A542" s="60">
        <v>40981</v>
      </c>
      <c r="B542" t="s">
        <v>235</v>
      </c>
      <c r="C542" t="s">
        <v>238</v>
      </c>
      <c r="D542">
        <v>2</v>
      </c>
    </row>
    <row r="543" spans="1:4" x14ac:dyDescent="0.2">
      <c r="A543" s="60">
        <v>40328</v>
      </c>
      <c r="B543" t="s">
        <v>235</v>
      </c>
      <c r="C543" t="s">
        <v>238</v>
      </c>
      <c r="D543">
        <v>13</v>
      </c>
    </row>
    <row r="544" spans="1:4" x14ac:dyDescent="0.2">
      <c r="A544" s="60">
        <v>40643</v>
      </c>
      <c r="B544" t="s">
        <v>234</v>
      </c>
      <c r="C544" t="s">
        <v>237</v>
      </c>
      <c r="D544">
        <v>10</v>
      </c>
    </row>
    <row r="545" spans="1:4" x14ac:dyDescent="0.2">
      <c r="A545" s="60">
        <v>40548</v>
      </c>
      <c r="B545" t="s">
        <v>164</v>
      </c>
      <c r="C545" t="s">
        <v>237</v>
      </c>
      <c r="D545">
        <v>19</v>
      </c>
    </row>
    <row r="546" spans="1:4" x14ac:dyDescent="0.2">
      <c r="A546" s="60">
        <v>40776</v>
      </c>
      <c r="B546" t="s">
        <v>231</v>
      </c>
      <c r="C546" t="s">
        <v>237</v>
      </c>
      <c r="D546">
        <v>3</v>
      </c>
    </row>
    <row r="547" spans="1:4" x14ac:dyDescent="0.2">
      <c r="A547" s="60">
        <v>40971</v>
      </c>
      <c r="B547" t="s">
        <v>234</v>
      </c>
      <c r="C547" t="s">
        <v>232</v>
      </c>
      <c r="D547">
        <v>10</v>
      </c>
    </row>
    <row r="548" spans="1:4" x14ac:dyDescent="0.2">
      <c r="A548" s="60">
        <v>40850</v>
      </c>
      <c r="B548" t="s">
        <v>231</v>
      </c>
      <c r="C548" t="s">
        <v>236</v>
      </c>
      <c r="D548">
        <v>13</v>
      </c>
    </row>
    <row r="549" spans="1:4" x14ac:dyDescent="0.2">
      <c r="A549" s="60">
        <v>40820</v>
      </c>
      <c r="B549" t="s">
        <v>112</v>
      </c>
      <c r="C549" t="s">
        <v>225</v>
      </c>
      <c r="D549">
        <v>19</v>
      </c>
    </row>
    <row r="550" spans="1:4" x14ac:dyDescent="0.2">
      <c r="A550" s="60">
        <v>40662</v>
      </c>
      <c r="B550" t="s">
        <v>235</v>
      </c>
      <c r="C550" t="s">
        <v>227</v>
      </c>
      <c r="D550">
        <v>13</v>
      </c>
    </row>
    <row r="551" spans="1:4" x14ac:dyDescent="0.2">
      <c r="A551" s="60">
        <v>40583</v>
      </c>
      <c r="B551" t="s">
        <v>231</v>
      </c>
      <c r="C551" t="s">
        <v>237</v>
      </c>
      <c r="D551">
        <v>17</v>
      </c>
    </row>
    <row r="552" spans="1:4" x14ac:dyDescent="0.2">
      <c r="A552" s="60">
        <v>40330</v>
      </c>
      <c r="B552" t="s">
        <v>234</v>
      </c>
      <c r="C552" t="s">
        <v>236</v>
      </c>
      <c r="D552">
        <v>4</v>
      </c>
    </row>
    <row r="553" spans="1:4" x14ac:dyDescent="0.2">
      <c r="A553" s="60">
        <v>40868</v>
      </c>
      <c r="B553" t="s">
        <v>234</v>
      </c>
      <c r="C553" t="s">
        <v>232</v>
      </c>
      <c r="D553">
        <v>7</v>
      </c>
    </row>
    <row r="554" spans="1:4" x14ac:dyDescent="0.2">
      <c r="A554" s="60">
        <v>40329</v>
      </c>
      <c r="B554" t="s">
        <v>235</v>
      </c>
      <c r="C554" t="s">
        <v>225</v>
      </c>
      <c r="D554">
        <v>16</v>
      </c>
    </row>
    <row r="555" spans="1:4" x14ac:dyDescent="0.2">
      <c r="A555" s="60">
        <v>40802</v>
      </c>
      <c r="B555" t="s">
        <v>235</v>
      </c>
      <c r="C555" t="s">
        <v>238</v>
      </c>
      <c r="D555">
        <v>14</v>
      </c>
    </row>
    <row r="556" spans="1:4" x14ac:dyDescent="0.2">
      <c r="A556" s="60">
        <v>40637</v>
      </c>
      <c r="B556" t="s">
        <v>224</v>
      </c>
      <c r="C556" t="s">
        <v>225</v>
      </c>
      <c r="D556">
        <v>6</v>
      </c>
    </row>
    <row r="557" spans="1:4" x14ac:dyDescent="0.2">
      <c r="A557" s="60">
        <v>40789</v>
      </c>
      <c r="B557" t="s">
        <v>224</v>
      </c>
      <c r="C557" t="s">
        <v>225</v>
      </c>
      <c r="D557">
        <v>1</v>
      </c>
    </row>
    <row r="558" spans="1:4" x14ac:dyDescent="0.2">
      <c r="A558" s="60">
        <v>40397</v>
      </c>
      <c r="B558" t="s">
        <v>234</v>
      </c>
      <c r="C558" t="s">
        <v>225</v>
      </c>
      <c r="D558">
        <v>15</v>
      </c>
    </row>
    <row r="559" spans="1:4" x14ac:dyDescent="0.2">
      <c r="A559" s="60">
        <v>40558</v>
      </c>
      <c r="B559" t="s">
        <v>112</v>
      </c>
      <c r="C559" t="s">
        <v>227</v>
      </c>
      <c r="D559">
        <v>17</v>
      </c>
    </row>
    <row r="560" spans="1:4" x14ac:dyDescent="0.2">
      <c r="A560" s="60">
        <v>40451</v>
      </c>
      <c r="B560" t="s">
        <v>235</v>
      </c>
      <c r="C560" t="s">
        <v>232</v>
      </c>
      <c r="D560">
        <v>23</v>
      </c>
    </row>
    <row r="561" spans="1:4" x14ac:dyDescent="0.2">
      <c r="A561" s="60">
        <v>41003</v>
      </c>
      <c r="B561" t="s">
        <v>224</v>
      </c>
      <c r="C561" t="s">
        <v>237</v>
      </c>
      <c r="D561">
        <v>14</v>
      </c>
    </row>
    <row r="562" spans="1:4" x14ac:dyDescent="0.2">
      <c r="A562" s="60">
        <v>40506</v>
      </c>
      <c r="B562" t="s">
        <v>112</v>
      </c>
      <c r="C562" t="s">
        <v>236</v>
      </c>
      <c r="D562">
        <v>5</v>
      </c>
    </row>
    <row r="563" spans="1:4" x14ac:dyDescent="0.2">
      <c r="A563" s="60">
        <v>40405</v>
      </c>
      <c r="B563" t="s">
        <v>224</v>
      </c>
      <c r="C563" t="s">
        <v>236</v>
      </c>
      <c r="D563">
        <v>18</v>
      </c>
    </row>
    <row r="564" spans="1:4" x14ac:dyDescent="0.2">
      <c r="A564" s="60">
        <v>40805</v>
      </c>
      <c r="B564" t="s">
        <v>234</v>
      </c>
      <c r="C564" t="s">
        <v>225</v>
      </c>
      <c r="D564">
        <v>3</v>
      </c>
    </row>
    <row r="565" spans="1:4" x14ac:dyDescent="0.2">
      <c r="A565" s="60">
        <v>40967</v>
      </c>
      <c r="B565" t="s">
        <v>235</v>
      </c>
      <c r="C565" t="s">
        <v>227</v>
      </c>
      <c r="D565">
        <v>6</v>
      </c>
    </row>
    <row r="566" spans="1:4" x14ac:dyDescent="0.2">
      <c r="A566" s="60">
        <v>40794</v>
      </c>
      <c r="B566" t="s">
        <v>224</v>
      </c>
      <c r="C566" t="s">
        <v>227</v>
      </c>
      <c r="D566">
        <v>3</v>
      </c>
    </row>
    <row r="567" spans="1:4" x14ac:dyDescent="0.2">
      <c r="A567" s="60">
        <v>40952</v>
      </c>
      <c r="B567" t="s">
        <v>112</v>
      </c>
      <c r="C567" t="s">
        <v>236</v>
      </c>
      <c r="D567">
        <v>24</v>
      </c>
    </row>
    <row r="568" spans="1:4" x14ac:dyDescent="0.2">
      <c r="A568" s="60">
        <v>40876</v>
      </c>
      <c r="B568" t="s">
        <v>231</v>
      </c>
      <c r="C568" t="s">
        <v>236</v>
      </c>
      <c r="D568">
        <v>10</v>
      </c>
    </row>
    <row r="569" spans="1:4" x14ac:dyDescent="0.2">
      <c r="A569" s="60">
        <v>40604</v>
      </c>
      <c r="B569" t="s">
        <v>112</v>
      </c>
      <c r="C569" t="s">
        <v>238</v>
      </c>
      <c r="D569">
        <v>15</v>
      </c>
    </row>
    <row r="570" spans="1:4" x14ac:dyDescent="0.2">
      <c r="A570" s="60">
        <v>40556</v>
      </c>
      <c r="B570" t="s">
        <v>164</v>
      </c>
      <c r="C570" t="s">
        <v>225</v>
      </c>
      <c r="D570">
        <v>21</v>
      </c>
    </row>
    <row r="571" spans="1:4" x14ac:dyDescent="0.2">
      <c r="A571" s="60">
        <v>40762</v>
      </c>
      <c r="B571" t="s">
        <v>112</v>
      </c>
      <c r="C571" t="s">
        <v>237</v>
      </c>
      <c r="D571">
        <v>3</v>
      </c>
    </row>
    <row r="572" spans="1:4" x14ac:dyDescent="0.2">
      <c r="A572" s="60">
        <v>40701</v>
      </c>
      <c r="B572" t="s">
        <v>235</v>
      </c>
      <c r="C572" t="s">
        <v>238</v>
      </c>
      <c r="D572">
        <v>20</v>
      </c>
    </row>
    <row r="573" spans="1:4" x14ac:dyDescent="0.2">
      <c r="A573" s="60">
        <v>40486</v>
      </c>
      <c r="B573" t="s">
        <v>234</v>
      </c>
      <c r="C573" t="s">
        <v>238</v>
      </c>
      <c r="D573">
        <v>17</v>
      </c>
    </row>
    <row r="574" spans="1:4" x14ac:dyDescent="0.2">
      <c r="A574" s="60">
        <v>40534</v>
      </c>
      <c r="B574" t="s">
        <v>224</v>
      </c>
      <c r="C574" t="s">
        <v>232</v>
      </c>
      <c r="D574">
        <v>22</v>
      </c>
    </row>
    <row r="575" spans="1:4" x14ac:dyDescent="0.2">
      <c r="A575" s="60">
        <v>40608</v>
      </c>
      <c r="B575" t="s">
        <v>112</v>
      </c>
      <c r="C575" t="s">
        <v>238</v>
      </c>
      <c r="D575">
        <v>12</v>
      </c>
    </row>
    <row r="576" spans="1:4" x14ac:dyDescent="0.2">
      <c r="A576" s="60">
        <v>40572</v>
      </c>
      <c r="B576" t="s">
        <v>235</v>
      </c>
      <c r="C576" t="s">
        <v>227</v>
      </c>
      <c r="D576">
        <v>12</v>
      </c>
    </row>
    <row r="577" spans="1:4" x14ac:dyDescent="0.2">
      <c r="A577" s="60">
        <v>40328</v>
      </c>
      <c r="B577" t="s">
        <v>224</v>
      </c>
      <c r="C577" t="s">
        <v>225</v>
      </c>
      <c r="D577">
        <v>11</v>
      </c>
    </row>
    <row r="578" spans="1:4" x14ac:dyDescent="0.2">
      <c r="A578" s="60">
        <v>40959</v>
      </c>
      <c r="B578" t="s">
        <v>234</v>
      </c>
      <c r="C578" t="s">
        <v>238</v>
      </c>
      <c r="D578">
        <v>8</v>
      </c>
    </row>
    <row r="579" spans="1:4" x14ac:dyDescent="0.2">
      <c r="A579" s="60">
        <v>40888</v>
      </c>
      <c r="B579" t="s">
        <v>234</v>
      </c>
      <c r="C579" t="s">
        <v>232</v>
      </c>
      <c r="D579">
        <v>11</v>
      </c>
    </row>
    <row r="580" spans="1:4" x14ac:dyDescent="0.2">
      <c r="A580" s="60">
        <v>40500</v>
      </c>
      <c r="B580" t="s">
        <v>112</v>
      </c>
      <c r="C580" t="s">
        <v>225</v>
      </c>
      <c r="D580">
        <v>3</v>
      </c>
    </row>
    <row r="581" spans="1:4" x14ac:dyDescent="0.2">
      <c r="A581" s="60">
        <v>40450</v>
      </c>
      <c r="B581" t="s">
        <v>112</v>
      </c>
      <c r="C581" t="s">
        <v>227</v>
      </c>
      <c r="D581">
        <v>15</v>
      </c>
    </row>
    <row r="582" spans="1:4" x14ac:dyDescent="0.2">
      <c r="A582" s="60">
        <v>40507</v>
      </c>
      <c r="B582" t="s">
        <v>234</v>
      </c>
      <c r="C582" t="s">
        <v>227</v>
      </c>
      <c r="D582">
        <v>12</v>
      </c>
    </row>
    <row r="583" spans="1:4" x14ac:dyDescent="0.2">
      <c r="A583" s="60">
        <v>40695</v>
      </c>
      <c r="B583" t="s">
        <v>112</v>
      </c>
      <c r="C583" t="s">
        <v>236</v>
      </c>
      <c r="D583">
        <v>1</v>
      </c>
    </row>
    <row r="584" spans="1:4" x14ac:dyDescent="0.2">
      <c r="A584" s="60">
        <v>40362</v>
      </c>
      <c r="B584" t="s">
        <v>234</v>
      </c>
      <c r="C584" t="s">
        <v>225</v>
      </c>
      <c r="D584">
        <v>8</v>
      </c>
    </row>
    <row r="585" spans="1:4" x14ac:dyDescent="0.2">
      <c r="A585" s="60">
        <v>40459</v>
      </c>
      <c r="B585" t="s">
        <v>234</v>
      </c>
      <c r="C585" t="s">
        <v>237</v>
      </c>
      <c r="D585">
        <v>9</v>
      </c>
    </row>
    <row r="586" spans="1:4" x14ac:dyDescent="0.2">
      <c r="A586" s="60">
        <v>40847</v>
      </c>
      <c r="B586" t="s">
        <v>234</v>
      </c>
      <c r="C586" t="s">
        <v>236</v>
      </c>
      <c r="D586">
        <v>5</v>
      </c>
    </row>
    <row r="587" spans="1:4" x14ac:dyDescent="0.2">
      <c r="A587" s="60">
        <v>40913</v>
      </c>
      <c r="B587" t="s">
        <v>164</v>
      </c>
      <c r="C587" t="s">
        <v>227</v>
      </c>
      <c r="D587">
        <v>11</v>
      </c>
    </row>
    <row r="588" spans="1:4" x14ac:dyDescent="0.2">
      <c r="A588" s="60">
        <v>40952</v>
      </c>
      <c r="B588" t="s">
        <v>235</v>
      </c>
      <c r="C588" t="s">
        <v>237</v>
      </c>
      <c r="D588">
        <v>15</v>
      </c>
    </row>
    <row r="589" spans="1:4" x14ac:dyDescent="0.2">
      <c r="A589" s="60">
        <v>40536</v>
      </c>
      <c r="B589" t="s">
        <v>224</v>
      </c>
      <c r="C589" t="s">
        <v>236</v>
      </c>
      <c r="D589">
        <v>5</v>
      </c>
    </row>
    <row r="590" spans="1:4" x14ac:dyDescent="0.2">
      <c r="A590" s="60">
        <v>40959</v>
      </c>
      <c r="B590" t="s">
        <v>224</v>
      </c>
      <c r="C590" t="s">
        <v>237</v>
      </c>
      <c r="D590">
        <v>4</v>
      </c>
    </row>
    <row r="591" spans="1:4" x14ac:dyDescent="0.2">
      <c r="A591" s="60">
        <v>40454</v>
      </c>
      <c r="B591" t="s">
        <v>235</v>
      </c>
      <c r="C591" t="s">
        <v>232</v>
      </c>
      <c r="D591">
        <v>23</v>
      </c>
    </row>
    <row r="592" spans="1:4" x14ac:dyDescent="0.2">
      <c r="A592" s="60">
        <v>40902</v>
      </c>
      <c r="B592" t="s">
        <v>224</v>
      </c>
      <c r="C592" t="s">
        <v>238</v>
      </c>
      <c r="D592">
        <v>13</v>
      </c>
    </row>
    <row r="593" spans="1:4" x14ac:dyDescent="0.2">
      <c r="A593" s="60">
        <v>40549</v>
      </c>
      <c r="B593" t="s">
        <v>235</v>
      </c>
      <c r="C593" t="s">
        <v>237</v>
      </c>
      <c r="D593">
        <v>25</v>
      </c>
    </row>
    <row r="594" spans="1:4" x14ac:dyDescent="0.2">
      <c r="A594" s="60">
        <v>40994</v>
      </c>
      <c r="B594" t="s">
        <v>112</v>
      </c>
      <c r="C594" t="s">
        <v>232</v>
      </c>
      <c r="D594">
        <v>25</v>
      </c>
    </row>
    <row r="595" spans="1:4" x14ac:dyDescent="0.2">
      <c r="A595" s="60">
        <v>40537</v>
      </c>
      <c r="B595" t="s">
        <v>231</v>
      </c>
      <c r="C595" t="s">
        <v>232</v>
      </c>
      <c r="D595">
        <v>9</v>
      </c>
    </row>
    <row r="596" spans="1:4" x14ac:dyDescent="0.2">
      <c r="A596" s="60">
        <v>40655</v>
      </c>
      <c r="B596" t="s">
        <v>112</v>
      </c>
      <c r="C596" t="s">
        <v>232</v>
      </c>
      <c r="D596">
        <v>12</v>
      </c>
    </row>
    <row r="597" spans="1:4" x14ac:dyDescent="0.2">
      <c r="A597" s="60">
        <v>40912</v>
      </c>
      <c r="B597" t="s">
        <v>231</v>
      </c>
      <c r="C597" t="s">
        <v>232</v>
      </c>
      <c r="D597">
        <v>4</v>
      </c>
    </row>
    <row r="598" spans="1:4" x14ac:dyDescent="0.2">
      <c r="A598" s="60">
        <v>40622</v>
      </c>
      <c r="B598" t="s">
        <v>234</v>
      </c>
      <c r="C598" t="s">
        <v>227</v>
      </c>
      <c r="D598">
        <v>7</v>
      </c>
    </row>
    <row r="599" spans="1:4" x14ac:dyDescent="0.2">
      <c r="A599" s="60">
        <v>40986</v>
      </c>
      <c r="B599" t="s">
        <v>234</v>
      </c>
      <c r="C599" t="s">
        <v>237</v>
      </c>
      <c r="D599">
        <v>23</v>
      </c>
    </row>
    <row r="600" spans="1:4" x14ac:dyDescent="0.2">
      <c r="A600" s="60">
        <v>40418</v>
      </c>
      <c r="B600" t="s">
        <v>231</v>
      </c>
      <c r="C600" t="s">
        <v>237</v>
      </c>
      <c r="D600">
        <v>25</v>
      </c>
    </row>
    <row r="601" spans="1:4" x14ac:dyDescent="0.2">
      <c r="A601" s="60">
        <v>40485</v>
      </c>
      <c r="B601" t="s">
        <v>224</v>
      </c>
      <c r="C601" t="s">
        <v>232</v>
      </c>
      <c r="D601">
        <v>11</v>
      </c>
    </row>
    <row r="602" spans="1:4" x14ac:dyDescent="0.2">
      <c r="A602" s="60">
        <v>40323</v>
      </c>
      <c r="B602" t="s">
        <v>235</v>
      </c>
      <c r="C602" t="s">
        <v>232</v>
      </c>
      <c r="D602">
        <v>18</v>
      </c>
    </row>
    <row r="603" spans="1:4" x14ac:dyDescent="0.2">
      <c r="A603" s="60">
        <v>40338</v>
      </c>
      <c r="B603" t="s">
        <v>112</v>
      </c>
      <c r="C603" t="s">
        <v>225</v>
      </c>
      <c r="D603">
        <v>11</v>
      </c>
    </row>
    <row r="604" spans="1:4" x14ac:dyDescent="0.2">
      <c r="A604" s="60">
        <v>40960</v>
      </c>
      <c r="B604" t="s">
        <v>231</v>
      </c>
      <c r="C604" t="s">
        <v>227</v>
      </c>
      <c r="D604">
        <v>5</v>
      </c>
    </row>
    <row r="605" spans="1:4" x14ac:dyDescent="0.2">
      <c r="A605" s="60">
        <v>40958</v>
      </c>
      <c r="B605" t="s">
        <v>235</v>
      </c>
      <c r="C605" t="s">
        <v>227</v>
      </c>
      <c r="D605">
        <v>8</v>
      </c>
    </row>
    <row r="606" spans="1:4" x14ac:dyDescent="0.2">
      <c r="A606" s="60">
        <v>40407</v>
      </c>
      <c r="B606" t="s">
        <v>224</v>
      </c>
      <c r="C606" t="s">
        <v>232</v>
      </c>
      <c r="D606">
        <v>10</v>
      </c>
    </row>
    <row r="607" spans="1:4" x14ac:dyDescent="0.2">
      <c r="A607" s="60">
        <v>40427</v>
      </c>
      <c r="B607" t="s">
        <v>234</v>
      </c>
      <c r="C607" t="s">
        <v>227</v>
      </c>
      <c r="D607">
        <v>13</v>
      </c>
    </row>
    <row r="608" spans="1:4" x14ac:dyDescent="0.2">
      <c r="A608" s="60">
        <v>40387</v>
      </c>
      <c r="B608" t="s">
        <v>231</v>
      </c>
      <c r="C608" t="s">
        <v>236</v>
      </c>
      <c r="D608">
        <v>9</v>
      </c>
    </row>
    <row r="609" spans="1:4" x14ac:dyDescent="0.2">
      <c r="A609" s="60">
        <v>40841</v>
      </c>
      <c r="B609" t="s">
        <v>235</v>
      </c>
      <c r="C609" t="s">
        <v>238</v>
      </c>
      <c r="D609">
        <v>24</v>
      </c>
    </row>
    <row r="610" spans="1:4" x14ac:dyDescent="0.2">
      <c r="A610" s="60">
        <v>40336</v>
      </c>
      <c r="B610" t="s">
        <v>112</v>
      </c>
      <c r="C610" t="s">
        <v>227</v>
      </c>
      <c r="D610">
        <v>12</v>
      </c>
    </row>
    <row r="611" spans="1:4" x14ac:dyDescent="0.2">
      <c r="A611" s="60">
        <v>40948</v>
      </c>
      <c r="B611" t="s">
        <v>231</v>
      </c>
      <c r="C611" t="s">
        <v>238</v>
      </c>
      <c r="D611">
        <v>24</v>
      </c>
    </row>
    <row r="612" spans="1:4" x14ac:dyDescent="0.2">
      <c r="A612" s="60">
        <v>40893</v>
      </c>
      <c r="B612" t="s">
        <v>112</v>
      </c>
      <c r="C612" t="s">
        <v>238</v>
      </c>
      <c r="D612">
        <v>16</v>
      </c>
    </row>
    <row r="613" spans="1:4" x14ac:dyDescent="0.2">
      <c r="A613" s="60">
        <v>40699</v>
      </c>
      <c r="B613" t="s">
        <v>234</v>
      </c>
      <c r="C613" t="s">
        <v>225</v>
      </c>
      <c r="D613">
        <v>3</v>
      </c>
    </row>
    <row r="614" spans="1:4" x14ac:dyDescent="0.2">
      <c r="A614" s="60">
        <v>40639</v>
      </c>
      <c r="B614" t="s">
        <v>112</v>
      </c>
      <c r="C614" t="s">
        <v>227</v>
      </c>
      <c r="D614">
        <v>23</v>
      </c>
    </row>
    <row r="615" spans="1:4" x14ac:dyDescent="0.2">
      <c r="A615" s="60">
        <v>40375</v>
      </c>
      <c r="B615" t="s">
        <v>231</v>
      </c>
      <c r="C615" t="s">
        <v>236</v>
      </c>
      <c r="D615">
        <v>20</v>
      </c>
    </row>
    <row r="616" spans="1:4" x14ac:dyDescent="0.2">
      <c r="A616" s="60">
        <v>40805</v>
      </c>
      <c r="B616" t="s">
        <v>234</v>
      </c>
      <c r="C616" t="s">
        <v>232</v>
      </c>
      <c r="D616">
        <v>18</v>
      </c>
    </row>
    <row r="617" spans="1:4" x14ac:dyDescent="0.2">
      <c r="A617" s="60">
        <v>40869</v>
      </c>
      <c r="B617" t="s">
        <v>231</v>
      </c>
      <c r="C617" t="s">
        <v>237</v>
      </c>
      <c r="D617">
        <v>9</v>
      </c>
    </row>
    <row r="618" spans="1:4" x14ac:dyDescent="0.2">
      <c r="A618" s="60">
        <v>40450</v>
      </c>
      <c r="B618" t="s">
        <v>231</v>
      </c>
      <c r="C618" t="s">
        <v>232</v>
      </c>
      <c r="D618">
        <v>2</v>
      </c>
    </row>
    <row r="619" spans="1:4" x14ac:dyDescent="0.2">
      <c r="A619" s="60">
        <v>40931</v>
      </c>
      <c r="B619" t="s">
        <v>234</v>
      </c>
      <c r="C619" t="s">
        <v>238</v>
      </c>
      <c r="D619">
        <v>9</v>
      </c>
    </row>
    <row r="620" spans="1:4" x14ac:dyDescent="0.2">
      <c r="A620" s="60">
        <v>40696</v>
      </c>
      <c r="B620" t="s">
        <v>234</v>
      </c>
      <c r="C620" t="s">
        <v>238</v>
      </c>
      <c r="D620">
        <v>1</v>
      </c>
    </row>
    <row r="621" spans="1:4" x14ac:dyDescent="0.2">
      <c r="A621" s="60">
        <v>40785</v>
      </c>
      <c r="B621" t="s">
        <v>235</v>
      </c>
      <c r="C621" t="s">
        <v>227</v>
      </c>
      <c r="D621">
        <v>16</v>
      </c>
    </row>
    <row r="622" spans="1:4" x14ac:dyDescent="0.2">
      <c r="A622" s="60">
        <v>40419</v>
      </c>
      <c r="B622" t="s">
        <v>235</v>
      </c>
      <c r="C622" t="s">
        <v>227</v>
      </c>
      <c r="D622">
        <v>18</v>
      </c>
    </row>
    <row r="623" spans="1:4" x14ac:dyDescent="0.2">
      <c r="A623" s="60">
        <v>40477</v>
      </c>
      <c r="B623" t="s">
        <v>112</v>
      </c>
      <c r="C623" t="s">
        <v>225</v>
      </c>
      <c r="D623">
        <v>18</v>
      </c>
    </row>
    <row r="624" spans="1:4" x14ac:dyDescent="0.2">
      <c r="A624" s="60">
        <v>40668</v>
      </c>
      <c r="B624" t="s">
        <v>224</v>
      </c>
      <c r="C624" t="s">
        <v>236</v>
      </c>
      <c r="D624">
        <v>9</v>
      </c>
    </row>
    <row r="625" spans="1:4" x14ac:dyDescent="0.2">
      <c r="A625" s="60">
        <v>40927</v>
      </c>
      <c r="B625" t="s">
        <v>235</v>
      </c>
      <c r="C625" t="s">
        <v>232</v>
      </c>
      <c r="D625">
        <v>25</v>
      </c>
    </row>
    <row r="626" spans="1:4" x14ac:dyDescent="0.2">
      <c r="A626" s="60">
        <v>40655</v>
      </c>
      <c r="B626" t="s">
        <v>164</v>
      </c>
      <c r="C626" t="s">
        <v>237</v>
      </c>
      <c r="D626">
        <v>4</v>
      </c>
    </row>
    <row r="627" spans="1:4" x14ac:dyDescent="0.2">
      <c r="A627" s="60">
        <v>40867</v>
      </c>
      <c r="B627" t="s">
        <v>235</v>
      </c>
      <c r="C627" t="s">
        <v>237</v>
      </c>
      <c r="D627">
        <v>12</v>
      </c>
    </row>
    <row r="628" spans="1:4" x14ac:dyDescent="0.2">
      <c r="A628" s="60">
        <v>40426</v>
      </c>
      <c r="B628" t="s">
        <v>224</v>
      </c>
      <c r="C628" t="s">
        <v>236</v>
      </c>
      <c r="D628">
        <v>6</v>
      </c>
    </row>
    <row r="629" spans="1:4" x14ac:dyDescent="0.2">
      <c r="A629" s="60">
        <v>40449</v>
      </c>
      <c r="B629" t="s">
        <v>224</v>
      </c>
      <c r="C629" t="s">
        <v>232</v>
      </c>
      <c r="D629">
        <v>9</v>
      </c>
    </row>
    <row r="630" spans="1:4" x14ac:dyDescent="0.2">
      <c r="A630" s="60">
        <v>40466</v>
      </c>
      <c r="B630" t="s">
        <v>231</v>
      </c>
      <c r="C630" t="s">
        <v>227</v>
      </c>
      <c r="D630">
        <v>16</v>
      </c>
    </row>
    <row r="631" spans="1:4" x14ac:dyDescent="0.2">
      <c r="A631" s="60">
        <v>40481</v>
      </c>
      <c r="B631" t="s">
        <v>112</v>
      </c>
      <c r="C631" t="s">
        <v>238</v>
      </c>
      <c r="D631">
        <v>17</v>
      </c>
    </row>
    <row r="632" spans="1:4" x14ac:dyDescent="0.2">
      <c r="A632" s="60">
        <v>40330</v>
      </c>
      <c r="B632" t="s">
        <v>164</v>
      </c>
      <c r="C632" t="s">
        <v>225</v>
      </c>
      <c r="D632">
        <v>21</v>
      </c>
    </row>
    <row r="633" spans="1:4" x14ac:dyDescent="0.2">
      <c r="A633" s="60">
        <v>40814</v>
      </c>
      <c r="B633" t="s">
        <v>235</v>
      </c>
      <c r="C633" t="s">
        <v>232</v>
      </c>
      <c r="D633">
        <v>23</v>
      </c>
    </row>
    <row r="634" spans="1:4" x14ac:dyDescent="0.2">
      <c r="A634" s="60">
        <v>40611</v>
      </c>
      <c r="B634" t="s">
        <v>231</v>
      </c>
      <c r="C634" t="s">
        <v>237</v>
      </c>
      <c r="D634">
        <v>6</v>
      </c>
    </row>
    <row r="635" spans="1:4" x14ac:dyDescent="0.2">
      <c r="A635" s="60">
        <v>40415</v>
      </c>
      <c r="B635" t="s">
        <v>234</v>
      </c>
      <c r="C635" t="s">
        <v>238</v>
      </c>
      <c r="D635">
        <v>17</v>
      </c>
    </row>
    <row r="636" spans="1:4" x14ac:dyDescent="0.2">
      <c r="A636" s="60">
        <v>40743</v>
      </c>
      <c r="B636" t="s">
        <v>231</v>
      </c>
      <c r="C636" t="s">
        <v>227</v>
      </c>
      <c r="D636">
        <v>11</v>
      </c>
    </row>
    <row r="637" spans="1:4" x14ac:dyDescent="0.2">
      <c r="A637" s="60">
        <v>40308</v>
      </c>
      <c r="B637" t="s">
        <v>224</v>
      </c>
      <c r="C637" t="s">
        <v>237</v>
      </c>
      <c r="D637">
        <v>13</v>
      </c>
    </row>
    <row r="638" spans="1:4" x14ac:dyDescent="0.2">
      <c r="A638" s="60">
        <v>40839</v>
      </c>
      <c r="B638" t="s">
        <v>235</v>
      </c>
      <c r="C638" t="s">
        <v>236</v>
      </c>
      <c r="D638">
        <v>9</v>
      </c>
    </row>
    <row r="639" spans="1:4" x14ac:dyDescent="0.2">
      <c r="A639" s="60">
        <v>40336</v>
      </c>
      <c r="B639" t="s">
        <v>112</v>
      </c>
      <c r="C639" t="s">
        <v>238</v>
      </c>
      <c r="D639">
        <v>23</v>
      </c>
    </row>
    <row r="640" spans="1:4" x14ac:dyDescent="0.2">
      <c r="A640" s="60">
        <v>40803</v>
      </c>
      <c r="B640" t="s">
        <v>164</v>
      </c>
      <c r="C640" t="s">
        <v>238</v>
      </c>
      <c r="D640">
        <v>17</v>
      </c>
    </row>
    <row r="641" spans="1:4" x14ac:dyDescent="0.2">
      <c r="A641" s="60">
        <v>40330</v>
      </c>
      <c r="B641" t="s">
        <v>235</v>
      </c>
      <c r="C641" t="s">
        <v>225</v>
      </c>
      <c r="D641">
        <v>14</v>
      </c>
    </row>
    <row r="642" spans="1:4" x14ac:dyDescent="0.2">
      <c r="A642" s="60">
        <v>40434</v>
      </c>
      <c r="B642" t="s">
        <v>164</v>
      </c>
      <c r="C642" t="s">
        <v>225</v>
      </c>
      <c r="D642">
        <v>15</v>
      </c>
    </row>
    <row r="643" spans="1:4" x14ac:dyDescent="0.2">
      <c r="A643" s="60">
        <v>40331</v>
      </c>
      <c r="B643" t="s">
        <v>164</v>
      </c>
      <c r="C643" t="s">
        <v>238</v>
      </c>
      <c r="D643">
        <v>25</v>
      </c>
    </row>
    <row r="644" spans="1:4" x14ac:dyDescent="0.2">
      <c r="A644" s="60">
        <v>40732</v>
      </c>
      <c r="B644" t="s">
        <v>234</v>
      </c>
      <c r="C644" t="s">
        <v>227</v>
      </c>
      <c r="D644">
        <v>3</v>
      </c>
    </row>
    <row r="645" spans="1:4" x14ac:dyDescent="0.2">
      <c r="A645" s="60">
        <v>40897</v>
      </c>
      <c r="B645" t="s">
        <v>112</v>
      </c>
      <c r="C645" t="s">
        <v>237</v>
      </c>
      <c r="D645">
        <v>18</v>
      </c>
    </row>
    <row r="646" spans="1:4" x14ac:dyDescent="0.2">
      <c r="A646" s="60">
        <v>40496</v>
      </c>
      <c r="B646" t="s">
        <v>235</v>
      </c>
      <c r="C646" t="s">
        <v>232</v>
      </c>
      <c r="D646">
        <v>25</v>
      </c>
    </row>
    <row r="647" spans="1:4" x14ac:dyDescent="0.2">
      <c r="A647" s="60">
        <v>40697</v>
      </c>
      <c r="B647" t="s">
        <v>224</v>
      </c>
      <c r="C647" t="s">
        <v>236</v>
      </c>
      <c r="D647">
        <v>20</v>
      </c>
    </row>
    <row r="648" spans="1:4" x14ac:dyDescent="0.2">
      <c r="A648" s="60">
        <v>40510</v>
      </c>
      <c r="B648" t="s">
        <v>224</v>
      </c>
      <c r="C648" t="s">
        <v>237</v>
      </c>
      <c r="D648">
        <v>4</v>
      </c>
    </row>
    <row r="649" spans="1:4" x14ac:dyDescent="0.2">
      <c r="A649" s="60">
        <v>40834</v>
      </c>
      <c r="B649" t="s">
        <v>164</v>
      </c>
      <c r="C649" t="s">
        <v>232</v>
      </c>
      <c r="D649">
        <v>22</v>
      </c>
    </row>
    <row r="650" spans="1:4" x14ac:dyDescent="0.2">
      <c r="A650" s="60">
        <v>40532</v>
      </c>
      <c r="B650" t="s">
        <v>231</v>
      </c>
      <c r="C650" t="s">
        <v>238</v>
      </c>
      <c r="D650">
        <v>9</v>
      </c>
    </row>
    <row r="651" spans="1:4" x14ac:dyDescent="0.2">
      <c r="A651" s="60">
        <v>40386</v>
      </c>
      <c r="B651" t="s">
        <v>235</v>
      </c>
      <c r="C651" t="s">
        <v>227</v>
      </c>
      <c r="D651">
        <v>12</v>
      </c>
    </row>
    <row r="652" spans="1:4" x14ac:dyDescent="0.2">
      <c r="A652" s="60">
        <v>40446</v>
      </c>
      <c r="B652" t="s">
        <v>224</v>
      </c>
      <c r="C652" t="s">
        <v>237</v>
      </c>
      <c r="D652">
        <v>23</v>
      </c>
    </row>
    <row r="653" spans="1:4" x14ac:dyDescent="0.2">
      <c r="A653" s="60">
        <v>40335</v>
      </c>
      <c r="B653" t="s">
        <v>231</v>
      </c>
      <c r="C653" t="s">
        <v>237</v>
      </c>
      <c r="D653">
        <v>22</v>
      </c>
    </row>
    <row r="654" spans="1:4" x14ac:dyDescent="0.2">
      <c r="A654" s="60">
        <v>40924</v>
      </c>
      <c r="B654" t="s">
        <v>231</v>
      </c>
      <c r="C654" t="s">
        <v>227</v>
      </c>
      <c r="D654">
        <v>19</v>
      </c>
    </row>
    <row r="655" spans="1:4" x14ac:dyDescent="0.2">
      <c r="A655" s="60">
        <v>40484</v>
      </c>
      <c r="B655" t="s">
        <v>235</v>
      </c>
      <c r="C655" t="s">
        <v>237</v>
      </c>
      <c r="D655">
        <v>18</v>
      </c>
    </row>
    <row r="656" spans="1:4" x14ac:dyDescent="0.2">
      <c r="A656" s="60">
        <v>40440</v>
      </c>
      <c r="B656" t="s">
        <v>235</v>
      </c>
      <c r="C656" t="s">
        <v>227</v>
      </c>
      <c r="D656">
        <v>5</v>
      </c>
    </row>
    <row r="657" spans="1:4" x14ac:dyDescent="0.2">
      <c r="A657" s="60">
        <v>40557</v>
      </c>
      <c r="B657" t="s">
        <v>235</v>
      </c>
      <c r="C657" t="s">
        <v>227</v>
      </c>
      <c r="D657">
        <v>25</v>
      </c>
    </row>
    <row r="658" spans="1:4" x14ac:dyDescent="0.2">
      <c r="A658" s="60">
        <v>40427</v>
      </c>
      <c r="B658" t="s">
        <v>235</v>
      </c>
      <c r="C658" t="s">
        <v>236</v>
      </c>
      <c r="D658">
        <v>11</v>
      </c>
    </row>
    <row r="659" spans="1:4" x14ac:dyDescent="0.2">
      <c r="A659" s="60">
        <v>40727</v>
      </c>
      <c r="B659" t="s">
        <v>164</v>
      </c>
      <c r="C659" t="s">
        <v>236</v>
      </c>
      <c r="D659">
        <v>21</v>
      </c>
    </row>
    <row r="660" spans="1:4" x14ac:dyDescent="0.2">
      <c r="A660" s="60">
        <v>40581</v>
      </c>
      <c r="B660" t="s">
        <v>234</v>
      </c>
      <c r="C660" t="s">
        <v>237</v>
      </c>
      <c r="D660">
        <v>11</v>
      </c>
    </row>
    <row r="661" spans="1:4" x14ac:dyDescent="0.2">
      <c r="A661" s="60">
        <v>40942</v>
      </c>
      <c r="B661" t="s">
        <v>164</v>
      </c>
      <c r="C661" t="s">
        <v>232</v>
      </c>
      <c r="D661">
        <v>20</v>
      </c>
    </row>
    <row r="662" spans="1:4" x14ac:dyDescent="0.2">
      <c r="A662" s="60">
        <v>40889</v>
      </c>
      <c r="B662" t="s">
        <v>234</v>
      </c>
      <c r="C662" t="s">
        <v>238</v>
      </c>
      <c r="D662">
        <v>9</v>
      </c>
    </row>
    <row r="663" spans="1:4" x14ac:dyDescent="0.2">
      <c r="A663" s="60">
        <v>40527</v>
      </c>
      <c r="B663" t="s">
        <v>224</v>
      </c>
      <c r="C663" t="s">
        <v>237</v>
      </c>
      <c r="D663">
        <v>10</v>
      </c>
    </row>
    <row r="664" spans="1:4" x14ac:dyDescent="0.2">
      <c r="A664" s="60">
        <v>40563</v>
      </c>
      <c r="B664" t="s">
        <v>112</v>
      </c>
      <c r="C664" t="s">
        <v>237</v>
      </c>
      <c r="D664">
        <v>19</v>
      </c>
    </row>
    <row r="665" spans="1:4" x14ac:dyDescent="0.2">
      <c r="A665" s="60">
        <v>40636</v>
      </c>
      <c r="B665" t="s">
        <v>235</v>
      </c>
      <c r="C665" t="s">
        <v>227</v>
      </c>
      <c r="D665">
        <v>3</v>
      </c>
    </row>
    <row r="666" spans="1:4" x14ac:dyDescent="0.2">
      <c r="A666" s="60">
        <v>40850</v>
      </c>
      <c r="B666" t="s">
        <v>112</v>
      </c>
      <c r="C666" t="s">
        <v>227</v>
      </c>
      <c r="D666">
        <v>14</v>
      </c>
    </row>
    <row r="667" spans="1:4" x14ac:dyDescent="0.2">
      <c r="A667" s="60">
        <v>40884</v>
      </c>
      <c r="B667" t="s">
        <v>224</v>
      </c>
      <c r="C667" t="s">
        <v>227</v>
      </c>
      <c r="D667">
        <v>12</v>
      </c>
    </row>
    <row r="668" spans="1:4" x14ac:dyDescent="0.2">
      <c r="A668" s="60">
        <v>40881</v>
      </c>
      <c r="B668" t="s">
        <v>235</v>
      </c>
      <c r="C668" t="s">
        <v>227</v>
      </c>
      <c r="D668">
        <v>4</v>
      </c>
    </row>
    <row r="669" spans="1:4" x14ac:dyDescent="0.2">
      <c r="A669" s="60">
        <v>40785</v>
      </c>
      <c r="B669" t="s">
        <v>164</v>
      </c>
      <c r="C669" t="s">
        <v>237</v>
      </c>
      <c r="D669">
        <v>13</v>
      </c>
    </row>
    <row r="670" spans="1:4" x14ac:dyDescent="0.2">
      <c r="A670" s="60">
        <v>40917</v>
      </c>
      <c r="B670" t="s">
        <v>235</v>
      </c>
      <c r="C670" t="s">
        <v>225</v>
      </c>
      <c r="D670">
        <v>24</v>
      </c>
    </row>
    <row r="671" spans="1:4" x14ac:dyDescent="0.2">
      <c r="A671" s="60">
        <v>40367</v>
      </c>
      <c r="B671" t="s">
        <v>231</v>
      </c>
      <c r="C671" t="s">
        <v>225</v>
      </c>
      <c r="D671">
        <v>24</v>
      </c>
    </row>
    <row r="672" spans="1:4" x14ac:dyDescent="0.2">
      <c r="A672" s="60">
        <v>40399</v>
      </c>
      <c r="B672" t="s">
        <v>112</v>
      </c>
      <c r="C672" t="s">
        <v>232</v>
      </c>
      <c r="D672">
        <v>1</v>
      </c>
    </row>
    <row r="673" spans="1:4" x14ac:dyDescent="0.2">
      <c r="A673" s="60">
        <v>40805</v>
      </c>
      <c r="B673" t="s">
        <v>164</v>
      </c>
      <c r="C673" t="s">
        <v>232</v>
      </c>
      <c r="D673">
        <v>16</v>
      </c>
    </row>
    <row r="674" spans="1:4" x14ac:dyDescent="0.2">
      <c r="A674" s="60">
        <v>40941</v>
      </c>
      <c r="B674" t="s">
        <v>231</v>
      </c>
      <c r="C674" t="s">
        <v>237</v>
      </c>
      <c r="D674">
        <v>24</v>
      </c>
    </row>
    <row r="675" spans="1:4" x14ac:dyDescent="0.2">
      <c r="A675" s="60">
        <v>40416</v>
      </c>
      <c r="B675" t="s">
        <v>235</v>
      </c>
      <c r="C675" t="s">
        <v>237</v>
      </c>
      <c r="D675">
        <v>7</v>
      </c>
    </row>
    <row r="676" spans="1:4" x14ac:dyDescent="0.2">
      <c r="A676" s="60">
        <v>40563</v>
      </c>
      <c r="B676" t="s">
        <v>231</v>
      </c>
      <c r="C676" t="s">
        <v>237</v>
      </c>
      <c r="D676">
        <v>4</v>
      </c>
    </row>
    <row r="677" spans="1:4" x14ac:dyDescent="0.2">
      <c r="A677" s="60">
        <v>40458</v>
      </c>
      <c r="B677" t="s">
        <v>234</v>
      </c>
      <c r="C677" t="s">
        <v>238</v>
      </c>
      <c r="D677">
        <v>23</v>
      </c>
    </row>
    <row r="678" spans="1:4" x14ac:dyDescent="0.2">
      <c r="A678" s="60">
        <v>40497</v>
      </c>
      <c r="B678" t="s">
        <v>234</v>
      </c>
      <c r="C678" t="s">
        <v>238</v>
      </c>
      <c r="D678">
        <v>19</v>
      </c>
    </row>
    <row r="679" spans="1:4" x14ac:dyDescent="0.2">
      <c r="A679" s="60">
        <v>40668</v>
      </c>
      <c r="B679" t="s">
        <v>164</v>
      </c>
      <c r="C679" t="s">
        <v>236</v>
      </c>
      <c r="D679">
        <v>10</v>
      </c>
    </row>
    <row r="680" spans="1:4" x14ac:dyDescent="0.2">
      <c r="A680" s="60">
        <v>40644</v>
      </c>
      <c r="B680" t="s">
        <v>231</v>
      </c>
      <c r="C680" t="s">
        <v>237</v>
      </c>
      <c r="D680">
        <v>1</v>
      </c>
    </row>
    <row r="681" spans="1:4" x14ac:dyDescent="0.2">
      <c r="A681" s="60">
        <v>41007</v>
      </c>
      <c r="B681" t="s">
        <v>112</v>
      </c>
      <c r="C681" t="s">
        <v>236</v>
      </c>
      <c r="D681">
        <v>19</v>
      </c>
    </row>
    <row r="682" spans="1:4" x14ac:dyDescent="0.2">
      <c r="A682" s="60">
        <v>40862</v>
      </c>
      <c r="B682" t="s">
        <v>164</v>
      </c>
      <c r="C682" t="s">
        <v>238</v>
      </c>
      <c r="D682">
        <v>13</v>
      </c>
    </row>
    <row r="683" spans="1:4" x14ac:dyDescent="0.2">
      <c r="A683" s="60">
        <v>40908</v>
      </c>
      <c r="B683" t="s">
        <v>224</v>
      </c>
      <c r="C683" t="s">
        <v>232</v>
      </c>
      <c r="D683">
        <v>20</v>
      </c>
    </row>
    <row r="684" spans="1:4" x14ac:dyDescent="0.2">
      <c r="A684" s="60">
        <v>40863</v>
      </c>
      <c r="B684" t="s">
        <v>224</v>
      </c>
      <c r="C684" t="s">
        <v>227</v>
      </c>
      <c r="D684">
        <v>4</v>
      </c>
    </row>
  </sheetData>
  <dataValidations disablePrompts="1" count="1">
    <dataValidation type="date" allowBlank="1" showInputMessage="1" showErrorMessage="1" errorTitle="Enter Date Within Range" sqref="G5" xr:uid="{00000000-0002-0000-1100-000000000000}">
      <formula1>G4</formula1>
      <formula2>G3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34">
    <tabColor rgb="FFFF0000"/>
  </sheetPr>
  <dimension ref="A1:L684"/>
  <sheetViews>
    <sheetView zoomScale="101" zoomScaleNormal="100" workbookViewId="0">
      <selection activeCell="G9" sqref="G9"/>
    </sheetView>
  </sheetViews>
  <sheetFormatPr baseColWidth="10" defaultColWidth="8.83203125" defaultRowHeight="15" x14ac:dyDescent="0.2"/>
  <cols>
    <col min="1" max="1" width="15.6640625" customWidth="1"/>
    <col min="4" max="4" width="17.83203125" bestFit="1" customWidth="1"/>
    <col min="6" max="6" width="16.33203125" bestFit="1" customWidth="1"/>
    <col min="7" max="7" width="12.83203125" customWidth="1"/>
  </cols>
  <sheetData>
    <row r="1" spans="1:12" x14ac:dyDescent="0.2">
      <c r="A1" s="81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1"/>
      <c r="C1" s="81"/>
      <c r="D1" s="81"/>
      <c r="E1" s="81"/>
      <c r="F1" s="81"/>
      <c r="G1" s="81"/>
    </row>
    <row r="3" spans="1:12" x14ac:dyDescent="0.2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2">
        <f>MAX(A4:A684)</f>
        <v>41007</v>
      </c>
    </row>
    <row r="4" spans="1:12" x14ac:dyDescent="0.2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2">
        <f>MIN(A4:A684)</f>
        <v>40308</v>
      </c>
    </row>
    <row r="5" spans="1:12" x14ac:dyDescent="0.2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3">
        <v>40330</v>
      </c>
      <c r="H5" s="84" t="s">
        <v>229</v>
      </c>
      <c r="I5" s="84"/>
      <c r="J5" s="84"/>
      <c r="K5" s="84"/>
    </row>
    <row r="6" spans="1:12" x14ac:dyDescent="0.2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2">
        <f>EOMONTH(G5,-1)+1</f>
        <v>40330</v>
      </c>
    </row>
    <row r="7" spans="1:12" x14ac:dyDescent="0.2">
      <c r="A7" s="60">
        <v>40343</v>
      </c>
      <c r="B7" t="s">
        <v>112</v>
      </c>
      <c r="C7" t="s">
        <v>225</v>
      </c>
      <c r="D7">
        <v>19</v>
      </c>
    </row>
    <row r="8" spans="1:12" x14ac:dyDescent="0.2">
      <c r="A8" s="60">
        <v>40983</v>
      </c>
      <c r="B8" t="s">
        <v>231</v>
      </c>
      <c r="C8" t="s">
        <v>232</v>
      </c>
      <c r="D8">
        <v>6</v>
      </c>
      <c r="F8" s="62" t="s">
        <v>233</v>
      </c>
      <c r="G8" s="2" t="s">
        <v>164</v>
      </c>
      <c r="H8" s="2" t="s">
        <v>234</v>
      </c>
      <c r="I8" s="2" t="s">
        <v>235</v>
      </c>
      <c r="J8" s="2" t="s">
        <v>224</v>
      </c>
      <c r="K8" s="2" t="s">
        <v>231</v>
      </c>
      <c r="L8" s="2" t="s">
        <v>112</v>
      </c>
    </row>
    <row r="9" spans="1:12" x14ac:dyDescent="0.2">
      <c r="A9" s="60">
        <v>40461</v>
      </c>
      <c r="B9" t="s">
        <v>164</v>
      </c>
      <c r="C9" t="s">
        <v>225</v>
      </c>
      <c r="D9">
        <v>19</v>
      </c>
      <c r="F9" s="85">
        <f>G6</f>
        <v>40330</v>
      </c>
      <c r="G9" s="4">
        <f>SUMIFS($D$4:$D$684,$A$4:$A$684,"&gt;="&amp;$F9,$A$4:$A$684,"&lt;="&amp;EOMONTH($F9,0),$B$4:$B$684,G$8)</f>
        <v>165</v>
      </c>
      <c r="H9" s="4">
        <f t="shared" ref="G9:L19" si="0">SUMIFS($D$4:$D$684,$A$4:$A$684,"&gt;="&amp;$F9,$A$4:$A$684,"&lt;="&amp;EOMONTH($F9,0),$B$4:$B$684,H$8)</f>
        <v>26</v>
      </c>
      <c r="I9" s="4">
        <f t="shared" si="0"/>
        <v>94</v>
      </c>
      <c r="J9" s="4">
        <f t="shared" si="0"/>
        <v>97</v>
      </c>
      <c r="K9" s="4">
        <f t="shared" si="0"/>
        <v>91</v>
      </c>
      <c r="L9" s="4">
        <f t="shared" si="0"/>
        <v>84</v>
      </c>
    </row>
    <row r="10" spans="1:12" x14ac:dyDescent="0.2">
      <c r="A10" s="60">
        <v>40741</v>
      </c>
      <c r="B10" t="s">
        <v>164</v>
      </c>
      <c r="C10" t="s">
        <v>225</v>
      </c>
      <c r="D10">
        <v>24</v>
      </c>
      <c r="F10" s="85">
        <f>EDATE(F9,1)</f>
        <v>40360</v>
      </c>
      <c r="G10" s="4">
        <f t="shared" si="0"/>
        <v>55</v>
      </c>
      <c r="H10" s="4">
        <f t="shared" si="0"/>
        <v>32</v>
      </c>
      <c r="I10" s="4">
        <f t="shared" si="0"/>
        <v>43</v>
      </c>
      <c r="J10" s="4">
        <f t="shared" si="0"/>
        <v>34</v>
      </c>
      <c r="K10" s="4">
        <f t="shared" si="0"/>
        <v>127</v>
      </c>
      <c r="L10" s="4">
        <f t="shared" si="0"/>
        <v>51</v>
      </c>
    </row>
    <row r="11" spans="1:12" x14ac:dyDescent="0.2">
      <c r="A11" s="60">
        <v>40888</v>
      </c>
      <c r="B11" t="s">
        <v>224</v>
      </c>
      <c r="C11" t="s">
        <v>236</v>
      </c>
      <c r="D11">
        <v>11</v>
      </c>
      <c r="F11" s="85">
        <f t="shared" ref="F11:F19" si="1">EDATE(F10,1)</f>
        <v>40391</v>
      </c>
      <c r="G11" s="4">
        <f t="shared" si="0"/>
        <v>43</v>
      </c>
      <c r="H11" s="4">
        <f t="shared" si="0"/>
        <v>81</v>
      </c>
      <c r="I11" s="4">
        <f t="shared" si="0"/>
        <v>80</v>
      </c>
      <c r="J11" s="4">
        <f t="shared" si="0"/>
        <v>81</v>
      </c>
      <c r="K11" s="4">
        <f t="shared" si="0"/>
        <v>49</v>
      </c>
      <c r="L11" s="4">
        <f t="shared" si="0"/>
        <v>112</v>
      </c>
    </row>
    <row r="12" spans="1:12" x14ac:dyDescent="0.2">
      <c r="A12" s="60">
        <v>40993</v>
      </c>
      <c r="B12" t="s">
        <v>164</v>
      </c>
      <c r="C12" t="s">
        <v>237</v>
      </c>
      <c r="D12">
        <v>5</v>
      </c>
      <c r="F12" s="85">
        <f t="shared" si="1"/>
        <v>40422</v>
      </c>
      <c r="G12" s="4">
        <f t="shared" si="0"/>
        <v>43</v>
      </c>
      <c r="H12" s="4">
        <f t="shared" si="0"/>
        <v>35</v>
      </c>
      <c r="I12" s="4">
        <f t="shared" si="0"/>
        <v>70</v>
      </c>
      <c r="J12" s="4">
        <f t="shared" si="0"/>
        <v>62</v>
      </c>
      <c r="K12" s="4">
        <f t="shared" si="0"/>
        <v>73</v>
      </c>
      <c r="L12" s="4">
        <f t="shared" si="0"/>
        <v>49</v>
      </c>
    </row>
    <row r="13" spans="1:12" x14ac:dyDescent="0.2">
      <c r="A13" s="60">
        <v>40482</v>
      </c>
      <c r="B13" t="s">
        <v>164</v>
      </c>
      <c r="C13" t="s">
        <v>236</v>
      </c>
      <c r="D13">
        <v>5</v>
      </c>
      <c r="F13" s="85">
        <f t="shared" si="1"/>
        <v>40452</v>
      </c>
      <c r="G13" s="4">
        <f t="shared" si="0"/>
        <v>69</v>
      </c>
      <c r="H13" s="4">
        <f t="shared" si="0"/>
        <v>70</v>
      </c>
      <c r="I13" s="4">
        <f t="shared" si="0"/>
        <v>85</v>
      </c>
      <c r="J13" s="4">
        <f t="shared" si="0"/>
        <v>66</v>
      </c>
      <c r="K13" s="4">
        <f t="shared" si="0"/>
        <v>47</v>
      </c>
      <c r="L13" s="4">
        <f t="shared" si="0"/>
        <v>58</v>
      </c>
    </row>
    <row r="14" spans="1:12" x14ac:dyDescent="0.2">
      <c r="A14" s="60">
        <v>40577</v>
      </c>
      <c r="B14" t="s">
        <v>234</v>
      </c>
      <c r="C14" t="s">
        <v>227</v>
      </c>
      <c r="D14">
        <v>5</v>
      </c>
      <c r="F14" s="85">
        <f t="shared" si="1"/>
        <v>40483</v>
      </c>
      <c r="G14" s="4">
        <f t="shared" si="0"/>
        <v>11</v>
      </c>
      <c r="H14" s="4">
        <f t="shared" si="0"/>
        <v>56</v>
      </c>
      <c r="I14" s="4">
        <f t="shared" si="0"/>
        <v>78</v>
      </c>
      <c r="J14" s="4">
        <f t="shared" si="0"/>
        <v>32</v>
      </c>
      <c r="K14" s="4">
        <f t="shared" si="0"/>
        <v>25</v>
      </c>
      <c r="L14" s="4">
        <f t="shared" si="0"/>
        <v>63</v>
      </c>
    </row>
    <row r="15" spans="1:12" x14ac:dyDescent="0.2">
      <c r="A15" s="60">
        <v>40717</v>
      </c>
      <c r="B15" t="s">
        <v>235</v>
      </c>
      <c r="C15" t="s">
        <v>225</v>
      </c>
      <c r="D15">
        <v>17</v>
      </c>
      <c r="F15" s="85">
        <f t="shared" si="1"/>
        <v>40513</v>
      </c>
      <c r="G15" s="4">
        <f t="shared" si="0"/>
        <v>7</v>
      </c>
      <c r="H15" s="4">
        <f t="shared" si="0"/>
        <v>45</v>
      </c>
      <c r="I15" s="4">
        <f t="shared" si="0"/>
        <v>81</v>
      </c>
      <c r="J15" s="4">
        <f t="shared" si="0"/>
        <v>104</v>
      </c>
      <c r="K15" s="4">
        <f t="shared" si="0"/>
        <v>25</v>
      </c>
      <c r="L15" s="4">
        <f t="shared" si="0"/>
        <v>32</v>
      </c>
    </row>
    <row r="16" spans="1:12" x14ac:dyDescent="0.2">
      <c r="A16" s="60">
        <v>40734</v>
      </c>
      <c r="B16" t="s">
        <v>234</v>
      </c>
      <c r="C16" t="s">
        <v>237</v>
      </c>
      <c r="D16">
        <v>3</v>
      </c>
      <c r="F16" s="85">
        <f t="shared" si="1"/>
        <v>40544</v>
      </c>
      <c r="G16" s="4">
        <f t="shared" si="0"/>
        <v>78</v>
      </c>
      <c r="H16" s="4">
        <f t="shared" si="0"/>
        <v>73</v>
      </c>
      <c r="I16" s="4">
        <f t="shared" si="0"/>
        <v>82</v>
      </c>
      <c r="J16" s="4">
        <f t="shared" si="0"/>
        <v>43</v>
      </c>
      <c r="K16" s="4">
        <f t="shared" si="0"/>
        <v>40</v>
      </c>
      <c r="L16" s="4">
        <f t="shared" si="0"/>
        <v>73</v>
      </c>
    </row>
    <row r="17" spans="1:12" x14ac:dyDescent="0.2">
      <c r="A17" s="60">
        <v>40796</v>
      </c>
      <c r="B17" t="s">
        <v>234</v>
      </c>
      <c r="C17" t="s">
        <v>238</v>
      </c>
      <c r="D17">
        <v>17</v>
      </c>
      <c r="F17" s="85">
        <f t="shared" si="1"/>
        <v>40575</v>
      </c>
      <c r="G17" s="4">
        <f t="shared" si="0"/>
        <v>37</v>
      </c>
      <c r="H17" s="4">
        <f t="shared" si="0"/>
        <v>53</v>
      </c>
      <c r="I17" s="4">
        <f t="shared" si="0"/>
        <v>13</v>
      </c>
      <c r="J17" s="4">
        <f t="shared" si="0"/>
        <v>13</v>
      </c>
      <c r="K17" s="4">
        <f t="shared" si="0"/>
        <v>94</v>
      </c>
      <c r="L17" s="4">
        <f t="shared" si="0"/>
        <v>70</v>
      </c>
    </row>
    <row r="18" spans="1:12" x14ac:dyDescent="0.2">
      <c r="A18" s="60">
        <v>40420</v>
      </c>
      <c r="B18" t="s">
        <v>231</v>
      </c>
      <c r="C18" t="s">
        <v>227</v>
      </c>
      <c r="D18">
        <v>4</v>
      </c>
      <c r="F18" s="85">
        <f t="shared" si="1"/>
        <v>40603</v>
      </c>
      <c r="G18" s="4">
        <f t="shared" si="0"/>
        <v>78</v>
      </c>
      <c r="H18" s="4">
        <f t="shared" si="0"/>
        <v>41</v>
      </c>
      <c r="I18" s="4">
        <f t="shared" si="0"/>
        <v>55</v>
      </c>
      <c r="J18" s="4">
        <f t="shared" si="0"/>
        <v>36</v>
      </c>
      <c r="K18" s="4">
        <f t="shared" si="0"/>
        <v>71</v>
      </c>
      <c r="L18" s="4">
        <f t="shared" si="0"/>
        <v>92</v>
      </c>
    </row>
    <row r="19" spans="1:12" x14ac:dyDescent="0.2">
      <c r="A19" s="60">
        <v>40429</v>
      </c>
      <c r="B19" t="s">
        <v>231</v>
      </c>
      <c r="C19" t="s">
        <v>225</v>
      </c>
      <c r="D19">
        <v>22</v>
      </c>
      <c r="F19" s="85">
        <f t="shared" si="1"/>
        <v>40634</v>
      </c>
      <c r="G19" s="4">
        <f t="shared" si="0"/>
        <v>87</v>
      </c>
      <c r="H19" s="4">
        <f t="shared" si="0"/>
        <v>26</v>
      </c>
      <c r="I19" s="4">
        <f t="shared" si="0"/>
        <v>79</v>
      </c>
      <c r="J19" s="4">
        <f t="shared" si="0"/>
        <v>44</v>
      </c>
      <c r="K19" s="4">
        <f t="shared" si="0"/>
        <v>58</v>
      </c>
      <c r="L19" s="4">
        <f t="shared" si="0"/>
        <v>106</v>
      </c>
    </row>
    <row r="20" spans="1:12" x14ac:dyDescent="0.2">
      <c r="A20" s="60">
        <v>40865</v>
      </c>
      <c r="B20" t="s">
        <v>224</v>
      </c>
      <c r="C20" t="s">
        <v>237</v>
      </c>
      <c r="D20">
        <v>6</v>
      </c>
    </row>
    <row r="21" spans="1:12" x14ac:dyDescent="0.2">
      <c r="A21" s="60">
        <v>40487</v>
      </c>
      <c r="B21" t="s">
        <v>234</v>
      </c>
      <c r="C21" t="s">
        <v>238</v>
      </c>
      <c r="D21">
        <v>4</v>
      </c>
      <c r="F21" t="s">
        <v>239</v>
      </c>
    </row>
    <row r="22" spans="1:12" x14ac:dyDescent="0.2">
      <c r="A22" s="60">
        <v>40358</v>
      </c>
      <c r="B22" t="s">
        <v>235</v>
      </c>
      <c r="C22" t="s">
        <v>238</v>
      </c>
      <c r="D22">
        <v>22</v>
      </c>
    </row>
    <row r="23" spans="1:12" x14ac:dyDescent="0.2">
      <c r="A23" s="60">
        <v>40702</v>
      </c>
      <c r="B23" t="s">
        <v>234</v>
      </c>
      <c r="C23" t="s">
        <v>238</v>
      </c>
      <c r="D23">
        <v>22</v>
      </c>
    </row>
    <row r="24" spans="1:12" x14ac:dyDescent="0.2">
      <c r="A24" s="60">
        <v>40675</v>
      </c>
      <c r="B24" t="s">
        <v>164</v>
      </c>
      <c r="C24" t="s">
        <v>236</v>
      </c>
      <c r="D24">
        <v>14</v>
      </c>
    </row>
    <row r="25" spans="1:12" x14ac:dyDescent="0.2">
      <c r="A25" s="60">
        <v>40395</v>
      </c>
      <c r="B25" t="s">
        <v>164</v>
      </c>
      <c r="C25" t="s">
        <v>225</v>
      </c>
      <c r="D25">
        <v>25</v>
      </c>
    </row>
    <row r="26" spans="1:12" x14ac:dyDescent="0.2">
      <c r="A26" s="60">
        <v>40438</v>
      </c>
      <c r="B26" t="s">
        <v>164</v>
      </c>
      <c r="C26" t="s">
        <v>238</v>
      </c>
      <c r="D26">
        <v>10</v>
      </c>
    </row>
    <row r="27" spans="1:12" x14ac:dyDescent="0.2">
      <c r="A27" s="60">
        <v>40687</v>
      </c>
      <c r="B27" t="s">
        <v>224</v>
      </c>
      <c r="C27" t="s">
        <v>225</v>
      </c>
      <c r="D27">
        <v>11</v>
      </c>
    </row>
    <row r="28" spans="1:12" x14ac:dyDescent="0.2">
      <c r="A28" s="60">
        <v>40708</v>
      </c>
      <c r="B28" t="s">
        <v>235</v>
      </c>
      <c r="C28" t="s">
        <v>225</v>
      </c>
      <c r="D28">
        <v>25</v>
      </c>
    </row>
    <row r="29" spans="1:12" x14ac:dyDescent="0.2">
      <c r="A29" s="60">
        <v>40645</v>
      </c>
      <c r="B29" t="s">
        <v>231</v>
      </c>
      <c r="C29" t="s">
        <v>225</v>
      </c>
      <c r="D29">
        <v>25</v>
      </c>
    </row>
    <row r="30" spans="1:12" x14ac:dyDescent="0.2">
      <c r="A30" s="60">
        <v>40564</v>
      </c>
      <c r="B30" t="s">
        <v>234</v>
      </c>
      <c r="C30" t="s">
        <v>227</v>
      </c>
      <c r="D30">
        <v>16</v>
      </c>
    </row>
    <row r="31" spans="1:12" x14ac:dyDescent="0.2">
      <c r="A31" s="60">
        <v>40541</v>
      </c>
      <c r="B31" t="s">
        <v>231</v>
      </c>
      <c r="C31" t="s">
        <v>238</v>
      </c>
      <c r="D31">
        <v>7</v>
      </c>
    </row>
    <row r="32" spans="1:12" x14ac:dyDescent="0.2">
      <c r="A32" s="60">
        <v>40885</v>
      </c>
      <c r="B32" t="s">
        <v>112</v>
      </c>
      <c r="C32" t="s">
        <v>237</v>
      </c>
      <c r="D32">
        <v>6</v>
      </c>
    </row>
    <row r="33" spans="1:4" x14ac:dyDescent="0.2">
      <c r="A33" s="60">
        <v>40908</v>
      </c>
      <c r="B33" t="s">
        <v>231</v>
      </c>
      <c r="C33" t="s">
        <v>237</v>
      </c>
      <c r="D33">
        <v>3</v>
      </c>
    </row>
    <row r="34" spans="1:4" x14ac:dyDescent="0.2">
      <c r="A34" s="60">
        <v>40564</v>
      </c>
      <c r="B34" t="s">
        <v>231</v>
      </c>
      <c r="C34" t="s">
        <v>225</v>
      </c>
      <c r="D34">
        <v>11</v>
      </c>
    </row>
    <row r="35" spans="1:4" x14ac:dyDescent="0.2">
      <c r="A35" s="60">
        <v>40686</v>
      </c>
      <c r="B35" t="s">
        <v>234</v>
      </c>
      <c r="C35" t="s">
        <v>227</v>
      </c>
      <c r="D35">
        <v>15</v>
      </c>
    </row>
    <row r="36" spans="1:4" x14ac:dyDescent="0.2">
      <c r="A36" s="60">
        <v>40518</v>
      </c>
      <c r="B36" t="s">
        <v>234</v>
      </c>
      <c r="C36" t="s">
        <v>238</v>
      </c>
      <c r="D36">
        <v>16</v>
      </c>
    </row>
    <row r="37" spans="1:4" x14ac:dyDescent="0.2">
      <c r="A37" s="60">
        <v>40719</v>
      </c>
      <c r="B37" t="s">
        <v>234</v>
      </c>
      <c r="C37" t="s">
        <v>232</v>
      </c>
      <c r="D37">
        <v>18</v>
      </c>
    </row>
    <row r="38" spans="1:4" x14ac:dyDescent="0.2">
      <c r="A38" s="60">
        <v>40433</v>
      </c>
      <c r="B38" t="s">
        <v>164</v>
      </c>
      <c r="C38" t="s">
        <v>236</v>
      </c>
      <c r="D38">
        <v>3</v>
      </c>
    </row>
    <row r="39" spans="1:4" x14ac:dyDescent="0.2">
      <c r="A39" s="60">
        <v>40329</v>
      </c>
      <c r="B39" t="s">
        <v>235</v>
      </c>
      <c r="C39" t="s">
        <v>227</v>
      </c>
      <c r="D39">
        <v>1</v>
      </c>
    </row>
    <row r="40" spans="1:4" x14ac:dyDescent="0.2">
      <c r="A40" s="60">
        <v>40341</v>
      </c>
      <c r="B40" t="s">
        <v>112</v>
      </c>
      <c r="C40" t="s">
        <v>237</v>
      </c>
      <c r="D40">
        <v>7</v>
      </c>
    </row>
    <row r="41" spans="1:4" x14ac:dyDescent="0.2">
      <c r="A41" s="60">
        <v>40396</v>
      </c>
      <c r="B41" t="s">
        <v>231</v>
      </c>
      <c r="C41" t="s">
        <v>238</v>
      </c>
      <c r="D41">
        <v>16</v>
      </c>
    </row>
    <row r="42" spans="1:4" x14ac:dyDescent="0.2">
      <c r="A42" s="60">
        <v>40938</v>
      </c>
      <c r="B42" t="s">
        <v>235</v>
      </c>
      <c r="C42" t="s">
        <v>225</v>
      </c>
      <c r="D42">
        <v>24</v>
      </c>
    </row>
    <row r="43" spans="1:4" x14ac:dyDescent="0.2">
      <c r="A43" s="60">
        <v>40586</v>
      </c>
      <c r="B43" t="s">
        <v>112</v>
      </c>
      <c r="C43" t="s">
        <v>236</v>
      </c>
      <c r="D43">
        <v>25</v>
      </c>
    </row>
    <row r="44" spans="1:4" x14ac:dyDescent="0.2">
      <c r="A44" s="60">
        <v>40632</v>
      </c>
      <c r="B44" t="s">
        <v>224</v>
      </c>
      <c r="C44" t="s">
        <v>232</v>
      </c>
      <c r="D44">
        <v>6</v>
      </c>
    </row>
    <row r="45" spans="1:4" x14ac:dyDescent="0.2">
      <c r="A45" s="60">
        <v>40475</v>
      </c>
      <c r="B45" t="s">
        <v>164</v>
      </c>
      <c r="C45" t="s">
        <v>225</v>
      </c>
      <c r="D45">
        <v>4</v>
      </c>
    </row>
    <row r="46" spans="1:4" x14ac:dyDescent="0.2">
      <c r="A46" s="60">
        <v>40902</v>
      </c>
      <c r="B46" t="s">
        <v>234</v>
      </c>
      <c r="C46" t="s">
        <v>225</v>
      </c>
      <c r="D46">
        <v>8</v>
      </c>
    </row>
    <row r="47" spans="1:4" x14ac:dyDescent="0.2">
      <c r="A47" s="60">
        <v>40358</v>
      </c>
      <c r="B47" t="s">
        <v>235</v>
      </c>
      <c r="C47" t="s">
        <v>225</v>
      </c>
      <c r="D47">
        <v>7</v>
      </c>
    </row>
    <row r="48" spans="1:4" x14ac:dyDescent="0.2">
      <c r="A48" s="60">
        <v>40688</v>
      </c>
      <c r="B48" t="s">
        <v>224</v>
      </c>
      <c r="C48" t="s">
        <v>237</v>
      </c>
      <c r="D48">
        <v>7</v>
      </c>
    </row>
    <row r="49" spans="1:4" x14ac:dyDescent="0.2">
      <c r="A49" s="60">
        <v>40873</v>
      </c>
      <c r="B49" t="s">
        <v>164</v>
      </c>
      <c r="C49" t="s">
        <v>227</v>
      </c>
      <c r="D49">
        <v>9</v>
      </c>
    </row>
    <row r="50" spans="1:4" x14ac:dyDescent="0.2">
      <c r="A50" s="60">
        <v>40309</v>
      </c>
      <c r="B50" t="s">
        <v>235</v>
      </c>
      <c r="C50" t="s">
        <v>236</v>
      </c>
      <c r="D50">
        <v>3</v>
      </c>
    </row>
    <row r="51" spans="1:4" x14ac:dyDescent="0.2">
      <c r="A51" s="60">
        <v>40585</v>
      </c>
      <c r="B51" t="s">
        <v>231</v>
      </c>
      <c r="C51" t="s">
        <v>232</v>
      </c>
      <c r="D51">
        <v>10</v>
      </c>
    </row>
    <row r="52" spans="1:4" x14ac:dyDescent="0.2">
      <c r="A52" s="60">
        <v>40787</v>
      </c>
      <c r="B52" t="s">
        <v>164</v>
      </c>
      <c r="C52" t="s">
        <v>225</v>
      </c>
      <c r="D52">
        <v>14</v>
      </c>
    </row>
    <row r="53" spans="1:4" x14ac:dyDescent="0.2">
      <c r="A53" s="60">
        <v>40642</v>
      </c>
      <c r="B53" t="s">
        <v>231</v>
      </c>
      <c r="C53" t="s">
        <v>227</v>
      </c>
      <c r="D53">
        <v>1</v>
      </c>
    </row>
    <row r="54" spans="1:4" x14ac:dyDescent="0.2">
      <c r="A54" s="60">
        <v>40453</v>
      </c>
      <c r="B54" t="s">
        <v>231</v>
      </c>
      <c r="C54" t="s">
        <v>238</v>
      </c>
      <c r="D54">
        <v>11</v>
      </c>
    </row>
    <row r="55" spans="1:4" x14ac:dyDescent="0.2">
      <c r="A55" s="60">
        <v>40468</v>
      </c>
      <c r="B55" t="s">
        <v>224</v>
      </c>
      <c r="C55" t="s">
        <v>237</v>
      </c>
      <c r="D55">
        <v>17</v>
      </c>
    </row>
    <row r="56" spans="1:4" x14ac:dyDescent="0.2">
      <c r="A56" s="60">
        <v>40628</v>
      </c>
      <c r="B56" t="s">
        <v>112</v>
      </c>
      <c r="C56" t="s">
        <v>238</v>
      </c>
      <c r="D56">
        <v>4</v>
      </c>
    </row>
    <row r="57" spans="1:4" x14ac:dyDescent="0.2">
      <c r="A57" s="60">
        <v>40940</v>
      </c>
      <c r="B57" t="s">
        <v>224</v>
      </c>
      <c r="C57" t="s">
        <v>236</v>
      </c>
      <c r="D57">
        <v>14</v>
      </c>
    </row>
    <row r="58" spans="1:4" x14ac:dyDescent="0.2">
      <c r="A58" s="60">
        <v>40843</v>
      </c>
      <c r="B58" t="s">
        <v>231</v>
      </c>
      <c r="C58" t="s">
        <v>225</v>
      </c>
      <c r="D58">
        <v>19</v>
      </c>
    </row>
    <row r="59" spans="1:4" x14ac:dyDescent="0.2">
      <c r="A59" s="60">
        <v>40628</v>
      </c>
      <c r="B59" t="s">
        <v>112</v>
      </c>
      <c r="C59" t="s">
        <v>225</v>
      </c>
      <c r="D59">
        <v>19</v>
      </c>
    </row>
    <row r="60" spans="1:4" x14ac:dyDescent="0.2">
      <c r="A60" s="60">
        <v>40755</v>
      </c>
      <c r="B60" t="s">
        <v>164</v>
      </c>
      <c r="C60" t="s">
        <v>237</v>
      </c>
      <c r="D60">
        <v>8</v>
      </c>
    </row>
    <row r="61" spans="1:4" x14ac:dyDescent="0.2">
      <c r="A61" s="60">
        <v>40410</v>
      </c>
      <c r="B61" t="s">
        <v>235</v>
      </c>
      <c r="C61" t="s">
        <v>238</v>
      </c>
      <c r="D61">
        <v>23</v>
      </c>
    </row>
    <row r="62" spans="1:4" x14ac:dyDescent="0.2">
      <c r="A62" s="60">
        <v>40610</v>
      </c>
      <c r="B62" t="s">
        <v>112</v>
      </c>
      <c r="C62" t="s">
        <v>238</v>
      </c>
      <c r="D62">
        <v>9</v>
      </c>
    </row>
    <row r="63" spans="1:4" x14ac:dyDescent="0.2">
      <c r="A63" s="60">
        <v>40935</v>
      </c>
      <c r="B63" t="s">
        <v>234</v>
      </c>
      <c r="C63" t="s">
        <v>227</v>
      </c>
      <c r="D63">
        <v>23</v>
      </c>
    </row>
    <row r="64" spans="1:4" x14ac:dyDescent="0.2">
      <c r="A64" s="60">
        <v>40684</v>
      </c>
      <c r="B64" t="s">
        <v>224</v>
      </c>
      <c r="C64" t="s">
        <v>236</v>
      </c>
      <c r="D64">
        <v>6</v>
      </c>
    </row>
    <row r="65" spans="1:4" x14ac:dyDescent="0.2">
      <c r="A65" s="60">
        <v>40633</v>
      </c>
      <c r="B65" t="s">
        <v>231</v>
      </c>
      <c r="C65" t="s">
        <v>227</v>
      </c>
      <c r="D65">
        <v>3</v>
      </c>
    </row>
    <row r="66" spans="1:4" x14ac:dyDescent="0.2">
      <c r="A66" s="60">
        <v>40714</v>
      </c>
      <c r="B66" t="s">
        <v>224</v>
      </c>
      <c r="C66" t="s">
        <v>237</v>
      </c>
      <c r="D66">
        <v>7</v>
      </c>
    </row>
    <row r="67" spans="1:4" x14ac:dyDescent="0.2">
      <c r="A67" s="60">
        <v>40784</v>
      </c>
      <c r="B67" t="s">
        <v>234</v>
      </c>
      <c r="C67" t="s">
        <v>225</v>
      </c>
      <c r="D67">
        <v>20</v>
      </c>
    </row>
    <row r="68" spans="1:4" x14ac:dyDescent="0.2">
      <c r="A68" s="60">
        <v>40964</v>
      </c>
      <c r="B68" t="s">
        <v>234</v>
      </c>
      <c r="C68" t="s">
        <v>225</v>
      </c>
      <c r="D68">
        <v>19</v>
      </c>
    </row>
    <row r="69" spans="1:4" x14ac:dyDescent="0.2">
      <c r="A69" s="60">
        <v>40723</v>
      </c>
      <c r="B69" t="s">
        <v>234</v>
      </c>
      <c r="C69" t="s">
        <v>227</v>
      </c>
      <c r="D69">
        <v>1</v>
      </c>
    </row>
    <row r="70" spans="1:4" x14ac:dyDescent="0.2">
      <c r="A70" s="60">
        <v>40985</v>
      </c>
      <c r="B70" t="s">
        <v>231</v>
      </c>
      <c r="C70" t="s">
        <v>236</v>
      </c>
      <c r="D70">
        <v>20</v>
      </c>
    </row>
    <row r="71" spans="1:4" x14ac:dyDescent="0.2">
      <c r="A71" s="60">
        <v>40925</v>
      </c>
      <c r="B71" t="s">
        <v>235</v>
      </c>
      <c r="C71" t="s">
        <v>237</v>
      </c>
      <c r="D71">
        <v>5</v>
      </c>
    </row>
    <row r="72" spans="1:4" x14ac:dyDescent="0.2">
      <c r="A72" s="60">
        <v>40323</v>
      </c>
      <c r="B72" t="s">
        <v>112</v>
      </c>
      <c r="C72" t="s">
        <v>232</v>
      </c>
      <c r="D72">
        <v>16</v>
      </c>
    </row>
    <row r="73" spans="1:4" x14ac:dyDescent="0.2">
      <c r="A73" s="60">
        <v>40391</v>
      </c>
      <c r="B73" t="s">
        <v>112</v>
      </c>
      <c r="C73" t="s">
        <v>238</v>
      </c>
      <c r="D73">
        <v>25</v>
      </c>
    </row>
    <row r="74" spans="1:4" x14ac:dyDescent="0.2">
      <c r="A74" s="60">
        <v>40718</v>
      </c>
      <c r="B74" t="s">
        <v>231</v>
      </c>
      <c r="C74" t="s">
        <v>238</v>
      </c>
      <c r="D74">
        <v>23</v>
      </c>
    </row>
    <row r="75" spans="1:4" x14ac:dyDescent="0.2">
      <c r="A75" s="60">
        <v>40411</v>
      </c>
      <c r="B75" t="s">
        <v>112</v>
      </c>
      <c r="C75" t="s">
        <v>225</v>
      </c>
      <c r="D75">
        <v>18</v>
      </c>
    </row>
    <row r="76" spans="1:4" x14ac:dyDescent="0.2">
      <c r="A76" s="60">
        <v>40918</v>
      </c>
      <c r="B76" t="s">
        <v>112</v>
      </c>
      <c r="C76" t="s">
        <v>232</v>
      </c>
      <c r="D76">
        <v>17</v>
      </c>
    </row>
    <row r="77" spans="1:4" x14ac:dyDescent="0.2">
      <c r="A77" s="60">
        <v>40691</v>
      </c>
      <c r="B77" t="s">
        <v>164</v>
      </c>
      <c r="C77" t="s">
        <v>238</v>
      </c>
      <c r="D77">
        <v>10</v>
      </c>
    </row>
    <row r="78" spans="1:4" x14ac:dyDescent="0.2">
      <c r="A78" s="60">
        <v>40360</v>
      </c>
      <c r="B78" t="s">
        <v>112</v>
      </c>
      <c r="C78" t="s">
        <v>237</v>
      </c>
      <c r="D78">
        <v>14</v>
      </c>
    </row>
    <row r="79" spans="1:4" x14ac:dyDescent="0.2">
      <c r="A79" s="60">
        <v>40926</v>
      </c>
      <c r="B79" t="s">
        <v>231</v>
      </c>
      <c r="C79" t="s">
        <v>236</v>
      </c>
      <c r="D79">
        <v>9</v>
      </c>
    </row>
    <row r="80" spans="1:4" x14ac:dyDescent="0.2">
      <c r="A80" s="60">
        <v>40416</v>
      </c>
      <c r="B80" t="s">
        <v>234</v>
      </c>
      <c r="C80" t="s">
        <v>236</v>
      </c>
      <c r="D80">
        <v>19</v>
      </c>
    </row>
    <row r="81" spans="1:4" x14ac:dyDescent="0.2">
      <c r="A81" s="60">
        <v>40732</v>
      </c>
      <c r="B81" t="s">
        <v>231</v>
      </c>
      <c r="C81" t="s">
        <v>227</v>
      </c>
      <c r="D81">
        <v>21</v>
      </c>
    </row>
    <row r="82" spans="1:4" x14ac:dyDescent="0.2">
      <c r="A82" s="60">
        <v>40630</v>
      </c>
      <c r="B82" t="s">
        <v>164</v>
      </c>
      <c r="C82" t="s">
        <v>225</v>
      </c>
      <c r="D82">
        <v>22</v>
      </c>
    </row>
    <row r="83" spans="1:4" x14ac:dyDescent="0.2">
      <c r="A83" s="60">
        <v>41007</v>
      </c>
      <c r="B83" t="s">
        <v>112</v>
      </c>
      <c r="C83" t="s">
        <v>225</v>
      </c>
      <c r="D83">
        <v>24</v>
      </c>
    </row>
    <row r="84" spans="1:4" x14ac:dyDescent="0.2">
      <c r="A84" s="60">
        <v>40701</v>
      </c>
      <c r="B84" t="s">
        <v>231</v>
      </c>
      <c r="C84" t="s">
        <v>236</v>
      </c>
      <c r="D84">
        <v>13</v>
      </c>
    </row>
    <row r="85" spans="1:4" x14ac:dyDescent="0.2">
      <c r="A85" s="60">
        <v>40984</v>
      </c>
      <c r="B85" t="s">
        <v>224</v>
      </c>
      <c r="C85" t="s">
        <v>238</v>
      </c>
      <c r="D85">
        <v>15</v>
      </c>
    </row>
    <row r="86" spans="1:4" x14ac:dyDescent="0.2">
      <c r="A86" s="60">
        <v>40741</v>
      </c>
      <c r="B86" t="s">
        <v>224</v>
      </c>
      <c r="C86" t="s">
        <v>236</v>
      </c>
      <c r="D86">
        <v>24</v>
      </c>
    </row>
    <row r="87" spans="1:4" x14ac:dyDescent="0.2">
      <c r="A87" s="60">
        <v>40575</v>
      </c>
      <c r="B87" t="s">
        <v>231</v>
      </c>
      <c r="C87" t="s">
        <v>237</v>
      </c>
      <c r="D87">
        <v>14</v>
      </c>
    </row>
    <row r="88" spans="1:4" x14ac:dyDescent="0.2">
      <c r="A88" s="60">
        <v>40409</v>
      </c>
      <c r="B88" t="s">
        <v>224</v>
      </c>
      <c r="C88" t="s">
        <v>227</v>
      </c>
      <c r="D88">
        <v>16</v>
      </c>
    </row>
    <row r="89" spans="1:4" x14ac:dyDescent="0.2">
      <c r="A89" s="60">
        <v>40801</v>
      </c>
      <c r="B89" t="s">
        <v>231</v>
      </c>
      <c r="C89" t="s">
        <v>236</v>
      </c>
      <c r="D89">
        <v>3</v>
      </c>
    </row>
    <row r="90" spans="1:4" x14ac:dyDescent="0.2">
      <c r="A90" s="60">
        <v>40631</v>
      </c>
      <c r="B90" t="s">
        <v>235</v>
      </c>
      <c r="C90" t="s">
        <v>225</v>
      </c>
      <c r="D90">
        <v>20</v>
      </c>
    </row>
    <row r="91" spans="1:4" x14ac:dyDescent="0.2">
      <c r="A91" s="60">
        <v>40856</v>
      </c>
      <c r="B91" t="s">
        <v>224</v>
      </c>
      <c r="C91" t="s">
        <v>232</v>
      </c>
      <c r="D91">
        <v>20</v>
      </c>
    </row>
    <row r="92" spans="1:4" x14ac:dyDescent="0.2">
      <c r="A92" s="60">
        <v>40661</v>
      </c>
      <c r="B92" t="s">
        <v>164</v>
      </c>
      <c r="C92" t="s">
        <v>238</v>
      </c>
      <c r="D92">
        <v>21</v>
      </c>
    </row>
    <row r="93" spans="1:4" x14ac:dyDescent="0.2">
      <c r="A93" s="60">
        <v>40898</v>
      </c>
      <c r="B93" t="s">
        <v>224</v>
      </c>
      <c r="C93" t="s">
        <v>237</v>
      </c>
      <c r="D93">
        <v>6</v>
      </c>
    </row>
    <row r="94" spans="1:4" x14ac:dyDescent="0.2">
      <c r="A94" s="60">
        <v>40652</v>
      </c>
      <c r="B94" t="s">
        <v>112</v>
      </c>
      <c r="C94" t="s">
        <v>236</v>
      </c>
      <c r="D94">
        <v>23</v>
      </c>
    </row>
    <row r="95" spans="1:4" x14ac:dyDescent="0.2">
      <c r="A95" s="60">
        <v>40710</v>
      </c>
      <c r="B95" t="s">
        <v>235</v>
      </c>
      <c r="C95" t="s">
        <v>232</v>
      </c>
      <c r="D95">
        <v>20</v>
      </c>
    </row>
    <row r="96" spans="1:4" x14ac:dyDescent="0.2">
      <c r="A96" s="60">
        <v>40475</v>
      </c>
      <c r="B96" t="s">
        <v>235</v>
      </c>
      <c r="C96" t="s">
        <v>225</v>
      </c>
      <c r="D96">
        <v>7</v>
      </c>
    </row>
    <row r="97" spans="1:4" x14ac:dyDescent="0.2">
      <c r="A97" s="60">
        <v>40329</v>
      </c>
      <c r="B97" t="s">
        <v>112</v>
      </c>
      <c r="C97" t="s">
        <v>236</v>
      </c>
      <c r="D97">
        <v>2</v>
      </c>
    </row>
    <row r="98" spans="1:4" x14ac:dyDescent="0.2">
      <c r="A98" s="60">
        <v>40789</v>
      </c>
      <c r="B98" t="s">
        <v>231</v>
      </c>
      <c r="C98" t="s">
        <v>237</v>
      </c>
      <c r="D98">
        <v>1</v>
      </c>
    </row>
    <row r="99" spans="1:4" x14ac:dyDescent="0.2">
      <c r="A99" s="60">
        <v>40635</v>
      </c>
      <c r="B99" t="s">
        <v>234</v>
      </c>
      <c r="C99" t="s">
        <v>227</v>
      </c>
      <c r="D99">
        <v>2</v>
      </c>
    </row>
    <row r="100" spans="1:4" x14ac:dyDescent="0.2">
      <c r="A100" s="60">
        <v>40847</v>
      </c>
      <c r="B100" t="s">
        <v>234</v>
      </c>
      <c r="C100" t="s">
        <v>236</v>
      </c>
      <c r="D100">
        <v>19</v>
      </c>
    </row>
    <row r="101" spans="1:4" x14ac:dyDescent="0.2">
      <c r="A101" s="60">
        <v>40562</v>
      </c>
      <c r="B101" t="s">
        <v>112</v>
      </c>
      <c r="C101" t="s">
        <v>236</v>
      </c>
      <c r="D101">
        <v>15</v>
      </c>
    </row>
    <row r="102" spans="1:4" x14ac:dyDescent="0.2">
      <c r="A102" s="60">
        <v>40988</v>
      </c>
      <c r="B102" t="s">
        <v>112</v>
      </c>
      <c r="C102" t="s">
        <v>232</v>
      </c>
      <c r="D102">
        <v>24</v>
      </c>
    </row>
    <row r="103" spans="1:4" x14ac:dyDescent="0.2">
      <c r="A103" s="60">
        <v>40738</v>
      </c>
      <c r="B103" t="s">
        <v>231</v>
      </c>
      <c r="C103" t="s">
        <v>238</v>
      </c>
      <c r="D103">
        <v>15</v>
      </c>
    </row>
    <row r="104" spans="1:4" x14ac:dyDescent="0.2">
      <c r="A104" s="60">
        <v>40777</v>
      </c>
      <c r="B104" t="s">
        <v>224</v>
      </c>
      <c r="C104" t="s">
        <v>237</v>
      </c>
      <c r="D104">
        <v>21</v>
      </c>
    </row>
    <row r="105" spans="1:4" x14ac:dyDescent="0.2">
      <c r="A105" s="60">
        <v>40377</v>
      </c>
      <c r="B105" t="s">
        <v>164</v>
      </c>
      <c r="C105" t="s">
        <v>236</v>
      </c>
      <c r="D105">
        <v>7</v>
      </c>
    </row>
    <row r="106" spans="1:4" x14ac:dyDescent="0.2">
      <c r="A106" s="60">
        <v>40311</v>
      </c>
      <c r="B106" t="s">
        <v>235</v>
      </c>
      <c r="C106" t="s">
        <v>237</v>
      </c>
      <c r="D106">
        <v>19</v>
      </c>
    </row>
    <row r="107" spans="1:4" x14ac:dyDescent="0.2">
      <c r="A107" s="60">
        <v>40815</v>
      </c>
      <c r="B107" t="s">
        <v>112</v>
      </c>
      <c r="C107" t="s">
        <v>238</v>
      </c>
      <c r="D107">
        <v>18</v>
      </c>
    </row>
    <row r="108" spans="1:4" x14ac:dyDescent="0.2">
      <c r="A108" s="60">
        <v>40379</v>
      </c>
      <c r="B108" t="s">
        <v>234</v>
      </c>
      <c r="C108" t="s">
        <v>225</v>
      </c>
      <c r="D108">
        <v>9</v>
      </c>
    </row>
    <row r="109" spans="1:4" x14ac:dyDescent="0.2">
      <c r="A109" s="60">
        <v>40663</v>
      </c>
      <c r="B109" t="s">
        <v>234</v>
      </c>
      <c r="C109" t="s">
        <v>225</v>
      </c>
      <c r="D109">
        <v>7</v>
      </c>
    </row>
    <row r="110" spans="1:4" x14ac:dyDescent="0.2">
      <c r="A110" s="60">
        <v>40381</v>
      </c>
      <c r="B110" t="s">
        <v>234</v>
      </c>
      <c r="C110" t="s">
        <v>225</v>
      </c>
      <c r="D110">
        <v>10</v>
      </c>
    </row>
    <row r="111" spans="1:4" x14ac:dyDescent="0.2">
      <c r="A111" s="60">
        <v>40624</v>
      </c>
      <c r="B111" t="s">
        <v>112</v>
      </c>
      <c r="C111" t="s">
        <v>236</v>
      </c>
      <c r="D111">
        <v>15</v>
      </c>
    </row>
    <row r="112" spans="1:4" x14ac:dyDescent="0.2">
      <c r="A112" s="60">
        <v>40676</v>
      </c>
      <c r="B112" t="s">
        <v>234</v>
      </c>
      <c r="C112" t="s">
        <v>227</v>
      </c>
      <c r="D112">
        <v>6</v>
      </c>
    </row>
    <row r="113" spans="1:4" x14ac:dyDescent="0.2">
      <c r="A113" s="60">
        <v>40338</v>
      </c>
      <c r="B113" t="s">
        <v>224</v>
      </c>
      <c r="C113" t="s">
        <v>238</v>
      </c>
      <c r="D113">
        <v>7</v>
      </c>
    </row>
    <row r="114" spans="1:4" x14ac:dyDescent="0.2">
      <c r="A114" s="60">
        <v>40766</v>
      </c>
      <c r="B114" t="s">
        <v>112</v>
      </c>
      <c r="C114" t="s">
        <v>227</v>
      </c>
      <c r="D114">
        <v>20</v>
      </c>
    </row>
    <row r="115" spans="1:4" x14ac:dyDescent="0.2">
      <c r="A115" s="60">
        <v>40600</v>
      </c>
      <c r="B115" t="s">
        <v>112</v>
      </c>
      <c r="C115" t="s">
        <v>225</v>
      </c>
      <c r="D115">
        <v>7</v>
      </c>
    </row>
    <row r="116" spans="1:4" x14ac:dyDescent="0.2">
      <c r="A116" s="60">
        <v>40313</v>
      </c>
      <c r="B116" t="s">
        <v>235</v>
      </c>
      <c r="C116" t="s">
        <v>225</v>
      </c>
      <c r="D116">
        <v>24</v>
      </c>
    </row>
    <row r="117" spans="1:4" x14ac:dyDescent="0.2">
      <c r="A117" s="60">
        <v>40555</v>
      </c>
      <c r="B117" t="s">
        <v>234</v>
      </c>
      <c r="C117" t="s">
        <v>225</v>
      </c>
      <c r="D117">
        <v>16</v>
      </c>
    </row>
    <row r="118" spans="1:4" x14ac:dyDescent="0.2">
      <c r="A118" s="60">
        <v>40939</v>
      </c>
      <c r="B118" t="s">
        <v>231</v>
      </c>
      <c r="C118" t="s">
        <v>237</v>
      </c>
      <c r="D118">
        <v>20</v>
      </c>
    </row>
    <row r="119" spans="1:4" x14ac:dyDescent="0.2">
      <c r="A119" s="60">
        <v>40683</v>
      </c>
      <c r="B119" t="s">
        <v>234</v>
      </c>
      <c r="C119" t="s">
        <v>225</v>
      </c>
      <c r="D119">
        <v>23</v>
      </c>
    </row>
    <row r="120" spans="1:4" x14ac:dyDescent="0.2">
      <c r="A120" s="60">
        <v>40979</v>
      </c>
      <c r="B120" t="s">
        <v>235</v>
      </c>
      <c r="C120" t="s">
        <v>232</v>
      </c>
      <c r="D120">
        <v>13</v>
      </c>
    </row>
    <row r="121" spans="1:4" x14ac:dyDescent="0.2">
      <c r="A121" s="60">
        <v>40567</v>
      </c>
      <c r="B121" t="s">
        <v>164</v>
      </c>
      <c r="C121" t="s">
        <v>225</v>
      </c>
      <c r="D121">
        <v>23</v>
      </c>
    </row>
    <row r="122" spans="1:4" x14ac:dyDescent="0.2">
      <c r="A122" s="60">
        <v>40896</v>
      </c>
      <c r="B122" t="s">
        <v>164</v>
      </c>
      <c r="C122" t="s">
        <v>225</v>
      </c>
      <c r="D122">
        <v>16</v>
      </c>
    </row>
    <row r="123" spans="1:4" x14ac:dyDescent="0.2">
      <c r="A123" s="60">
        <v>40447</v>
      </c>
      <c r="B123" t="s">
        <v>112</v>
      </c>
      <c r="C123" t="s">
        <v>225</v>
      </c>
      <c r="D123">
        <v>5</v>
      </c>
    </row>
    <row r="124" spans="1:4" x14ac:dyDescent="0.2">
      <c r="A124" s="60">
        <v>40925</v>
      </c>
      <c r="B124" t="s">
        <v>164</v>
      </c>
      <c r="C124" t="s">
        <v>227</v>
      </c>
      <c r="D124">
        <v>20</v>
      </c>
    </row>
    <row r="125" spans="1:4" x14ac:dyDescent="0.2">
      <c r="A125" s="60">
        <v>40913</v>
      </c>
      <c r="B125" t="s">
        <v>234</v>
      </c>
      <c r="C125" t="s">
        <v>237</v>
      </c>
      <c r="D125">
        <v>23</v>
      </c>
    </row>
    <row r="126" spans="1:4" x14ac:dyDescent="0.2">
      <c r="A126" s="60">
        <v>40360</v>
      </c>
      <c r="B126" t="s">
        <v>112</v>
      </c>
      <c r="C126" t="s">
        <v>225</v>
      </c>
      <c r="D126">
        <v>9</v>
      </c>
    </row>
    <row r="127" spans="1:4" x14ac:dyDescent="0.2">
      <c r="A127" s="60">
        <v>40377</v>
      </c>
      <c r="B127" t="s">
        <v>164</v>
      </c>
      <c r="C127" t="s">
        <v>225</v>
      </c>
      <c r="D127">
        <v>8</v>
      </c>
    </row>
    <row r="128" spans="1:4" x14ac:dyDescent="0.2">
      <c r="A128" s="60">
        <v>40570</v>
      </c>
      <c r="B128" t="s">
        <v>112</v>
      </c>
      <c r="C128" t="s">
        <v>232</v>
      </c>
      <c r="D128">
        <v>7</v>
      </c>
    </row>
    <row r="129" spans="1:4" x14ac:dyDescent="0.2">
      <c r="A129" s="60">
        <v>40985</v>
      </c>
      <c r="B129" t="s">
        <v>234</v>
      </c>
      <c r="C129" t="s">
        <v>237</v>
      </c>
      <c r="D129">
        <v>20</v>
      </c>
    </row>
    <row r="130" spans="1:4" x14ac:dyDescent="0.2">
      <c r="A130" s="60">
        <v>40374</v>
      </c>
      <c r="B130" t="s">
        <v>235</v>
      </c>
      <c r="C130" t="s">
        <v>236</v>
      </c>
      <c r="D130">
        <v>14</v>
      </c>
    </row>
    <row r="131" spans="1:4" x14ac:dyDescent="0.2">
      <c r="A131" s="60">
        <v>40505</v>
      </c>
      <c r="B131" t="s">
        <v>112</v>
      </c>
      <c r="C131" t="s">
        <v>238</v>
      </c>
      <c r="D131">
        <v>22</v>
      </c>
    </row>
    <row r="132" spans="1:4" x14ac:dyDescent="0.2">
      <c r="A132" s="60">
        <v>40787</v>
      </c>
      <c r="B132" t="s">
        <v>164</v>
      </c>
      <c r="C132" t="s">
        <v>236</v>
      </c>
      <c r="D132">
        <v>21</v>
      </c>
    </row>
    <row r="133" spans="1:4" x14ac:dyDescent="0.2">
      <c r="A133" s="60">
        <v>40969</v>
      </c>
      <c r="B133" t="s">
        <v>231</v>
      </c>
      <c r="C133" t="s">
        <v>237</v>
      </c>
      <c r="D133">
        <v>17</v>
      </c>
    </row>
    <row r="134" spans="1:4" x14ac:dyDescent="0.2">
      <c r="A134" s="60">
        <v>40521</v>
      </c>
      <c r="B134" t="s">
        <v>235</v>
      </c>
      <c r="C134" t="s">
        <v>227</v>
      </c>
      <c r="D134">
        <v>13</v>
      </c>
    </row>
    <row r="135" spans="1:4" x14ac:dyDescent="0.2">
      <c r="A135" s="60">
        <v>40691</v>
      </c>
      <c r="B135" t="s">
        <v>112</v>
      </c>
      <c r="C135" t="s">
        <v>238</v>
      </c>
      <c r="D135">
        <v>11</v>
      </c>
    </row>
    <row r="136" spans="1:4" x14ac:dyDescent="0.2">
      <c r="A136" s="60">
        <v>40517</v>
      </c>
      <c r="B136" t="s">
        <v>224</v>
      </c>
      <c r="C136" t="s">
        <v>227</v>
      </c>
      <c r="D136">
        <v>17</v>
      </c>
    </row>
    <row r="137" spans="1:4" x14ac:dyDescent="0.2">
      <c r="A137" s="60">
        <v>40817</v>
      </c>
      <c r="B137" t="s">
        <v>164</v>
      </c>
      <c r="C137" t="s">
        <v>227</v>
      </c>
      <c r="D137">
        <v>23</v>
      </c>
    </row>
    <row r="138" spans="1:4" x14ac:dyDescent="0.2">
      <c r="A138" s="60">
        <v>40691</v>
      </c>
      <c r="B138" t="s">
        <v>164</v>
      </c>
      <c r="C138" t="s">
        <v>232</v>
      </c>
      <c r="D138">
        <v>18</v>
      </c>
    </row>
    <row r="139" spans="1:4" x14ac:dyDescent="0.2">
      <c r="A139" s="60">
        <v>40660</v>
      </c>
      <c r="B139" t="s">
        <v>164</v>
      </c>
      <c r="C139" t="s">
        <v>236</v>
      </c>
      <c r="D139">
        <v>4</v>
      </c>
    </row>
    <row r="140" spans="1:4" x14ac:dyDescent="0.2">
      <c r="A140" s="60">
        <v>40670</v>
      </c>
      <c r="B140" t="s">
        <v>112</v>
      </c>
      <c r="C140" t="s">
        <v>238</v>
      </c>
      <c r="D140">
        <v>14</v>
      </c>
    </row>
    <row r="141" spans="1:4" x14ac:dyDescent="0.2">
      <c r="A141" s="60">
        <v>40920</v>
      </c>
      <c r="B141" t="s">
        <v>112</v>
      </c>
      <c r="C141" t="s">
        <v>225</v>
      </c>
      <c r="D141">
        <v>5</v>
      </c>
    </row>
    <row r="142" spans="1:4" x14ac:dyDescent="0.2">
      <c r="A142" s="60">
        <v>40589</v>
      </c>
      <c r="B142" t="s">
        <v>231</v>
      </c>
      <c r="C142" t="s">
        <v>227</v>
      </c>
      <c r="D142">
        <v>12</v>
      </c>
    </row>
    <row r="143" spans="1:4" x14ac:dyDescent="0.2">
      <c r="A143" s="60">
        <v>40479</v>
      </c>
      <c r="B143" t="s">
        <v>164</v>
      </c>
      <c r="C143" t="s">
        <v>236</v>
      </c>
      <c r="D143">
        <v>15</v>
      </c>
    </row>
    <row r="144" spans="1:4" x14ac:dyDescent="0.2">
      <c r="A144" s="60">
        <v>40762</v>
      </c>
      <c r="B144" t="s">
        <v>235</v>
      </c>
      <c r="C144" t="s">
        <v>225</v>
      </c>
      <c r="D144">
        <v>12</v>
      </c>
    </row>
    <row r="145" spans="1:4" x14ac:dyDescent="0.2">
      <c r="A145" s="60">
        <v>40775</v>
      </c>
      <c r="B145" t="s">
        <v>234</v>
      </c>
      <c r="C145" t="s">
        <v>237</v>
      </c>
      <c r="D145">
        <v>1</v>
      </c>
    </row>
    <row r="146" spans="1:4" x14ac:dyDescent="0.2">
      <c r="A146" s="60">
        <v>40529</v>
      </c>
      <c r="B146" t="s">
        <v>235</v>
      </c>
      <c r="C146" t="s">
        <v>238</v>
      </c>
      <c r="D146">
        <v>5</v>
      </c>
    </row>
    <row r="147" spans="1:4" x14ac:dyDescent="0.2">
      <c r="A147" s="60">
        <v>40725</v>
      </c>
      <c r="B147" t="s">
        <v>234</v>
      </c>
      <c r="C147" t="s">
        <v>238</v>
      </c>
      <c r="D147">
        <v>22</v>
      </c>
    </row>
    <row r="148" spans="1:4" x14ac:dyDescent="0.2">
      <c r="A148" s="60">
        <v>40840</v>
      </c>
      <c r="B148" t="s">
        <v>112</v>
      </c>
      <c r="C148" t="s">
        <v>232</v>
      </c>
      <c r="D148">
        <v>19</v>
      </c>
    </row>
    <row r="149" spans="1:4" x14ac:dyDescent="0.2">
      <c r="A149" s="60">
        <v>40811</v>
      </c>
      <c r="B149" t="s">
        <v>231</v>
      </c>
      <c r="C149" t="s">
        <v>238</v>
      </c>
      <c r="D149">
        <v>15</v>
      </c>
    </row>
    <row r="150" spans="1:4" x14ac:dyDescent="0.2">
      <c r="A150" s="60">
        <v>40953</v>
      </c>
      <c r="B150" t="s">
        <v>231</v>
      </c>
      <c r="C150" t="s">
        <v>225</v>
      </c>
      <c r="D150">
        <v>9</v>
      </c>
    </row>
    <row r="151" spans="1:4" x14ac:dyDescent="0.2">
      <c r="A151" s="60">
        <v>40394</v>
      </c>
      <c r="B151" t="s">
        <v>234</v>
      </c>
      <c r="C151" t="s">
        <v>232</v>
      </c>
      <c r="D151">
        <v>14</v>
      </c>
    </row>
    <row r="152" spans="1:4" x14ac:dyDescent="0.2">
      <c r="A152" s="60">
        <v>40534</v>
      </c>
      <c r="B152" t="s">
        <v>235</v>
      </c>
      <c r="C152" t="s">
        <v>237</v>
      </c>
      <c r="D152">
        <v>1</v>
      </c>
    </row>
    <row r="153" spans="1:4" x14ac:dyDescent="0.2">
      <c r="A153" s="60">
        <v>40322</v>
      </c>
      <c r="B153" t="s">
        <v>235</v>
      </c>
      <c r="C153" t="s">
        <v>238</v>
      </c>
      <c r="D153">
        <v>25</v>
      </c>
    </row>
    <row r="154" spans="1:4" x14ac:dyDescent="0.2">
      <c r="A154" s="60">
        <v>40722</v>
      </c>
      <c r="B154" t="s">
        <v>112</v>
      </c>
      <c r="C154" t="s">
        <v>232</v>
      </c>
      <c r="D154">
        <v>22</v>
      </c>
    </row>
    <row r="155" spans="1:4" x14ac:dyDescent="0.2">
      <c r="A155" s="60">
        <v>40351</v>
      </c>
      <c r="B155" t="s">
        <v>224</v>
      </c>
      <c r="C155" t="s">
        <v>238</v>
      </c>
      <c r="D155">
        <v>19</v>
      </c>
    </row>
    <row r="156" spans="1:4" x14ac:dyDescent="0.2">
      <c r="A156" s="60">
        <v>40912</v>
      </c>
      <c r="B156" t="s">
        <v>234</v>
      </c>
      <c r="C156" t="s">
        <v>238</v>
      </c>
      <c r="D156">
        <v>1</v>
      </c>
    </row>
    <row r="157" spans="1:4" x14ac:dyDescent="0.2">
      <c r="A157" s="60">
        <v>40891</v>
      </c>
      <c r="B157" t="s">
        <v>112</v>
      </c>
      <c r="C157" t="s">
        <v>232</v>
      </c>
      <c r="D157">
        <v>14</v>
      </c>
    </row>
    <row r="158" spans="1:4" x14ac:dyDescent="0.2">
      <c r="A158" s="60">
        <v>40755</v>
      </c>
      <c r="B158" t="s">
        <v>112</v>
      </c>
      <c r="C158" t="s">
        <v>225</v>
      </c>
      <c r="D158">
        <v>2</v>
      </c>
    </row>
    <row r="159" spans="1:4" x14ac:dyDescent="0.2">
      <c r="A159" s="60">
        <v>40703</v>
      </c>
      <c r="B159" t="s">
        <v>224</v>
      </c>
      <c r="C159" t="s">
        <v>225</v>
      </c>
      <c r="D159">
        <v>20</v>
      </c>
    </row>
    <row r="160" spans="1:4" x14ac:dyDescent="0.2">
      <c r="A160" s="60">
        <v>40535</v>
      </c>
      <c r="B160" t="s">
        <v>234</v>
      </c>
      <c r="C160" t="s">
        <v>232</v>
      </c>
      <c r="D160">
        <v>4</v>
      </c>
    </row>
    <row r="161" spans="1:4" x14ac:dyDescent="0.2">
      <c r="A161" s="60">
        <v>40849</v>
      </c>
      <c r="B161" t="s">
        <v>234</v>
      </c>
      <c r="C161" t="s">
        <v>227</v>
      </c>
      <c r="D161">
        <v>14</v>
      </c>
    </row>
    <row r="162" spans="1:4" x14ac:dyDescent="0.2">
      <c r="A162" s="60">
        <v>40587</v>
      </c>
      <c r="B162" t="s">
        <v>234</v>
      </c>
      <c r="C162" t="s">
        <v>225</v>
      </c>
      <c r="D162">
        <v>9</v>
      </c>
    </row>
    <row r="163" spans="1:4" x14ac:dyDescent="0.2">
      <c r="A163" s="60">
        <v>40612</v>
      </c>
      <c r="B163" t="s">
        <v>235</v>
      </c>
      <c r="C163" t="s">
        <v>236</v>
      </c>
      <c r="D163">
        <v>4</v>
      </c>
    </row>
    <row r="164" spans="1:4" x14ac:dyDescent="0.2">
      <c r="A164" s="60">
        <v>40714</v>
      </c>
      <c r="B164" t="s">
        <v>224</v>
      </c>
      <c r="C164" t="s">
        <v>237</v>
      </c>
      <c r="D164">
        <v>17</v>
      </c>
    </row>
    <row r="165" spans="1:4" x14ac:dyDescent="0.2">
      <c r="A165" s="60">
        <v>40834</v>
      </c>
      <c r="B165" t="s">
        <v>234</v>
      </c>
      <c r="C165" t="s">
        <v>237</v>
      </c>
      <c r="D165">
        <v>23</v>
      </c>
    </row>
    <row r="166" spans="1:4" x14ac:dyDescent="0.2">
      <c r="A166" s="60">
        <v>40347</v>
      </c>
      <c r="B166" t="s">
        <v>224</v>
      </c>
      <c r="C166" t="s">
        <v>232</v>
      </c>
      <c r="D166">
        <v>2</v>
      </c>
    </row>
    <row r="167" spans="1:4" x14ac:dyDescent="0.2">
      <c r="A167" s="60">
        <v>40797</v>
      </c>
      <c r="B167" t="s">
        <v>112</v>
      </c>
      <c r="C167" t="s">
        <v>237</v>
      </c>
      <c r="D167">
        <v>20</v>
      </c>
    </row>
    <row r="168" spans="1:4" x14ac:dyDescent="0.2">
      <c r="A168" s="60">
        <v>40785</v>
      </c>
      <c r="B168" t="s">
        <v>164</v>
      </c>
      <c r="C168" t="s">
        <v>227</v>
      </c>
      <c r="D168">
        <v>1</v>
      </c>
    </row>
    <row r="169" spans="1:4" x14ac:dyDescent="0.2">
      <c r="A169" s="60">
        <v>40440</v>
      </c>
      <c r="B169" t="s">
        <v>164</v>
      </c>
      <c r="C169" t="s">
        <v>232</v>
      </c>
      <c r="D169">
        <v>4</v>
      </c>
    </row>
    <row r="170" spans="1:4" x14ac:dyDescent="0.2">
      <c r="A170" s="60">
        <v>40618</v>
      </c>
      <c r="B170" t="s">
        <v>112</v>
      </c>
      <c r="C170" t="s">
        <v>236</v>
      </c>
      <c r="D170">
        <v>17</v>
      </c>
    </row>
    <row r="171" spans="1:4" x14ac:dyDescent="0.2">
      <c r="A171" s="60">
        <v>40689</v>
      </c>
      <c r="B171" t="s">
        <v>224</v>
      </c>
      <c r="C171" t="s">
        <v>225</v>
      </c>
      <c r="D171">
        <v>8</v>
      </c>
    </row>
    <row r="172" spans="1:4" x14ac:dyDescent="0.2">
      <c r="A172" s="60">
        <v>40900</v>
      </c>
      <c r="B172" t="s">
        <v>235</v>
      </c>
      <c r="C172" t="s">
        <v>232</v>
      </c>
      <c r="D172">
        <v>4</v>
      </c>
    </row>
    <row r="173" spans="1:4" x14ac:dyDescent="0.2">
      <c r="A173" s="60">
        <v>40961</v>
      </c>
      <c r="B173" t="s">
        <v>112</v>
      </c>
      <c r="C173" t="s">
        <v>225</v>
      </c>
      <c r="D173">
        <v>18</v>
      </c>
    </row>
    <row r="174" spans="1:4" x14ac:dyDescent="0.2">
      <c r="A174" s="60">
        <v>40684</v>
      </c>
      <c r="B174" t="s">
        <v>224</v>
      </c>
      <c r="C174" t="s">
        <v>225</v>
      </c>
      <c r="D174">
        <v>11</v>
      </c>
    </row>
    <row r="175" spans="1:4" x14ac:dyDescent="0.2">
      <c r="A175" s="60">
        <v>40463</v>
      </c>
      <c r="B175" t="s">
        <v>112</v>
      </c>
      <c r="C175" t="s">
        <v>227</v>
      </c>
      <c r="D175">
        <v>21</v>
      </c>
    </row>
    <row r="176" spans="1:4" x14ac:dyDescent="0.2">
      <c r="A176" s="60">
        <v>40939</v>
      </c>
      <c r="B176" t="s">
        <v>224</v>
      </c>
      <c r="C176" t="s">
        <v>237</v>
      </c>
      <c r="D176">
        <v>21</v>
      </c>
    </row>
    <row r="177" spans="1:4" x14ac:dyDescent="0.2">
      <c r="A177" s="60">
        <v>40338</v>
      </c>
      <c r="B177" t="s">
        <v>164</v>
      </c>
      <c r="C177" t="s">
        <v>238</v>
      </c>
      <c r="D177">
        <v>3</v>
      </c>
    </row>
    <row r="178" spans="1:4" x14ac:dyDescent="0.2">
      <c r="A178" s="60">
        <v>40413</v>
      </c>
      <c r="B178" t="s">
        <v>112</v>
      </c>
      <c r="C178" t="s">
        <v>232</v>
      </c>
      <c r="D178">
        <v>24</v>
      </c>
    </row>
    <row r="179" spans="1:4" x14ac:dyDescent="0.2">
      <c r="A179" s="60">
        <v>40453</v>
      </c>
      <c r="B179" t="s">
        <v>235</v>
      </c>
      <c r="C179" t="s">
        <v>232</v>
      </c>
      <c r="D179">
        <v>14</v>
      </c>
    </row>
    <row r="180" spans="1:4" x14ac:dyDescent="0.2">
      <c r="A180" s="60">
        <v>40652</v>
      </c>
      <c r="B180" t="s">
        <v>164</v>
      </c>
      <c r="C180" t="s">
        <v>237</v>
      </c>
      <c r="D180">
        <v>14</v>
      </c>
    </row>
    <row r="181" spans="1:4" x14ac:dyDescent="0.2">
      <c r="A181" s="60">
        <v>40509</v>
      </c>
      <c r="B181" t="s">
        <v>112</v>
      </c>
      <c r="C181" t="s">
        <v>236</v>
      </c>
      <c r="D181">
        <v>1</v>
      </c>
    </row>
    <row r="182" spans="1:4" x14ac:dyDescent="0.2">
      <c r="A182" s="60">
        <v>40610</v>
      </c>
      <c r="B182" t="s">
        <v>231</v>
      </c>
      <c r="C182" t="s">
        <v>227</v>
      </c>
      <c r="D182">
        <v>24</v>
      </c>
    </row>
    <row r="183" spans="1:4" x14ac:dyDescent="0.2">
      <c r="A183" s="60">
        <v>40807</v>
      </c>
      <c r="B183" t="s">
        <v>234</v>
      </c>
      <c r="C183" t="s">
        <v>238</v>
      </c>
      <c r="D183">
        <v>7</v>
      </c>
    </row>
    <row r="184" spans="1:4" x14ac:dyDescent="0.2">
      <c r="A184" s="60">
        <v>40333</v>
      </c>
      <c r="B184" t="s">
        <v>112</v>
      </c>
      <c r="C184" t="s">
        <v>225</v>
      </c>
      <c r="D184">
        <v>12</v>
      </c>
    </row>
    <row r="185" spans="1:4" x14ac:dyDescent="0.2">
      <c r="A185" s="60">
        <v>40861</v>
      </c>
      <c r="B185" t="s">
        <v>164</v>
      </c>
      <c r="C185" t="s">
        <v>232</v>
      </c>
      <c r="D185">
        <v>2</v>
      </c>
    </row>
    <row r="186" spans="1:4" x14ac:dyDescent="0.2">
      <c r="A186" s="60">
        <v>40387</v>
      </c>
      <c r="B186" t="s">
        <v>164</v>
      </c>
      <c r="C186" t="s">
        <v>225</v>
      </c>
      <c r="D186">
        <v>3</v>
      </c>
    </row>
    <row r="187" spans="1:4" x14ac:dyDescent="0.2">
      <c r="A187" s="60">
        <v>40818</v>
      </c>
      <c r="B187" t="s">
        <v>235</v>
      </c>
      <c r="C187" t="s">
        <v>227</v>
      </c>
      <c r="D187">
        <v>12</v>
      </c>
    </row>
    <row r="188" spans="1:4" x14ac:dyDescent="0.2">
      <c r="A188" s="60">
        <v>40368</v>
      </c>
      <c r="B188" t="s">
        <v>164</v>
      </c>
      <c r="C188" t="s">
        <v>232</v>
      </c>
      <c r="D188">
        <v>1</v>
      </c>
    </row>
    <row r="189" spans="1:4" x14ac:dyDescent="0.2">
      <c r="A189" s="60">
        <v>40819</v>
      </c>
      <c r="B189" t="s">
        <v>231</v>
      </c>
      <c r="C189" t="s">
        <v>236</v>
      </c>
      <c r="D189">
        <v>1</v>
      </c>
    </row>
    <row r="190" spans="1:4" x14ac:dyDescent="0.2">
      <c r="A190" s="60">
        <v>40943</v>
      </c>
      <c r="B190" t="s">
        <v>234</v>
      </c>
      <c r="C190" t="s">
        <v>238</v>
      </c>
      <c r="D190">
        <v>22</v>
      </c>
    </row>
    <row r="191" spans="1:4" x14ac:dyDescent="0.2">
      <c r="A191" s="60">
        <v>40685</v>
      </c>
      <c r="B191" t="s">
        <v>234</v>
      </c>
      <c r="C191" t="s">
        <v>232</v>
      </c>
      <c r="D191">
        <v>7</v>
      </c>
    </row>
    <row r="192" spans="1:4" x14ac:dyDescent="0.2">
      <c r="A192" s="60">
        <v>40432</v>
      </c>
      <c r="B192" t="s">
        <v>164</v>
      </c>
      <c r="C192" t="s">
        <v>236</v>
      </c>
      <c r="D192">
        <v>3</v>
      </c>
    </row>
    <row r="193" spans="1:4" x14ac:dyDescent="0.2">
      <c r="A193" s="60">
        <v>40941</v>
      </c>
      <c r="B193" t="s">
        <v>234</v>
      </c>
      <c r="C193" t="s">
        <v>238</v>
      </c>
      <c r="D193">
        <v>2</v>
      </c>
    </row>
    <row r="194" spans="1:4" x14ac:dyDescent="0.2">
      <c r="A194" s="60">
        <v>40586</v>
      </c>
      <c r="B194" t="s">
        <v>164</v>
      </c>
      <c r="C194" t="s">
        <v>238</v>
      </c>
      <c r="D194">
        <v>16</v>
      </c>
    </row>
    <row r="195" spans="1:4" x14ac:dyDescent="0.2">
      <c r="A195" s="60">
        <v>40874</v>
      </c>
      <c r="B195" t="s">
        <v>231</v>
      </c>
      <c r="C195" t="s">
        <v>237</v>
      </c>
      <c r="D195">
        <v>25</v>
      </c>
    </row>
    <row r="196" spans="1:4" x14ac:dyDescent="0.2">
      <c r="A196" s="60">
        <v>40596</v>
      </c>
      <c r="B196" t="s">
        <v>231</v>
      </c>
      <c r="C196" t="s">
        <v>225</v>
      </c>
      <c r="D196">
        <v>22</v>
      </c>
    </row>
    <row r="197" spans="1:4" x14ac:dyDescent="0.2">
      <c r="A197" s="60">
        <v>40881</v>
      </c>
      <c r="B197" t="s">
        <v>235</v>
      </c>
      <c r="C197" t="s">
        <v>236</v>
      </c>
      <c r="D197">
        <v>6</v>
      </c>
    </row>
    <row r="198" spans="1:4" x14ac:dyDescent="0.2">
      <c r="A198" s="60">
        <v>40606</v>
      </c>
      <c r="B198" t="s">
        <v>224</v>
      </c>
      <c r="C198" t="s">
        <v>227</v>
      </c>
      <c r="D198">
        <v>13</v>
      </c>
    </row>
    <row r="199" spans="1:4" x14ac:dyDescent="0.2">
      <c r="A199" s="60">
        <v>40639</v>
      </c>
      <c r="B199" t="s">
        <v>235</v>
      </c>
      <c r="C199" t="s">
        <v>238</v>
      </c>
      <c r="D199">
        <v>22</v>
      </c>
    </row>
    <row r="200" spans="1:4" x14ac:dyDescent="0.2">
      <c r="A200" s="60">
        <v>40916</v>
      </c>
      <c r="B200" t="s">
        <v>112</v>
      </c>
      <c r="C200" t="s">
        <v>238</v>
      </c>
      <c r="D200">
        <v>9</v>
      </c>
    </row>
    <row r="201" spans="1:4" x14ac:dyDescent="0.2">
      <c r="A201" s="60">
        <v>40880</v>
      </c>
      <c r="B201" t="s">
        <v>231</v>
      </c>
      <c r="C201" t="s">
        <v>236</v>
      </c>
      <c r="D201">
        <v>6</v>
      </c>
    </row>
    <row r="202" spans="1:4" x14ac:dyDescent="0.2">
      <c r="A202" s="60">
        <v>40613</v>
      </c>
      <c r="B202" t="s">
        <v>112</v>
      </c>
      <c r="C202" t="s">
        <v>232</v>
      </c>
      <c r="D202">
        <v>1</v>
      </c>
    </row>
    <row r="203" spans="1:4" x14ac:dyDescent="0.2">
      <c r="A203" s="60">
        <v>40311</v>
      </c>
      <c r="B203" t="s">
        <v>112</v>
      </c>
      <c r="C203" t="s">
        <v>237</v>
      </c>
      <c r="D203">
        <v>14</v>
      </c>
    </row>
    <row r="204" spans="1:4" x14ac:dyDescent="0.2">
      <c r="A204" s="60">
        <v>40343</v>
      </c>
      <c r="B204" t="s">
        <v>231</v>
      </c>
      <c r="C204" t="s">
        <v>225</v>
      </c>
      <c r="D204">
        <v>22</v>
      </c>
    </row>
    <row r="205" spans="1:4" x14ac:dyDescent="0.2">
      <c r="A205" s="60">
        <v>40835</v>
      </c>
      <c r="B205" t="s">
        <v>112</v>
      </c>
      <c r="C205" t="s">
        <v>232</v>
      </c>
      <c r="D205">
        <v>14</v>
      </c>
    </row>
    <row r="206" spans="1:4" x14ac:dyDescent="0.2">
      <c r="A206" s="60">
        <v>40828</v>
      </c>
      <c r="B206" t="s">
        <v>235</v>
      </c>
      <c r="C206" t="s">
        <v>236</v>
      </c>
      <c r="D206">
        <v>14</v>
      </c>
    </row>
    <row r="207" spans="1:4" x14ac:dyDescent="0.2">
      <c r="A207" s="60">
        <v>40894</v>
      </c>
      <c r="B207" t="s">
        <v>224</v>
      </c>
      <c r="C207" t="s">
        <v>236</v>
      </c>
      <c r="D207">
        <v>1</v>
      </c>
    </row>
    <row r="208" spans="1:4" x14ac:dyDescent="0.2">
      <c r="A208" s="60">
        <v>40669</v>
      </c>
      <c r="B208" t="s">
        <v>224</v>
      </c>
      <c r="C208" t="s">
        <v>225</v>
      </c>
      <c r="D208">
        <v>6</v>
      </c>
    </row>
    <row r="209" spans="1:4" x14ac:dyDescent="0.2">
      <c r="A209" s="60">
        <v>40900</v>
      </c>
      <c r="B209" t="s">
        <v>164</v>
      </c>
      <c r="C209" t="s">
        <v>238</v>
      </c>
      <c r="D209">
        <v>16</v>
      </c>
    </row>
    <row r="210" spans="1:4" x14ac:dyDescent="0.2">
      <c r="A210" s="60">
        <v>40910</v>
      </c>
      <c r="B210" t="s">
        <v>164</v>
      </c>
      <c r="C210" t="s">
        <v>238</v>
      </c>
      <c r="D210">
        <v>19</v>
      </c>
    </row>
    <row r="211" spans="1:4" x14ac:dyDescent="0.2">
      <c r="A211" s="60">
        <v>40904</v>
      </c>
      <c r="B211" t="s">
        <v>234</v>
      </c>
      <c r="C211" t="s">
        <v>237</v>
      </c>
      <c r="D211">
        <v>8</v>
      </c>
    </row>
    <row r="212" spans="1:4" x14ac:dyDescent="0.2">
      <c r="A212" s="60">
        <v>40470</v>
      </c>
      <c r="B212" t="s">
        <v>234</v>
      </c>
      <c r="C212" t="s">
        <v>232</v>
      </c>
      <c r="D212">
        <v>20</v>
      </c>
    </row>
    <row r="213" spans="1:4" x14ac:dyDescent="0.2">
      <c r="A213" s="60">
        <v>40703</v>
      </c>
      <c r="B213" t="s">
        <v>164</v>
      </c>
      <c r="C213" t="s">
        <v>237</v>
      </c>
      <c r="D213">
        <v>16</v>
      </c>
    </row>
    <row r="214" spans="1:4" x14ac:dyDescent="0.2">
      <c r="A214" s="60">
        <v>40482</v>
      </c>
      <c r="B214" t="s">
        <v>164</v>
      </c>
      <c r="C214" t="s">
        <v>238</v>
      </c>
      <c r="D214">
        <v>19</v>
      </c>
    </row>
    <row r="215" spans="1:4" x14ac:dyDescent="0.2">
      <c r="A215" s="60">
        <v>40352</v>
      </c>
      <c r="B215" t="s">
        <v>235</v>
      </c>
      <c r="C215" t="s">
        <v>236</v>
      </c>
      <c r="D215">
        <v>21</v>
      </c>
    </row>
    <row r="216" spans="1:4" x14ac:dyDescent="0.2">
      <c r="A216" s="60">
        <v>40308</v>
      </c>
      <c r="B216" t="s">
        <v>112</v>
      </c>
      <c r="C216" t="s">
        <v>227</v>
      </c>
      <c r="D216">
        <v>21</v>
      </c>
    </row>
    <row r="217" spans="1:4" x14ac:dyDescent="0.2">
      <c r="A217" s="60">
        <v>40582</v>
      </c>
      <c r="B217" t="s">
        <v>234</v>
      </c>
      <c r="C217" t="s">
        <v>236</v>
      </c>
      <c r="D217">
        <v>7</v>
      </c>
    </row>
    <row r="218" spans="1:4" x14ac:dyDescent="0.2">
      <c r="A218" s="60">
        <v>40380</v>
      </c>
      <c r="B218" t="s">
        <v>231</v>
      </c>
      <c r="C218" t="s">
        <v>227</v>
      </c>
      <c r="D218">
        <v>24</v>
      </c>
    </row>
    <row r="219" spans="1:4" x14ac:dyDescent="0.2">
      <c r="A219" s="60">
        <v>40812</v>
      </c>
      <c r="B219" t="s">
        <v>234</v>
      </c>
      <c r="C219" t="s">
        <v>232</v>
      </c>
      <c r="D219">
        <v>23</v>
      </c>
    </row>
    <row r="220" spans="1:4" x14ac:dyDescent="0.2">
      <c r="A220" s="60">
        <v>40983</v>
      </c>
      <c r="B220" t="s">
        <v>112</v>
      </c>
      <c r="C220" t="s">
        <v>227</v>
      </c>
      <c r="D220">
        <v>16</v>
      </c>
    </row>
    <row r="221" spans="1:4" x14ac:dyDescent="0.2">
      <c r="A221" s="60">
        <v>40907</v>
      </c>
      <c r="B221" t="s">
        <v>235</v>
      </c>
      <c r="C221" t="s">
        <v>232</v>
      </c>
      <c r="D221">
        <v>21</v>
      </c>
    </row>
    <row r="222" spans="1:4" x14ac:dyDescent="0.2">
      <c r="A222" s="60">
        <v>40391</v>
      </c>
      <c r="B222" t="s">
        <v>235</v>
      </c>
      <c r="C222" t="s">
        <v>232</v>
      </c>
      <c r="D222">
        <v>5</v>
      </c>
    </row>
    <row r="223" spans="1:4" x14ac:dyDescent="0.2">
      <c r="A223" s="60">
        <v>40434</v>
      </c>
      <c r="B223" t="s">
        <v>164</v>
      </c>
      <c r="C223" t="s">
        <v>227</v>
      </c>
      <c r="D223">
        <v>6</v>
      </c>
    </row>
    <row r="224" spans="1:4" x14ac:dyDescent="0.2">
      <c r="A224" s="60">
        <v>40693</v>
      </c>
      <c r="B224" t="s">
        <v>234</v>
      </c>
      <c r="C224" t="s">
        <v>237</v>
      </c>
      <c r="D224">
        <v>24</v>
      </c>
    </row>
    <row r="225" spans="1:4" x14ac:dyDescent="0.2">
      <c r="A225" s="60">
        <v>40390</v>
      </c>
      <c r="B225" t="s">
        <v>224</v>
      </c>
      <c r="C225" t="s">
        <v>225</v>
      </c>
      <c r="D225">
        <v>13</v>
      </c>
    </row>
    <row r="226" spans="1:4" x14ac:dyDescent="0.2">
      <c r="A226" s="60">
        <v>40834</v>
      </c>
      <c r="B226" t="s">
        <v>164</v>
      </c>
      <c r="C226" t="s">
        <v>238</v>
      </c>
      <c r="D226">
        <v>16</v>
      </c>
    </row>
    <row r="227" spans="1:4" x14ac:dyDescent="0.2">
      <c r="A227" s="60">
        <v>40801</v>
      </c>
      <c r="B227" t="s">
        <v>164</v>
      </c>
      <c r="C227" t="s">
        <v>238</v>
      </c>
      <c r="D227">
        <v>12</v>
      </c>
    </row>
    <row r="228" spans="1:4" x14ac:dyDescent="0.2">
      <c r="A228" s="60">
        <v>40885</v>
      </c>
      <c r="B228" t="s">
        <v>112</v>
      </c>
      <c r="C228" t="s">
        <v>232</v>
      </c>
      <c r="D228">
        <v>7</v>
      </c>
    </row>
    <row r="229" spans="1:4" x14ac:dyDescent="0.2">
      <c r="A229" s="60">
        <v>40430</v>
      </c>
      <c r="B229" t="s">
        <v>234</v>
      </c>
      <c r="C229" t="s">
        <v>237</v>
      </c>
      <c r="D229">
        <v>2</v>
      </c>
    </row>
    <row r="230" spans="1:4" x14ac:dyDescent="0.2">
      <c r="A230" s="60">
        <v>40522</v>
      </c>
      <c r="B230" t="s">
        <v>235</v>
      </c>
      <c r="C230" t="s">
        <v>236</v>
      </c>
      <c r="D230">
        <v>23</v>
      </c>
    </row>
    <row r="231" spans="1:4" x14ac:dyDescent="0.2">
      <c r="A231" s="60">
        <v>40479</v>
      </c>
      <c r="B231" t="s">
        <v>164</v>
      </c>
      <c r="C231" t="s">
        <v>232</v>
      </c>
      <c r="D231">
        <v>7</v>
      </c>
    </row>
    <row r="232" spans="1:4" x14ac:dyDescent="0.2">
      <c r="A232" s="60">
        <v>40641</v>
      </c>
      <c r="B232" t="s">
        <v>235</v>
      </c>
      <c r="C232" t="s">
        <v>238</v>
      </c>
      <c r="D232">
        <v>21</v>
      </c>
    </row>
    <row r="233" spans="1:4" x14ac:dyDescent="0.2">
      <c r="A233" s="60">
        <v>40689</v>
      </c>
      <c r="B233" t="s">
        <v>112</v>
      </c>
      <c r="C233" t="s">
        <v>237</v>
      </c>
      <c r="D233">
        <v>1</v>
      </c>
    </row>
    <row r="234" spans="1:4" x14ac:dyDescent="0.2">
      <c r="A234" s="60">
        <v>40375</v>
      </c>
      <c r="B234" t="s">
        <v>235</v>
      </c>
      <c r="C234" t="s">
        <v>237</v>
      </c>
      <c r="D234">
        <v>15</v>
      </c>
    </row>
    <row r="235" spans="1:4" x14ac:dyDescent="0.2">
      <c r="A235" s="60">
        <v>40958</v>
      </c>
      <c r="B235" t="s">
        <v>235</v>
      </c>
      <c r="C235" t="s">
        <v>227</v>
      </c>
      <c r="D235">
        <v>16</v>
      </c>
    </row>
    <row r="236" spans="1:4" x14ac:dyDescent="0.2">
      <c r="A236" s="60">
        <v>40380</v>
      </c>
      <c r="B236" t="s">
        <v>231</v>
      </c>
      <c r="C236" t="s">
        <v>225</v>
      </c>
      <c r="D236">
        <v>11</v>
      </c>
    </row>
    <row r="237" spans="1:4" x14ac:dyDescent="0.2">
      <c r="A237" s="60">
        <v>40339</v>
      </c>
      <c r="B237" t="s">
        <v>234</v>
      </c>
      <c r="C237" t="s">
        <v>238</v>
      </c>
      <c r="D237">
        <v>3</v>
      </c>
    </row>
    <row r="238" spans="1:4" x14ac:dyDescent="0.2">
      <c r="A238" s="60">
        <v>40630</v>
      </c>
      <c r="B238" t="s">
        <v>231</v>
      </c>
      <c r="C238" t="s">
        <v>232</v>
      </c>
      <c r="D238">
        <v>1</v>
      </c>
    </row>
    <row r="239" spans="1:4" x14ac:dyDescent="0.2">
      <c r="A239" s="60">
        <v>40808</v>
      </c>
      <c r="B239" t="s">
        <v>164</v>
      </c>
      <c r="C239" t="s">
        <v>227</v>
      </c>
      <c r="D239">
        <v>21</v>
      </c>
    </row>
    <row r="240" spans="1:4" x14ac:dyDescent="0.2">
      <c r="A240" s="60">
        <v>40645</v>
      </c>
      <c r="B240" t="s">
        <v>231</v>
      </c>
      <c r="C240" t="s">
        <v>237</v>
      </c>
      <c r="D240">
        <v>12</v>
      </c>
    </row>
    <row r="241" spans="1:4" x14ac:dyDescent="0.2">
      <c r="A241" s="60">
        <v>40486</v>
      </c>
      <c r="B241" t="s">
        <v>231</v>
      </c>
      <c r="C241" t="s">
        <v>225</v>
      </c>
      <c r="D241">
        <v>25</v>
      </c>
    </row>
    <row r="242" spans="1:4" x14ac:dyDescent="0.2">
      <c r="A242" s="60">
        <v>40674</v>
      </c>
      <c r="B242" t="s">
        <v>224</v>
      </c>
      <c r="C242" t="s">
        <v>225</v>
      </c>
      <c r="D242">
        <v>8</v>
      </c>
    </row>
    <row r="243" spans="1:4" x14ac:dyDescent="0.2">
      <c r="A243" s="60">
        <v>40973</v>
      </c>
      <c r="B243" t="s">
        <v>235</v>
      </c>
      <c r="C243" t="s">
        <v>238</v>
      </c>
      <c r="D243">
        <v>20</v>
      </c>
    </row>
    <row r="244" spans="1:4" x14ac:dyDescent="0.2">
      <c r="A244" s="60">
        <v>40372</v>
      </c>
      <c r="B244" t="s">
        <v>231</v>
      </c>
      <c r="C244" t="s">
        <v>232</v>
      </c>
      <c r="D244">
        <v>14</v>
      </c>
    </row>
    <row r="245" spans="1:4" x14ac:dyDescent="0.2">
      <c r="A245" s="60">
        <v>40716</v>
      </c>
      <c r="B245" t="s">
        <v>234</v>
      </c>
      <c r="C245" t="s">
        <v>237</v>
      </c>
      <c r="D245">
        <v>2</v>
      </c>
    </row>
    <row r="246" spans="1:4" x14ac:dyDescent="0.2">
      <c r="A246" s="60">
        <v>40351</v>
      </c>
      <c r="B246" t="s">
        <v>235</v>
      </c>
      <c r="C246" t="s">
        <v>227</v>
      </c>
      <c r="D246">
        <v>18</v>
      </c>
    </row>
    <row r="247" spans="1:4" x14ac:dyDescent="0.2">
      <c r="A247" s="60">
        <v>40659</v>
      </c>
      <c r="B247" t="s">
        <v>224</v>
      </c>
      <c r="C247" t="s">
        <v>232</v>
      </c>
      <c r="D247">
        <v>18</v>
      </c>
    </row>
    <row r="248" spans="1:4" x14ac:dyDescent="0.2">
      <c r="A248" s="60">
        <v>40356</v>
      </c>
      <c r="B248" t="s">
        <v>231</v>
      </c>
      <c r="C248" t="s">
        <v>236</v>
      </c>
      <c r="D248">
        <v>7</v>
      </c>
    </row>
    <row r="249" spans="1:4" x14ac:dyDescent="0.2">
      <c r="A249" s="60">
        <v>40889</v>
      </c>
      <c r="B249" t="s">
        <v>234</v>
      </c>
      <c r="C249" t="s">
        <v>238</v>
      </c>
      <c r="D249">
        <v>25</v>
      </c>
    </row>
    <row r="250" spans="1:4" x14ac:dyDescent="0.2">
      <c r="A250" s="60">
        <v>40785</v>
      </c>
      <c r="B250" t="s">
        <v>112</v>
      </c>
      <c r="C250" t="s">
        <v>225</v>
      </c>
      <c r="D250">
        <v>13</v>
      </c>
    </row>
    <row r="251" spans="1:4" x14ac:dyDescent="0.2">
      <c r="A251" s="60">
        <v>40553</v>
      </c>
      <c r="B251" t="s">
        <v>234</v>
      </c>
      <c r="C251" t="s">
        <v>238</v>
      </c>
      <c r="D251">
        <v>4</v>
      </c>
    </row>
    <row r="252" spans="1:4" x14ac:dyDescent="0.2">
      <c r="A252" s="60">
        <v>40789</v>
      </c>
      <c r="B252" t="s">
        <v>234</v>
      </c>
      <c r="C252" t="s">
        <v>236</v>
      </c>
      <c r="D252">
        <v>18</v>
      </c>
    </row>
    <row r="253" spans="1:4" x14ac:dyDescent="0.2">
      <c r="A253" s="60">
        <v>40409</v>
      </c>
      <c r="B253" t="s">
        <v>231</v>
      </c>
      <c r="C253" t="s">
        <v>236</v>
      </c>
      <c r="D253">
        <v>4</v>
      </c>
    </row>
    <row r="254" spans="1:4" x14ac:dyDescent="0.2">
      <c r="A254" s="60">
        <v>40447</v>
      </c>
      <c r="B254" t="s">
        <v>231</v>
      </c>
      <c r="C254" t="s">
        <v>238</v>
      </c>
      <c r="D254">
        <v>13</v>
      </c>
    </row>
    <row r="255" spans="1:4" x14ac:dyDescent="0.2">
      <c r="A255" s="60">
        <v>40749</v>
      </c>
      <c r="B255" t="s">
        <v>234</v>
      </c>
      <c r="C255" t="s">
        <v>238</v>
      </c>
      <c r="D255">
        <v>5</v>
      </c>
    </row>
    <row r="256" spans="1:4" x14ac:dyDescent="0.2">
      <c r="A256" s="60">
        <v>40359</v>
      </c>
      <c r="B256" t="s">
        <v>231</v>
      </c>
      <c r="C256" t="s">
        <v>225</v>
      </c>
      <c r="D256">
        <v>9</v>
      </c>
    </row>
    <row r="257" spans="1:4" x14ac:dyDescent="0.2">
      <c r="A257" s="60">
        <v>40995</v>
      </c>
      <c r="B257" t="s">
        <v>231</v>
      </c>
      <c r="C257" t="s">
        <v>237</v>
      </c>
      <c r="D257">
        <v>1</v>
      </c>
    </row>
    <row r="258" spans="1:4" x14ac:dyDescent="0.2">
      <c r="A258" s="60">
        <v>40467</v>
      </c>
      <c r="B258" t="s">
        <v>235</v>
      </c>
      <c r="C258" t="s">
        <v>238</v>
      </c>
      <c r="D258">
        <v>21</v>
      </c>
    </row>
    <row r="259" spans="1:4" x14ac:dyDescent="0.2">
      <c r="A259" s="60">
        <v>40647</v>
      </c>
      <c r="B259" t="s">
        <v>231</v>
      </c>
      <c r="C259" t="s">
        <v>236</v>
      </c>
      <c r="D259">
        <v>19</v>
      </c>
    </row>
    <row r="260" spans="1:4" x14ac:dyDescent="0.2">
      <c r="A260" s="60">
        <v>40308</v>
      </c>
      <c r="B260" t="s">
        <v>231</v>
      </c>
      <c r="C260" t="s">
        <v>238</v>
      </c>
      <c r="D260">
        <v>7</v>
      </c>
    </row>
    <row r="261" spans="1:4" x14ac:dyDescent="0.2">
      <c r="A261" s="60">
        <v>40400</v>
      </c>
      <c r="B261" t="s">
        <v>112</v>
      </c>
      <c r="C261" t="s">
        <v>237</v>
      </c>
      <c r="D261">
        <v>5</v>
      </c>
    </row>
    <row r="262" spans="1:4" x14ac:dyDescent="0.2">
      <c r="A262" s="60">
        <v>40898</v>
      </c>
      <c r="B262" t="s">
        <v>164</v>
      </c>
      <c r="C262" t="s">
        <v>225</v>
      </c>
      <c r="D262">
        <v>23</v>
      </c>
    </row>
    <row r="263" spans="1:4" x14ac:dyDescent="0.2">
      <c r="A263" s="60">
        <v>40927</v>
      </c>
      <c r="B263" t="s">
        <v>234</v>
      </c>
      <c r="C263" t="s">
        <v>227</v>
      </c>
      <c r="D263">
        <v>8</v>
      </c>
    </row>
    <row r="264" spans="1:4" x14ac:dyDescent="0.2">
      <c r="A264" s="60">
        <v>40707</v>
      </c>
      <c r="B264" t="s">
        <v>235</v>
      </c>
      <c r="C264" t="s">
        <v>237</v>
      </c>
      <c r="D264">
        <v>10</v>
      </c>
    </row>
    <row r="265" spans="1:4" x14ac:dyDescent="0.2">
      <c r="A265" s="60">
        <v>40518</v>
      </c>
      <c r="B265" t="s">
        <v>224</v>
      </c>
      <c r="C265" t="s">
        <v>236</v>
      </c>
      <c r="D265">
        <v>10</v>
      </c>
    </row>
    <row r="266" spans="1:4" x14ac:dyDescent="0.2">
      <c r="A266" s="60">
        <v>40906</v>
      </c>
      <c r="B266" t="s">
        <v>164</v>
      </c>
      <c r="C266" t="s">
        <v>225</v>
      </c>
      <c r="D266">
        <v>24</v>
      </c>
    </row>
    <row r="267" spans="1:4" x14ac:dyDescent="0.2">
      <c r="A267" s="60">
        <v>40947</v>
      </c>
      <c r="B267" t="s">
        <v>112</v>
      </c>
      <c r="C267" t="s">
        <v>225</v>
      </c>
      <c r="D267">
        <v>5</v>
      </c>
    </row>
    <row r="268" spans="1:4" x14ac:dyDescent="0.2">
      <c r="A268" s="60">
        <v>40625</v>
      </c>
      <c r="B268" t="s">
        <v>164</v>
      </c>
      <c r="C268" t="s">
        <v>227</v>
      </c>
      <c r="D268">
        <v>25</v>
      </c>
    </row>
    <row r="269" spans="1:4" x14ac:dyDescent="0.2">
      <c r="A269" s="60">
        <v>40856</v>
      </c>
      <c r="B269" t="s">
        <v>112</v>
      </c>
      <c r="C269" t="s">
        <v>232</v>
      </c>
      <c r="D269">
        <v>5</v>
      </c>
    </row>
    <row r="270" spans="1:4" x14ac:dyDescent="0.2">
      <c r="A270" s="60">
        <v>40781</v>
      </c>
      <c r="B270" t="s">
        <v>224</v>
      </c>
      <c r="C270" t="s">
        <v>227</v>
      </c>
      <c r="D270">
        <v>3</v>
      </c>
    </row>
    <row r="271" spans="1:4" x14ac:dyDescent="0.2">
      <c r="A271" s="60">
        <v>40808</v>
      </c>
      <c r="B271" t="s">
        <v>164</v>
      </c>
      <c r="C271" t="s">
        <v>237</v>
      </c>
      <c r="D271">
        <v>4</v>
      </c>
    </row>
    <row r="272" spans="1:4" x14ac:dyDescent="0.2">
      <c r="A272" s="60">
        <v>41001</v>
      </c>
      <c r="B272" t="s">
        <v>112</v>
      </c>
      <c r="C272" t="s">
        <v>227</v>
      </c>
      <c r="D272">
        <v>1</v>
      </c>
    </row>
    <row r="273" spans="1:4" x14ac:dyDescent="0.2">
      <c r="A273" s="60">
        <v>40900</v>
      </c>
      <c r="B273" t="s">
        <v>231</v>
      </c>
      <c r="C273" t="s">
        <v>238</v>
      </c>
      <c r="D273">
        <v>20</v>
      </c>
    </row>
    <row r="274" spans="1:4" x14ac:dyDescent="0.2">
      <c r="A274" s="60">
        <v>40430</v>
      </c>
      <c r="B274" t="s">
        <v>112</v>
      </c>
      <c r="C274" t="s">
        <v>237</v>
      </c>
      <c r="D274">
        <v>5</v>
      </c>
    </row>
    <row r="275" spans="1:4" x14ac:dyDescent="0.2">
      <c r="A275" s="60">
        <v>40459</v>
      </c>
      <c r="B275" t="s">
        <v>224</v>
      </c>
      <c r="C275" t="s">
        <v>237</v>
      </c>
      <c r="D275">
        <v>18</v>
      </c>
    </row>
    <row r="276" spans="1:4" x14ac:dyDescent="0.2">
      <c r="A276" s="60">
        <v>40531</v>
      </c>
      <c r="B276" t="s">
        <v>224</v>
      </c>
      <c r="C276" t="s">
        <v>232</v>
      </c>
      <c r="D276">
        <v>4</v>
      </c>
    </row>
    <row r="277" spans="1:4" x14ac:dyDescent="0.2">
      <c r="A277" s="60">
        <v>40336</v>
      </c>
      <c r="B277" t="s">
        <v>235</v>
      </c>
      <c r="C277" t="s">
        <v>225</v>
      </c>
      <c r="D277">
        <v>11</v>
      </c>
    </row>
    <row r="278" spans="1:4" x14ac:dyDescent="0.2">
      <c r="A278" s="60">
        <v>40737</v>
      </c>
      <c r="B278" t="s">
        <v>164</v>
      </c>
      <c r="C278" t="s">
        <v>238</v>
      </c>
      <c r="D278">
        <v>16</v>
      </c>
    </row>
    <row r="279" spans="1:4" x14ac:dyDescent="0.2">
      <c r="A279" s="60">
        <v>40332</v>
      </c>
      <c r="B279" t="s">
        <v>231</v>
      </c>
      <c r="C279" t="s">
        <v>236</v>
      </c>
      <c r="D279">
        <v>22</v>
      </c>
    </row>
    <row r="280" spans="1:4" x14ac:dyDescent="0.2">
      <c r="A280" s="60">
        <v>40636</v>
      </c>
      <c r="B280" t="s">
        <v>164</v>
      </c>
      <c r="C280" t="s">
        <v>236</v>
      </c>
      <c r="D280">
        <v>6</v>
      </c>
    </row>
    <row r="281" spans="1:4" x14ac:dyDescent="0.2">
      <c r="A281" s="60">
        <v>40727</v>
      </c>
      <c r="B281" t="s">
        <v>224</v>
      </c>
      <c r="C281" t="s">
        <v>237</v>
      </c>
      <c r="D281">
        <v>11</v>
      </c>
    </row>
    <row r="282" spans="1:4" x14ac:dyDescent="0.2">
      <c r="A282" s="60">
        <v>40333</v>
      </c>
      <c r="B282" t="s">
        <v>164</v>
      </c>
      <c r="C282" t="s">
        <v>238</v>
      </c>
      <c r="D282">
        <v>24</v>
      </c>
    </row>
    <row r="283" spans="1:4" x14ac:dyDescent="0.2">
      <c r="A283" s="60">
        <v>40902</v>
      </c>
      <c r="B283" t="s">
        <v>224</v>
      </c>
      <c r="C283" t="s">
        <v>232</v>
      </c>
      <c r="D283">
        <v>18</v>
      </c>
    </row>
    <row r="284" spans="1:4" x14ac:dyDescent="0.2">
      <c r="A284" s="60">
        <v>40570</v>
      </c>
      <c r="B284" t="s">
        <v>231</v>
      </c>
      <c r="C284" t="s">
        <v>225</v>
      </c>
      <c r="D284">
        <v>3</v>
      </c>
    </row>
    <row r="285" spans="1:4" x14ac:dyDescent="0.2">
      <c r="A285" s="60">
        <v>40316</v>
      </c>
      <c r="B285" t="s">
        <v>235</v>
      </c>
      <c r="C285" t="s">
        <v>237</v>
      </c>
      <c r="D285">
        <v>1</v>
      </c>
    </row>
    <row r="286" spans="1:4" x14ac:dyDescent="0.2">
      <c r="A286" s="60">
        <v>40960</v>
      </c>
      <c r="B286" t="s">
        <v>231</v>
      </c>
      <c r="C286" t="s">
        <v>236</v>
      </c>
      <c r="D286">
        <v>13</v>
      </c>
    </row>
    <row r="287" spans="1:4" x14ac:dyDescent="0.2">
      <c r="A287" s="60">
        <v>40906</v>
      </c>
      <c r="B287" t="s">
        <v>112</v>
      </c>
      <c r="C287" t="s">
        <v>237</v>
      </c>
      <c r="D287">
        <v>2</v>
      </c>
    </row>
    <row r="288" spans="1:4" x14ac:dyDescent="0.2">
      <c r="A288" s="60">
        <v>40923</v>
      </c>
      <c r="B288" t="s">
        <v>231</v>
      </c>
      <c r="C288" t="s">
        <v>232</v>
      </c>
      <c r="D288">
        <v>22</v>
      </c>
    </row>
    <row r="289" spans="1:4" x14ac:dyDescent="0.2">
      <c r="A289" s="60">
        <v>40331</v>
      </c>
      <c r="B289" t="s">
        <v>224</v>
      </c>
      <c r="C289" t="s">
        <v>236</v>
      </c>
      <c r="D289">
        <v>21</v>
      </c>
    </row>
    <row r="290" spans="1:4" x14ac:dyDescent="0.2">
      <c r="A290" s="60">
        <v>40881</v>
      </c>
      <c r="B290" t="s">
        <v>224</v>
      </c>
      <c r="C290" t="s">
        <v>227</v>
      </c>
      <c r="D290">
        <v>11</v>
      </c>
    </row>
    <row r="291" spans="1:4" x14ac:dyDescent="0.2">
      <c r="A291" s="60">
        <v>40676</v>
      </c>
      <c r="B291" t="s">
        <v>224</v>
      </c>
      <c r="C291" t="s">
        <v>227</v>
      </c>
      <c r="D291">
        <v>21</v>
      </c>
    </row>
    <row r="292" spans="1:4" x14ac:dyDescent="0.2">
      <c r="A292" s="60">
        <v>40809</v>
      </c>
      <c r="B292" t="s">
        <v>234</v>
      </c>
      <c r="C292" t="s">
        <v>232</v>
      </c>
      <c r="D292">
        <v>1</v>
      </c>
    </row>
    <row r="293" spans="1:4" x14ac:dyDescent="0.2">
      <c r="A293" s="60">
        <v>40543</v>
      </c>
      <c r="B293" t="s">
        <v>112</v>
      </c>
      <c r="C293" t="s">
        <v>237</v>
      </c>
      <c r="D293">
        <v>18</v>
      </c>
    </row>
    <row r="294" spans="1:4" x14ac:dyDescent="0.2">
      <c r="A294" s="60">
        <v>40417</v>
      </c>
      <c r="B294" t="s">
        <v>164</v>
      </c>
      <c r="C294" t="s">
        <v>225</v>
      </c>
      <c r="D294">
        <v>7</v>
      </c>
    </row>
    <row r="295" spans="1:4" x14ac:dyDescent="0.2">
      <c r="A295" s="60">
        <v>40887</v>
      </c>
      <c r="B295" t="s">
        <v>235</v>
      </c>
      <c r="C295" t="s">
        <v>238</v>
      </c>
      <c r="D295">
        <v>13</v>
      </c>
    </row>
    <row r="296" spans="1:4" x14ac:dyDescent="0.2">
      <c r="A296" s="60">
        <v>41000</v>
      </c>
      <c r="B296" t="s">
        <v>224</v>
      </c>
      <c r="C296" t="s">
        <v>238</v>
      </c>
      <c r="D296">
        <v>7</v>
      </c>
    </row>
    <row r="297" spans="1:4" x14ac:dyDescent="0.2">
      <c r="A297" s="60">
        <v>40738</v>
      </c>
      <c r="B297" t="s">
        <v>231</v>
      </c>
      <c r="C297" t="s">
        <v>225</v>
      </c>
      <c r="D297">
        <v>18</v>
      </c>
    </row>
    <row r="298" spans="1:4" x14ac:dyDescent="0.2">
      <c r="A298" s="60">
        <v>40682</v>
      </c>
      <c r="B298" t="s">
        <v>112</v>
      </c>
      <c r="C298" t="s">
        <v>232</v>
      </c>
      <c r="D298">
        <v>14</v>
      </c>
    </row>
    <row r="299" spans="1:4" x14ac:dyDescent="0.2">
      <c r="A299" s="60">
        <v>40759</v>
      </c>
      <c r="B299" t="s">
        <v>231</v>
      </c>
      <c r="C299" t="s">
        <v>225</v>
      </c>
      <c r="D299">
        <v>17</v>
      </c>
    </row>
    <row r="300" spans="1:4" x14ac:dyDescent="0.2">
      <c r="A300" s="60">
        <v>40388</v>
      </c>
      <c r="B300" t="s">
        <v>164</v>
      </c>
      <c r="C300" t="s">
        <v>238</v>
      </c>
      <c r="D300">
        <v>20</v>
      </c>
    </row>
    <row r="301" spans="1:4" x14ac:dyDescent="0.2">
      <c r="A301" s="60">
        <v>40768</v>
      </c>
      <c r="B301" t="s">
        <v>234</v>
      </c>
      <c r="C301" t="s">
        <v>238</v>
      </c>
      <c r="D301">
        <v>17</v>
      </c>
    </row>
    <row r="302" spans="1:4" x14ac:dyDescent="0.2">
      <c r="A302" s="60">
        <v>40621</v>
      </c>
      <c r="B302" t="s">
        <v>235</v>
      </c>
      <c r="C302" t="s">
        <v>232</v>
      </c>
      <c r="D302">
        <v>3</v>
      </c>
    </row>
    <row r="303" spans="1:4" x14ac:dyDescent="0.2">
      <c r="A303" s="60">
        <v>40867</v>
      </c>
      <c r="B303" t="s">
        <v>164</v>
      </c>
      <c r="C303" t="s">
        <v>225</v>
      </c>
      <c r="D303">
        <v>20</v>
      </c>
    </row>
    <row r="304" spans="1:4" x14ac:dyDescent="0.2">
      <c r="A304" s="60">
        <v>40360</v>
      </c>
      <c r="B304" t="s">
        <v>164</v>
      </c>
      <c r="C304" t="s">
        <v>238</v>
      </c>
      <c r="D304">
        <v>14</v>
      </c>
    </row>
    <row r="305" spans="1:4" x14ac:dyDescent="0.2">
      <c r="A305" s="60">
        <v>40865</v>
      </c>
      <c r="B305" t="s">
        <v>234</v>
      </c>
      <c r="C305" t="s">
        <v>236</v>
      </c>
      <c r="D305">
        <v>24</v>
      </c>
    </row>
    <row r="306" spans="1:4" x14ac:dyDescent="0.2">
      <c r="A306" s="60">
        <v>40910</v>
      </c>
      <c r="B306" t="s">
        <v>234</v>
      </c>
      <c r="C306" t="s">
        <v>236</v>
      </c>
      <c r="D306">
        <v>7</v>
      </c>
    </row>
    <row r="307" spans="1:4" x14ac:dyDescent="0.2">
      <c r="A307" s="60">
        <v>40705</v>
      </c>
      <c r="B307" t="s">
        <v>112</v>
      </c>
      <c r="C307" t="s">
        <v>238</v>
      </c>
      <c r="D307">
        <v>16</v>
      </c>
    </row>
    <row r="308" spans="1:4" x14ac:dyDescent="0.2">
      <c r="A308" s="60">
        <v>40980</v>
      </c>
      <c r="B308" t="s">
        <v>224</v>
      </c>
      <c r="C308" t="s">
        <v>236</v>
      </c>
      <c r="D308">
        <v>3</v>
      </c>
    </row>
    <row r="309" spans="1:4" x14ac:dyDescent="0.2">
      <c r="A309" s="60">
        <v>40863</v>
      </c>
      <c r="B309" t="s">
        <v>224</v>
      </c>
      <c r="C309" t="s">
        <v>236</v>
      </c>
      <c r="D309">
        <v>10</v>
      </c>
    </row>
    <row r="310" spans="1:4" x14ac:dyDescent="0.2">
      <c r="A310" s="60">
        <v>40621</v>
      </c>
      <c r="B310" t="s">
        <v>224</v>
      </c>
      <c r="C310" t="s">
        <v>232</v>
      </c>
      <c r="D310">
        <v>1</v>
      </c>
    </row>
    <row r="311" spans="1:4" x14ac:dyDescent="0.2">
      <c r="A311" s="60">
        <v>40843</v>
      </c>
      <c r="B311" t="s">
        <v>235</v>
      </c>
      <c r="C311" t="s">
        <v>227</v>
      </c>
      <c r="D311">
        <v>1</v>
      </c>
    </row>
    <row r="312" spans="1:4" x14ac:dyDescent="0.2">
      <c r="A312" s="60">
        <v>40323</v>
      </c>
      <c r="B312" t="s">
        <v>164</v>
      </c>
      <c r="C312" t="s">
        <v>232</v>
      </c>
      <c r="D312">
        <v>10</v>
      </c>
    </row>
    <row r="313" spans="1:4" x14ac:dyDescent="0.2">
      <c r="A313" s="60">
        <v>40368</v>
      </c>
      <c r="B313" t="s">
        <v>224</v>
      </c>
      <c r="C313" t="s">
        <v>225</v>
      </c>
      <c r="D313">
        <v>12</v>
      </c>
    </row>
    <row r="314" spans="1:4" x14ac:dyDescent="0.2">
      <c r="A314" s="60">
        <v>40871</v>
      </c>
      <c r="B314" t="s">
        <v>224</v>
      </c>
      <c r="C314" t="s">
        <v>236</v>
      </c>
      <c r="D314">
        <v>15</v>
      </c>
    </row>
    <row r="315" spans="1:4" x14ac:dyDescent="0.2">
      <c r="A315" s="60">
        <v>40356</v>
      </c>
      <c r="B315" t="s">
        <v>164</v>
      </c>
      <c r="C315" t="s">
        <v>227</v>
      </c>
      <c r="D315">
        <v>5</v>
      </c>
    </row>
    <row r="316" spans="1:4" x14ac:dyDescent="0.2">
      <c r="A316" s="60">
        <v>40497</v>
      </c>
      <c r="B316" t="s">
        <v>164</v>
      </c>
      <c r="C316" t="s">
        <v>225</v>
      </c>
      <c r="D316">
        <v>5</v>
      </c>
    </row>
    <row r="317" spans="1:4" x14ac:dyDescent="0.2">
      <c r="A317" s="60">
        <v>40548</v>
      </c>
      <c r="B317" t="s">
        <v>235</v>
      </c>
      <c r="C317" t="s">
        <v>232</v>
      </c>
      <c r="D317">
        <v>6</v>
      </c>
    </row>
    <row r="318" spans="1:4" x14ac:dyDescent="0.2">
      <c r="A318" s="60">
        <v>40620</v>
      </c>
      <c r="B318" t="s">
        <v>234</v>
      </c>
      <c r="C318" t="s">
        <v>237</v>
      </c>
      <c r="D318">
        <v>13</v>
      </c>
    </row>
    <row r="319" spans="1:4" x14ac:dyDescent="0.2">
      <c r="A319" s="60">
        <v>40478</v>
      </c>
      <c r="B319" t="s">
        <v>234</v>
      </c>
      <c r="C319" t="s">
        <v>237</v>
      </c>
      <c r="D319">
        <v>18</v>
      </c>
    </row>
    <row r="320" spans="1:4" x14ac:dyDescent="0.2">
      <c r="A320" s="60">
        <v>40579</v>
      </c>
      <c r="B320" t="s">
        <v>164</v>
      </c>
      <c r="C320" t="s">
        <v>227</v>
      </c>
      <c r="D320">
        <v>3</v>
      </c>
    </row>
    <row r="321" spans="1:4" x14ac:dyDescent="0.2">
      <c r="A321" s="60">
        <v>40802</v>
      </c>
      <c r="B321" t="s">
        <v>112</v>
      </c>
      <c r="C321" t="s">
        <v>227</v>
      </c>
      <c r="D321">
        <v>5</v>
      </c>
    </row>
    <row r="322" spans="1:4" x14ac:dyDescent="0.2">
      <c r="A322" s="60">
        <v>40725</v>
      </c>
      <c r="B322" t="s">
        <v>224</v>
      </c>
      <c r="C322" t="s">
        <v>236</v>
      </c>
      <c r="D322">
        <v>20</v>
      </c>
    </row>
    <row r="323" spans="1:4" x14ac:dyDescent="0.2">
      <c r="A323" s="60">
        <v>40897</v>
      </c>
      <c r="B323" t="s">
        <v>224</v>
      </c>
      <c r="C323" t="s">
        <v>227</v>
      </c>
      <c r="D323">
        <v>14</v>
      </c>
    </row>
    <row r="324" spans="1:4" x14ac:dyDescent="0.2">
      <c r="A324" s="60">
        <v>40517</v>
      </c>
      <c r="B324" t="s">
        <v>224</v>
      </c>
      <c r="C324" t="s">
        <v>238</v>
      </c>
      <c r="D324">
        <v>13</v>
      </c>
    </row>
    <row r="325" spans="1:4" x14ac:dyDescent="0.2">
      <c r="A325" s="60">
        <v>40758</v>
      </c>
      <c r="B325" t="s">
        <v>164</v>
      </c>
      <c r="C325" t="s">
        <v>225</v>
      </c>
      <c r="D325">
        <v>13</v>
      </c>
    </row>
    <row r="326" spans="1:4" x14ac:dyDescent="0.2">
      <c r="A326" s="60">
        <v>40412</v>
      </c>
      <c r="B326" t="s">
        <v>164</v>
      </c>
      <c r="C326" t="s">
        <v>225</v>
      </c>
      <c r="D326">
        <v>11</v>
      </c>
    </row>
    <row r="327" spans="1:4" x14ac:dyDescent="0.2">
      <c r="A327" s="60">
        <v>40713</v>
      </c>
      <c r="B327" t="s">
        <v>112</v>
      </c>
      <c r="C327" t="s">
        <v>238</v>
      </c>
      <c r="D327">
        <v>25</v>
      </c>
    </row>
    <row r="328" spans="1:4" x14ac:dyDescent="0.2">
      <c r="A328" s="60">
        <v>40529</v>
      </c>
      <c r="B328" t="s">
        <v>112</v>
      </c>
      <c r="C328" t="s">
        <v>232</v>
      </c>
      <c r="D328">
        <v>14</v>
      </c>
    </row>
    <row r="329" spans="1:4" x14ac:dyDescent="0.2">
      <c r="A329" s="60">
        <v>40450</v>
      </c>
      <c r="B329" t="s">
        <v>235</v>
      </c>
      <c r="C329" t="s">
        <v>227</v>
      </c>
      <c r="D329">
        <v>7</v>
      </c>
    </row>
    <row r="330" spans="1:4" x14ac:dyDescent="0.2">
      <c r="A330" s="60">
        <v>40659</v>
      </c>
      <c r="B330" t="s">
        <v>234</v>
      </c>
      <c r="C330" t="s">
        <v>238</v>
      </c>
      <c r="D330">
        <v>7</v>
      </c>
    </row>
    <row r="331" spans="1:4" x14ac:dyDescent="0.2">
      <c r="A331" s="60">
        <v>40623</v>
      </c>
      <c r="B331" t="s">
        <v>234</v>
      </c>
      <c r="C331" t="s">
        <v>225</v>
      </c>
      <c r="D331">
        <v>17</v>
      </c>
    </row>
    <row r="332" spans="1:4" x14ac:dyDescent="0.2">
      <c r="A332" s="60">
        <v>40899</v>
      </c>
      <c r="B332" t="s">
        <v>164</v>
      </c>
      <c r="C332" t="s">
        <v>238</v>
      </c>
      <c r="D332">
        <v>18</v>
      </c>
    </row>
    <row r="333" spans="1:4" x14ac:dyDescent="0.2">
      <c r="A333" s="60">
        <v>40405</v>
      </c>
      <c r="B333" t="s">
        <v>112</v>
      </c>
      <c r="C333" t="s">
        <v>225</v>
      </c>
      <c r="D333">
        <v>20</v>
      </c>
    </row>
    <row r="334" spans="1:4" x14ac:dyDescent="0.2">
      <c r="A334" s="60">
        <v>40338</v>
      </c>
      <c r="B334" t="s">
        <v>224</v>
      </c>
      <c r="C334" t="s">
        <v>238</v>
      </c>
      <c r="D334">
        <v>7</v>
      </c>
    </row>
    <row r="335" spans="1:4" x14ac:dyDescent="0.2">
      <c r="A335" s="60">
        <v>40522</v>
      </c>
      <c r="B335" t="s">
        <v>235</v>
      </c>
      <c r="C335" t="s">
        <v>236</v>
      </c>
      <c r="D335">
        <v>20</v>
      </c>
    </row>
    <row r="336" spans="1:4" x14ac:dyDescent="0.2">
      <c r="A336" s="60">
        <v>40904</v>
      </c>
      <c r="B336" t="s">
        <v>231</v>
      </c>
      <c r="C336" t="s">
        <v>227</v>
      </c>
      <c r="D336">
        <v>11</v>
      </c>
    </row>
    <row r="337" spans="1:4" x14ac:dyDescent="0.2">
      <c r="A337" s="60">
        <v>40919</v>
      </c>
      <c r="B337" t="s">
        <v>234</v>
      </c>
      <c r="C337" t="s">
        <v>237</v>
      </c>
      <c r="D337">
        <v>14</v>
      </c>
    </row>
    <row r="338" spans="1:4" x14ac:dyDescent="0.2">
      <c r="A338" s="60">
        <v>40872</v>
      </c>
      <c r="B338" t="s">
        <v>164</v>
      </c>
      <c r="C338" t="s">
        <v>238</v>
      </c>
      <c r="D338">
        <v>4</v>
      </c>
    </row>
    <row r="339" spans="1:4" x14ac:dyDescent="0.2">
      <c r="A339" s="60">
        <v>40402</v>
      </c>
      <c r="B339" t="s">
        <v>234</v>
      </c>
      <c r="C339" t="s">
        <v>227</v>
      </c>
      <c r="D339">
        <v>2</v>
      </c>
    </row>
    <row r="340" spans="1:4" x14ac:dyDescent="0.2">
      <c r="A340" s="60">
        <v>40775</v>
      </c>
      <c r="B340" t="s">
        <v>234</v>
      </c>
      <c r="C340" t="s">
        <v>227</v>
      </c>
      <c r="D340">
        <v>13</v>
      </c>
    </row>
    <row r="341" spans="1:4" x14ac:dyDescent="0.2">
      <c r="A341" s="60">
        <v>40627</v>
      </c>
      <c r="B341" t="s">
        <v>164</v>
      </c>
      <c r="C341" t="s">
        <v>225</v>
      </c>
      <c r="D341">
        <v>2</v>
      </c>
    </row>
    <row r="342" spans="1:4" x14ac:dyDescent="0.2">
      <c r="A342" s="60">
        <v>40342</v>
      </c>
      <c r="B342" t="s">
        <v>164</v>
      </c>
      <c r="C342" t="s">
        <v>236</v>
      </c>
      <c r="D342">
        <v>13</v>
      </c>
    </row>
    <row r="343" spans="1:4" x14ac:dyDescent="0.2">
      <c r="A343" s="60">
        <v>40970</v>
      </c>
      <c r="B343" t="s">
        <v>231</v>
      </c>
      <c r="C343" t="s">
        <v>227</v>
      </c>
      <c r="D343">
        <v>11</v>
      </c>
    </row>
    <row r="344" spans="1:4" x14ac:dyDescent="0.2">
      <c r="A344" s="60">
        <v>40347</v>
      </c>
      <c r="B344" t="s">
        <v>231</v>
      </c>
      <c r="C344" t="s">
        <v>238</v>
      </c>
      <c r="D344">
        <v>9</v>
      </c>
    </row>
    <row r="345" spans="1:4" x14ac:dyDescent="0.2">
      <c r="A345" s="60">
        <v>40370</v>
      </c>
      <c r="B345" t="s">
        <v>112</v>
      </c>
      <c r="C345" t="s">
        <v>232</v>
      </c>
      <c r="D345">
        <v>18</v>
      </c>
    </row>
    <row r="346" spans="1:4" x14ac:dyDescent="0.2">
      <c r="A346" s="60">
        <v>40830</v>
      </c>
      <c r="B346" t="s">
        <v>235</v>
      </c>
      <c r="C346" t="s">
        <v>238</v>
      </c>
      <c r="D346">
        <v>25</v>
      </c>
    </row>
    <row r="347" spans="1:4" x14ac:dyDescent="0.2">
      <c r="A347" s="60">
        <v>40410</v>
      </c>
      <c r="B347" t="s">
        <v>224</v>
      </c>
      <c r="C347" t="s">
        <v>237</v>
      </c>
      <c r="D347">
        <v>18</v>
      </c>
    </row>
    <row r="348" spans="1:4" x14ac:dyDescent="0.2">
      <c r="A348" s="60">
        <v>40664</v>
      </c>
      <c r="B348" t="s">
        <v>231</v>
      </c>
      <c r="C348" t="s">
        <v>238</v>
      </c>
      <c r="D348">
        <v>3</v>
      </c>
    </row>
    <row r="349" spans="1:4" x14ac:dyDescent="0.2">
      <c r="A349" s="60">
        <v>40895</v>
      </c>
      <c r="B349" t="s">
        <v>235</v>
      </c>
      <c r="C349" t="s">
        <v>237</v>
      </c>
      <c r="D349">
        <v>1</v>
      </c>
    </row>
    <row r="350" spans="1:4" x14ac:dyDescent="0.2">
      <c r="A350" s="60">
        <v>40865</v>
      </c>
      <c r="B350" t="s">
        <v>235</v>
      </c>
      <c r="C350" t="s">
        <v>238</v>
      </c>
      <c r="D350">
        <v>13</v>
      </c>
    </row>
    <row r="351" spans="1:4" x14ac:dyDescent="0.2">
      <c r="A351" s="60">
        <v>40998</v>
      </c>
      <c r="B351" t="s">
        <v>224</v>
      </c>
      <c r="C351" t="s">
        <v>232</v>
      </c>
      <c r="D351">
        <v>11</v>
      </c>
    </row>
    <row r="352" spans="1:4" x14ac:dyDescent="0.2">
      <c r="A352" s="60">
        <v>40427</v>
      </c>
      <c r="B352" t="s">
        <v>231</v>
      </c>
      <c r="C352" t="s">
        <v>227</v>
      </c>
      <c r="D352">
        <v>24</v>
      </c>
    </row>
    <row r="353" spans="1:4" x14ac:dyDescent="0.2">
      <c r="A353" s="60">
        <v>40933</v>
      </c>
      <c r="B353" t="s">
        <v>112</v>
      </c>
      <c r="C353" t="s">
        <v>232</v>
      </c>
      <c r="D353">
        <v>15</v>
      </c>
    </row>
    <row r="354" spans="1:4" x14ac:dyDescent="0.2">
      <c r="A354" s="60">
        <v>40478</v>
      </c>
      <c r="B354" t="s">
        <v>235</v>
      </c>
      <c r="C354" t="s">
        <v>236</v>
      </c>
      <c r="D354">
        <v>19</v>
      </c>
    </row>
    <row r="355" spans="1:4" x14ac:dyDescent="0.2">
      <c r="A355" s="60">
        <v>40360</v>
      </c>
      <c r="B355" t="s">
        <v>112</v>
      </c>
      <c r="C355" t="s">
        <v>232</v>
      </c>
      <c r="D355">
        <v>10</v>
      </c>
    </row>
    <row r="356" spans="1:4" x14ac:dyDescent="0.2">
      <c r="A356" s="60">
        <v>40749</v>
      </c>
      <c r="B356" t="s">
        <v>112</v>
      </c>
      <c r="C356" t="s">
        <v>238</v>
      </c>
      <c r="D356">
        <v>14</v>
      </c>
    </row>
    <row r="357" spans="1:4" x14ac:dyDescent="0.2">
      <c r="A357" s="60">
        <v>40632</v>
      </c>
      <c r="B357" t="s">
        <v>224</v>
      </c>
      <c r="C357" t="s">
        <v>236</v>
      </c>
      <c r="D357">
        <v>16</v>
      </c>
    </row>
    <row r="358" spans="1:4" x14ac:dyDescent="0.2">
      <c r="A358" s="60">
        <v>40614</v>
      </c>
      <c r="B358" t="s">
        <v>235</v>
      </c>
      <c r="C358" t="s">
        <v>232</v>
      </c>
      <c r="D358">
        <v>9</v>
      </c>
    </row>
    <row r="359" spans="1:4" x14ac:dyDescent="0.2">
      <c r="A359" s="60">
        <v>40470</v>
      </c>
      <c r="B359" t="s">
        <v>231</v>
      </c>
      <c r="C359" t="s">
        <v>238</v>
      </c>
      <c r="D359">
        <v>1</v>
      </c>
    </row>
    <row r="360" spans="1:4" x14ac:dyDescent="0.2">
      <c r="A360" s="60">
        <v>40335</v>
      </c>
      <c r="B360" t="s">
        <v>164</v>
      </c>
      <c r="C360" t="s">
        <v>232</v>
      </c>
      <c r="D360">
        <v>18</v>
      </c>
    </row>
    <row r="361" spans="1:4" x14ac:dyDescent="0.2">
      <c r="A361" s="60">
        <v>40312</v>
      </c>
      <c r="B361" t="s">
        <v>224</v>
      </c>
      <c r="C361" t="s">
        <v>225</v>
      </c>
      <c r="D361">
        <v>23</v>
      </c>
    </row>
    <row r="362" spans="1:4" x14ac:dyDescent="0.2">
      <c r="A362" s="60">
        <v>40674</v>
      </c>
      <c r="B362" t="s">
        <v>224</v>
      </c>
      <c r="C362" t="s">
        <v>227</v>
      </c>
      <c r="D362">
        <v>8</v>
      </c>
    </row>
    <row r="363" spans="1:4" x14ac:dyDescent="0.2">
      <c r="A363" s="60">
        <v>40517</v>
      </c>
      <c r="B363" t="s">
        <v>224</v>
      </c>
      <c r="C363" t="s">
        <v>227</v>
      </c>
      <c r="D363">
        <v>5</v>
      </c>
    </row>
    <row r="364" spans="1:4" x14ac:dyDescent="0.2">
      <c r="A364" s="60">
        <v>40700</v>
      </c>
      <c r="B364" t="s">
        <v>231</v>
      </c>
      <c r="C364" t="s">
        <v>232</v>
      </c>
      <c r="D364">
        <v>14</v>
      </c>
    </row>
    <row r="365" spans="1:4" x14ac:dyDescent="0.2">
      <c r="A365" s="60">
        <v>40456</v>
      </c>
      <c r="B365" t="s">
        <v>235</v>
      </c>
      <c r="C365" t="s">
        <v>237</v>
      </c>
      <c r="D365">
        <v>1</v>
      </c>
    </row>
    <row r="366" spans="1:4" x14ac:dyDescent="0.2">
      <c r="A366" s="60">
        <v>40804</v>
      </c>
      <c r="B366" t="s">
        <v>224</v>
      </c>
      <c r="C366" t="s">
        <v>238</v>
      </c>
      <c r="D366">
        <v>23</v>
      </c>
    </row>
    <row r="367" spans="1:4" x14ac:dyDescent="0.2">
      <c r="A367" s="60">
        <v>40591</v>
      </c>
      <c r="B367" t="s">
        <v>224</v>
      </c>
      <c r="C367" t="s">
        <v>236</v>
      </c>
      <c r="D367">
        <v>13</v>
      </c>
    </row>
    <row r="368" spans="1:4" x14ac:dyDescent="0.2">
      <c r="A368" s="60">
        <v>40726</v>
      </c>
      <c r="B368" t="s">
        <v>235</v>
      </c>
      <c r="C368" t="s">
        <v>236</v>
      </c>
      <c r="D368">
        <v>6</v>
      </c>
    </row>
    <row r="369" spans="1:4" x14ac:dyDescent="0.2">
      <c r="A369" s="60">
        <v>40610</v>
      </c>
      <c r="B369" t="s">
        <v>234</v>
      </c>
      <c r="C369" t="s">
        <v>238</v>
      </c>
      <c r="D369">
        <v>4</v>
      </c>
    </row>
    <row r="370" spans="1:4" x14ac:dyDescent="0.2">
      <c r="A370" s="60">
        <v>40350</v>
      </c>
      <c r="B370" t="s">
        <v>164</v>
      </c>
      <c r="C370" t="s">
        <v>232</v>
      </c>
      <c r="D370">
        <v>19</v>
      </c>
    </row>
    <row r="371" spans="1:4" x14ac:dyDescent="0.2">
      <c r="A371" s="60">
        <v>40812</v>
      </c>
      <c r="B371" t="s">
        <v>234</v>
      </c>
      <c r="C371" t="s">
        <v>232</v>
      </c>
      <c r="D371">
        <v>3</v>
      </c>
    </row>
    <row r="372" spans="1:4" x14ac:dyDescent="0.2">
      <c r="A372" s="60">
        <v>40890</v>
      </c>
      <c r="B372" t="s">
        <v>224</v>
      </c>
      <c r="C372" t="s">
        <v>227</v>
      </c>
      <c r="D372">
        <v>24</v>
      </c>
    </row>
    <row r="373" spans="1:4" x14ac:dyDescent="0.2">
      <c r="A373" s="60">
        <v>40546</v>
      </c>
      <c r="B373" t="s">
        <v>234</v>
      </c>
      <c r="C373" t="s">
        <v>238</v>
      </c>
      <c r="D373">
        <v>11</v>
      </c>
    </row>
    <row r="374" spans="1:4" x14ac:dyDescent="0.2">
      <c r="A374" s="60">
        <v>40810</v>
      </c>
      <c r="B374" t="s">
        <v>234</v>
      </c>
      <c r="C374" t="s">
        <v>236</v>
      </c>
      <c r="D374">
        <v>18</v>
      </c>
    </row>
    <row r="375" spans="1:4" x14ac:dyDescent="0.2">
      <c r="A375" s="60">
        <v>40545</v>
      </c>
      <c r="B375" t="s">
        <v>164</v>
      </c>
      <c r="C375" t="s">
        <v>237</v>
      </c>
      <c r="D375">
        <v>15</v>
      </c>
    </row>
    <row r="376" spans="1:4" x14ac:dyDescent="0.2">
      <c r="A376" s="60">
        <v>40687</v>
      </c>
      <c r="B376" t="s">
        <v>112</v>
      </c>
      <c r="C376" t="s">
        <v>237</v>
      </c>
      <c r="D376">
        <v>3</v>
      </c>
    </row>
    <row r="377" spans="1:4" x14ac:dyDescent="0.2">
      <c r="A377" s="60">
        <v>40919</v>
      </c>
      <c r="B377" t="s">
        <v>224</v>
      </c>
      <c r="C377" t="s">
        <v>236</v>
      </c>
      <c r="D377">
        <v>22</v>
      </c>
    </row>
    <row r="378" spans="1:4" x14ac:dyDescent="0.2">
      <c r="A378" s="60">
        <v>40556</v>
      </c>
      <c r="B378" t="s">
        <v>224</v>
      </c>
      <c r="C378" t="s">
        <v>225</v>
      </c>
      <c r="D378">
        <v>16</v>
      </c>
    </row>
    <row r="379" spans="1:4" x14ac:dyDescent="0.2">
      <c r="A379" s="60">
        <v>40777</v>
      </c>
      <c r="B379" t="s">
        <v>235</v>
      </c>
      <c r="C379" t="s">
        <v>236</v>
      </c>
      <c r="D379">
        <v>12</v>
      </c>
    </row>
    <row r="380" spans="1:4" x14ac:dyDescent="0.2">
      <c r="A380" s="60">
        <v>40666</v>
      </c>
      <c r="B380" t="s">
        <v>235</v>
      </c>
      <c r="C380" t="s">
        <v>232</v>
      </c>
      <c r="D380">
        <v>25</v>
      </c>
    </row>
    <row r="381" spans="1:4" x14ac:dyDescent="0.2">
      <c r="A381" s="60">
        <v>40443</v>
      </c>
      <c r="B381" t="s">
        <v>231</v>
      </c>
      <c r="C381" t="s">
        <v>238</v>
      </c>
      <c r="D381">
        <v>12</v>
      </c>
    </row>
    <row r="382" spans="1:4" x14ac:dyDescent="0.2">
      <c r="A382" s="60">
        <v>40729</v>
      </c>
      <c r="B382" t="s">
        <v>235</v>
      </c>
      <c r="C382" t="s">
        <v>236</v>
      </c>
      <c r="D382">
        <v>21</v>
      </c>
    </row>
    <row r="383" spans="1:4" x14ac:dyDescent="0.2">
      <c r="A383" s="60">
        <v>40631</v>
      </c>
      <c r="B383" t="s">
        <v>164</v>
      </c>
      <c r="C383" t="s">
        <v>237</v>
      </c>
      <c r="D383">
        <v>24</v>
      </c>
    </row>
    <row r="384" spans="1:4" x14ac:dyDescent="0.2">
      <c r="A384" s="60">
        <v>40890</v>
      </c>
      <c r="B384" t="s">
        <v>231</v>
      </c>
      <c r="C384" t="s">
        <v>232</v>
      </c>
      <c r="D384">
        <v>15</v>
      </c>
    </row>
    <row r="385" spans="1:4" x14ac:dyDescent="0.2">
      <c r="A385" s="60">
        <v>40658</v>
      </c>
      <c r="B385" t="s">
        <v>235</v>
      </c>
      <c r="C385" t="s">
        <v>238</v>
      </c>
      <c r="D385">
        <v>20</v>
      </c>
    </row>
    <row r="386" spans="1:4" x14ac:dyDescent="0.2">
      <c r="A386" s="60">
        <v>40503</v>
      </c>
      <c r="B386" t="s">
        <v>112</v>
      </c>
      <c r="C386" t="s">
        <v>227</v>
      </c>
      <c r="D386">
        <v>7</v>
      </c>
    </row>
    <row r="387" spans="1:4" x14ac:dyDescent="0.2">
      <c r="A387" s="60">
        <v>40688</v>
      </c>
      <c r="B387" t="s">
        <v>235</v>
      </c>
      <c r="C387" t="s">
        <v>225</v>
      </c>
      <c r="D387">
        <v>13</v>
      </c>
    </row>
    <row r="388" spans="1:4" x14ac:dyDescent="0.2">
      <c r="A388" s="60">
        <v>40507</v>
      </c>
      <c r="B388" t="s">
        <v>235</v>
      </c>
      <c r="C388" t="s">
        <v>237</v>
      </c>
      <c r="D388">
        <v>6</v>
      </c>
    </row>
    <row r="389" spans="1:4" x14ac:dyDescent="0.2">
      <c r="A389" s="60">
        <v>40948</v>
      </c>
      <c r="B389" t="s">
        <v>234</v>
      </c>
      <c r="C389" t="s">
        <v>227</v>
      </c>
      <c r="D389">
        <v>13</v>
      </c>
    </row>
    <row r="390" spans="1:4" x14ac:dyDescent="0.2">
      <c r="A390" s="60">
        <v>40788</v>
      </c>
      <c r="B390" t="s">
        <v>234</v>
      </c>
      <c r="C390" t="s">
        <v>227</v>
      </c>
      <c r="D390">
        <v>22</v>
      </c>
    </row>
    <row r="391" spans="1:4" x14ac:dyDescent="0.2">
      <c r="A391" s="60">
        <v>40372</v>
      </c>
      <c r="B391" t="s">
        <v>164</v>
      </c>
      <c r="C391" t="s">
        <v>238</v>
      </c>
      <c r="D391">
        <v>2</v>
      </c>
    </row>
    <row r="392" spans="1:4" x14ac:dyDescent="0.2">
      <c r="A392" s="60">
        <v>40767</v>
      </c>
      <c r="B392" t="s">
        <v>112</v>
      </c>
      <c r="C392" t="s">
        <v>225</v>
      </c>
      <c r="D392">
        <v>17</v>
      </c>
    </row>
    <row r="393" spans="1:4" x14ac:dyDescent="0.2">
      <c r="A393" s="60">
        <v>40422</v>
      </c>
      <c r="B393" t="s">
        <v>164</v>
      </c>
      <c r="C393" t="s">
        <v>238</v>
      </c>
      <c r="D393">
        <v>2</v>
      </c>
    </row>
    <row r="394" spans="1:4" x14ac:dyDescent="0.2">
      <c r="A394" s="60">
        <v>40565</v>
      </c>
      <c r="B394" t="s">
        <v>112</v>
      </c>
      <c r="C394" t="s">
        <v>232</v>
      </c>
      <c r="D394">
        <v>6</v>
      </c>
    </row>
    <row r="395" spans="1:4" x14ac:dyDescent="0.2">
      <c r="A395" s="60">
        <v>40901</v>
      </c>
      <c r="B395" t="s">
        <v>234</v>
      </c>
      <c r="C395" t="s">
        <v>237</v>
      </c>
      <c r="D395">
        <v>1</v>
      </c>
    </row>
    <row r="396" spans="1:4" x14ac:dyDescent="0.2">
      <c r="A396" s="60">
        <v>40910</v>
      </c>
      <c r="B396" t="s">
        <v>235</v>
      </c>
      <c r="C396" t="s">
        <v>232</v>
      </c>
      <c r="D396">
        <v>2</v>
      </c>
    </row>
    <row r="397" spans="1:4" x14ac:dyDescent="0.2">
      <c r="A397" s="60">
        <v>40481</v>
      </c>
      <c r="B397" t="s">
        <v>224</v>
      </c>
      <c r="C397" t="s">
        <v>236</v>
      </c>
      <c r="D397">
        <v>8</v>
      </c>
    </row>
    <row r="398" spans="1:4" x14ac:dyDescent="0.2">
      <c r="A398" s="60">
        <v>40980</v>
      </c>
      <c r="B398" t="s">
        <v>231</v>
      </c>
      <c r="C398" t="s">
        <v>227</v>
      </c>
      <c r="D398">
        <v>11</v>
      </c>
    </row>
    <row r="399" spans="1:4" x14ac:dyDescent="0.2">
      <c r="A399" s="60">
        <v>40957</v>
      </c>
      <c r="B399" t="s">
        <v>234</v>
      </c>
      <c r="C399" t="s">
        <v>236</v>
      </c>
      <c r="D399">
        <v>24</v>
      </c>
    </row>
    <row r="400" spans="1:4" x14ac:dyDescent="0.2">
      <c r="A400" s="60">
        <v>40744</v>
      </c>
      <c r="B400" t="s">
        <v>235</v>
      </c>
      <c r="C400" t="s">
        <v>236</v>
      </c>
      <c r="D400">
        <v>19</v>
      </c>
    </row>
    <row r="401" spans="1:4" x14ac:dyDescent="0.2">
      <c r="A401" s="60">
        <v>40342</v>
      </c>
      <c r="B401" t="s">
        <v>224</v>
      </c>
      <c r="C401" t="s">
        <v>238</v>
      </c>
      <c r="D401">
        <v>15</v>
      </c>
    </row>
    <row r="402" spans="1:4" x14ac:dyDescent="0.2">
      <c r="A402" s="60">
        <v>40387</v>
      </c>
      <c r="B402" t="s">
        <v>235</v>
      </c>
      <c r="C402" t="s">
        <v>232</v>
      </c>
      <c r="D402">
        <v>2</v>
      </c>
    </row>
    <row r="403" spans="1:4" x14ac:dyDescent="0.2">
      <c r="A403" s="60">
        <v>40647</v>
      </c>
      <c r="B403" t="s">
        <v>112</v>
      </c>
      <c r="C403" t="s">
        <v>236</v>
      </c>
      <c r="D403">
        <v>24</v>
      </c>
    </row>
    <row r="404" spans="1:4" x14ac:dyDescent="0.2">
      <c r="A404" s="60">
        <v>40838</v>
      </c>
      <c r="B404" t="s">
        <v>235</v>
      </c>
      <c r="C404" t="s">
        <v>238</v>
      </c>
      <c r="D404">
        <v>4</v>
      </c>
    </row>
    <row r="405" spans="1:4" x14ac:dyDescent="0.2">
      <c r="A405" s="60">
        <v>40532</v>
      </c>
      <c r="B405" t="s">
        <v>234</v>
      </c>
      <c r="C405" t="s">
        <v>237</v>
      </c>
      <c r="D405">
        <v>25</v>
      </c>
    </row>
    <row r="406" spans="1:4" x14ac:dyDescent="0.2">
      <c r="A406" s="60">
        <v>40326</v>
      </c>
      <c r="B406" t="s">
        <v>231</v>
      </c>
      <c r="C406" t="s">
        <v>232</v>
      </c>
      <c r="D406">
        <v>4</v>
      </c>
    </row>
    <row r="407" spans="1:4" x14ac:dyDescent="0.2">
      <c r="A407" s="60">
        <v>40519</v>
      </c>
      <c r="B407" t="s">
        <v>224</v>
      </c>
      <c r="C407" t="s">
        <v>236</v>
      </c>
      <c r="D407">
        <v>14</v>
      </c>
    </row>
    <row r="408" spans="1:4" x14ac:dyDescent="0.2">
      <c r="A408" s="60">
        <v>40843</v>
      </c>
      <c r="B408" t="s">
        <v>224</v>
      </c>
      <c r="C408" t="s">
        <v>227</v>
      </c>
      <c r="D408">
        <v>18</v>
      </c>
    </row>
    <row r="409" spans="1:4" x14ac:dyDescent="0.2">
      <c r="A409" s="60">
        <v>40905</v>
      </c>
      <c r="B409" t="s">
        <v>224</v>
      </c>
      <c r="C409" t="s">
        <v>237</v>
      </c>
      <c r="D409">
        <v>20</v>
      </c>
    </row>
    <row r="410" spans="1:4" x14ac:dyDescent="0.2">
      <c r="A410" s="60">
        <v>40807</v>
      </c>
      <c r="B410" t="s">
        <v>112</v>
      </c>
      <c r="C410" t="s">
        <v>237</v>
      </c>
      <c r="D410">
        <v>11</v>
      </c>
    </row>
    <row r="411" spans="1:4" x14ac:dyDescent="0.2">
      <c r="A411" s="60">
        <v>40787</v>
      </c>
      <c r="B411" t="s">
        <v>224</v>
      </c>
      <c r="C411" t="s">
        <v>227</v>
      </c>
      <c r="D411">
        <v>21</v>
      </c>
    </row>
    <row r="412" spans="1:4" x14ac:dyDescent="0.2">
      <c r="A412" s="60">
        <v>40331</v>
      </c>
      <c r="B412" t="s">
        <v>164</v>
      </c>
      <c r="C412" t="s">
        <v>237</v>
      </c>
      <c r="D412">
        <v>12</v>
      </c>
    </row>
    <row r="413" spans="1:4" x14ac:dyDescent="0.2">
      <c r="A413" s="60">
        <v>40938</v>
      </c>
      <c r="B413" t="s">
        <v>234</v>
      </c>
      <c r="C413" t="s">
        <v>232</v>
      </c>
      <c r="D413">
        <v>7</v>
      </c>
    </row>
    <row r="414" spans="1:4" x14ac:dyDescent="0.2">
      <c r="A414" s="60">
        <v>40940</v>
      </c>
      <c r="B414" t="s">
        <v>235</v>
      </c>
      <c r="C414" t="s">
        <v>238</v>
      </c>
      <c r="D414">
        <v>16</v>
      </c>
    </row>
    <row r="415" spans="1:4" x14ac:dyDescent="0.2">
      <c r="A415" s="60">
        <v>40754</v>
      </c>
      <c r="B415" t="s">
        <v>231</v>
      </c>
      <c r="C415" t="s">
        <v>236</v>
      </c>
      <c r="D415">
        <v>3</v>
      </c>
    </row>
    <row r="416" spans="1:4" x14ac:dyDescent="0.2">
      <c r="A416" s="60">
        <v>40572</v>
      </c>
      <c r="B416" t="s">
        <v>235</v>
      </c>
      <c r="C416" t="s">
        <v>225</v>
      </c>
      <c r="D416">
        <v>2</v>
      </c>
    </row>
    <row r="417" spans="1:4" x14ac:dyDescent="0.2">
      <c r="A417" s="60">
        <v>40907</v>
      </c>
      <c r="B417" t="s">
        <v>235</v>
      </c>
      <c r="C417" t="s">
        <v>238</v>
      </c>
      <c r="D417">
        <v>9</v>
      </c>
    </row>
    <row r="418" spans="1:4" x14ac:dyDescent="0.2">
      <c r="A418" s="60">
        <v>41006</v>
      </c>
      <c r="B418" t="s">
        <v>164</v>
      </c>
      <c r="C418" t="s">
        <v>232</v>
      </c>
      <c r="D418">
        <v>10</v>
      </c>
    </row>
    <row r="419" spans="1:4" x14ac:dyDescent="0.2">
      <c r="A419" s="60">
        <v>40732</v>
      </c>
      <c r="B419" t="s">
        <v>234</v>
      </c>
      <c r="C419" t="s">
        <v>237</v>
      </c>
      <c r="D419">
        <v>15</v>
      </c>
    </row>
    <row r="420" spans="1:4" x14ac:dyDescent="0.2">
      <c r="A420" s="60">
        <v>40587</v>
      </c>
      <c r="B420" t="s">
        <v>231</v>
      </c>
      <c r="C420" t="s">
        <v>238</v>
      </c>
      <c r="D420">
        <v>8</v>
      </c>
    </row>
    <row r="421" spans="1:4" x14ac:dyDescent="0.2">
      <c r="A421" s="60">
        <v>40921</v>
      </c>
      <c r="B421" t="s">
        <v>231</v>
      </c>
      <c r="C421" t="s">
        <v>232</v>
      </c>
      <c r="D421">
        <v>25</v>
      </c>
    </row>
    <row r="422" spans="1:4" x14ac:dyDescent="0.2">
      <c r="A422" s="60">
        <v>40573</v>
      </c>
      <c r="B422" t="s">
        <v>231</v>
      </c>
      <c r="C422" t="s">
        <v>225</v>
      </c>
      <c r="D422">
        <v>22</v>
      </c>
    </row>
    <row r="423" spans="1:4" x14ac:dyDescent="0.2">
      <c r="A423" s="60">
        <v>40956</v>
      </c>
      <c r="B423" t="s">
        <v>164</v>
      </c>
      <c r="C423" t="s">
        <v>238</v>
      </c>
      <c r="D423">
        <v>24</v>
      </c>
    </row>
    <row r="424" spans="1:4" x14ac:dyDescent="0.2">
      <c r="A424" s="60">
        <v>40460</v>
      </c>
      <c r="B424" t="s">
        <v>112</v>
      </c>
      <c r="C424" t="s">
        <v>227</v>
      </c>
      <c r="D424">
        <v>2</v>
      </c>
    </row>
    <row r="425" spans="1:4" x14ac:dyDescent="0.2">
      <c r="A425" s="60">
        <v>40923</v>
      </c>
      <c r="B425" t="s">
        <v>234</v>
      </c>
      <c r="C425" t="s">
        <v>232</v>
      </c>
      <c r="D425">
        <v>12</v>
      </c>
    </row>
    <row r="426" spans="1:4" x14ac:dyDescent="0.2">
      <c r="A426" s="60">
        <v>40347</v>
      </c>
      <c r="B426" t="s">
        <v>224</v>
      </c>
      <c r="C426" t="s">
        <v>225</v>
      </c>
      <c r="D426">
        <v>10</v>
      </c>
    </row>
    <row r="427" spans="1:4" x14ac:dyDescent="0.2">
      <c r="A427" s="60">
        <v>40880</v>
      </c>
      <c r="B427" t="s">
        <v>112</v>
      </c>
      <c r="C427" t="s">
        <v>236</v>
      </c>
      <c r="D427">
        <v>2</v>
      </c>
    </row>
    <row r="428" spans="1:4" x14ac:dyDescent="0.2">
      <c r="A428" s="60">
        <v>40985</v>
      </c>
      <c r="B428" t="s">
        <v>231</v>
      </c>
      <c r="C428" t="s">
        <v>238</v>
      </c>
      <c r="D428">
        <v>25</v>
      </c>
    </row>
    <row r="429" spans="1:4" x14ac:dyDescent="0.2">
      <c r="A429" s="60">
        <v>40555</v>
      </c>
      <c r="B429" t="s">
        <v>224</v>
      </c>
      <c r="C429" t="s">
        <v>232</v>
      </c>
      <c r="D429">
        <v>14</v>
      </c>
    </row>
    <row r="430" spans="1:4" x14ac:dyDescent="0.2">
      <c r="A430" s="60">
        <v>40348</v>
      </c>
      <c r="B430" t="s">
        <v>164</v>
      </c>
      <c r="C430" t="s">
        <v>237</v>
      </c>
      <c r="D430">
        <v>25</v>
      </c>
    </row>
    <row r="431" spans="1:4" x14ac:dyDescent="0.2">
      <c r="A431" s="60">
        <v>40560</v>
      </c>
      <c r="B431" t="s">
        <v>112</v>
      </c>
      <c r="C431" t="s">
        <v>237</v>
      </c>
      <c r="D431">
        <v>1</v>
      </c>
    </row>
    <row r="432" spans="1:4" x14ac:dyDescent="0.2">
      <c r="A432" s="60">
        <v>40982</v>
      </c>
      <c r="B432" t="s">
        <v>234</v>
      </c>
      <c r="C432" t="s">
        <v>227</v>
      </c>
      <c r="D432">
        <v>1</v>
      </c>
    </row>
    <row r="433" spans="1:4" x14ac:dyDescent="0.2">
      <c r="A433" s="60">
        <v>40884</v>
      </c>
      <c r="B433" t="s">
        <v>112</v>
      </c>
      <c r="C433" t="s">
        <v>237</v>
      </c>
      <c r="D433">
        <v>10</v>
      </c>
    </row>
    <row r="434" spans="1:4" x14ac:dyDescent="0.2">
      <c r="A434" s="60">
        <v>40347</v>
      </c>
      <c r="B434" t="s">
        <v>234</v>
      </c>
      <c r="C434" t="s">
        <v>238</v>
      </c>
      <c r="D434">
        <v>19</v>
      </c>
    </row>
    <row r="435" spans="1:4" x14ac:dyDescent="0.2">
      <c r="A435" s="60">
        <v>40431</v>
      </c>
      <c r="B435" t="s">
        <v>224</v>
      </c>
      <c r="C435" t="s">
        <v>236</v>
      </c>
      <c r="D435">
        <v>4</v>
      </c>
    </row>
    <row r="436" spans="1:4" x14ac:dyDescent="0.2">
      <c r="A436" s="60">
        <v>40992</v>
      </c>
      <c r="B436" t="s">
        <v>234</v>
      </c>
      <c r="C436" t="s">
        <v>236</v>
      </c>
      <c r="D436">
        <v>22</v>
      </c>
    </row>
    <row r="437" spans="1:4" x14ac:dyDescent="0.2">
      <c r="A437" s="60">
        <v>40803</v>
      </c>
      <c r="B437" t="s">
        <v>234</v>
      </c>
      <c r="C437" t="s">
        <v>232</v>
      </c>
      <c r="D437">
        <v>17</v>
      </c>
    </row>
    <row r="438" spans="1:4" x14ac:dyDescent="0.2">
      <c r="A438" s="60">
        <v>40838</v>
      </c>
      <c r="B438" t="s">
        <v>231</v>
      </c>
      <c r="C438" t="s">
        <v>225</v>
      </c>
      <c r="D438">
        <v>18</v>
      </c>
    </row>
    <row r="439" spans="1:4" x14ac:dyDescent="0.2">
      <c r="A439" s="60">
        <v>40665</v>
      </c>
      <c r="B439" t="s">
        <v>231</v>
      </c>
      <c r="C439" t="s">
        <v>237</v>
      </c>
      <c r="D439">
        <v>21</v>
      </c>
    </row>
    <row r="440" spans="1:4" x14ac:dyDescent="0.2">
      <c r="A440" s="60">
        <v>40767</v>
      </c>
      <c r="B440" t="s">
        <v>112</v>
      </c>
      <c r="C440" t="s">
        <v>237</v>
      </c>
      <c r="D440">
        <v>7</v>
      </c>
    </row>
    <row r="441" spans="1:4" x14ac:dyDescent="0.2">
      <c r="A441" s="60">
        <v>40701</v>
      </c>
      <c r="B441" t="s">
        <v>231</v>
      </c>
      <c r="C441" t="s">
        <v>227</v>
      </c>
      <c r="D441">
        <v>16</v>
      </c>
    </row>
    <row r="442" spans="1:4" x14ac:dyDescent="0.2">
      <c r="A442" s="60">
        <v>40714</v>
      </c>
      <c r="B442" t="s">
        <v>112</v>
      </c>
      <c r="C442" t="s">
        <v>232</v>
      </c>
      <c r="D442">
        <v>25</v>
      </c>
    </row>
    <row r="443" spans="1:4" x14ac:dyDescent="0.2">
      <c r="A443" s="60">
        <v>40362</v>
      </c>
      <c r="B443" t="s">
        <v>234</v>
      </c>
      <c r="C443" t="s">
        <v>232</v>
      </c>
      <c r="D443">
        <v>1</v>
      </c>
    </row>
    <row r="444" spans="1:4" x14ac:dyDescent="0.2">
      <c r="A444" s="60">
        <v>40549</v>
      </c>
      <c r="B444" t="s">
        <v>224</v>
      </c>
      <c r="C444" t="s">
        <v>225</v>
      </c>
      <c r="D444">
        <v>13</v>
      </c>
    </row>
    <row r="445" spans="1:4" x14ac:dyDescent="0.2">
      <c r="A445" s="60">
        <v>40331</v>
      </c>
      <c r="B445" t="s">
        <v>235</v>
      </c>
      <c r="C445" t="s">
        <v>227</v>
      </c>
      <c r="D445">
        <v>1</v>
      </c>
    </row>
    <row r="446" spans="1:4" x14ac:dyDescent="0.2">
      <c r="A446" s="60">
        <v>40659</v>
      </c>
      <c r="B446" t="s">
        <v>164</v>
      </c>
      <c r="C446" t="s">
        <v>238</v>
      </c>
      <c r="D446">
        <v>13</v>
      </c>
    </row>
    <row r="447" spans="1:4" x14ac:dyDescent="0.2">
      <c r="A447" s="60">
        <v>40941</v>
      </c>
      <c r="B447" t="s">
        <v>235</v>
      </c>
      <c r="C447" t="s">
        <v>237</v>
      </c>
      <c r="D447">
        <v>13</v>
      </c>
    </row>
    <row r="448" spans="1:4" x14ac:dyDescent="0.2">
      <c r="A448" s="60">
        <v>40994</v>
      </c>
      <c r="B448" t="s">
        <v>164</v>
      </c>
      <c r="C448" t="s">
        <v>237</v>
      </c>
      <c r="D448">
        <v>2</v>
      </c>
    </row>
    <row r="449" spans="1:4" x14ac:dyDescent="0.2">
      <c r="A449" s="60">
        <v>40999</v>
      </c>
      <c r="B449" t="s">
        <v>234</v>
      </c>
      <c r="C449" t="s">
        <v>238</v>
      </c>
      <c r="D449">
        <v>13</v>
      </c>
    </row>
    <row r="450" spans="1:4" x14ac:dyDescent="0.2">
      <c r="A450" s="60">
        <v>40922</v>
      </c>
      <c r="B450" t="s">
        <v>112</v>
      </c>
      <c r="C450" t="s">
        <v>236</v>
      </c>
      <c r="D450">
        <v>8</v>
      </c>
    </row>
    <row r="451" spans="1:4" x14ac:dyDescent="0.2">
      <c r="A451" s="60">
        <v>40647</v>
      </c>
      <c r="B451" t="s">
        <v>164</v>
      </c>
      <c r="C451" t="s">
        <v>237</v>
      </c>
      <c r="D451">
        <v>4</v>
      </c>
    </row>
    <row r="452" spans="1:4" x14ac:dyDescent="0.2">
      <c r="A452" s="60">
        <v>40829</v>
      </c>
      <c r="B452" t="s">
        <v>231</v>
      </c>
      <c r="C452" t="s">
        <v>225</v>
      </c>
      <c r="D452">
        <v>23</v>
      </c>
    </row>
    <row r="453" spans="1:4" x14ac:dyDescent="0.2">
      <c r="A453" s="60">
        <v>40566</v>
      </c>
      <c r="B453" t="s">
        <v>234</v>
      </c>
      <c r="C453" t="s">
        <v>236</v>
      </c>
      <c r="D453">
        <v>7</v>
      </c>
    </row>
    <row r="454" spans="1:4" x14ac:dyDescent="0.2">
      <c r="A454" s="60">
        <v>40670</v>
      </c>
      <c r="B454" t="s">
        <v>234</v>
      </c>
      <c r="C454" t="s">
        <v>225</v>
      </c>
      <c r="D454">
        <v>19</v>
      </c>
    </row>
    <row r="455" spans="1:4" x14ac:dyDescent="0.2">
      <c r="A455" s="60">
        <v>40893</v>
      </c>
      <c r="B455" t="s">
        <v>234</v>
      </c>
      <c r="C455" t="s">
        <v>232</v>
      </c>
      <c r="D455">
        <v>17</v>
      </c>
    </row>
    <row r="456" spans="1:4" x14ac:dyDescent="0.2">
      <c r="A456" s="60">
        <v>40372</v>
      </c>
      <c r="B456" t="s">
        <v>234</v>
      </c>
      <c r="C456" t="s">
        <v>227</v>
      </c>
      <c r="D456">
        <v>4</v>
      </c>
    </row>
    <row r="457" spans="1:4" x14ac:dyDescent="0.2">
      <c r="A457" s="60">
        <v>40313</v>
      </c>
      <c r="B457" t="s">
        <v>164</v>
      </c>
      <c r="C457" t="s">
        <v>237</v>
      </c>
      <c r="D457">
        <v>11</v>
      </c>
    </row>
    <row r="458" spans="1:4" x14ac:dyDescent="0.2">
      <c r="A458" s="60">
        <v>40896</v>
      </c>
      <c r="B458" t="s">
        <v>231</v>
      </c>
      <c r="C458" t="s">
        <v>236</v>
      </c>
      <c r="D458">
        <v>6</v>
      </c>
    </row>
    <row r="459" spans="1:4" x14ac:dyDescent="0.2">
      <c r="A459" s="60">
        <v>40952</v>
      </c>
      <c r="B459" t="s">
        <v>224</v>
      </c>
      <c r="C459" t="s">
        <v>232</v>
      </c>
      <c r="D459">
        <v>23</v>
      </c>
    </row>
    <row r="460" spans="1:4" x14ac:dyDescent="0.2">
      <c r="A460" s="60">
        <v>40631</v>
      </c>
      <c r="B460" t="s">
        <v>235</v>
      </c>
      <c r="C460" t="s">
        <v>227</v>
      </c>
      <c r="D460">
        <v>19</v>
      </c>
    </row>
    <row r="461" spans="1:4" x14ac:dyDescent="0.2">
      <c r="A461" s="60">
        <v>40427</v>
      </c>
      <c r="B461" t="s">
        <v>224</v>
      </c>
      <c r="C461" t="s">
        <v>225</v>
      </c>
      <c r="D461">
        <v>20</v>
      </c>
    </row>
    <row r="462" spans="1:4" x14ac:dyDescent="0.2">
      <c r="A462" s="60">
        <v>40405</v>
      </c>
      <c r="B462" t="s">
        <v>235</v>
      </c>
      <c r="C462" t="s">
        <v>227</v>
      </c>
      <c r="D462">
        <v>11</v>
      </c>
    </row>
    <row r="463" spans="1:4" x14ac:dyDescent="0.2">
      <c r="A463" s="60">
        <v>40456</v>
      </c>
      <c r="B463" t="s">
        <v>224</v>
      </c>
      <c r="C463" t="s">
        <v>227</v>
      </c>
      <c r="D463">
        <v>5</v>
      </c>
    </row>
    <row r="464" spans="1:4" x14ac:dyDescent="0.2">
      <c r="A464" s="60">
        <v>40587</v>
      </c>
      <c r="B464" t="s">
        <v>112</v>
      </c>
      <c r="C464" t="s">
        <v>232</v>
      </c>
      <c r="D464">
        <v>16</v>
      </c>
    </row>
    <row r="465" spans="1:4" x14ac:dyDescent="0.2">
      <c r="A465" s="60">
        <v>40544</v>
      </c>
      <c r="B465" t="s">
        <v>234</v>
      </c>
      <c r="C465" t="s">
        <v>227</v>
      </c>
      <c r="D465">
        <v>2</v>
      </c>
    </row>
    <row r="466" spans="1:4" x14ac:dyDescent="0.2">
      <c r="A466" s="60">
        <v>40732</v>
      </c>
      <c r="B466" t="s">
        <v>164</v>
      </c>
      <c r="C466" t="s">
        <v>227</v>
      </c>
      <c r="D466">
        <v>11</v>
      </c>
    </row>
    <row r="467" spans="1:4" x14ac:dyDescent="0.2">
      <c r="A467" s="60">
        <v>40386</v>
      </c>
      <c r="B467" t="s">
        <v>224</v>
      </c>
      <c r="C467" t="s">
        <v>227</v>
      </c>
      <c r="D467">
        <v>9</v>
      </c>
    </row>
    <row r="468" spans="1:4" x14ac:dyDescent="0.2">
      <c r="A468" s="60">
        <v>40545</v>
      </c>
      <c r="B468" t="s">
        <v>234</v>
      </c>
      <c r="C468" t="s">
        <v>238</v>
      </c>
      <c r="D468">
        <v>3</v>
      </c>
    </row>
    <row r="469" spans="1:4" x14ac:dyDescent="0.2">
      <c r="A469" s="60">
        <v>40593</v>
      </c>
      <c r="B469" t="s">
        <v>235</v>
      </c>
      <c r="C469" t="s">
        <v>238</v>
      </c>
      <c r="D469">
        <v>13</v>
      </c>
    </row>
    <row r="470" spans="1:4" x14ac:dyDescent="0.2">
      <c r="A470" s="60">
        <v>40365</v>
      </c>
      <c r="B470" t="s">
        <v>231</v>
      </c>
      <c r="C470" t="s">
        <v>225</v>
      </c>
      <c r="D470">
        <v>18</v>
      </c>
    </row>
    <row r="471" spans="1:4" x14ac:dyDescent="0.2">
      <c r="A471" s="60">
        <v>40474</v>
      </c>
      <c r="B471" t="s">
        <v>231</v>
      </c>
      <c r="C471" t="s">
        <v>225</v>
      </c>
      <c r="D471">
        <v>9</v>
      </c>
    </row>
    <row r="472" spans="1:4" x14ac:dyDescent="0.2">
      <c r="A472" s="60">
        <v>40603</v>
      </c>
      <c r="B472" t="s">
        <v>164</v>
      </c>
      <c r="C472" t="s">
        <v>232</v>
      </c>
      <c r="D472">
        <v>5</v>
      </c>
    </row>
    <row r="473" spans="1:4" x14ac:dyDescent="0.2">
      <c r="A473" s="60">
        <v>40727</v>
      </c>
      <c r="B473" t="s">
        <v>112</v>
      </c>
      <c r="C473" t="s">
        <v>227</v>
      </c>
      <c r="D473">
        <v>1</v>
      </c>
    </row>
    <row r="474" spans="1:4" x14ac:dyDescent="0.2">
      <c r="A474" s="60">
        <v>40999</v>
      </c>
      <c r="B474" t="s">
        <v>164</v>
      </c>
      <c r="C474" t="s">
        <v>227</v>
      </c>
      <c r="D474">
        <v>6</v>
      </c>
    </row>
    <row r="475" spans="1:4" x14ac:dyDescent="0.2">
      <c r="A475" s="60">
        <v>40372</v>
      </c>
      <c r="B475" t="s">
        <v>231</v>
      </c>
      <c r="C475" t="s">
        <v>236</v>
      </c>
      <c r="D475">
        <v>7</v>
      </c>
    </row>
    <row r="476" spans="1:4" x14ac:dyDescent="0.2">
      <c r="A476" s="60">
        <v>40315</v>
      </c>
      <c r="B476" t="s">
        <v>224</v>
      </c>
      <c r="C476" t="s">
        <v>238</v>
      </c>
      <c r="D476">
        <v>24</v>
      </c>
    </row>
    <row r="477" spans="1:4" x14ac:dyDescent="0.2">
      <c r="A477" s="60">
        <v>40726</v>
      </c>
      <c r="B477" t="s">
        <v>164</v>
      </c>
      <c r="C477" t="s">
        <v>225</v>
      </c>
      <c r="D477">
        <v>15</v>
      </c>
    </row>
    <row r="478" spans="1:4" x14ac:dyDescent="0.2">
      <c r="A478" s="60">
        <v>40565</v>
      </c>
      <c r="B478" t="s">
        <v>235</v>
      </c>
      <c r="C478" t="s">
        <v>232</v>
      </c>
      <c r="D478">
        <v>12</v>
      </c>
    </row>
    <row r="479" spans="1:4" x14ac:dyDescent="0.2">
      <c r="A479" s="60">
        <v>40734</v>
      </c>
      <c r="B479" t="s">
        <v>234</v>
      </c>
      <c r="C479" t="s">
        <v>237</v>
      </c>
      <c r="D479">
        <v>1</v>
      </c>
    </row>
    <row r="480" spans="1:4" x14ac:dyDescent="0.2">
      <c r="A480" s="60">
        <v>40628</v>
      </c>
      <c r="B480" t="s">
        <v>231</v>
      </c>
      <c r="C480" t="s">
        <v>237</v>
      </c>
      <c r="D480">
        <v>12</v>
      </c>
    </row>
    <row r="481" spans="1:4" x14ac:dyDescent="0.2">
      <c r="A481" s="60">
        <v>40400</v>
      </c>
      <c r="B481" t="s">
        <v>235</v>
      </c>
      <c r="C481" t="s">
        <v>236</v>
      </c>
      <c r="D481">
        <v>9</v>
      </c>
    </row>
    <row r="482" spans="1:4" x14ac:dyDescent="0.2">
      <c r="A482" s="60">
        <v>40412</v>
      </c>
      <c r="B482" t="s">
        <v>234</v>
      </c>
      <c r="C482" t="s">
        <v>225</v>
      </c>
      <c r="D482">
        <v>1</v>
      </c>
    </row>
    <row r="483" spans="1:4" x14ac:dyDescent="0.2">
      <c r="A483" s="60">
        <v>40914</v>
      </c>
      <c r="B483" t="s">
        <v>235</v>
      </c>
      <c r="C483" t="s">
        <v>237</v>
      </c>
      <c r="D483">
        <v>4</v>
      </c>
    </row>
    <row r="484" spans="1:4" x14ac:dyDescent="0.2">
      <c r="A484" s="60">
        <v>40666</v>
      </c>
      <c r="B484" t="s">
        <v>224</v>
      </c>
      <c r="C484" t="s">
        <v>232</v>
      </c>
      <c r="D484">
        <v>20</v>
      </c>
    </row>
    <row r="485" spans="1:4" x14ac:dyDescent="0.2">
      <c r="A485" s="60">
        <v>40995</v>
      </c>
      <c r="B485" t="s">
        <v>112</v>
      </c>
      <c r="C485" t="s">
        <v>232</v>
      </c>
      <c r="D485">
        <v>19</v>
      </c>
    </row>
    <row r="486" spans="1:4" x14ac:dyDescent="0.2">
      <c r="A486" s="60">
        <v>40769</v>
      </c>
      <c r="B486" t="s">
        <v>231</v>
      </c>
      <c r="C486" t="s">
        <v>227</v>
      </c>
      <c r="D486">
        <v>4</v>
      </c>
    </row>
    <row r="487" spans="1:4" x14ac:dyDescent="0.2">
      <c r="A487" s="60">
        <v>40519</v>
      </c>
      <c r="B487" t="s">
        <v>235</v>
      </c>
      <c r="C487" t="s">
        <v>236</v>
      </c>
      <c r="D487">
        <v>4</v>
      </c>
    </row>
    <row r="488" spans="1:4" x14ac:dyDescent="0.2">
      <c r="A488" s="60">
        <v>40688</v>
      </c>
      <c r="B488" t="s">
        <v>112</v>
      </c>
      <c r="C488" t="s">
        <v>225</v>
      </c>
      <c r="D488">
        <v>23</v>
      </c>
    </row>
    <row r="489" spans="1:4" x14ac:dyDescent="0.2">
      <c r="A489" s="60">
        <v>40504</v>
      </c>
      <c r="B489" t="s">
        <v>224</v>
      </c>
      <c r="C489" t="s">
        <v>225</v>
      </c>
      <c r="D489">
        <v>17</v>
      </c>
    </row>
    <row r="490" spans="1:4" x14ac:dyDescent="0.2">
      <c r="A490" s="60">
        <v>40650</v>
      </c>
      <c r="B490" t="s">
        <v>164</v>
      </c>
      <c r="C490" t="s">
        <v>237</v>
      </c>
      <c r="D490">
        <v>21</v>
      </c>
    </row>
    <row r="491" spans="1:4" x14ac:dyDescent="0.2">
      <c r="A491" s="60">
        <v>40986</v>
      </c>
      <c r="B491" t="s">
        <v>234</v>
      </c>
      <c r="C491" t="s">
        <v>225</v>
      </c>
      <c r="D491">
        <v>19</v>
      </c>
    </row>
    <row r="492" spans="1:4" x14ac:dyDescent="0.2">
      <c r="A492" s="60">
        <v>40444</v>
      </c>
      <c r="B492" t="s">
        <v>234</v>
      </c>
      <c r="C492" t="s">
        <v>237</v>
      </c>
      <c r="D492">
        <v>17</v>
      </c>
    </row>
    <row r="493" spans="1:4" x14ac:dyDescent="0.2">
      <c r="A493" s="60">
        <v>40749</v>
      </c>
      <c r="B493" t="s">
        <v>164</v>
      </c>
      <c r="C493" t="s">
        <v>238</v>
      </c>
      <c r="D493">
        <v>24</v>
      </c>
    </row>
    <row r="494" spans="1:4" x14ac:dyDescent="0.2">
      <c r="A494" s="60">
        <v>40747</v>
      </c>
      <c r="B494" t="s">
        <v>164</v>
      </c>
      <c r="C494" t="s">
        <v>237</v>
      </c>
      <c r="D494">
        <v>21</v>
      </c>
    </row>
    <row r="495" spans="1:4" x14ac:dyDescent="0.2">
      <c r="A495" s="60">
        <v>40815</v>
      </c>
      <c r="B495" t="s">
        <v>231</v>
      </c>
      <c r="C495" t="s">
        <v>227</v>
      </c>
      <c r="D495">
        <v>20</v>
      </c>
    </row>
    <row r="496" spans="1:4" x14ac:dyDescent="0.2">
      <c r="A496" s="60">
        <v>40397</v>
      </c>
      <c r="B496" t="s">
        <v>112</v>
      </c>
      <c r="C496" t="s">
        <v>225</v>
      </c>
      <c r="D496">
        <v>19</v>
      </c>
    </row>
    <row r="497" spans="1:4" x14ac:dyDescent="0.2">
      <c r="A497" s="60">
        <v>40419</v>
      </c>
      <c r="B497" t="s">
        <v>224</v>
      </c>
      <c r="C497" t="s">
        <v>237</v>
      </c>
      <c r="D497">
        <v>19</v>
      </c>
    </row>
    <row r="498" spans="1:4" x14ac:dyDescent="0.2">
      <c r="A498" s="60">
        <v>40491</v>
      </c>
      <c r="B498" t="s">
        <v>112</v>
      </c>
      <c r="C498" t="s">
        <v>236</v>
      </c>
      <c r="D498">
        <v>25</v>
      </c>
    </row>
    <row r="499" spans="1:4" x14ac:dyDescent="0.2">
      <c r="A499" s="60">
        <v>40842</v>
      </c>
      <c r="B499" t="s">
        <v>235</v>
      </c>
      <c r="C499" t="s">
        <v>227</v>
      </c>
      <c r="D499">
        <v>8</v>
      </c>
    </row>
    <row r="500" spans="1:4" x14ac:dyDescent="0.2">
      <c r="A500" s="60">
        <v>40803</v>
      </c>
      <c r="B500" t="s">
        <v>234</v>
      </c>
      <c r="C500" t="s">
        <v>232</v>
      </c>
      <c r="D500">
        <v>7</v>
      </c>
    </row>
    <row r="501" spans="1:4" x14ac:dyDescent="0.2">
      <c r="A501" s="60">
        <v>40588</v>
      </c>
      <c r="B501" t="s">
        <v>112</v>
      </c>
      <c r="C501" t="s">
        <v>227</v>
      </c>
      <c r="D501">
        <v>22</v>
      </c>
    </row>
    <row r="502" spans="1:4" x14ac:dyDescent="0.2">
      <c r="A502" s="60">
        <v>40583</v>
      </c>
      <c r="B502" t="s">
        <v>164</v>
      </c>
      <c r="C502" t="s">
        <v>236</v>
      </c>
      <c r="D502">
        <v>16</v>
      </c>
    </row>
    <row r="503" spans="1:4" x14ac:dyDescent="0.2">
      <c r="A503" s="60">
        <v>40941</v>
      </c>
      <c r="B503" t="s">
        <v>231</v>
      </c>
      <c r="C503" t="s">
        <v>237</v>
      </c>
      <c r="D503">
        <v>10</v>
      </c>
    </row>
    <row r="504" spans="1:4" x14ac:dyDescent="0.2">
      <c r="A504" s="60">
        <v>40331</v>
      </c>
      <c r="B504" t="s">
        <v>224</v>
      </c>
      <c r="C504" t="s">
        <v>237</v>
      </c>
      <c r="D504">
        <v>16</v>
      </c>
    </row>
    <row r="505" spans="1:4" x14ac:dyDescent="0.2">
      <c r="A505" s="60">
        <v>40510</v>
      </c>
      <c r="B505" t="s">
        <v>235</v>
      </c>
      <c r="C505" t="s">
        <v>225</v>
      </c>
      <c r="D505">
        <v>6</v>
      </c>
    </row>
    <row r="506" spans="1:4" x14ac:dyDescent="0.2">
      <c r="A506" s="60">
        <v>40406</v>
      </c>
      <c r="B506" t="s">
        <v>234</v>
      </c>
      <c r="C506" t="s">
        <v>227</v>
      </c>
      <c r="D506">
        <v>13</v>
      </c>
    </row>
    <row r="507" spans="1:4" x14ac:dyDescent="0.2">
      <c r="A507" s="60">
        <v>40799</v>
      </c>
      <c r="B507" t="s">
        <v>235</v>
      </c>
      <c r="C507" t="s">
        <v>227</v>
      </c>
      <c r="D507">
        <v>14</v>
      </c>
    </row>
    <row r="508" spans="1:4" x14ac:dyDescent="0.2">
      <c r="A508" s="60">
        <v>40729</v>
      </c>
      <c r="B508" t="s">
        <v>234</v>
      </c>
      <c r="C508" t="s">
        <v>238</v>
      </c>
      <c r="D508">
        <v>2</v>
      </c>
    </row>
    <row r="509" spans="1:4" x14ac:dyDescent="0.2">
      <c r="A509" s="60">
        <v>40684</v>
      </c>
      <c r="B509" t="s">
        <v>231</v>
      </c>
      <c r="C509" t="s">
        <v>236</v>
      </c>
      <c r="D509">
        <v>19</v>
      </c>
    </row>
    <row r="510" spans="1:4" x14ac:dyDescent="0.2">
      <c r="A510" s="60">
        <v>40403</v>
      </c>
      <c r="B510" t="s">
        <v>235</v>
      </c>
      <c r="C510" t="s">
        <v>225</v>
      </c>
      <c r="D510">
        <v>7</v>
      </c>
    </row>
    <row r="511" spans="1:4" x14ac:dyDescent="0.2">
      <c r="A511" s="60">
        <v>40954</v>
      </c>
      <c r="B511" t="s">
        <v>231</v>
      </c>
      <c r="C511" t="s">
        <v>236</v>
      </c>
      <c r="D511">
        <v>8</v>
      </c>
    </row>
    <row r="512" spans="1:4" x14ac:dyDescent="0.2">
      <c r="A512" s="60">
        <v>40499</v>
      </c>
      <c r="B512" t="s">
        <v>234</v>
      </c>
      <c r="C512" t="s">
        <v>227</v>
      </c>
      <c r="D512">
        <v>4</v>
      </c>
    </row>
    <row r="513" spans="1:4" x14ac:dyDescent="0.2">
      <c r="A513" s="60">
        <v>40718</v>
      </c>
      <c r="B513" t="s">
        <v>234</v>
      </c>
      <c r="C513" t="s">
        <v>236</v>
      </c>
      <c r="D513">
        <v>9</v>
      </c>
    </row>
    <row r="514" spans="1:4" x14ac:dyDescent="0.2">
      <c r="A514" s="60">
        <v>40428</v>
      </c>
      <c r="B514" t="s">
        <v>112</v>
      </c>
      <c r="C514" t="s">
        <v>232</v>
      </c>
      <c r="D514">
        <v>24</v>
      </c>
    </row>
    <row r="515" spans="1:4" x14ac:dyDescent="0.2">
      <c r="A515" s="60">
        <v>40526</v>
      </c>
      <c r="B515" t="s">
        <v>235</v>
      </c>
      <c r="C515" t="s">
        <v>227</v>
      </c>
      <c r="D515">
        <v>15</v>
      </c>
    </row>
    <row r="516" spans="1:4" x14ac:dyDescent="0.2">
      <c r="A516" s="60">
        <v>40312</v>
      </c>
      <c r="B516" t="s">
        <v>224</v>
      </c>
      <c r="C516" t="s">
        <v>237</v>
      </c>
      <c r="D516">
        <v>10</v>
      </c>
    </row>
    <row r="517" spans="1:4" x14ac:dyDescent="0.2">
      <c r="A517" s="60">
        <v>40570</v>
      </c>
      <c r="B517" t="s">
        <v>234</v>
      </c>
      <c r="C517" t="s">
        <v>238</v>
      </c>
      <c r="D517">
        <v>14</v>
      </c>
    </row>
    <row r="518" spans="1:4" x14ac:dyDescent="0.2">
      <c r="A518" s="60">
        <v>40656</v>
      </c>
      <c r="B518" t="s">
        <v>112</v>
      </c>
      <c r="C518" t="s">
        <v>236</v>
      </c>
      <c r="D518">
        <v>24</v>
      </c>
    </row>
    <row r="519" spans="1:4" x14ac:dyDescent="0.2">
      <c r="A519" s="60">
        <v>40795</v>
      </c>
      <c r="B519" t="s">
        <v>112</v>
      </c>
      <c r="C519" t="s">
        <v>232</v>
      </c>
      <c r="D519">
        <v>9</v>
      </c>
    </row>
    <row r="520" spans="1:4" x14ac:dyDescent="0.2">
      <c r="A520" s="60">
        <v>40585</v>
      </c>
      <c r="B520" t="s">
        <v>234</v>
      </c>
      <c r="C520" t="s">
        <v>238</v>
      </c>
      <c r="D520">
        <v>21</v>
      </c>
    </row>
    <row r="521" spans="1:4" x14ac:dyDescent="0.2">
      <c r="A521" s="60">
        <v>40530</v>
      </c>
      <c r="B521" t="s">
        <v>164</v>
      </c>
      <c r="C521" t="s">
        <v>237</v>
      </c>
      <c r="D521">
        <v>7</v>
      </c>
    </row>
    <row r="522" spans="1:4" x14ac:dyDescent="0.2">
      <c r="A522" s="60">
        <v>40713</v>
      </c>
      <c r="B522" t="s">
        <v>164</v>
      </c>
      <c r="C522" t="s">
        <v>236</v>
      </c>
      <c r="D522">
        <v>2</v>
      </c>
    </row>
    <row r="523" spans="1:4" x14ac:dyDescent="0.2">
      <c r="A523" s="60">
        <v>40513</v>
      </c>
      <c r="B523" t="s">
        <v>224</v>
      </c>
      <c r="C523" t="s">
        <v>227</v>
      </c>
      <c r="D523">
        <v>4</v>
      </c>
    </row>
    <row r="524" spans="1:4" x14ac:dyDescent="0.2">
      <c r="A524" s="60">
        <v>40499</v>
      </c>
      <c r="B524" t="s">
        <v>164</v>
      </c>
      <c r="C524" t="s">
        <v>238</v>
      </c>
      <c r="D524">
        <v>6</v>
      </c>
    </row>
    <row r="525" spans="1:4" x14ac:dyDescent="0.2">
      <c r="A525" s="60">
        <v>40792</v>
      </c>
      <c r="B525" t="s">
        <v>112</v>
      </c>
      <c r="C525" t="s">
        <v>237</v>
      </c>
      <c r="D525">
        <v>2</v>
      </c>
    </row>
    <row r="526" spans="1:4" x14ac:dyDescent="0.2">
      <c r="A526" s="60">
        <v>40936</v>
      </c>
      <c r="B526" t="s">
        <v>231</v>
      </c>
      <c r="C526" t="s">
        <v>225</v>
      </c>
      <c r="D526">
        <v>23</v>
      </c>
    </row>
    <row r="527" spans="1:4" x14ac:dyDescent="0.2">
      <c r="A527" s="60">
        <v>40919</v>
      </c>
      <c r="B527" t="s">
        <v>224</v>
      </c>
      <c r="C527" t="s">
        <v>227</v>
      </c>
      <c r="D527">
        <v>5</v>
      </c>
    </row>
    <row r="528" spans="1:4" x14ac:dyDescent="0.2">
      <c r="A528" s="60">
        <v>40593</v>
      </c>
      <c r="B528" t="s">
        <v>231</v>
      </c>
      <c r="C528" t="s">
        <v>238</v>
      </c>
      <c r="D528">
        <v>11</v>
      </c>
    </row>
    <row r="529" spans="1:4" x14ac:dyDescent="0.2">
      <c r="A529" s="60">
        <v>40443</v>
      </c>
      <c r="B529" t="s">
        <v>235</v>
      </c>
      <c r="C529" t="s">
        <v>237</v>
      </c>
      <c r="D529">
        <v>24</v>
      </c>
    </row>
    <row r="530" spans="1:4" x14ac:dyDescent="0.2">
      <c r="A530" s="60">
        <v>40312</v>
      </c>
      <c r="B530" t="s">
        <v>235</v>
      </c>
      <c r="C530" t="s">
        <v>232</v>
      </c>
      <c r="D530">
        <v>22</v>
      </c>
    </row>
    <row r="531" spans="1:4" x14ac:dyDescent="0.2">
      <c r="A531" s="60">
        <v>40459</v>
      </c>
      <c r="B531" t="s">
        <v>224</v>
      </c>
      <c r="C531" t="s">
        <v>227</v>
      </c>
      <c r="D531">
        <v>18</v>
      </c>
    </row>
    <row r="532" spans="1:4" x14ac:dyDescent="0.2">
      <c r="A532" s="60">
        <v>40451</v>
      </c>
      <c r="B532" t="s">
        <v>234</v>
      </c>
      <c r="C532" t="s">
        <v>225</v>
      </c>
      <c r="D532">
        <v>3</v>
      </c>
    </row>
    <row r="533" spans="1:4" x14ac:dyDescent="0.2">
      <c r="A533" s="60">
        <v>40785</v>
      </c>
      <c r="B533" t="s">
        <v>234</v>
      </c>
      <c r="C533" t="s">
        <v>227</v>
      </c>
      <c r="D533">
        <v>9</v>
      </c>
    </row>
    <row r="534" spans="1:4" x14ac:dyDescent="0.2">
      <c r="A534" s="60">
        <v>40498</v>
      </c>
      <c r="B534" t="s">
        <v>235</v>
      </c>
      <c r="C534" t="s">
        <v>236</v>
      </c>
      <c r="D534">
        <v>23</v>
      </c>
    </row>
    <row r="535" spans="1:4" x14ac:dyDescent="0.2">
      <c r="A535" s="60">
        <v>40477</v>
      </c>
      <c r="B535" t="s">
        <v>231</v>
      </c>
      <c r="C535" t="s">
        <v>238</v>
      </c>
      <c r="D535">
        <v>10</v>
      </c>
    </row>
    <row r="536" spans="1:4" x14ac:dyDescent="0.2">
      <c r="A536" s="60">
        <v>40850</v>
      </c>
      <c r="B536" t="s">
        <v>224</v>
      </c>
      <c r="C536" t="s">
        <v>225</v>
      </c>
      <c r="D536">
        <v>24</v>
      </c>
    </row>
    <row r="537" spans="1:4" x14ac:dyDescent="0.2">
      <c r="A537" s="60">
        <v>40751</v>
      </c>
      <c r="B537" t="s">
        <v>235</v>
      </c>
      <c r="C537" t="s">
        <v>236</v>
      </c>
      <c r="D537">
        <v>24</v>
      </c>
    </row>
    <row r="538" spans="1:4" x14ac:dyDescent="0.2">
      <c r="A538" s="60">
        <v>40630</v>
      </c>
      <c r="B538" t="s">
        <v>231</v>
      </c>
      <c r="C538" t="s">
        <v>237</v>
      </c>
      <c r="D538">
        <v>25</v>
      </c>
    </row>
    <row r="539" spans="1:4" x14ac:dyDescent="0.2">
      <c r="A539" s="60">
        <v>40579</v>
      </c>
      <c r="B539" t="s">
        <v>164</v>
      </c>
      <c r="C539" t="s">
        <v>237</v>
      </c>
      <c r="D539">
        <v>2</v>
      </c>
    </row>
    <row r="540" spans="1:4" x14ac:dyDescent="0.2">
      <c r="A540" s="60">
        <v>40774</v>
      </c>
      <c r="B540" t="s">
        <v>231</v>
      </c>
      <c r="C540" t="s">
        <v>236</v>
      </c>
      <c r="D540">
        <v>2</v>
      </c>
    </row>
    <row r="541" spans="1:4" x14ac:dyDescent="0.2">
      <c r="A541" s="60">
        <v>40895</v>
      </c>
      <c r="B541" t="s">
        <v>231</v>
      </c>
      <c r="C541" t="s">
        <v>225</v>
      </c>
      <c r="D541">
        <v>3</v>
      </c>
    </row>
    <row r="542" spans="1:4" x14ac:dyDescent="0.2">
      <c r="A542" s="60">
        <v>40981</v>
      </c>
      <c r="B542" t="s">
        <v>235</v>
      </c>
      <c r="C542" t="s">
        <v>238</v>
      </c>
      <c r="D542">
        <v>2</v>
      </c>
    </row>
    <row r="543" spans="1:4" x14ac:dyDescent="0.2">
      <c r="A543" s="60">
        <v>40328</v>
      </c>
      <c r="B543" t="s">
        <v>235</v>
      </c>
      <c r="C543" t="s">
        <v>238</v>
      </c>
      <c r="D543">
        <v>13</v>
      </c>
    </row>
    <row r="544" spans="1:4" x14ac:dyDescent="0.2">
      <c r="A544" s="60">
        <v>40643</v>
      </c>
      <c r="B544" t="s">
        <v>234</v>
      </c>
      <c r="C544" t="s">
        <v>237</v>
      </c>
      <c r="D544">
        <v>10</v>
      </c>
    </row>
    <row r="545" spans="1:4" x14ac:dyDescent="0.2">
      <c r="A545" s="60">
        <v>40548</v>
      </c>
      <c r="B545" t="s">
        <v>164</v>
      </c>
      <c r="C545" t="s">
        <v>237</v>
      </c>
      <c r="D545">
        <v>19</v>
      </c>
    </row>
    <row r="546" spans="1:4" x14ac:dyDescent="0.2">
      <c r="A546" s="60">
        <v>40776</v>
      </c>
      <c r="B546" t="s">
        <v>231</v>
      </c>
      <c r="C546" t="s">
        <v>237</v>
      </c>
      <c r="D546">
        <v>3</v>
      </c>
    </row>
    <row r="547" spans="1:4" x14ac:dyDescent="0.2">
      <c r="A547" s="60">
        <v>40971</v>
      </c>
      <c r="B547" t="s">
        <v>234</v>
      </c>
      <c r="C547" t="s">
        <v>232</v>
      </c>
      <c r="D547">
        <v>10</v>
      </c>
    </row>
    <row r="548" spans="1:4" x14ac:dyDescent="0.2">
      <c r="A548" s="60">
        <v>40850</v>
      </c>
      <c r="B548" t="s">
        <v>231</v>
      </c>
      <c r="C548" t="s">
        <v>236</v>
      </c>
      <c r="D548">
        <v>13</v>
      </c>
    </row>
    <row r="549" spans="1:4" x14ac:dyDescent="0.2">
      <c r="A549" s="60">
        <v>40820</v>
      </c>
      <c r="B549" t="s">
        <v>112</v>
      </c>
      <c r="C549" t="s">
        <v>225</v>
      </c>
      <c r="D549">
        <v>19</v>
      </c>
    </row>
    <row r="550" spans="1:4" x14ac:dyDescent="0.2">
      <c r="A550" s="60">
        <v>40662</v>
      </c>
      <c r="B550" t="s">
        <v>235</v>
      </c>
      <c r="C550" t="s">
        <v>227</v>
      </c>
      <c r="D550">
        <v>13</v>
      </c>
    </row>
    <row r="551" spans="1:4" x14ac:dyDescent="0.2">
      <c r="A551" s="60">
        <v>40583</v>
      </c>
      <c r="B551" t="s">
        <v>231</v>
      </c>
      <c r="C551" t="s">
        <v>237</v>
      </c>
      <c r="D551">
        <v>17</v>
      </c>
    </row>
    <row r="552" spans="1:4" x14ac:dyDescent="0.2">
      <c r="A552" s="60">
        <v>40330</v>
      </c>
      <c r="B552" t="s">
        <v>234</v>
      </c>
      <c r="C552" t="s">
        <v>236</v>
      </c>
      <c r="D552">
        <v>4</v>
      </c>
    </row>
    <row r="553" spans="1:4" x14ac:dyDescent="0.2">
      <c r="A553" s="60">
        <v>40868</v>
      </c>
      <c r="B553" t="s">
        <v>234</v>
      </c>
      <c r="C553" t="s">
        <v>232</v>
      </c>
      <c r="D553">
        <v>7</v>
      </c>
    </row>
    <row r="554" spans="1:4" x14ac:dyDescent="0.2">
      <c r="A554" s="60">
        <v>40329</v>
      </c>
      <c r="B554" t="s">
        <v>235</v>
      </c>
      <c r="C554" t="s">
        <v>225</v>
      </c>
      <c r="D554">
        <v>16</v>
      </c>
    </row>
    <row r="555" spans="1:4" x14ac:dyDescent="0.2">
      <c r="A555" s="60">
        <v>40802</v>
      </c>
      <c r="B555" t="s">
        <v>235</v>
      </c>
      <c r="C555" t="s">
        <v>238</v>
      </c>
      <c r="D555">
        <v>14</v>
      </c>
    </row>
    <row r="556" spans="1:4" x14ac:dyDescent="0.2">
      <c r="A556" s="60">
        <v>40637</v>
      </c>
      <c r="B556" t="s">
        <v>224</v>
      </c>
      <c r="C556" t="s">
        <v>225</v>
      </c>
      <c r="D556">
        <v>6</v>
      </c>
    </row>
    <row r="557" spans="1:4" x14ac:dyDescent="0.2">
      <c r="A557" s="60">
        <v>40789</v>
      </c>
      <c r="B557" t="s">
        <v>224</v>
      </c>
      <c r="C557" t="s">
        <v>225</v>
      </c>
      <c r="D557">
        <v>1</v>
      </c>
    </row>
    <row r="558" spans="1:4" x14ac:dyDescent="0.2">
      <c r="A558" s="60">
        <v>40397</v>
      </c>
      <c r="B558" t="s">
        <v>234</v>
      </c>
      <c r="C558" t="s">
        <v>225</v>
      </c>
      <c r="D558">
        <v>15</v>
      </c>
    </row>
    <row r="559" spans="1:4" x14ac:dyDescent="0.2">
      <c r="A559" s="60">
        <v>40558</v>
      </c>
      <c r="B559" t="s">
        <v>112</v>
      </c>
      <c r="C559" t="s">
        <v>227</v>
      </c>
      <c r="D559">
        <v>17</v>
      </c>
    </row>
    <row r="560" spans="1:4" x14ac:dyDescent="0.2">
      <c r="A560" s="60">
        <v>40451</v>
      </c>
      <c r="B560" t="s">
        <v>235</v>
      </c>
      <c r="C560" t="s">
        <v>232</v>
      </c>
      <c r="D560">
        <v>23</v>
      </c>
    </row>
    <row r="561" spans="1:4" x14ac:dyDescent="0.2">
      <c r="A561" s="60">
        <v>41003</v>
      </c>
      <c r="B561" t="s">
        <v>224</v>
      </c>
      <c r="C561" t="s">
        <v>237</v>
      </c>
      <c r="D561">
        <v>14</v>
      </c>
    </row>
    <row r="562" spans="1:4" x14ac:dyDescent="0.2">
      <c r="A562" s="60">
        <v>40506</v>
      </c>
      <c r="B562" t="s">
        <v>112</v>
      </c>
      <c r="C562" t="s">
        <v>236</v>
      </c>
      <c r="D562">
        <v>5</v>
      </c>
    </row>
    <row r="563" spans="1:4" x14ac:dyDescent="0.2">
      <c r="A563" s="60">
        <v>40405</v>
      </c>
      <c r="B563" t="s">
        <v>224</v>
      </c>
      <c r="C563" t="s">
        <v>236</v>
      </c>
      <c r="D563">
        <v>18</v>
      </c>
    </row>
    <row r="564" spans="1:4" x14ac:dyDescent="0.2">
      <c r="A564" s="60">
        <v>40805</v>
      </c>
      <c r="B564" t="s">
        <v>234</v>
      </c>
      <c r="C564" t="s">
        <v>225</v>
      </c>
      <c r="D564">
        <v>3</v>
      </c>
    </row>
    <row r="565" spans="1:4" x14ac:dyDescent="0.2">
      <c r="A565" s="60">
        <v>40967</v>
      </c>
      <c r="B565" t="s">
        <v>235</v>
      </c>
      <c r="C565" t="s">
        <v>227</v>
      </c>
      <c r="D565">
        <v>6</v>
      </c>
    </row>
    <row r="566" spans="1:4" x14ac:dyDescent="0.2">
      <c r="A566" s="60">
        <v>40794</v>
      </c>
      <c r="B566" t="s">
        <v>224</v>
      </c>
      <c r="C566" t="s">
        <v>227</v>
      </c>
      <c r="D566">
        <v>3</v>
      </c>
    </row>
    <row r="567" spans="1:4" x14ac:dyDescent="0.2">
      <c r="A567" s="60">
        <v>40952</v>
      </c>
      <c r="B567" t="s">
        <v>112</v>
      </c>
      <c r="C567" t="s">
        <v>236</v>
      </c>
      <c r="D567">
        <v>24</v>
      </c>
    </row>
    <row r="568" spans="1:4" x14ac:dyDescent="0.2">
      <c r="A568" s="60">
        <v>40876</v>
      </c>
      <c r="B568" t="s">
        <v>231</v>
      </c>
      <c r="C568" t="s">
        <v>236</v>
      </c>
      <c r="D568">
        <v>10</v>
      </c>
    </row>
    <row r="569" spans="1:4" x14ac:dyDescent="0.2">
      <c r="A569" s="60">
        <v>40604</v>
      </c>
      <c r="B569" t="s">
        <v>112</v>
      </c>
      <c r="C569" t="s">
        <v>238</v>
      </c>
      <c r="D569">
        <v>15</v>
      </c>
    </row>
    <row r="570" spans="1:4" x14ac:dyDescent="0.2">
      <c r="A570" s="60">
        <v>40556</v>
      </c>
      <c r="B570" t="s">
        <v>164</v>
      </c>
      <c r="C570" t="s">
        <v>225</v>
      </c>
      <c r="D570">
        <v>21</v>
      </c>
    </row>
    <row r="571" spans="1:4" x14ac:dyDescent="0.2">
      <c r="A571" s="60">
        <v>40762</v>
      </c>
      <c r="B571" t="s">
        <v>112</v>
      </c>
      <c r="C571" t="s">
        <v>237</v>
      </c>
      <c r="D571">
        <v>3</v>
      </c>
    </row>
    <row r="572" spans="1:4" x14ac:dyDescent="0.2">
      <c r="A572" s="60">
        <v>40701</v>
      </c>
      <c r="B572" t="s">
        <v>235</v>
      </c>
      <c r="C572" t="s">
        <v>238</v>
      </c>
      <c r="D572">
        <v>20</v>
      </c>
    </row>
    <row r="573" spans="1:4" x14ac:dyDescent="0.2">
      <c r="A573" s="60">
        <v>40486</v>
      </c>
      <c r="B573" t="s">
        <v>234</v>
      </c>
      <c r="C573" t="s">
        <v>238</v>
      </c>
      <c r="D573">
        <v>17</v>
      </c>
    </row>
    <row r="574" spans="1:4" x14ac:dyDescent="0.2">
      <c r="A574" s="60">
        <v>40534</v>
      </c>
      <c r="B574" t="s">
        <v>224</v>
      </c>
      <c r="C574" t="s">
        <v>232</v>
      </c>
      <c r="D574">
        <v>22</v>
      </c>
    </row>
    <row r="575" spans="1:4" x14ac:dyDescent="0.2">
      <c r="A575" s="60">
        <v>40608</v>
      </c>
      <c r="B575" t="s">
        <v>112</v>
      </c>
      <c r="C575" t="s">
        <v>238</v>
      </c>
      <c r="D575">
        <v>12</v>
      </c>
    </row>
    <row r="576" spans="1:4" x14ac:dyDescent="0.2">
      <c r="A576" s="60">
        <v>40572</v>
      </c>
      <c r="B576" t="s">
        <v>235</v>
      </c>
      <c r="C576" t="s">
        <v>227</v>
      </c>
      <c r="D576">
        <v>12</v>
      </c>
    </row>
    <row r="577" spans="1:4" x14ac:dyDescent="0.2">
      <c r="A577" s="60">
        <v>40328</v>
      </c>
      <c r="B577" t="s">
        <v>224</v>
      </c>
      <c r="C577" t="s">
        <v>225</v>
      </c>
      <c r="D577">
        <v>11</v>
      </c>
    </row>
    <row r="578" spans="1:4" x14ac:dyDescent="0.2">
      <c r="A578" s="60">
        <v>40959</v>
      </c>
      <c r="B578" t="s">
        <v>234</v>
      </c>
      <c r="C578" t="s">
        <v>238</v>
      </c>
      <c r="D578">
        <v>8</v>
      </c>
    </row>
    <row r="579" spans="1:4" x14ac:dyDescent="0.2">
      <c r="A579" s="60">
        <v>40888</v>
      </c>
      <c r="B579" t="s">
        <v>234</v>
      </c>
      <c r="C579" t="s">
        <v>232</v>
      </c>
      <c r="D579">
        <v>11</v>
      </c>
    </row>
    <row r="580" spans="1:4" x14ac:dyDescent="0.2">
      <c r="A580" s="60">
        <v>40500</v>
      </c>
      <c r="B580" t="s">
        <v>112</v>
      </c>
      <c r="C580" t="s">
        <v>225</v>
      </c>
      <c r="D580">
        <v>3</v>
      </c>
    </row>
    <row r="581" spans="1:4" x14ac:dyDescent="0.2">
      <c r="A581" s="60">
        <v>40450</v>
      </c>
      <c r="B581" t="s">
        <v>112</v>
      </c>
      <c r="C581" t="s">
        <v>227</v>
      </c>
      <c r="D581">
        <v>15</v>
      </c>
    </row>
    <row r="582" spans="1:4" x14ac:dyDescent="0.2">
      <c r="A582" s="60">
        <v>40507</v>
      </c>
      <c r="B582" t="s">
        <v>234</v>
      </c>
      <c r="C582" t="s">
        <v>227</v>
      </c>
      <c r="D582">
        <v>12</v>
      </c>
    </row>
    <row r="583" spans="1:4" x14ac:dyDescent="0.2">
      <c r="A583" s="60">
        <v>40695</v>
      </c>
      <c r="B583" t="s">
        <v>112</v>
      </c>
      <c r="C583" t="s">
        <v>236</v>
      </c>
      <c r="D583">
        <v>1</v>
      </c>
    </row>
    <row r="584" spans="1:4" x14ac:dyDescent="0.2">
      <c r="A584" s="60">
        <v>40362</v>
      </c>
      <c r="B584" t="s">
        <v>234</v>
      </c>
      <c r="C584" t="s">
        <v>225</v>
      </c>
      <c r="D584">
        <v>8</v>
      </c>
    </row>
    <row r="585" spans="1:4" x14ac:dyDescent="0.2">
      <c r="A585" s="60">
        <v>40459</v>
      </c>
      <c r="B585" t="s">
        <v>234</v>
      </c>
      <c r="C585" t="s">
        <v>237</v>
      </c>
      <c r="D585">
        <v>9</v>
      </c>
    </row>
    <row r="586" spans="1:4" x14ac:dyDescent="0.2">
      <c r="A586" s="60">
        <v>40847</v>
      </c>
      <c r="B586" t="s">
        <v>234</v>
      </c>
      <c r="C586" t="s">
        <v>236</v>
      </c>
      <c r="D586">
        <v>5</v>
      </c>
    </row>
    <row r="587" spans="1:4" x14ac:dyDescent="0.2">
      <c r="A587" s="60">
        <v>40913</v>
      </c>
      <c r="B587" t="s">
        <v>164</v>
      </c>
      <c r="C587" t="s">
        <v>227</v>
      </c>
      <c r="D587">
        <v>11</v>
      </c>
    </row>
    <row r="588" spans="1:4" x14ac:dyDescent="0.2">
      <c r="A588" s="60">
        <v>40952</v>
      </c>
      <c r="B588" t="s">
        <v>235</v>
      </c>
      <c r="C588" t="s">
        <v>237</v>
      </c>
      <c r="D588">
        <v>15</v>
      </c>
    </row>
    <row r="589" spans="1:4" x14ac:dyDescent="0.2">
      <c r="A589" s="60">
        <v>40536</v>
      </c>
      <c r="B589" t="s">
        <v>224</v>
      </c>
      <c r="C589" t="s">
        <v>236</v>
      </c>
      <c r="D589">
        <v>5</v>
      </c>
    </row>
    <row r="590" spans="1:4" x14ac:dyDescent="0.2">
      <c r="A590" s="60">
        <v>40959</v>
      </c>
      <c r="B590" t="s">
        <v>224</v>
      </c>
      <c r="C590" t="s">
        <v>237</v>
      </c>
      <c r="D590">
        <v>4</v>
      </c>
    </row>
    <row r="591" spans="1:4" x14ac:dyDescent="0.2">
      <c r="A591" s="60">
        <v>40454</v>
      </c>
      <c r="B591" t="s">
        <v>235</v>
      </c>
      <c r="C591" t="s">
        <v>232</v>
      </c>
      <c r="D591">
        <v>23</v>
      </c>
    </row>
    <row r="592" spans="1:4" x14ac:dyDescent="0.2">
      <c r="A592" s="60">
        <v>40902</v>
      </c>
      <c r="B592" t="s">
        <v>224</v>
      </c>
      <c r="C592" t="s">
        <v>238</v>
      </c>
      <c r="D592">
        <v>13</v>
      </c>
    </row>
    <row r="593" spans="1:4" x14ac:dyDescent="0.2">
      <c r="A593" s="60">
        <v>40549</v>
      </c>
      <c r="B593" t="s">
        <v>235</v>
      </c>
      <c r="C593" t="s">
        <v>237</v>
      </c>
      <c r="D593">
        <v>25</v>
      </c>
    </row>
    <row r="594" spans="1:4" x14ac:dyDescent="0.2">
      <c r="A594" s="60">
        <v>40994</v>
      </c>
      <c r="B594" t="s">
        <v>112</v>
      </c>
      <c r="C594" t="s">
        <v>232</v>
      </c>
      <c r="D594">
        <v>25</v>
      </c>
    </row>
    <row r="595" spans="1:4" x14ac:dyDescent="0.2">
      <c r="A595" s="60">
        <v>40537</v>
      </c>
      <c r="B595" t="s">
        <v>231</v>
      </c>
      <c r="C595" t="s">
        <v>232</v>
      </c>
      <c r="D595">
        <v>9</v>
      </c>
    </row>
    <row r="596" spans="1:4" x14ac:dyDescent="0.2">
      <c r="A596" s="60">
        <v>40655</v>
      </c>
      <c r="B596" t="s">
        <v>112</v>
      </c>
      <c r="C596" t="s">
        <v>232</v>
      </c>
      <c r="D596">
        <v>12</v>
      </c>
    </row>
    <row r="597" spans="1:4" x14ac:dyDescent="0.2">
      <c r="A597" s="60">
        <v>40912</v>
      </c>
      <c r="B597" t="s">
        <v>231</v>
      </c>
      <c r="C597" t="s">
        <v>232</v>
      </c>
      <c r="D597">
        <v>4</v>
      </c>
    </row>
    <row r="598" spans="1:4" x14ac:dyDescent="0.2">
      <c r="A598" s="60">
        <v>40622</v>
      </c>
      <c r="B598" t="s">
        <v>234</v>
      </c>
      <c r="C598" t="s">
        <v>227</v>
      </c>
      <c r="D598">
        <v>7</v>
      </c>
    </row>
    <row r="599" spans="1:4" x14ac:dyDescent="0.2">
      <c r="A599" s="60">
        <v>40986</v>
      </c>
      <c r="B599" t="s">
        <v>234</v>
      </c>
      <c r="C599" t="s">
        <v>237</v>
      </c>
      <c r="D599">
        <v>23</v>
      </c>
    </row>
    <row r="600" spans="1:4" x14ac:dyDescent="0.2">
      <c r="A600" s="60">
        <v>40418</v>
      </c>
      <c r="B600" t="s">
        <v>231</v>
      </c>
      <c r="C600" t="s">
        <v>237</v>
      </c>
      <c r="D600">
        <v>25</v>
      </c>
    </row>
    <row r="601" spans="1:4" x14ac:dyDescent="0.2">
      <c r="A601" s="60">
        <v>40485</v>
      </c>
      <c r="B601" t="s">
        <v>224</v>
      </c>
      <c r="C601" t="s">
        <v>232</v>
      </c>
      <c r="D601">
        <v>11</v>
      </c>
    </row>
    <row r="602" spans="1:4" x14ac:dyDescent="0.2">
      <c r="A602" s="60">
        <v>40323</v>
      </c>
      <c r="B602" t="s">
        <v>235</v>
      </c>
      <c r="C602" t="s">
        <v>232</v>
      </c>
      <c r="D602">
        <v>18</v>
      </c>
    </row>
    <row r="603" spans="1:4" x14ac:dyDescent="0.2">
      <c r="A603" s="60">
        <v>40338</v>
      </c>
      <c r="B603" t="s">
        <v>112</v>
      </c>
      <c r="C603" t="s">
        <v>225</v>
      </c>
      <c r="D603">
        <v>11</v>
      </c>
    </row>
    <row r="604" spans="1:4" x14ac:dyDescent="0.2">
      <c r="A604" s="60">
        <v>40960</v>
      </c>
      <c r="B604" t="s">
        <v>231</v>
      </c>
      <c r="C604" t="s">
        <v>227</v>
      </c>
      <c r="D604">
        <v>5</v>
      </c>
    </row>
    <row r="605" spans="1:4" x14ac:dyDescent="0.2">
      <c r="A605" s="60">
        <v>40958</v>
      </c>
      <c r="B605" t="s">
        <v>235</v>
      </c>
      <c r="C605" t="s">
        <v>227</v>
      </c>
      <c r="D605">
        <v>8</v>
      </c>
    </row>
    <row r="606" spans="1:4" x14ac:dyDescent="0.2">
      <c r="A606" s="60">
        <v>40407</v>
      </c>
      <c r="B606" t="s">
        <v>224</v>
      </c>
      <c r="C606" t="s">
        <v>232</v>
      </c>
      <c r="D606">
        <v>10</v>
      </c>
    </row>
    <row r="607" spans="1:4" x14ac:dyDescent="0.2">
      <c r="A607" s="60">
        <v>40427</v>
      </c>
      <c r="B607" t="s">
        <v>234</v>
      </c>
      <c r="C607" t="s">
        <v>227</v>
      </c>
      <c r="D607">
        <v>13</v>
      </c>
    </row>
    <row r="608" spans="1:4" x14ac:dyDescent="0.2">
      <c r="A608" s="60">
        <v>40387</v>
      </c>
      <c r="B608" t="s">
        <v>231</v>
      </c>
      <c r="C608" t="s">
        <v>236</v>
      </c>
      <c r="D608">
        <v>9</v>
      </c>
    </row>
    <row r="609" spans="1:4" x14ac:dyDescent="0.2">
      <c r="A609" s="60">
        <v>40841</v>
      </c>
      <c r="B609" t="s">
        <v>235</v>
      </c>
      <c r="C609" t="s">
        <v>238</v>
      </c>
      <c r="D609">
        <v>24</v>
      </c>
    </row>
    <row r="610" spans="1:4" x14ac:dyDescent="0.2">
      <c r="A610" s="60">
        <v>40336</v>
      </c>
      <c r="B610" t="s">
        <v>112</v>
      </c>
      <c r="C610" t="s">
        <v>227</v>
      </c>
      <c r="D610">
        <v>12</v>
      </c>
    </row>
    <row r="611" spans="1:4" x14ac:dyDescent="0.2">
      <c r="A611" s="60">
        <v>40948</v>
      </c>
      <c r="B611" t="s">
        <v>231</v>
      </c>
      <c r="C611" t="s">
        <v>238</v>
      </c>
      <c r="D611">
        <v>24</v>
      </c>
    </row>
    <row r="612" spans="1:4" x14ac:dyDescent="0.2">
      <c r="A612" s="60">
        <v>40893</v>
      </c>
      <c r="B612" t="s">
        <v>112</v>
      </c>
      <c r="C612" t="s">
        <v>238</v>
      </c>
      <c r="D612">
        <v>16</v>
      </c>
    </row>
    <row r="613" spans="1:4" x14ac:dyDescent="0.2">
      <c r="A613" s="60">
        <v>40699</v>
      </c>
      <c r="B613" t="s">
        <v>234</v>
      </c>
      <c r="C613" t="s">
        <v>225</v>
      </c>
      <c r="D613">
        <v>3</v>
      </c>
    </row>
    <row r="614" spans="1:4" x14ac:dyDescent="0.2">
      <c r="A614" s="60">
        <v>40639</v>
      </c>
      <c r="B614" t="s">
        <v>112</v>
      </c>
      <c r="C614" t="s">
        <v>227</v>
      </c>
      <c r="D614">
        <v>23</v>
      </c>
    </row>
    <row r="615" spans="1:4" x14ac:dyDescent="0.2">
      <c r="A615" s="60">
        <v>40375</v>
      </c>
      <c r="B615" t="s">
        <v>231</v>
      </c>
      <c r="C615" t="s">
        <v>236</v>
      </c>
      <c r="D615">
        <v>20</v>
      </c>
    </row>
    <row r="616" spans="1:4" x14ac:dyDescent="0.2">
      <c r="A616" s="60">
        <v>40805</v>
      </c>
      <c r="B616" t="s">
        <v>234</v>
      </c>
      <c r="C616" t="s">
        <v>232</v>
      </c>
      <c r="D616">
        <v>18</v>
      </c>
    </row>
    <row r="617" spans="1:4" x14ac:dyDescent="0.2">
      <c r="A617" s="60">
        <v>40869</v>
      </c>
      <c r="B617" t="s">
        <v>231</v>
      </c>
      <c r="C617" t="s">
        <v>237</v>
      </c>
      <c r="D617">
        <v>9</v>
      </c>
    </row>
    <row r="618" spans="1:4" x14ac:dyDescent="0.2">
      <c r="A618" s="60">
        <v>40450</v>
      </c>
      <c r="B618" t="s">
        <v>231</v>
      </c>
      <c r="C618" t="s">
        <v>232</v>
      </c>
      <c r="D618">
        <v>2</v>
      </c>
    </row>
    <row r="619" spans="1:4" x14ac:dyDescent="0.2">
      <c r="A619" s="60">
        <v>40931</v>
      </c>
      <c r="B619" t="s">
        <v>234</v>
      </c>
      <c r="C619" t="s">
        <v>238</v>
      </c>
      <c r="D619">
        <v>9</v>
      </c>
    </row>
    <row r="620" spans="1:4" x14ac:dyDescent="0.2">
      <c r="A620" s="60">
        <v>40696</v>
      </c>
      <c r="B620" t="s">
        <v>234</v>
      </c>
      <c r="C620" t="s">
        <v>238</v>
      </c>
      <c r="D620">
        <v>1</v>
      </c>
    </row>
    <row r="621" spans="1:4" x14ac:dyDescent="0.2">
      <c r="A621" s="60">
        <v>40785</v>
      </c>
      <c r="B621" t="s">
        <v>235</v>
      </c>
      <c r="C621" t="s">
        <v>227</v>
      </c>
      <c r="D621">
        <v>16</v>
      </c>
    </row>
    <row r="622" spans="1:4" x14ac:dyDescent="0.2">
      <c r="A622" s="60">
        <v>40419</v>
      </c>
      <c r="B622" t="s">
        <v>235</v>
      </c>
      <c r="C622" t="s">
        <v>227</v>
      </c>
      <c r="D622">
        <v>18</v>
      </c>
    </row>
    <row r="623" spans="1:4" x14ac:dyDescent="0.2">
      <c r="A623" s="60">
        <v>40477</v>
      </c>
      <c r="B623" t="s">
        <v>112</v>
      </c>
      <c r="C623" t="s">
        <v>225</v>
      </c>
      <c r="D623">
        <v>18</v>
      </c>
    </row>
    <row r="624" spans="1:4" x14ac:dyDescent="0.2">
      <c r="A624" s="60">
        <v>40668</v>
      </c>
      <c r="B624" t="s">
        <v>224</v>
      </c>
      <c r="C624" t="s">
        <v>236</v>
      </c>
      <c r="D624">
        <v>9</v>
      </c>
    </row>
    <row r="625" spans="1:4" x14ac:dyDescent="0.2">
      <c r="A625" s="60">
        <v>40927</v>
      </c>
      <c r="B625" t="s">
        <v>235</v>
      </c>
      <c r="C625" t="s">
        <v>232</v>
      </c>
      <c r="D625">
        <v>25</v>
      </c>
    </row>
    <row r="626" spans="1:4" x14ac:dyDescent="0.2">
      <c r="A626" s="60">
        <v>40655</v>
      </c>
      <c r="B626" t="s">
        <v>164</v>
      </c>
      <c r="C626" t="s">
        <v>237</v>
      </c>
      <c r="D626">
        <v>4</v>
      </c>
    </row>
    <row r="627" spans="1:4" x14ac:dyDescent="0.2">
      <c r="A627" s="60">
        <v>40867</v>
      </c>
      <c r="B627" t="s">
        <v>235</v>
      </c>
      <c r="C627" t="s">
        <v>237</v>
      </c>
      <c r="D627">
        <v>12</v>
      </c>
    </row>
    <row r="628" spans="1:4" x14ac:dyDescent="0.2">
      <c r="A628" s="60">
        <v>40426</v>
      </c>
      <c r="B628" t="s">
        <v>224</v>
      </c>
      <c r="C628" t="s">
        <v>236</v>
      </c>
      <c r="D628">
        <v>6</v>
      </c>
    </row>
    <row r="629" spans="1:4" x14ac:dyDescent="0.2">
      <c r="A629" s="60">
        <v>40449</v>
      </c>
      <c r="B629" t="s">
        <v>224</v>
      </c>
      <c r="C629" t="s">
        <v>232</v>
      </c>
      <c r="D629">
        <v>9</v>
      </c>
    </row>
    <row r="630" spans="1:4" x14ac:dyDescent="0.2">
      <c r="A630" s="60">
        <v>40466</v>
      </c>
      <c r="B630" t="s">
        <v>231</v>
      </c>
      <c r="C630" t="s">
        <v>227</v>
      </c>
      <c r="D630">
        <v>16</v>
      </c>
    </row>
    <row r="631" spans="1:4" x14ac:dyDescent="0.2">
      <c r="A631" s="60">
        <v>40481</v>
      </c>
      <c r="B631" t="s">
        <v>112</v>
      </c>
      <c r="C631" t="s">
        <v>238</v>
      </c>
      <c r="D631">
        <v>17</v>
      </c>
    </row>
    <row r="632" spans="1:4" x14ac:dyDescent="0.2">
      <c r="A632" s="60">
        <v>40330</v>
      </c>
      <c r="B632" t="s">
        <v>164</v>
      </c>
      <c r="C632" t="s">
        <v>225</v>
      </c>
      <c r="D632">
        <v>21</v>
      </c>
    </row>
    <row r="633" spans="1:4" x14ac:dyDescent="0.2">
      <c r="A633" s="60">
        <v>40814</v>
      </c>
      <c r="B633" t="s">
        <v>235</v>
      </c>
      <c r="C633" t="s">
        <v>232</v>
      </c>
      <c r="D633">
        <v>23</v>
      </c>
    </row>
    <row r="634" spans="1:4" x14ac:dyDescent="0.2">
      <c r="A634" s="60">
        <v>40611</v>
      </c>
      <c r="B634" t="s">
        <v>231</v>
      </c>
      <c r="C634" t="s">
        <v>237</v>
      </c>
      <c r="D634">
        <v>6</v>
      </c>
    </row>
    <row r="635" spans="1:4" x14ac:dyDescent="0.2">
      <c r="A635" s="60">
        <v>40415</v>
      </c>
      <c r="B635" t="s">
        <v>234</v>
      </c>
      <c r="C635" t="s">
        <v>238</v>
      </c>
      <c r="D635">
        <v>17</v>
      </c>
    </row>
    <row r="636" spans="1:4" x14ac:dyDescent="0.2">
      <c r="A636" s="60">
        <v>40743</v>
      </c>
      <c r="B636" t="s">
        <v>231</v>
      </c>
      <c r="C636" t="s">
        <v>227</v>
      </c>
      <c r="D636">
        <v>11</v>
      </c>
    </row>
    <row r="637" spans="1:4" x14ac:dyDescent="0.2">
      <c r="A637" s="60">
        <v>40308</v>
      </c>
      <c r="B637" t="s">
        <v>224</v>
      </c>
      <c r="C637" t="s">
        <v>237</v>
      </c>
      <c r="D637">
        <v>13</v>
      </c>
    </row>
    <row r="638" spans="1:4" x14ac:dyDescent="0.2">
      <c r="A638" s="60">
        <v>40839</v>
      </c>
      <c r="B638" t="s">
        <v>235</v>
      </c>
      <c r="C638" t="s">
        <v>236</v>
      </c>
      <c r="D638">
        <v>9</v>
      </c>
    </row>
    <row r="639" spans="1:4" x14ac:dyDescent="0.2">
      <c r="A639" s="60">
        <v>40336</v>
      </c>
      <c r="B639" t="s">
        <v>112</v>
      </c>
      <c r="C639" t="s">
        <v>238</v>
      </c>
      <c r="D639">
        <v>23</v>
      </c>
    </row>
    <row r="640" spans="1:4" x14ac:dyDescent="0.2">
      <c r="A640" s="60">
        <v>40803</v>
      </c>
      <c r="B640" t="s">
        <v>164</v>
      </c>
      <c r="C640" t="s">
        <v>238</v>
      </c>
      <c r="D640">
        <v>17</v>
      </c>
    </row>
    <row r="641" spans="1:4" x14ac:dyDescent="0.2">
      <c r="A641" s="60">
        <v>40330</v>
      </c>
      <c r="B641" t="s">
        <v>235</v>
      </c>
      <c r="C641" t="s">
        <v>225</v>
      </c>
      <c r="D641">
        <v>14</v>
      </c>
    </row>
    <row r="642" spans="1:4" x14ac:dyDescent="0.2">
      <c r="A642" s="60">
        <v>40434</v>
      </c>
      <c r="B642" t="s">
        <v>164</v>
      </c>
      <c r="C642" t="s">
        <v>225</v>
      </c>
      <c r="D642">
        <v>15</v>
      </c>
    </row>
    <row r="643" spans="1:4" x14ac:dyDescent="0.2">
      <c r="A643" s="60">
        <v>40331</v>
      </c>
      <c r="B643" t="s">
        <v>164</v>
      </c>
      <c r="C643" t="s">
        <v>238</v>
      </c>
      <c r="D643">
        <v>25</v>
      </c>
    </row>
    <row r="644" spans="1:4" x14ac:dyDescent="0.2">
      <c r="A644" s="60">
        <v>40732</v>
      </c>
      <c r="B644" t="s">
        <v>234</v>
      </c>
      <c r="C644" t="s">
        <v>227</v>
      </c>
      <c r="D644">
        <v>3</v>
      </c>
    </row>
    <row r="645" spans="1:4" x14ac:dyDescent="0.2">
      <c r="A645" s="60">
        <v>40897</v>
      </c>
      <c r="B645" t="s">
        <v>112</v>
      </c>
      <c r="C645" t="s">
        <v>237</v>
      </c>
      <c r="D645">
        <v>18</v>
      </c>
    </row>
    <row r="646" spans="1:4" x14ac:dyDescent="0.2">
      <c r="A646" s="60">
        <v>40496</v>
      </c>
      <c r="B646" t="s">
        <v>235</v>
      </c>
      <c r="C646" t="s">
        <v>232</v>
      </c>
      <c r="D646">
        <v>25</v>
      </c>
    </row>
    <row r="647" spans="1:4" x14ac:dyDescent="0.2">
      <c r="A647" s="60">
        <v>40697</v>
      </c>
      <c r="B647" t="s">
        <v>224</v>
      </c>
      <c r="C647" t="s">
        <v>236</v>
      </c>
      <c r="D647">
        <v>20</v>
      </c>
    </row>
    <row r="648" spans="1:4" x14ac:dyDescent="0.2">
      <c r="A648" s="60">
        <v>40510</v>
      </c>
      <c r="B648" t="s">
        <v>224</v>
      </c>
      <c r="C648" t="s">
        <v>237</v>
      </c>
      <c r="D648">
        <v>4</v>
      </c>
    </row>
    <row r="649" spans="1:4" x14ac:dyDescent="0.2">
      <c r="A649" s="60">
        <v>40834</v>
      </c>
      <c r="B649" t="s">
        <v>164</v>
      </c>
      <c r="C649" t="s">
        <v>232</v>
      </c>
      <c r="D649">
        <v>22</v>
      </c>
    </row>
    <row r="650" spans="1:4" x14ac:dyDescent="0.2">
      <c r="A650" s="60">
        <v>40532</v>
      </c>
      <c r="B650" t="s">
        <v>231</v>
      </c>
      <c r="C650" t="s">
        <v>238</v>
      </c>
      <c r="D650">
        <v>9</v>
      </c>
    </row>
    <row r="651" spans="1:4" x14ac:dyDescent="0.2">
      <c r="A651" s="60">
        <v>40386</v>
      </c>
      <c r="B651" t="s">
        <v>235</v>
      </c>
      <c r="C651" t="s">
        <v>227</v>
      </c>
      <c r="D651">
        <v>12</v>
      </c>
    </row>
    <row r="652" spans="1:4" x14ac:dyDescent="0.2">
      <c r="A652" s="60">
        <v>40446</v>
      </c>
      <c r="B652" t="s">
        <v>224</v>
      </c>
      <c r="C652" t="s">
        <v>237</v>
      </c>
      <c r="D652">
        <v>23</v>
      </c>
    </row>
    <row r="653" spans="1:4" x14ac:dyDescent="0.2">
      <c r="A653" s="60">
        <v>40335</v>
      </c>
      <c r="B653" t="s">
        <v>231</v>
      </c>
      <c r="C653" t="s">
        <v>237</v>
      </c>
      <c r="D653">
        <v>22</v>
      </c>
    </row>
    <row r="654" spans="1:4" x14ac:dyDescent="0.2">
      <c r="A654" s="60">
        <v>40924</v>
      </c>
      <c r="B654" t="s">
        <v>231</v>
      </c>
      <c r="C654" t="s">
        <v>227</v>
      </c>
      <c r="D654">
        <v>19</v>
      </c>
    </row>
    <row r="655" spans="1:4" x14ac:dyDescent="0.2">
      <c r="A655" s="60">
        <v>40484</v>
      </c>
      <c r="B655" t="s">
        <v>235</v>
      </c>
      <c r="C655" t="s">
        <v>237</v>
      </c>
      <c r="D655">
        <v>18</v>
      </c>
    </row>
    <row r="656" spans="1:4" x14ac:dyDescent="0.2">
      <c r="A656" s="60">
        <v>40440</v>
      </c>
      <c r="B656" t="s">
        <v>235</v>
      </c>
      <c r="C656" t="s">
        <v>227</v>
      </c>
      <c r="D656">
        <v>5</v>
      </c>
    </row>
    <row r="657" spans="1:4" x14ac:dyDescent="0.2">
      <c r="A657" s="60">
        <v>40557</v>
      </c>
      <c r="B657" t="s">
        <v>235</v>
      </c>
      <c r="C657" t="s">
        <v>227</v>
      </c>
      <c r="D657">
        <v>25</v>
      </c>
    </row>
    <row r="658" spans="1:4" x14ac:dyDescent="0.2">
      <c r="A658" s="60">
        <v>40427</v>
      </c>
      <c r="B658" t="s">
        <v>235</v>
      </c>
      <c r="C658" t="s">
        <v>236</v>
      </c>
      <c r="D658">
        <v>11</v>
      </c>
    </row>
    <row r="659" spans="1:4" x14ac:dyDescent="0.2">
      <c r="A659" s="60">
        <v>40727</v>
      </c>
      <c r="B659" t="s">
        <v>164</v>
      </c>
      <c r="C659" t="s">
        <v>236</v>
      </c>
      <c r="D659">
        <v>21</v>
      </c>
    </row>
    <row r="660" spans="1:4" x14ac:dyDescent="0.2">
      <c r="A660" s="60">
        <v>40581</v>
      </c>
      <c r="B660" t="s">
        <v>234</v>
      </c>
      <c r="C660" t="s">
        <v>237</v>
      </c>
      <c r="D660">
        <v>11</v>
      </c>
    </row>
    <row r="661" spans="1:4" x14ac:dyDescent="0.2">
      <c r="A661" s="60">
        <v>40942</v>
      </c>
      <c r="B661" t="s">
        <v>164</v>
      </c>
      <c r="C661" t="s">
        <v>232</v>
      </c>
      <c r="D661">
        <v>20</v>
      </c>
    </row>
    <row r="662" spans="1:4" x14ac:dyDescent="0.2">
      <c r="A662" s="60">
        <v>40889</v>
      </c>
      <c r="B662" t="s">
        <v>234</v>
      </c>
      <c r="C662" t="s">
        <v>238</v>
      </c>
      <c r="D662">
        <v>9</v>
      </c>
    </row>
    <row r="663" spans="1:4" x14ac:dyDescent="0.2">
      <c r="A663" s="60">
        <v>40527</v>
      </c>
      <c r="B663" t="s">
        <v>224</v>
      </c>
      <c r="C663" t="s">
        <v>237</v>
      </c>
      <c r="D663">
        <v>10</v>
      </c>
    </row>
    <row r="664" spans="1:4" x14ac:dyDescent="0.2">
      <c r="A664" s="60">
        <v>40563</v>
      </c>
      <c r="B664" t="s">
        <v>112</v>
      </c>
      <c r="C664" t="s">
        <v>237</v>
      </c>
      <c r="D664">
        <v>19</v>
      </c>
    </row>
    <row r="665" spans="1:4" x14ac:dyDescent="0.2">
      <c r="A665" s="60">
        <v>40636</v>
      </c>
      <c r="B665" t="s">
        <v>235</v>
      </c>
      <c r="C665" t="s">
        <v>227</v>
      </c>
      <c r="D665">
        <v>3</v>
      </c>
    </row>
    <row r="666" spans="1:4" x14ac:dyDescent="0.2">
      <c r="A666" s="60">
        <v>40850</v>
      </c>
      <c r="B666" t="s">
        <v>112</v>
      </c>
      <c r="C666" t="s">
        <v>227</v>
      </c>
      <c r="D666">
        <v>14</v>
      </c>
    </row>
    <row r="667" spans="1:4" x14ac:dyDescent="0.2">
      <c r="A667" s="60">
        <v>40884</v>
      </c>
      <c r="B667" t="s">
        <v>224</v>
      </c>
      <c r="C667" t="s">
        <v>227</v>
      </c>
      <c r="D667">
        <v>12</v>
      </c>
    </row>
    <row r="668" spans="1:4" x14ac:dyDescent="0.2">
      <c r="A668" s="60">
        <v>40881</v>
      </c>
      <c r="B668" t="s">
        <v>235</v>
      </c>
      <c r="C668" t="s">
        <v>227</v>
      </c>
      <c r="D668">
        <v>4</v>
      </c>
    </row>
    <row r="669" spans="1:4" x14ac:dyDescent="0.2">
      <c r="A669" s="60">
        <v>40785</v>
      </c>
      <c r="B669" t="s">
        <v>164</v>
      </c>
      <c r="C669" t="s">
        <v>237</v>
      </c>
      <c r="D669">
        <v>13</v>
      </c>
    </row>
    <row r="670" spans="1:4" x14ac:dyDescent="0.2">
      <c r="A670" s="60">
        <v>40917</v>
      </c>
      <c r="B670" t="s">
        <v>235</v>
      </c>
      <c r="C670" t="s">
        <v>225</v>
      </c>
      <c r="D670">
        <v>24</v>
      </c>
    </row>
    <row r="671" spans="1:4" x14ac:dyDescent="0.2">
      <c r="A671" s="60">
        <v>40367</v>
      </c>
      <c r="B671" t="s">
        <v>231</v>
      </c>
      <c r="C671" t="s">
        <v>225</v>
      </c>
      <c r="D671">
        <v>24</v>
      </c>
    </row>
    <row r="672" spans="1:4" x14ac:dyDescent="0.2">
      <c r="A672" s="60">
        <v>40399</v>
      </c>
      <c r="B672" t="s">
        <v>112</v>
      </c>
      <c r="C672" t="s">
        <v>232</v>
      </c>
      <c r="D672">
        <v>1</v>
      </c>
    </row>
    <row r="673" spans="1:4" x14ac:dyDescent="0.2">
      <c r="A673" s="60">
        <v>40805</v>
      </c>
      <c r="B673" t="s">
        <v>164</v>
      </c>
      <c r="C673" t="s">
        <v>232</v>
      </c>
      <c r="D673">
        <v>16</v>
      </c>
    </row>
    <row r="674" spans="1:4" x14ac:dyDescent="0.2">
      <c r="A674" s="60">
        <v>40941</v>
      </c>
      <c r="B674" t="s">
        <v>231</v>
      </c>
      <c r="C674" t="s">
        <v>237</v>
      </c>
      <c r="D674">
        <v>24</v>
      </c>
    </row>
    <row r="675" spans="1:4" x14ac:dyDescent="0.2">
      <c r="A675" s="60">
        <v>40416</v>
      </c>
      <c r="B675" t="s">
        <v>235</v>
      </c>
      <c r="C675" t="s">
        <v>237</v>
      </c>
      <c r="D675">
        <v>7</v>
      </c>
    </row>
    <row r="676" spans="1:4" x14ac:dyDescent="0.2">
      <c r="A676" s="60">
        <v>40563</v>
      </c>
      <c r="B676" t="s">
        <v>231</v>
      </c>
      <c r="C676" t="s">
        <v>237</v>
      </c>
      <c r="D676">
        <v>4</v>
      </c>
    </row>
    <row r="677" spans="1:4" x14ac:dyDescent="0.2">
      <c r="A677" s="60">
        <v>40458</v>
      </c>
      <c r="B677" t="s">
        <v>234</v>
      </c>
      <c r="C677" t="s">
        <v>238</v>
      </c>
      <c r="D677">
        <v>23</v>
      </c>
    </row>
    <row r="678" spans="1:4" x14ac:dyDescent="0.2">
      <c r="A678" s="60">
        <v>40497</v>
      </c>
      <c r="B678" t="s">
        <v>234</v>
      </c>
      <c r="C678" t="s">
        <v>238</v>
      </c>
      <c r="D678">
        <v>19</v>
      </c>
    </row>
    <row r="679" spans="1:4" x14ac:dyDescent="0.2">
      <c r="A679" s="60">
        <v>40668</v>
      </c>
      <c r="B679" t="s">
        <v>164</v>
      </c>
      <c r="C679" t="s">
        <v>236</v>
      </c>
      <c r="D679">
        <v>10</v>
      </c>
    </row>
    <row r="680" spans="1:4" x14ac:dyDescent="0.2">
      <c r="A680" s="60">
        <v>40644</v>
      </c>
      <c r="B680" t="s">
        <v>231</v>
      </c>
      <c r="C680" t="s">
        <v>237</v>
      </c>
      <c r="D680">
        <v>1</v>
      </c>
    </row>
    <row r="681" spans="1:4" x14ac:dyDescent="0.2">
      <c r="A681" s="60">
        <v>41007</v>
      </c>
      <c r="B681" t="s">
        <v>112</v>
      </c>
      <c r="C681" t="s">
        <v>236</v>
      </c>
      <c r="D681">
        <v>19</v>
      </c>
    </row>
    <row r="682" spans="1:4" x14ac:dyDescent="0.2">
      <c r="A682" s="60">
        <v>40862</v>
      </c>
      <c r="B682" t="s">
        <v>164</v>
      </c>
      <c r="C682" t="s">
        <v>238</v>
      </c>
      <c r="D682">
        <v>13</v>
      </c>
    </row>
    <row r="683" spans="1:4" x14ac:dyDescent="0.2">
      <c r="A683" s="60">
        <v>40908</v>
      </c>
      <c r="B683" t="s">
        <v>224</v>
      </c>
      <c r="C683" t="s">
        <v>232</v>
      </c>
      <c r="D683">
        <v>20</v>
      </c>
    </row>
    <row r="684" spans="1:4" x14ac:dyDescent="0.2">
      <c r="A684" s="60">
        <v>40863</v>
      </c>
      <c r="B684" t="s">
        <v>224</v>
      </c>
      <c r="C684" t="s">
        <v>227</v>
      </c>
      <c r="D684">
        <v>4</v>
      </c>
    </row>
  </sheetData>
  <dataValidations disablePrompts="1" count="1">
    <dataValidation type="date" allowBlank="1" showInputMessage="1" showErrorMessage="1" errorTitle="Enter Date Within Range" sqref="G5" xr:uid="{00000000-0002-0000-1200-000000000000}">
      <formula1>G4</formula1>
      <formula2>G3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5">
    <tabColor rgb="FF0000FF"/>
  </sheetPr>
  <dimension ref="A1:I23"/>
  <sheetViews>
    <sheetView tabSelected="1" zoomScale="173" zoomScaleNormal="108" workbookViewId="0">
      <selection activeCell="E5" sqref="E5"/>
    </sheetView>
  </sheetViews>
  <sheetFormatPr baseColWidth="10" defaultColWidth="8.83203125" defaultRowHeight="15" x14ac:dyDescent="0.2"/>
  <cols>
    <col min="1" max="1" width="12" bestFit="1" customWidth="1"/>
    <col min="2" max="2" width="13.33203125" customWidth="1"/>
    <col min="3" max="3" width="14.83203125" customWidth="1"/>
    <col min="4" max="4" width="14.5" customWidth="1"/>
    <col min="5" max="5" width="14.1640625" bestFit="1" customWidth="1"/>
    <col min="6" max="6" width="2.1640625" customWidth="1"/>
    <col min="7" max="7" width="12.5" bestFit="1" customWidth="1"/>
    <col min="8" max="8" width="11.83203125" bestFit="1" customWidth="1"/>
    <col min="9" max="9" width="11.6640625" bestFit="1" customWidth="1"/>
    <col min="10" max="10" width="2.1640625" customWidth="1"/>
    <col min="11" max="11" width="13.1640625" bestFit="1" customWidth="1"/>
  </cols>
  <sheetData>
    <row r="1" spans="1:9" ht="32" x14ac:dyDescent="0.2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9" x14ac:dyDescent="0.2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6" t="s">
        <v>243</v>
      </c>
      <c r="H3" s="87"/>
      <c r="I3" s="88"/>
    </row>
    <row r="4" spans="1:9" x14ac:dyDescent="0.2">
      <c r="A4" s="2" t="s">
        <v>244</v>
      </c>
      <c r="B4" s="48">
        <v>343916</v>
      </c>
      <c r="C4" s="48">
        <v>959920</v>
      </c>
      <c r="D4" s="2">
        <v>4.0999999999999996</v>
      </c>
      <c r="E4" s="4" t="str">
        <f>IF(AND($B4&gt;=$G$5, $C4 &gt;=$H$5, $D4&gt;=$I$5), "YES", "NO")</f>
        <v>YES</v>
      </c>
      <c r="G4" s="1" t="s">
        <v>10</v>
      </c>
      <c r="H4" s="1" t="s">
        <v>97</v>
      </c>
      <c r="I4" s="1" t="s">
        <v>241</v>
      </c>
    </row>
    <row r="5" spans="1:9" x14ac:dyDescent="0.2">
      <c r="A5" s="2" t="s">
        <v>245</v>
      </c>
      <c r="B5" s="48">
        <v>275394</v>
      </c>
      <c r="C5" s="48">
        <v>1040339</v>
      </c>
      <c r="D5" s="2">
        <v>1.4</v>
      </c>
      <c r="E5" s="4" t="str">
        <f t="shared" ref="E5:E23" si="0">IF(AND($B5&gt;=$G$5, $C5 &gt;=$H$5, $D5&gt;=$I$5), "YES", "NO")</f>
        <v>NO</v>
      </c>
      <c r="G5" s="48">
        <v>250000</v>
      </c>
      <c r="H5" s="48">
        <v>900000</v>
      </c>
      <c r="I5" s="2">
        <v>2.5</v>
      </c>
    </row>
    <row r="6" spans="1:9" x14ac:dyDescent="0.2">
      <c r="A6" s="2" t="s">
        <v>246</v>
      </c>
      <c r="B6" s="48">
        <v>256331</v>
      </c>
      <c r="C6" s="48">
        <v>1008433</v>
      </c>
      <c r="D6" s="2">
        <v>1.7</v>
      </c>
      <c r="E6" s="4" t="str">
        <f t="shared" si="0"/>
        <v>NO</v>
      </c>
      <c r="G6" t="s">
        <v>247</v>
      </c>
      <c r="H6" t="s">
        <v>247</v>
      </c>
      <c r="I6" t="s">
        <v>247</v>
      </c>
    </row>
    <row r="7" spans="1:9" x14ac:dyDescent="0.2">
      <c r="A7" s="2" t="s">
        <v>248</v>
      </c>
      <c r="B7" s="48">
        <v>431027</v>
      </c>
      <c r="C7" s="48">
        <v>959975</v>
      </c>
      <c r="D7" s="2">
        <v>1.1000000000000001</v>
      </c>
      <c r="E7" s="4" t="str">
        <f t="shared" si="0"/>
        <v>NO</v>
      </c>
    </row>
    <row r="8" spans="1:9" x14ac:dyDescent="0.2">
      <c r="A8" s="2" t="s">
        <v>249</v>
      </c>
      <c r="B8" s="48">
        <v>283174</v>
      </c>
      <c r="C8" s="48">
        <v>963773</v>
      </c>
      <c r="D8" s="2">
        <v>3.6</v>
      </c>
      <c r="E8" s="4" t="str">
        <f t="shared" si="0"/>
        <v>YES</v>
      </c>
    </row>
    <row r="9" spans="1:9" x14ac:dyDescent="0.2">
      <c r="A9" s="2" t="s">
        <v>250</v>
      </c>
      <c r="B9" s="48">
        <v>296303</v>
      </c>
      <c r="C9" s="48">
        <v>839012</v>
      </c>
      <c r="D9" s="2">
        <v>3</v>
      </c>
      <c r="E9" s="4" t="str">
        <f t="shared" si="0"/>
        <v>NO</v>
      </c>
    </row>
    <row r="10" spans="1:9" x14ac:dyDescent="0.2">
      <c r="A10" s="2" t="s">
        <v>251</v>
      </c>
      <c r="B10" s="48">
        <v>264264</v>
      </c>
      <c r="C10" s="48">
        <v>866385</v>
      </c>
      <c r="D10" s="2">
        <v>3.3</v>
      </c>
      <c r="E10" s="4" t="str">
        <f t="shared" si="0"/>
        <v>NO</v>
      </c>
    </row>
    <row r="11" spans="1:9" x14ac:dyDescent="0.2">
      <c r="A11" s="2" t="s">
        <v>252</v>
      </c>
      <c r="B11" s="48">
        <v>224181</v>
      </c>
      <c r="C11" s="48">
        <v>799282</v>
      </c>
      <c r="D11" s="2">
        <v>1.1000000000000001</v>
      </c>
      <c r="E11" s="4" t="str">
        <f t="shared" si="0"/>
        <v>NO</v>
      </c>
    </row>
    <row r="12" spans="1:9" x14ac:dyDescent="0.2">
      <c r="A12" s="2" t="s">
        <v>253</v>
      </c>
      <c r="B12" s="48">
        <v>267021</v>
      </c>
      <c r="C12" s="48">
        <v>788125</v>
      </c>
      <c r="D12" s="2">
        <v>1.4</v>
      </c>
      <c r="E12" s="4" t="str">
        <f t="shared" si="0"/>
        <v>NO</v>
      </c>
    </row>
    <row r="13" spans="1:9" x14ac:dyDescent="0.2">
      <c r="A13" s="2" t="s">
        <v>254</v>
      </c>
      <c r="B13" s="48">
        <v>209565</v>
      </c>
      <c r="C13" s="48">
        <v>963794</v>
      </c>
      <c r="D13" s="2">
        <v>3.1</v>
      </c>
      <c r="E13" s="4" t="str">
        <f t="shared" si="0"/>
        <v>NO</v>
      </c>
    </row>
    <row r="14" spans="1:9" x14ac:dyDescent="0.2">
      <c r="A14" s="2" t="s">
        <v>255</v>
      </c>
      <c r="B14" s="48">
        <v>205064</v>
      </c>
      <c r="C14" s="48">
        <v>766797</v>
      </c>
      <c r="D14" s="2">
        <v>2.5</v>
      </c>
      <c r="E14" s="4" t="str">
        <f t="shared" si="0"/>
        <v>NO</v>
      </c>
    </row>
    <row r="15" spans="1:9" x14ac:dyDescent="0.2">
      <c r="A15" s="2" t="s">
        <v>256</v>
      </c>
      <c r="B15" s="48">
        <v>307681</v>
      </c>
      <c r="C15" s="48">
        <v>1000711</v>
      </c>
      <c r="D15" s="2">
        <v>4.8</v>
      </c>
      <c r="E15" s="4" t="str">
        <f t="shared" si="0"/>
        <v>YES</v>
      </c>
    </row>
    <row r="16" spans="1:9" x14ac:dyDescent="0.2">
      <c r="A16" s="2" t="s">
        <v>257</v>
      </c>
      <c r="B16" s="48">
        <v>415514</v>
      </c>
      <c r="C16" s="48">
        <v>1080614</v>
      </c>
      <c r="D16" s="2">
        <v>1.4</v>
      </c>
      <c r="E16" s="4" t="str">
        <f t="shared" si="0"/>
        <v>NO</v>
      </c>
    </row>
    <row r="17" spans="1:5" x14ac:dyDescent="0.2">
      <c r="A17" s="2" t="s">
        <v>258</v>
      </c>
      <c r="B17" s="48">
        <v>198004</v>
      </c>
      <c r="C17" s="48">
        <v>1014811</v>
      </c>
      <c r="D17" s="2">
        <v>2.2999999999999998</v>
      </c>
      <c r="E17" s="4" t="str">
        <f t="shared" si="0"/>
        <v>NO</v>
      </c>
    </row>
    <row r="18" spans="1:5" x14ac:dyDescent="0.2">
      <c r="A18" s="2" t="s">
        <v>259</v>
      </c>
      <c r="B18" s="48">
        <v>133078</v>
      </c>
      <c r="C18" s="48">
        <v>764241</v>
      </c>
      <c r="D18" s="2">
        <v>2.6</v>
      </c>
      <c r="E18" s="4" t="str">
        <f t="shared" si="0"/>
        <v>NO</v>
      </c>
    </row>
    <row r="19" spans="1:5" x14ac:dyDescent="0.2">
      <c r="A19" s="2" t="s">
        <v>260</v>
      </c>
      <c r="B19" s="48">
        <v>228636</v>
      </c>
      <c r="C19" s="48">
        <v>798686</v>
      </c>
      <c r="D19" s="2">
        <v>4.8</v>
      </c>
      <c r="E19" s="4" t="str">
        <f t="shared" si="0"/>
        <v>NO</v>
      </c>
    </row>
    <row r="20" spans="1:5" x14ac:dyDescent="0.2">
      <c r="A20" s="2" t="s">
        <v>261</v>
      </c>
      <c r="B20" s="48">
        <v>188991</v>
      </c>
      <c r="C20" s="48">
        <v>1072008</v>
      </c>
      <c r="D20" s="2">
        <v>3.6</v>
      </c>
      <c r="E20" s="4" t="str">
        <f t="shared" si="0"/>
        <v>NO</v>
      </c>
    </row>
    <row r="21" spans="1:5" x14ac:dyDescent="0.2">
      <c r="A21" s="2" t="s">
        <v>262</v>
      </c>
      <c r="B21" s="48">
        <v>263076</v>
      </c>
      <c r="C21" s="48">
        <v>1006448</v>
      </c>
      <c r="D21" s="2">
        <v>4.9000000000000004</v>
      </c>
      <c r="E21" s="4" t="str">
        <f t="shared" si="0"/>
        <v>YES</v>
      </c>
    </row>
    <row r="22" spans="1:5" x14ac:dyDescent="0.2">
      <c r="A22" s="2" t="s">
        <v>263</v>
      </c>
      <c r="B22" s="48">
        <v>352011</v>
      </c>
      <c r="C22" s="48">
        <v>867680</v>
      </c>
      <c r="D22" s="2">
        <v>2.5</v>
      </c>
      <c r="E22" s="4" t="str">
        <f t="shared" si="0"/>
        <v>NO</v>
      </c>
    </row>
    <row r="23" spans="1:5" x14ac:dyDescent="0.2">
      <c r="A23" s="2" t="s">
        <v>264</v>
      </c>
      <c r="B23" s="48">
        <v>361081</v>
      </c>
      <c r="C23" s="48">
        <v>1035101</v>
      </c>
      <c r="D23" s="2">
        <v>1</v>
      </c>
      <c r="E23" s="4" t="str">
        <f t="shared" si="0"/>
        <v>NO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6">
    <tabColor rgb="FFFF0000"/>
  </sheetPr>
  <dimension ref="A1:K23"/>
  <sheetViews>
    <sheetView zoomScale="176" zoomScaleNormal="100" workbookViewId="0">
      <selection activeCell="K6" sqref="K6"/>
    </sheetView>
  </sheetViews>
  <sheetFormatPr baseColWidth="10" defaultColWidth="8.83203125" defaultRowHeight="15" x14ac:dyDescent="0.2"/>
  <cols>
    <col min="1" max="1" width="12" bestFit="1" customWidth="1"/>
    <col min="2" max="2" width="13.33203125" customWidth="1"/>
    <col min="3" max="3" width="14.83203125" customWidth="1"/>
    <col min="4" max="4" width="14.5" customWidth="1"/>
    <col min="5" max="5" width="14.1640625" bestFit="1" customWidth="1"/>
    <col min="6" max="6" width="2.1640625" customWidth="1"/>
    <col min="7" max="7" width="12.5" bestFit="1" customWidth="1"/>
    <col min="8" max="8" width="11.83203125" bestFit="1" customWidth="1"/>
    <col min="9" max="9" width="11.6640625" bestFit="1" customWidth="1"/>
    <col min="10" max="10" width="2.1640625" customWidth="1"/>
    <col min="11" max="11" width="13.1640625" bestFit="1" customWidth="1"/>
  </cols>
  <sheetData>
    <row r="1" spans="1:11" ht="32" x14ac:dyDescent="0.2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11" x14ac:dyDescent="0.2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6" t="s">
        <v>243</v>
      </c>
      <c r="H3" s="87"/>
      <c r="I3" s="88"/>
    </row>
    <row r="4" spans="1:11" x14ac:dyDescent="0.2">
      <c r="A4" s="2" t="s">
        <v>244</v>
      </c>
      <c r="B4" s="48">
        <v>343916</v>
      </c>
      <c r="C4" s="48">
        <v>959920</v>
      </c>
      <c r="D4" s="2">
        <v>4.0999999999999996</v>
      </c>
      <c r="E4" s="4" t="b">
        <f t="shared" ref="E4:E23" si="0">AND(B4&gt;=G$5,C4&gt;=H$5,D4&gt;=I$5)</f>
        <v>1</v>
      </c>
      <c r="G4" s="1" t="s">
        <v>10</v>
      </c>
      <c r="H4" s="1" t="s">
        <v>97</v>
      </c>
      <c r="I4" s="1" t="s">
        <v>241</v>
      </c>
      <c r="K4" s="4" t="str">
        <f>IF(AND(B4&gt;=G$5,C4&gt;=H$5,D4&gt;=I$5),"Extend Credit", "No Credit")</f>
        <v>Extend Credit</v>
      </c>
    </row>
    <row r="5" spans="1:11" x14ac:dyDescent="0.2">
      <c r="A5" s="2" t="s">
        <v>245</v>
      </c>
      <c r="B5" s="48">
        <v>275394</v>
      </c>
      <c r="C5" s="48">
        <v>1040339</v>
      </c>
      <c r="D5" s="2">
        <v>1.4</v>
      </c>
      <c r="E5" s="4" t="b">
        <f t="shared" si="0"/>
        <v>0</v>
      </c>
      <c r="G5" s="48">
        <v>250000</v>
      </c>
      <c r="H5" s="48">
        <v>900000</v>
      </c>
      <c r="I5" s="2">
        <v>2.5</v>
      </c>
      <c r="K5" s="4" t="str">
        <f t="shared" ref="K5:K23" si="1">IF(AND(B5&gt;=G$5,C5&gt;=H$5,D5&gt;=I$5),"Extend Credit", "No Credit")</f>
        <v>No Credit</v>
      </c>
    </row>
    <row r="6" spans="1:11" x14ac:dyDescent="0.2">
      <c r="A6" s="2" t="s">
        <v>246</v>
      </c>
      <c r="B6" s="48">
        <v>256331</v>
      </c>
      <c r="C6" s="48">
        <v>1008433</v>
      </c>
      <c r="D6" s="2">
        <v>1.7</v>
      </c>
      <c r="E6" s="4" t="b">
        <f t="shared" si="0"/>
        <v>0</v>
      </c>
      <c r="G6" t="s">
        <v>247</v>
      </c>
      <c r="H6" t="s">
        <v>247</v>
      </c>
      <c r="I6" t="s">
        <v>247</v>
      </c>
      <c r="K6" s="4" t="str">
        <f t="shared" si="1"/>
        <v>No Credit</v>
      </c>
    </row>
    <row r="7" spans="1:11" x14ac:dyDescent="0.2">
      <c r="A7" s="2" t="s">
        <v>248</v>
      </c>
      <c r="B7" s="48">
        <v>431027</v>
      </c>
      <c r="C7" s="48">
        <v>959975</v>
      </c>
      <c r="D7" s="2">
        <v>1.1000000000000001</v>
      </c>
      <c r="E7" s="4" t="b">
        <f t="shared" si="0"/>
        <v>0</v>
      </c>
      <c r="K7" s="4" t="str">
        <f t="shared" si="1"/>
        <v>No Credit</v>
      </c>
    </row>
    <row r="8" spans="1:11" x14ac:dyDescent="0.2">
      <c r="A8" s="2" t="s">
        <v>249</v>
      </c>
      <c r="B8" s="48">
        <v>283174</v>
      </c>
      <c r="C8" s="48">
        <v>963773</v>
      </c>
      <c r="D8" s="2">
        <v>3.6</v>
      </c>
      <c r="E8" s="4" t="b">
        <f t="shared" si="0"/>
        <v>1</v>
      </c>
      <c r="K8" s="4" t="str">
        <f t="shared" si="1"/>
        <v>Extend Credit</v>
      </c>
    </row>
    <row r="9" spans="1:11" x14ac:dyDescent="0.2">
      <c r="A9" s="2" t="s">
        <v>250</v>
      </c>
      <c r="B9" s="48">
        <v>296303</v>
      </c>
      <c r="C9" s="48">
        <v>839012</v>
      </c>
      <c r="D9" s="2">
        <v>3</v>
      </c>
      <c r="E9" s="4" t="b">
        <f t="shared" si="0"/>
        <v>0</v>
      </c>
      <c r="K9" s="4" t="str">
        <f t="shared" si="1"/>
        <v>No Credit</v>
      </c>
    </row>
    <row r="10" spans="1:11" x14ac:dyDescent="0.2">
      <c r="A10" s="2" t="s">
        <v>251</v>
      </c>
      <c r="B10" s="48">
        <v>264264</v>
      </c>
      <c r="C10" s="48">
        <v>866385</v>
      </c>
      <c r="D10" s="2">
        <v>3.3</v>
      </c>
      <c r="E10" s="4" t="b">
        <f t="shared" si="0"/>
        <v>0</v>
      </c>
      <c r="K10" s="4" t="str">
        <f t="shared" si="1"/>
        <v>No Credit</v>
      </c>
    </row>
    <row r="11" spans="1:11" x14ac:dyDescent="0.2">
      <c r="A11" s="2" t="s">
        <v>252</v>
      </c>
      <c r="B11" s="48">
        <v>224181</v>
      </c>
      <c r="C11" s="48">
        <v>799282</v>
      </c>
      <c r="D11" s="2">
        <v>1.1000000000000001</v>
      </c>
      <c r="E11" s="4" t="b">
        <f t="shared" si="0"/>
        <v>0</v>
      </c>
      <c r="K11" s="4" t="str">
        <f t="shared" si="1"/>
        <v>No Credit</v>
      </c>
    </row>
    <row r="12" spans="1:11" x14ac:dyDescent="0.2">
      <c r="A12" s="2" t="s">
        <v>253</v>
      </c>
      <c r="B12" s="48">
        <v>267021</v>
      </c>
      <c r="C12" s="48">
        <v>788125</v>
      </c>
      <c r="D12" s="2">
        <v>1.4</v>
      </c>
      <c r="E12" s="4" t="b">
        <f t="shared" si="0"/>
        <v>0</v>
      </c>
      <c r="K12" s="4" t="str">
        <f t="shared" si="1"/>
        <v>No Credit</v>
      </c>
    </row>
    <row r="13" spans="1:11" x14ac:dyDescent="0.2">
      <c r="A13" s="2" t="s">
        <v>254</v>
      </c>
      <c r="B13" s="48">
        <v>209565</v>
      </c>
      <c r="C13" s="48">
        <v>963794</v>
      </c>
      <c r="D13" s="2">
        <v>3.1</v>
      </c>
      <c r="E13" s="4" t="b">
        <f t="shared" si="0"/>
        <v>0</v>
      </c>
      <c r="K13" s="4" t="str">
        <f t="shared" si="1"/>
        <v>No Credit</v>
      </c>
    </row>
    <row r="14" spans="1:11" x14ac:dyDescent="0.2">
      <c r="A14" s="2" t="s">
        <v>255</v>
      </c>
      <c r="B14" s="48">
        <v>205064</v>
      </c>
      <c r="C14" s="48">
        <v>766797</v>
      </c>
      <c r="D14" s="2">
        <v>2.5</v>
      </c>
      <c r="E14" s="4" t="b">
        <f t="shared" si="0"/>
        <v>0</v>
      </c>
      <c r="K14" s="4" t="str">
        <f t="shared" si="1"/>
        <v>No Credit</v>
      </c>
    </row>
    <row r="15" spans="1:11" x14ac:dyDescent="0.2">
      <c r="A15" s="2" t="s">
        <v>256</v>
      </c>
      <c r="B15" s="48">
        <v>307681</v>
      </c>
      <c r="C15" s="48">
        <v>1000711</v>
      </c>
      <c r="D15" s="2">
        <v>4.8</v>
      </c>
      <c r="E15" s="4" t="b">
        <f t="shared" si="0"/>
        <v>1</v>
      </c>
      <c r="K15" s="4" t="str">
        <f t="shared" si="1"/>
        <v>Extend Credit</v>
      </c>
    </row>
    <row r="16" spans="1:11" x14ac:dyDescent="0.2">
      <c r="A16" s="2" t="s">
        <v>257</v>
      </c>
      <c r="B16" s="48">
        <v>415514</v>
      </c>
      <c r="C16" s="48">
        <v>1080614</v>
      </c>
      <c r="D16" s="2">
        <v>1.4</v>
      </c>
      <c r="E16" s="4" t="b">
        <f t="shared" si="0"/>
        <v>0</v>
      </c>
      <c r="K16" s="4" t="str">
        <f t="shared" si="1"/>
        <v>No Credit</v>
      </c>
    </row>
    <row r="17" spans="1:11" x14ac:dyDescent="0.2">
      <c r="A17" s="2" t="s">
        <v>258</v>
      </c>
      <c r="B17" s="48">
        <v>198004</v>
      </c>
      <c r="C17" s="48">
        <v>1014811</v>
      </c>
      <c r="D17" s="2">
        <v>2.2999999999999998</v>
      </c>
      <c r="E17" s="4" t="b">
        <f t="shared" si="0"/>
        <v>0</v>
      </c>
      <c r="K17" s="4" t="str">
        <f t="shared" si="1"/>
        <v>No Credit</v>
      </c>
    </row>
    <row r="18" spans="1:11" x14ac:dyDescent="0.2">
      <c r="A18" s="2" t="s">
        <v>259</v>
      </c>
      <c r="B18" s="48">
        <v>133078</v>
      </c>
      <c r="C18" s="48">
        <v>764241</v>
      </c>
      <c r="D18" s="2">
        <v>2.6</v>
      </c>
      <c r="E18" s="4" t="b">
        <f t="shared" si="0"/>
        <v>0</v>
      </c>
      <c r="K18" s="4" t="str">
        <f t="shared" si="1"/>
        <v>No Credit</v>
      </c>
    </row>
    <row r="19" spans="1:11" x14ac:dyDescent="0.2">
      <c r="A19" s="2" t="s">
        <v>260</v>
      </c>
      <c r="B19" s="48">
        <v>228636</v>
      </c>
      <c r="C19" s="48">
        <v>798686</v>
      </c>
      <c r="D19" s="2">
        <v>4.8</v>
      </c>
      <c r="E19" s="4" t="b">
        <f t="shared" si="0"/>
        <v>0</v>
      </c>
      <c r="K19" s="4" t="str">
        <f t="shared" si="1"/>
        <v>No Credit</v>
      </c>
    </row>
    <row r="20" spans="1:11" x14ac:dyDescent="0.2">
      <c r="A20" s="2" t="s">
        <v>261</v>
      </c>
      <c r="B20" s="48">
        <v>188991</v>
      </c>
      <c r="C20" s="48">
        <v>1072008</v>
      </c>
      <c r="D20" s="2">
        <v>3.6</v>
      </c>
      <c r="E20" s="4" t="b">
        <f t="shared" si="0"/>
        <v>0</v>
      </c>
      <c r="K20" s="4" t="str">
        <f t="shared" si="1"/>
        <v>No Credit</v>
      </c>
    </row>
    <row r="21" spans="1:11" x14ac:dyDescent="0.2">
      <c r="A21" s="2" t="s">
        <v>262</v>
      </c>
      <c r="B21" s="48">
        <v>263076</v>
      </c>
      <c r="C21" s="48">
        <v>1006448</v>
      </c>
      <c r="D21" s="2">
        <v>4.9000000000000004</v>
      </c>
      <c r="E21" s="4" t="b">
        <f t="shared" si="0"/>
        <v>1</v>
      </c>
      <c r="K21" s="4" t="str">
        <f t="shared" si="1"/>
        <v>Extend Credit</v>
      </c>
    </row>
    <row r="22" spans="1:11" x14ac:dyDescent="0.2">
      <c r="A22" s="2" t="s">
        <v>263</v>
      </c>
      <c r="B22" s="48">
        <v>352011</v>
      </c>
      <c r="C22" s="48">
        <v>867680</v>
      </c>
      <c r="D22" s="2">
        <v>2.5</v>
      </c>
      <c r="E22" s="4" t="b">
        <f t="shared" si="0"/>
        <v>0</v>
      </c>
      <c r="K22" s="4" t="str">
        <f t="shared" si="1"/>
        <v>No Credit</v>
      </c>
    </row>
    <row r="23" spans="1:11" x14ac:dyDescent="0.2">
      <c r="A23" s="2" t="s">
        <v>264</v>
      </c>
      <c r="B23" s="48">
        <v>361081</v>
      </c>
      <c r="C23" s="48">
        <v>1035101</v>
      </c>
      <c r="D23" s="2">
        <v>1</v>
      </c>
      <c r="E23" s="4" t="b">
        <f t="shared" si="0"/>
        <v>0</v>
      </c>
      <c r="K23" s="4" t="str">
        <f t="shared" si="1"/>
        <v>No Credit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7">
    <tabColor rgb="FF0000FF"/>
  </sheetPr>
  <dimension ref="B1:I28"/>
  <sheetViews>
    <sheetView zoomScaleNormal="100" workbookViewId="0">
      <selection activeCell="I5" sqref="I5"/>
    </sheetView>
  </sheetViews>
  <sheetFormatPr baseColWidth="10" defaultColWidth="8.83203125" defaultRowHeight="15" x14ac:dyDescent="0.2"/>
  <cols>
    <col min="2" max="2" width="14.5" bestFit="1" customWidth="1"/>
    <col min="8" max="8" width="18.33203125" bestFit="1" customWidth="1"/>
    <col min="9" max="9" width="9.5" bestFit="1" customWidth="1"/>
  </cols>
  <sheetData>
    <row r="1" spans="2:9" ht="32" x14ac:dyDescent="0.2">
      <c r="B1" s="63" t="s">
        <v>265</v>
      </c>
      <c r="C1" s="63"/>
      <c r="D1" s="63"/>
      <c r="E1" s="63"/>
      <c r="F1" s="63"/>
      <c r="G1" s="63"/>
      <c r="H1" s="63"/>
      <c r="I1" s="63"/>
    </row>
    <row r="3" spans="2:9" ht="32" x14ac:dyDescent="0.2">
      <c r="B3" s="89" t="s">
        <v>266</v>
      </c>
      <c r="C3" s="90" t="s">
        <v>4</v>
      </c>
      <c r="D3" s="90" t="s">
        <v>267</v>
      </c>
      <c r="E3" s="90" t="s">
        <v>268</v>
      </c>
      <c r="F3" s="91" t="s">
        <v>269</v>
      </c>
      <c r="G3" s="90" t="s">
        <v>270</v>
      </c>
      <c r="H3" s="90" t="s">
        <v>271</v>
      </c>
      <c r="I3" s="92" t="s">
        <v>117</v>
      </c>
    </row>
    <row r="4" spans="2:9" x14ac:dyDescent="0.2">
      <c r="B4" s="93"/>
      <c r="C4" s="94"/>
      <c r="D4" s="94"/>
      <c r="E4" s="94"/>
      <c r="F4" s="94"/>
      <c r="G4" s="94"/>
      <c r="H4" s="95" t="s">
        <v>272</v>
      </c>
      <c r="I4" s="96">
        <v>7083.88</v>
      </c>
    </row>
    <row r="5" spans="2:9" x14ac:dyDescent="0.2">
      <c r="B5" s="97">
        <v>2113</v>
      </c>
      <c r="C5" s="98">
        <v>3833</v>
      </c>
      <c r="D5" s="99" t="s">
        <v>273</v>
      </c>
      <c r="E5" s="100">
        <v>80</v>
      </c>
      <c r="F5" s="99"/>
      <c r="G5" s="98"/>
      <c r="H5" s="101"/>
      <c r="I5" s="102"/>
    </row>
    <row r="6" spans="2:9" x14ac:dyDescent="0.2">
      <c r="B6" s="97">
        <v>2114</v>
      </c>
      <c r="C6" s="98">
        <v>3834</v>
      </c>
      <c r="D6" s="99" t="s">
        <v>274</v>
      </c>
      <c r="E6" s="100">
        <v>446</v>
      </c>
      <c r="F6" s="99"/>
      <c r="G6" s="98"/>
      <c r="H6" s="101"/>
      <c r="I6" s="102"/>
    </row>
    <row r="7" spans="2:9" x14ac:dyDescent="0.2">
      <c r="B7" s="97">
        <v>2115</v>
      </c>
      <c r="C7" s="98">
        <v>3835</v>
      </c>
      <c r="D7" s="99" t="s">
        <v>275</v>
      </c>
      <c r="E7" s="100">
        <v>35</v>
      </c>
      <c r="F7" s="99"/>
      <c r="G7" s="98"/>
      <c r="H7" s="101"/>
      <c r="I7" s="102"/>
    </row>
    <row r="8" spans="2:9" x14ac:dyDescent="0.2">
      <c r="B8" s="97">
        <v>2116</v>
      </c>
      <c r="C8" s="98">
        <v>3835</v>
      </c>
      <c r="D8" s="99" t="s">
        <v>275</v>
      </c>
      <c r="E8" s="100">
        <v>46</v>
      </c>
      <c r="F8" s="99"/>
      <c r="G8" s="98"/>
      <c r="H8" s="101"/>
      <c r="I8" s="102"/>
    </row>
    <row r="9" spans="2:9" x14ac:dyDescent="0.2">
      <c r="B9" s="103"/>
      <c r="C9" s="104">
        <v>3836</v>
      </c>
      <c r="D9" s="105" t="s">
        <v>276</v>
      </c>
      <c r="E9" s="100"/>
      <c r="F9" s="99"/>
      <c r="G9" s="104">
        <f>C9</f>
        <v>3836</v>
      </c>
      <c r="H9" s="106">
        <v>2405</v>
      </c>
      <c r="I9" s="102"/>
    </row>
    <row r="10" spans="2:9" x14ac:dyDescent="0.2">
      <c r="B10" s="97">
        <v>2117</v>
      </c>
      <c r="C10" s="98">
        <v>3836</v>
      </c>
      <c r="D10" s="99" t="s">
        <v>36</v>
      </c>
      <c r="E10" s="100">
        <v>387</v>
      </c>
      <c r="F10" s="99"/>
      <c r="G10" s="98"/>
      <c r="H10" s="101"/>
      <c r="I10" s="102"/>
    </row>
    <row r="11" spans="2:9" x14ac:dyDescent="0.2">
      <c r="B11" s="97">
        <v>2118</v>
      </c>
      <c r="C11" s="98">
        <v>3836</v>
      </c>
      <c r="D11" s="99" t="s">
        <v>274</v>
      </c>
      <c r="E11" s="100">
        <v>489</v>
      </c>
      <c r="F11" s="99"/>
      <c r="G11" s="98"/>
      <c r="H11" s="101"/>
      <c r="I11" s="102"/>
    </row>
    <row r="12" spans="2:9" x14ac:dyDescent="0.2">
      <c r="B12" s="103"/>
      <c r="C12" s="104">
        <v>3838</v>
      </c>
      <c r="D12" s="105" t="s">
        <v>276</v>
      </c>
      <c r="E12" s="100"/>
      <c r="F12" s="99"/>
      <c r="G12" s="104">
        <f>C12</f>
        <v>3838</v>
      </c>
      <c r="H12" s="106">
        <v>1288</v>
      </c>
      <c r="I12" s="102"/>
    </row>
    <row r="13" spans="2:9" x14ac:dyDescent="0.2">
      <c r="B13" s="97">
        <v>2119</v>
      </c>
      <c r="C13" s="98">
        <v>3839</v>
      </c>
      <c r="D13" s="99" t="s">
        <v>277</v>
      </c>
      <c r="E13" s="100">
        <v>467</v>
      </c>
      <c r="F13" s="99"/>
      <c r="G13" s="98"/>
      <c r="H13" s="101"/>
      <c r="I13" s="102"/>
    </row>
    <row r="14" spans="2:9" x14ac:dyDescent="0.2">
      <c r="B14" s="97">
        <v>2120</v>
      </c>
      <c r="C14" s="98">
        <v>3839</v>
      </c>
      <c r="D14" s="99" t="s">
        <v>278</v>
      </c>
      <c r="E14" s="100">
        <v>169</v>
      </c>
      <c r="F14" s="99"/>
      <c r="G14" s="98"/>
      <c r="H14" s="101"/>
      <c r="I14" s="102"/>
    </row>
    <row r="15" spans="2:9" x14ac:dyDescent="0.2">
      <c r="B15" s="97">
        <v>2121</v>
      </c>
      <c r="C15" s="98">
        <v>3839</v>
      </c>
      <c r="D15" s="99" t="s">
        <v>273</v>
      </c>
      <c r="E15" s="100">
        <v>323</v>
      </c>
      <c r="F15" s="99"/>
      <c r="G15" s="98"/>
      <c r="H15" s="101"/>
      <c r="I15" s="102"/>
    </row>
    <row r="16" spans="2:9" x14ac:dyDescent="0.2">
      <c r="B16" s="97">
        <v>2122</v>
      </c>
      <c r="C16" s="98">
        <v>3839</v>
      </c>
      <c r="D16" s="99" t="s">
        <v>36</v>
      </c>
      <c r="E16" s="100">
        <v>296</v>
      </c>
      <c r="F16" s="99"/>
      <c r="G16" s="98"/>
      <c r="H16" s="101"/>
      <c r="I16" s="102"/>
    </row>
    <row r="17" spans="2:9" x14ac:dyDescent="0.2">
      <c r="B17" s="97">
        <v>2123</v>
      </c>
      <c r="C17" s="98">
        <v>3840</v>
      </c>
      <c r="D17" s="99" t="s">
        <v>278</v>
      </c>
      <c r="E17" s="100">
        <v>229</v>
      </c>
      <c r="F17" s="99"/>
      <c r="G17" s="98"/>
      <c r="H17" s="101"/>
      <c r="I17" s="102"/>
    </row>
    <row r="18" spans="2:9" x14ac:dyDescent="0.2">
      <c r="B18" s="103"/>
      <c r="C18" s="104">
        <v>3840</v>
      </c>
      <c r="D18" s="105" t="s">
        <v>276</v>
      </c>
      <c r="E18" s="100"/>
      <c r="F18" s="99"/>
      <c r="G18" s="104">
        <f>C18</f>
        <v>3840</v>
      </c>
      <c r="H18" s="106">
        <v>1029</v>
      </c>
      <c r="I18" s="102"/>
    </row>
    <row r="19" spans="2:9" x14ac:dyDescent="0.2">
      <c r="B19" s="97"/>
      <c r="C19" s="98">
        <v>39846</v>
      </c>
      <c r="D19" s="99" t="s">
        <v>276</v>
      </c>
      <c r="E19" s="100"/>
      <c r="F19" s="99"/>
      <c r="G19" s="98">
        <f>C19</f>
        <v>39846</v>
      </c>
      <c r="H19" s="101">
        <v>1000</v>
      </c>
      <c r="I19" s="102"/>
    </row>
    <row r="20" spans="2:9" x14ac:dyDescent="0.2">
      <c r="B20" s="97"/>
      <c r="C20" s="98"/>
      <c r="D20" s="99"/>
      <c r="E20" s="100"/>
      <c r="F20" s="99"/>
      <c r="G20" s="98"/>
      <c r="H20" s="101"/>
      <c r="I20" s="102"/>
    </row>
    <row r="21" spans="2:9" x14ac:dyDescent="0.2">
      <c r="B21" s="97"/>
      <c r="C21" s="98"/>
      <c r="D21" s="99"/>
      <c r="E21" s="100"/>
      <c r="F21" s="99"/>
      <c r="G21" s="98"/>
      <c r="H21" s="101"/>
      <c r="I21" s="102"/>
    </row>
    <row r="22" spans="2:9" x14ac:dyDescent="0.2">
      <c r="B22" s="97"/>
      <c r="C22" s="98"/>
      <c r="D22" s="99"/>
      <c r="E22" s="100"/>
      <c r="F22" s="99"/>
      <c r="G22" s="98"/>
      <c r="H22" s="101"/>
      <c r="I22" s="102"/>
    </row>
    <row r="23" spans="2:9" x14ac:dyDescent="0.2">
      <c r="B23" s="97"/>
      <c r="C23" s="98"/>
      <c r="D23" s="99"/>
      <c r="E23" s="100"/>
      <c r="F23" s="99"/>
      <c r="G23" s="98"/>
      <c r="H23" s="101"/>
      <c r="I23" s="102"/>
    </row>
    <row r="24" spans="2:9" x14ac:dyDescent="0.2">
      <c r="B24" s="97"/>
      <c r="C24" s="98"/>
      <c r="D24" s="99"/>
      <c r="E24" s="100"/>
      <c r="F24" s="99"/>
      <c r="G24" s="98"/>
      <c r="H24" s="101"/>
      <c r="I24" s="102"/>
    </row>
    <row r="25" spans="2:9" x14ac:dyDescent="0.2">
      <c r="B25" s="97"/>
      <c r="C25" s="98"/>
      <c r="D25" s="99"/>
      <c r="E25" s="100"/>
      <c r="F25" s="99"/>
      <c r="G25" s="98"/>
      <c r="H25" s="101"/>
      <c r="I25" s="102"/>
    </row>
    <row r="26" spans="2:9" x14ac:dyDescent="0.2">
      <c r="B26" s="97"/>
      <c r="C26" s="98"/>
      <c r="D26" s="99"/>
      <c r="E26" s="100"/>
      <c r="F26" s="99"/>
      <c r="G26" s="98"/>
      <c r="H26" s="101"/>
      <c r="I26" s="102"/>
    </row>
    <row r="27" spans="2:9" x14ac:dyDescent="0.2">
      <c r="B27" s="97"/>
      <c r="C27" s="98"/>
      <c r="D27" s="99"/>
      <c r="E27" s="100"/>
      <c r="F27" s="99"/>
      <c r="G27" s="98"/>
      <c r="H27" s="101"/>
      <c r="I27" s="102"/>
    </row>
    <row r="28" spans="2:9" x14ac:dyDescent="0.2">
      <c r="B28" s="97"/>
      <c r="C28" s="98"/>
      <c r="D28" s="99"/>
      <c r="E28" s="100"/>
      <c r="F28" s="99"/>
      <c r="G28" s="98"/>
      <c r="H28" s="101"/>
      <c r="I28" s="10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8">
    <tabColor rgb="FFFF0000"/>
  </sheetPr>
  <dimension ref="B1:K28"/>
  <sheetViews>
    <sheetView zoomScaleNormal="100" workbookViewId="0">
      <selection activeCell="I5" sqref="I5"/>
    </sheetView>
  </sheetViews>
  <sheetFormatPr baseColWidth="10" defaultColWidth="8.83203125" defaultRowHeight="15" x14ac:dyDescent="0.2"/>
  <cols>
    <col min="2" max="2" width="14.5" bestFit="1" customWidth="1"/>
    <col min="3" max="3" width="9.5" bestFit="1" customWidth="1"/>
    <col min="8" max="8" width="18.33203125" bestFit="1" customWidth="1"/>
    <col min="9" max="9" width="10.1640625" bestFit="1" customWidth="1"/>
  </cols>
  <sheetData>
    <row r="1" spans="2:11" ht="32" x14ac:dyDescent="0.2">
      <c r="B1" s="63" t="s">
        <v>265</v>
      </c>
      <c r="C1" s="63"/>
      <c r="D1" s="63"/>
      <c r="E1" s="63"/>
      <c r="F1" s="63"/>
      <c r="G1" s="63"/>
      <c r="H1" s="63"/>
      <c r="I1" s="63"/>
    </row>
    <row r="3" spans="2:11" ht="32" x14ac:dyDescent="0.2">
      <c r="B3" s="89" t="s">
        <v>266</v>
      </c>
      <c r="C3" s="90" t="s">
        <v>4</v>
      </c>
      <c r="D3" s="90" t="s">
        <v>267</v>
      </c>
      <c r="E3" s="90" t="s">
        <v>268</v>
      </c>
      <c r="F3" s="91" t="s">
        <v>269</v>
      </c>
      <c r="G3" s="90" t="s">
        <v>270</v>
      </c>
      <c r="H3" s="90" t="s">
        <v>271</v>
      </c>
      <c r="I3" s="92" t="s">
        <v>117</v>
      </c>
    </row>
    <row r="4" spans="2:11" x14ac:dyDescent="0.2">
      <c r="B4" s="93"/>
      <c r="C4" s="94"/>
      <c r="D4" s="94"/>
      <c r="E4" s="94"/>
      <c r="F4" s="94"/>
      <c r="G4" s="94"/>
      <c r="H4" s="95" t="s">
        <v>272</v>
      </c>
      <c r="I4" s="96">
        <v>7083.88</v>
      </c>
    </row>
    <row r="5" spans="2:11" x14ac:dyDescent="0.2">
      <c r="B5" s="97">
        <v>2113</v>
      </c>
      <c r="C5" s="98">
        <v>3833</v>
      </c>
      <c r="D5" s="99" t="s">
        <v>273</v>
      </c>
      <c r="E5" s="100">
        <v>80</v>
      </c>
      <c r="F5" s="99"/>
      <c r="G5" s="98"/>
      <c r="H5" s="101"/>
      <c r="I5" s="102">
        <f>IF(C5="","",I4-E5+H5)</f>
        <v>7003.88</v>
      </c>
      <c r="K5" t="s">
        <v>279</v>
      </c>
    </row>
    <row r="6" spans="2:11" x14ac:dyDescent="0.2">
      <c r="B6" s="97">
        <v>2114</v>
      </c>
      <c r="C6" s="98">
        <v>3834</v>
      </c>
      <c r="D6" s="99" t="s">
        <v>274</v>
      </c>
      <c r="E6" s="100">
        <v>446</v>
      </c>
      <c r="F6" s="99"/>
      <c r="G6" s="98"/>
      <c r="H6" s="101"/>
      <c r="I6" s="102">
        <f t="shared" ref="I6:I28" si="0">IF(C6="","",I5-E6+H6)</f>
        <v>6557.88</v>
      </c>
    </row>
    <row r="7" spans="2:11" x14ac:dyDescent="0.2">
      <c r="B7" s="97">
        <v>2115</v>
      </c>
      <c r="C7" s="98">
        <v>3835</v>
      </c>
      <c r="D7" s="99" t="s">
        <v>275</v>
      </c>
      <c r="E7" s="100">
        <v>35</v>
      </c>
      <c r="F7" s="99"/>
      <c r="G7" s="98"/>
      <c r="H7" s="101"/>
      <c r="I7" s="102">
        <f t="shared" si="0"/>
        <v>6522.88</v>
      </c>
    </row>
    <row r="8" spans="2:11" x14ac:dyDescent="0.2">
      <c r="B8" s="97">
        <v>2116</v>
      </c>
      <c r="C8" s="98">
        <v>3835</v>
      </c>
      <c r="D8" s="99" t="s">
        <v>275</v>
      </c>
      <c r="E8" s="100">
        <v>46</v>
      </c>
      <c r="F8" s="99"/>
      <c r="G8" s="98"/>
      <c r="H8" s="101"/>
      <c r="I8" s="102">
        <f t="shared" si="0"/>
        <v>6476.88</v>
      </c>
    </row>
    <row r="9" spans="2:11" x14ac:dyDescent="0.2">
      <c r="B9" s="103"/>
      <c r="C9" s="104">
        <v>3836</v>
      </c>
      <c r="D9" s="105" t="s">
        <v>276</v>
      </c>
      <c r="E9" s="100"/>
      <c r="F9" s="99"/>
      <c r="G9" s="104">
        <f>C9</f>
        <v>3836</v>
      </c>
      <c r="H9" s="106">
        <v>2405</v>
      </c>
      <c r="I9" s="102">
        <f t="shared" si="0"/>
        <v>8881.880000000001</v>
      </c>
    </row>
    <row r="10" spans="2:11" x14ac:dyDescent="0.2">
      <c r="B10" s="97">
        <v>2117</v>
      </c>
      <c r="C10" s="98">
        <v>3836</v>
      </c>
      <c r="D10" s="99" t="s">
        <v>36</v>
      </c>
      <c r="E10" s="100">
        <v>387</v>
      </c>
      <c r="F10" s="99"/>
      <c r="G10" s="98"/>
      <c r="H10" s="101"/>
      <c r="I10" s="102">
        <f t="shared" si="0"/>
        <v>8494.880000000001</v>
      </c>
    </row>
    <row r="11" spans="2:11" x14ac:dyDescent="0.2">
      <c r="B11" s="97">
        <v>2118</v>
      </c>
      <c r="C11" s="98">
        <v>3836</v>
      </c>
      <c r="D11" s="99" t="s">
        <v>274</v>
      </c>
      <c r="E11" s="100">
        <v>489</v>
      </c>
      <c r="F11" s="99"/>
      <c r="G11" s="98"/>
      <c r="H11" s="101"/>
      <c r="I11" s="102">
        <f t="shared" si="0"/>
        <v>8005.880000000001</v>
      </c>
    </row>
    <row r="12" spans="2:11" x14ac:dyDescent="0.2">
      <c r="B12" s="103"/>
      <c r="C12" s="104">
        <v>3838</v>
      </c>
      <c r="D12" s="105" t="s">
        <v>276</v>
      </c>
      <c r="E12" s="100"/>
      <c r="F12" s="99"/>
      <c r="G12" s="104">
        <f>C12</f>
        <v>3838</v>
      </c>
      <c r="H12" s="106">
        <v>1288</v>
      </c>
      <c r="I12" s="102">
        <f t="shared" si="0"/>
        <v>9293.880000000001</v>
      </c>
    </row>
    <row r="13" spans="2:11" x14ac:dyDescent="0.2">
      <c r="B13" s="97">
        <v>2119</v>
      </c>
      <c r="C13" s="98">
        <v>3839</v>
      </c>
      <c r="D13" s="99" t="s">
        <v>277</v>
      </c>
      <c r="E13" s="100">
        <v>467</v>
      </c>
      <c r="F13" s="99"/>
      <c r="G13" s="98"/>
      <c r="H13" s="101"/>
      <c r="I13" s="102">
        <f t="shared" si="0"/>
        <v>8826.880000000001</v>
      </c>
    </row>
    <row r="14" spans="2:11" x14ac:dyDescent="0.2">
      <c r="B14" s="97">
        <v>2120</v>
      </c>
      <c r="C14" s="98">
        <v>3839</v>
      </c>
      <c r="D14" s="99" t="s">
        <v>278</v>
      </c>
      <c r="E14" s="100">
        <v>169</v>
      </c>
      <c r="F14" s="99"/>
      <c r="G14" s="98"/>
      <c r="H14" s="101"/>
      <c r="I14" s="102">
        <f t="shared" si="0"/>
        <v>8657.880000000001</v>
      </c>
    </row>
    <row r="15" spans="2:11" x14ac:dyDescent="0.2">
      <c r="B15" s="97">
        <v>2121</v>
      </c>
      <c r="C15" s="98">
        <v>3839</v>
      </c>
      <c r="D15" s="99" t="s">
        <v>273</v>
      </c>
      <c r="E15" s="100">
        <v>323</v>
      </c>
      <c r="F15" s="99"/>
      <c r="G15" s="98"/>
      <c r="H15" s="101"/>
      <c r="I15" s="102">
        <f t="shared" si="0"/>
        <v>8334.880000000001</v>
      </c>
    </row>
    <row r="16" spans="2:11" x14ac:dyDescent="0.2">
      <c r="B16" s="97">
        <v>2122</v>
      </c>
      <c r="C16" s="98">
        <v>3839</v>
      </c>
      <c r="D16" s="99" t="s">
        <v>36</v>
      </c>
      <c r="E16" s="100">
        <v>296</v>
      </c>
      <c r="F16" s="99"/>
      <c r="G16" s="98"/>
      <c r="H16" s="101"/>
      <c r="I16" s="102">
        <f t="shared" si="0"/>
        <v>8038.880000000001</v>
      </c>
    </row>
    <row r="17" spans="2:9" x14ac:dyDescent="0.2">
      <c r="B17" s="97">
        <v>2123</v>
      </c>
      <c r="C17" s="98">
        <v>3840</v>
      </c>
      <c r="D17" s="99" t="s">
        <v>278</v>
      </c>
      <c r="E17" s="100">
        <v>229</v>
      </c>
      <c r="F17" s="99"/>
      <c r="G17" s="98"/>
      <c r="H17" s="101"/>
      <c r="I17" s="102">
        <f t="shared" si="0"/>
        <v>7809.880000000001</v>
      </c>
    </row>
    <row r="18" spans="2:9" x14ac:dyDescent="0.2">
      <c r="B18" s="103"/>
      <c r="C18" s="104">
        <v>3840</v>
      </c>
      <c r="D18" s="105" t="s">
        <v>276</v>
      </c>
      <c r="E18" s="100"/>
      <c r="F18" s="99"/>
      <c r="G18" s="104">
        <f>C18</f>
        <v>3840</v>
      </c>
      <c r="H18" s="106">
        <v>1029</v>
      </c>
      <c r="I18" s="102">
        <f t="shared" si="0"/>
        <v>8838.880000000001</v>
      </c>
    </row>
    <row r="19" spans="2:9" x14ac:dyDescent="0.2">
      <c r="B19" s="97"/>
      <c r="C19" s="98">
        <v>39846</v>
      </c>
      <c r="D19" s="99" t="s">
        <v>276</v>
      </c>
      <c r="E19" s="100"/>
      <c r="F19" s="99"/>
      <c r="G19" s="98">
        <f>C19</f>
        <v>39846</v>
      </c>
      <c r="H19" s="101">
        <v>1000</v>
      </c>
      <c r="I19" s="102">
        <f t="shared" si="0"/>
        <v>9838.880000000001</v>
      </c>
    </row>
    <row r="20" spans="2:9" x14ac:dyDescent="0.2">
      <c r="B20" s="97"/>
      <c r="C20" s="98"/>
      <c r="D20" s="99"/>
      <c r="E20" s="100"/>
      <c r="F20" s="99"/>
      <c r="G20" s="98"/>
      <c r="H20" s="101"/>
      <c r="I20" s="102" t="str">
        <f t="shared" si="0"/>
        <v/>
      </c>
    </row>
    <row r="21" spans="2:9" x14ac:dyDescent="0.2">
      <c r="B21" s="97"/>
      <c r="C21" s="98"/>
      <c r="D21" s="99"/>
      <c r="E21" s="100"/>
      <c r="F21" s="99"/>
      <c r="G21" s="98"/>
      <c r="H21" s="101"/>
      <c r="I21" s="102" t="str">
        <f t="shared" si="0"/>
        <v/>
      </c>
    </row>
    <row r="22" spans="2:9" x14ac:dyDescent="0.2">
      <c r="B22" s="97"/>
      <c r="C22" s="98"/>
      <c r="D22" s="99"/>
      <c r="E22" s="100"/>
      <c r="F22" s="99"/>
      <c r="G22" s="98"/>
      <c r="H22" s="101"/>
      <c r="I22" s="102" t="str">
        <f t="shared" si="0"/>
        <v/>
      </c>
    </row>
    <row r="23" spans="2:9" x14ac:dyDescent="0.2">
      <c r="B23" s="97"/>
      <c r="C23" s="98"/>
      <c r="D23" s="99"/>
      <c r="E23" s="100"/>
      <c r="F23" s="99"/>
      <c r="G23" s="98"/>
      <c r="H23" s="101"/>
      <c r="I23" s="102" t="str">
        <f t="shared" si="0"/>
        <v/>
      </c>
    </row>
    <row r="24" spans="2:9" x14ac:dyDescent="0.2">
      <c r="B24" s="97"/>
      <c r="C24" s="98"/>
      <c r="D24" s="99"/>
      <c r="E24" s="100"/>
      <c r="F24" s="99"/>
      <c r="G24" s="98"/>
      <c r="H24" s="101"/>
      <c r="I24" s="102" t="str">
        <f t="shared" si="0"/>
        <v/>
      </c>
    </row>
    <row r="25" spans="2:9" x14ac:dyDescent="0.2">
      <c r="B25" s="97"/>
      <c r="C25" s="98"/>
      <c r="D25" s="99"/>
      <c r="E25" s="100"/>
      <c r="F25" s="99"/>
      <c r="G25" s="98"/>
      <c r="H25" s="101"/>
      <c r="I25" s="102" t="str">
        <f t="shared" si="0"/>
        <v/>
      </c>
    </row>
    <row r="26" spans="2:9" x14ac:dyDescent="0.2">
      <c r="B26" s="97"/>
      <c r="C26" s="98"/>
      <c r="D26" s="99"/>
      <c r="E26" s="100"/>
      <c r="F26" s="99"/>
      <c r="G26" s="98"/>
      <c r="H26" s="101"/>
      <c r="I26" s="102" t="str">
        <f t="shared" si="0"/>
        <v/>
      </c>
    </row>
    <row r="27" spans="2:9" x14ac:dyDescent="0.2">
      <c r="B27" s="97"/>
      <c r="C27" s="98"/>
      <c r="D27" s="99"/>
      <c r="E27" s="100"/>
      <c r="F27" s="99"/>
      <c r="G27" s="98"/>
      <c r="H27" s="101"/>
      <c r="I27" s="102" t="str">
        <f t="shared" si="0"/>
        <v/>
      </c>
    </row>
    <row r="28" spans="2:9" x14ac:dyDescent="0.2">
      <c r="B28" s="97"/>
      <c r="C28" s="98"/>
      <c r="D28" s="99"/>
      <c r="E28" s="100"/>
      <c r="F28" s="99"/>
      <c r="G28" s="98"/>
      <c r="H28" s="101"/>
      <c r="I28" s="102" t="str">
        <f t="shared" si="0"/>
        <v/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41">
    <tabColor rgb="FF0000FF"/>
  </sheetPr>
  <dimension ref="A1:K2005"/>
  <sheetViews>
    <sheetView zoomScale="115" zoomScaleNormal="115" workbookViewId="0">
      <selection activeCell="G10" sqref="G10"/>
    </sheetView>
  </sheetViews>
  <sheetFormatPr baseColWidth="10" defaultColWidth="8.83203125" defaultRowHeight="15" x14ac:dyDescent="0.2"/>
  <cols>
    <col min="1" max="1" width="9.5" bestFit="1" customWidth="1"/>
    <col min="4" max="4" width="11.33203125" customWidth="1"/>
    <col min="7" max="8" width="15.1640625" bestFit="1" customWidth="1"/>
    <col min="10" max="11" width="15.1640625" bestFit="1" customWidth="1"/>
  </cols>
  <sheetData>
    <row r="1" spans="1:11" x14ac:dyDescent="0.2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2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2">
      <c r="A3" s="25" t="str">
        <f>"In the range "&amp;ADDRESS(ROW(J10),COLUMN(J10),4)&amp;":"&amp;ADDRESS(ROW(K10),COLUMN(K10),4)&amp;" create a formula that adds the sales for each region group."</f>
        <v>In the range J10:K10 create a formula that adds the sales for each region group.</v>
      </c>
      <c r="B3" s="26"/>
      <c r="C3" s="26"/>
      <c r="D3" s="26"/>
      <c r="E3" s="26"/>
      <c r="F3" s="26"/>
      <c r="G3" s="27"/>
    </row>
    <row r="4" spans="1:11" x14ac:dyDescent="0.2">
      <c r="A4" s="25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6"/>
      <c r="C4" s="26"/>
      <c r="D4" s="26"/>
      <c r="E4" s="26"/>
      <c r="F4" s="26"/>
      <c r="G4" s="27"/>
    </row>
    <row r="6" spans="1:11" x14ac:dyDescent="0.2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2">
      <c r="A7" s="3">
        <v>41554</v>
      </c>
      <c r="B7" s="2" t="s">
        <v>13</v>
      </c>
      <c r="C7" s="2" t="s">
        <v>14</v>
      </c>
      <c r="D7" s="2" t="s">
        <v>282</v>
      </c>
      <c r="E7" s="107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2">
      <c r="A8" s="3">
        <v>41208</v>
      </c>
      <c r="B8" s="2" t="s">
        <v>17</v>
      </c>
      <c r="C8" s="2" t="s">
        <v>20</v>
      </c>
      <c r="D8" s="2" t="s">
        <v>36</v>
      </c>
      <c r="E8" s="107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ht="16" x14ac:dyDescent="0.2">
      <c r="A9" s="3">
        <v>41049</v>
      </c>
      <c r="B9" s="2" t="s">
        <v>17</v>
      </c>
      <c r="C9" s="2" t="s">
        <v>23</v>
      </c>
      <c r="D9" s="2" t="s">
        <v>21</v>
      </c>
      <c r="E9" s="107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2">
      <c r="A10" s="3">
        <v>41176</v>
      </c>
      <c r="B10" s="2" t="s">
        <v>13</v>
      </c>
      <c r="C10" s="2" t="s">
        <v>14</v>
      </c>
      <c r="D10" s="2" t="s">
        <v>15</v>
      </c>
      <c r="E10" s="107">
        <v>5423.53</v>
      </c>
      <c r="G10" s="51"/>
      <c r="H10" s="51"/>
      <c r="J10" s="51"/>
      <c r="K10" s="51"/>
    </row>
    <row r="11" spans="1:11" x14ac:dyDescent="0.2">
      <c r="A11" s="3">
        <v>41288</v>
      </c>
      <c r="B11" s="2" t="s">
        <v>17</v>
      </c>
      <c r="C11" s="2" t="s">
        <v>27</v>
      </c>
      <c r="D11" s="2" t="s">
        <v>32</v>
      </c>
      <c r="E11" s="107">
        <v>6830.07</v>
      </c>
    </row>
    <row r="12" spans="1:11" x14ac:dyDescent="0.2">
      <c r="A12" s="3">
        <v>41002</v>
      </c>
      <c r="B12" s="2" t="s">
        <v>13</v>
      </c>
      <c r="C12" s="2" t="s">
        <v>20</v>
      </c>
      <c r="D12" s="2" t="s">
        <v>29</v>
      </c>
      <c r="E12" s="107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2">
      <c r="A13" s="3">
        <v>41294</v>
      </c>
      <c r="B13" s="2" t="s">
        <v>28</v>
      </c>
      <c r="C13" s="2" t="s">
        <v>14</v>
      </c>
      <c r="D13" s="2" t="s">
        <v>33</v>
      </c>
      <c r="E13" s="107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2">
      <c r="A14" s="3">
        <v>40965</v>
      </c>
      <c r="B14" s="2" t="s">
        <v>17</v>
      </c>
      <c r="C14" s="2" t="s">
        <v>20</v>
      </c>
      <c r="D14" s="2" t="s">
        <v>36</v>
      </c>
      <c r="E14" s="107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ht="16" x14ac:dyDescent="0.2">
      <c r="A15" s="3">
        <v>41624</v>
      </c>
      <c r="B15" s="2" t="s">
        <v>31</v>
      </c>
      <c r="C15" s="2" t="s">
        <v>23</v>
      </c>
      <c r="D15" s="2" t="s">
        <v>32</v>
      </c>
      <c r="E15" s="107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2">
      <c r="A16" s="3">
        <v>41004</v>
      </c>
      <c r="B16" s="2" t="s">
        <v>31</v>
      </c>
      <c r="C16" s="2" t="s">
        <v>23</v>
      </c>
      <c r="D16" s="2" t="s">
        <v>33</v>
      </c>
      <c r="E16" s="107">
        <v>8450.35</v>
      </c>
      <c r="G16" s="51"/>
      <c r="H16" s="51"/>
      <c r="J16" s="51"/>
      <c r="K16" s="51"/>
    </row>
    <row r="17" spans="1:5" x14ac:dyDescent="0.2">
      <c r="A17" s="3">
        <v>41084</v>
      </c>
      <c r="B17" s="2" t="s">
        <v>13</v>
      </c>
      <c r="C17" s="2" t="s">
        <v>20</v>
      </c>
      <c r="D17" s="2" t="s">
        <v>15</v>
      </c>
      <c r="E17" s="107">
        <v>2143.89</v>
      </c>
    </row>
    <row r="18" spans="1:5" x14ac:dyDescent="0.2">
      <c r="A18" s="3">
        <v>41508</v>
      </c>
      <c r="B18" s="2" t="s">
        <v>28</v>
      </c>
      <c r="C18" s="2" t="s">
        <v>14</v>
      </c>
      <c r="D18" s="2" t="s">
        <v>15</v>
      </c>
      <c r="E18" s="107">
        <v>6112.99</v>
      </c>
    </row>
    <row r="19" spans="1:5" x14ac:dyDescent="0.2">
      <c r="A19" s="3">
        <v>41587</v>
      </c>
      <c r="B19" s="2" t="s">
        <v>31</v>
      </c>
      <c r="C19" s="2" t="s">
        <v>23</v>
      </c>
      <c r="D19" s="2" t="s">
        <v>32</v>
      </c>
      <c r="E19" s="107">
        <v>272.64999999999998</v>
      </c>
    </row>
    <row r="20" spans="1:5" x14ac:dyDescent="0.2">
      <c r="A20" s="3">
        <v>41356</v>
      </c>
      <c r="B20" s="2" t="s">
        <v>31</v>
      </c>
      <c r="C20" s="2" t="s">
        <v>20</v>
      </c>
      <c r="D20" s="2" t="s">
        <v>18</v>
      </c>
      <c r="E20" s="107">
        <v>2552.66</v>
      </c>
    </row>
    <row r="21" spans="1:5" x14ac:dyDescent="0.2">
      <c r="A21" s="3">
        <v>41185</v>
      </c>
      <c r="B21" s="2" t="s">
        <v>17</v>
      </c>
      <c r="C21" s="2" t="s">
        <v>27</v>
      </c>
      <c r="D21" s="2" t="s">
        <v>30</v>
      </c>
      <c r="E21" s="107">
        <v>9829.57</v>
      </c>
    </row>
    <row r="22" spans="1:5" x14ac:dyDescent="0.2">
      <c r="A22" s="3">
        <v>41368</v>
      </c>
      <c r="B22" s="2" t="s">
        <v>13</v>
      </c>
      <c r="C22" s="2" t="s">
        <v>20</v>
      </c>
      <c r="D22" s="2" t="s">
        <v>18</v>
      </c>
      <c r="E22" s="107">
        <v>4453.29</v>
      </c>
    </row>
    <row r="23" spans="1:5" x14ac:dyDescent="0.2">
      <c r="A23" s="3">
        <v>40913</v>
      </c>
      <c r="B23" s="2" t="s">
        <v>28</v>
      </c>
      <c r="C23" s="2" t="s">
        <v>27</v>
      </c>
      <c r="D23" s="2" t="s">
        <v>18</v>
      </c>
      <c r="E23" s="107">
        <v>5000.05</v>
      </c>
    </row>
    <row r="24" spans="1:5" x14ac:dyDescent="0.2">
      <c r="A24" s="3">
        <v>41584</v>
      </c>
      <c r="B24" s="2" t="s">
        <v>31</v>
      </c>
      <c r="C24" s="2" t="s">
        <v>20</v>
      </c>
      <c r="D24" s="2" t="s">
        <v>24</v>
      </c>
      <c r="E24" s="107">
        <v>1025.1600000000001</v>
      </c>
    </row>
    <row r="25" spans="1:5" x14ac:dyDescent="0.2">
      <c r="A25" s="3">
        <v>41542</v>
      </c>
      <c r="B25" s="2" t="s">
        <v>31</v>
      </c>
      <c r="C25" s="2" t="s">
        <v>14</v>
      </c>
      <c r="D25" s="2" t="s">
        <v>36</v>
      </c>
      <c r="E25" s="107">
        <v>2005.62</v>
      </c>
    </row>
    <row r="26" spans="1:5" x14ac:dyDescent="0.2">
      <c r="A26" s="3">
        <v>41590</v>
      </c>
      <c r="B26" s="2" t="s">
        <v>17</v>
      </c>
      <c r="C26" s="2" t="s">
        <v>14</v>
      </c>
      <c r="D26" s="2" t="s">
        <v>32</v>
      </c>
      <c r="E26" s="107">
        <v>8150.69</v>
      </c>
    </row>
    <row r="27" spans="1:5" x14ac:dyDescent="0.2">
      <c r="A27" s="3">
        <v>41250</v>
      </c>
      <c r="B27" s="2" t="s">
        <v>28</v>
      </c>
      <c r="C27" s="2" t="s">
        <v>14</v>
      </c>
      <c r="D27" s="2" t="s">
        <v>32</v>
      </c>
      <c r="E27" s="107">
        <v>6992.64</v>
      </c>
    </row>
    <row r="28" spans="1:5" x14ac:dyDescent="0.2">
      <c r="A28" s="3">
        <v>41583</v>
      </c>
      <c r="B28" s="2" t="s">
        <v>17</v>
      </c>
      <c r="C28" s="2" t="s">
        <v>27</v>
      </c>
      <c r="D28" s="2" t="s">
        <v>24</v>
      </c>
      <c r="E28" s="107">
        <v>5838.47</v>
      </c>
    </row>
    <row r="29" spans="1:5" x14ac:dyDescent="0.2">
      <c r="A29" s="3">
        <v>41547</v>
      </c>
      <c r="B29" s="2" t="s">
        <v>13</v>
      </c>
      <c r="C29" s="2" t="s">
        <v>14</v>
      </c>
      <c r="D29" s="2" t="s">
        <v>30</v>
      </c>
      <c r="E29" s="107">
        <v>923.46</v>
      </c>
    </row>
    <row r="30" spans="1:5" x14ac:dyDescent="0.2">
      <c r="A30" s="3">
        <v>41148</v>
      </c>
      <c r="B30" s="2" t="s">
        <v>13</v>
      </c>
      <c r="C30" s="2" t="s">
        <v>14</v>
      </c>
      <c r="D30" s="2" t="s">
        <v>18</v>
      </c>
      <c r="E30" s="107">
        <v>2443.9</v>
      </c>
    </row>
    <row r="31" spans="1:5" x14ac:dyDescent="0.2">
      <c r="A31" s="3">
        <v>41504</v>
      </c>
      <c r="B31" s="2" t="s">
        <v>17</v>
      </c>
      <c r="C31" s="2" t="s">
        <v>23</v>
      </c>
      <c r="D31" s="2" t="s">
        <v>29</v>
      </c>
      <c r="E31" s="107">
        <v>3989.25</v>
      </c>
    </row>
    <row r="32" spans="1:5" x14ac:dyDescent="0.2">
      <c r="A32" s="3">
        <v>40958</v>
      </c>
      <c r="B32" s="2" t="s">
        <v>31</v>
      </c>
      <c r="C32" s="2" t="s">
        <v>27</v>
      </c>
      <c r="D32" s="2" t="s">
        <v>21</v>
      </c>
      <c r="E32" s="107">
        <v>8702.2900000000009</v>
      </c>
    </row>
    <row r="33" spans="1:5" x14ac:dyDescent="0.2">
      <c r="A33" s="3">
        <v>41619</v>
      </c>
      <c r="B33" s="2" t="s">
        <v>28</v>
      </c>
      <c r="C33" s="2" t="s">
        <v>27</v>
      </c>
      <c r="D33" s="2" t="s">
        <v>32</v>
      </c>
      <c r="E33" s="107">
        <v>5415.74</v>
      </c>
    </row>
    <row r="34" spans="1:5" x14ac:dyDescent="0.2">
      <c r="A34" s="3">
        <v>41350</v>
      </c>
      <c r="B34" s="2" t="s">
        <v>31</v>
      </c>
      <c r="C34" s="2" t="s">
        <v>27</v>
      </c>
      <c r="D34" s="2" t="s">
        <v>33</v>
      </c>
      <c r="E34" s="107">
        <v>1298.33</v>
      </c>
    </row>
    <row r="35" spans="1:5" x14ac:dyDescent="0.2">
      <c r="A35" s="3">
        <v>41244</v>
      </c>
      <c r="B35" s="2" t="s">
        <v>13</v>
      </c>
      <c r="C35" s="2" t="s">
        <v>20</v>
      </c>
      <c r="D35" s="2" t="s">
        <v>282</v>
      </c>
      <c r="E35" s="107">
        <v>1238.83</v>
      </c>
    </row>
    <row r="36" spans="1:5" x14ac:dyDescent="0.2">
      <c r="A36" s="3">
        <v>41369</v>
      </c>
      <c r="B36" s="2" t="s">
        <v>28</v>
      </c>
      <c r="C36" s="2" t="s">
        <v>20</v>
      </c>
      <c r="D36" s="2" t="s">
        <v>34</v>
      </c>
      <c r="E36" s="107">
        <v>4555.91</v>
      </c>
    </row>
    <row r="37" spans="1:5" x14ac:dyDescent="0.2">
      <c r="A37" s="3">
        <v>41337</v>
      </c>
      <c r="B37" s="2" t="s">
        <v>17</v>
      </c>
      <c r="C37" s="2" t="s">
        <v>14</v>
      </c>
      <c r="D37" s="2" t="s">
        <v>282</v>
      </c>
      <c r="E37" s="107">
        <v>5610.09</v>
      </c>
    </row>
    <row r="38" spans="1:5" x14ac:dyDescent="0.2">
      <c r="A38" s="3">
        <v>41413</v>
      </c>
      <c r="B38" s="2" t="s">
        <v>13</v>
      </c>
      <c r="C38" s="2" t="s">
        <v>27</v>
      </c>
      <c r="D38" s="2" t="s">
        <v>29</v>
      </c>
      <c r="E38" s="107">
        <v>4313.78</v>
      </c>
    </row>
    <row r="39" spans="1:5" x14ac:dyDescent="0.2">
      <c r="A39" s="3">
        <v>41024</v>
      </c>
      <c r="B39" s="2" t="s">
        <v>28</v>
      </c>
      <c r="C39" s="2" t="s">
        <v>23</v>
      </c>
      <c r="D39" s="2" t="s">
        <v>21</v>
      </c>
      <c r="E39" s="107">
        <v>6856.8</v>
      </c>
    </row>
    <row r="40" spans="1:5" x14ac:dyDescent="0.2">
      <c r="A40" s="3">
        <v>41541</v>
      </c>
      <c r="B40" s="2" t="s">
        <v>28</v>
      </c>
      <c r="C40" s="2" t="s">
        <v>27</v>
      </c>
      <c r="D40" s="2" t="s">
        <v>33</v>
      </c>
      <c r="E40" s="107">
        <v>2304.8200000000002</v>
      </c>
    </row>
    <row r="41" spans="1:5" x14ac:dyDescent="0.2">
      <c r="A41" s="3">
        <v>41077</v>
      </c>
      <c r="B41" s="2" t="s">
        <v>17</v>
      </c>
      <c r="C41" s="2" t="s">
        <v>14</v>
      </c>
      <c r="D41" s="2" t="s">
        <v>24</v>
      </c>
      <c r="E41" s="107">
        <v>9272.39</v>
      </c>
    </row>
    <row r="42" spans="1:5" x14ac:dyDescent="0.2">
      <c r="A42" s="3">
        <v>41418</v>
      </c>
      <c r="B42" s="2" t="s">
        <v>31</v>
      </c>
      <c r="C42" s="2" t="s">
        <v>14</v>
      </c>
      <c r="D42" s="2" t="s">
        <v>18</v>
      </c>
      <c r="E42" s="107">
        <v>8687.44</v>
      </c>
    </row>
    <row r="43" spans="1:5" x14ac:dyDescent="0.2">
      <c r="A43" s="3">
        <v>41567</v>
      </c>
      <c r="B43" s="2" t="s">
        <v>28</v>
      </c>
      <c r="C43" s="2" t="s">
        <v>27</v>
      </c>
      <c r="D43" s="2" t="s">
        <v>33</v>
      </c>
      <c r="E43" s="107">
        <v>1360.85</v>
      </c>
    </row>
    <row r="44" spans="1:5" x14ac:dyDescent="0.2">
      <c r="A44" s="3">
        <v>41283</v>
      </c>
      <c r="B44" s="2" t="s">
        <v>31</v>
      </c>
      <c r="C44" s="2" t="s">
        <v>23</v>
      </c>
      <c r="D44" s="2" t="s">
        <v>21</v>
      </c>
      <c r="E44" s="107">
        <v>7400.55</v>
      </c>
    </row>
    <row r="45" spans="1:5" x14ac:dyDescent="0.2">
      <c r="A45" s="3">
        <v>41272</v>
      </c>
      <c r="B45" s="2" t="s">
        <v>28</v>
      </c>
      <c r="C45" s="2" t="s">
        <v>23</v>
      </c>
      <c r="D45" s="2" t="s">
        <v>24</v>
      </c>
      <c r="E45" s="107">
        <v>619.36</v>
      </c>
    </row>
    <row r="46" spans="1:5" x14ac:dyDescent="0.2">
      <c r="A46" s="3">
        <v>41530</v>
      </c>
      <c r="B46" s="2" t="s">
        <v>17</v>
      </c>
      <c r="C46" s="2" t="s">
        <v>23</v>
      </c>
      <c r="D46" s="2" t="s">
        <v>21</v>
      </c>
      <c r="E46" s="107">
        <v>6234.55</v>
      </c>
    </row>
    <row r="47" spans="1:5" x14ac:dyDescent="0.2">
      <c r="A47" s="3">
        <v>41041</v>
      </c>
      <c r="B47" s="2" t="s">
        <v>31</v>
      </c>
      <c r="C47" s="2" t="s">
        <v>23</v>
      </c>
      <c r="D47" s="2" t="s">
        <v>33</v>
      </c>
      <c r="E47" s="107">
        <v>8215.36</v>
      </c>
    </row>
    <row r="48" spans="1:5" x14ac:dyDescent="0.2">
      <c r="A48" s="3">
        <v>41119</v>
      </c>
      <c r="B48" s="2" t="s">
        <v>31</v>
      </c>
      <c r="C48" s="2" t="s">
        <v>27</v>
      </c>
      <c r="D48" s="2" t="s">
        <v>32</v>
      </c>
      <c r="E48" s="107">
        <v>8501.39</v>
      </c>
    </row>
    <row r="49" spans="1:5" x14ac:dyDescent="0.2">
      <c r="A49" s="3">
        <v>41376</v>
      </c>
      <c r="B49" s="2" t="s">
        <v>13</v>
      </c>
      <c r="C49" s="2" t="s">
        <v>23</v>
      </c>
      <c r="D49" s="2" t="s">
        <v>21</v>
      </c>
      <c r="E49" s="107">
        <v>7408.56</v>
      </c>
    </row>
    <row r="50" spans="1:5" x14ac:dyDescent="0.2">
      <c r="A50" s="3">
        <v>41032</v>
      </c>
      <c r="B50" s="2" t="s">
        <v>31</v>
      </c>
      <c r="C50" s="2" t="s">
        <v>14</v>
      </c>
      <c r="D50" s="2" t="s">
        <v>32</v>
      </c>
      <c r="E50" s="107">
        <v>3774.52</v>
      </c>
    </row>
    <row r="51" spans="1:5" x14ac:dyDescent="0.2">
      <c r="A51" s="3">
        <v>41107</v>
      </c>
      <c r="B51" s="2" t="s">
        <v>13</v>
      </c>
      <c r="C51" s="2" t="s">
        <v>27</v>
      </c>
      <c r="D51" s="2" t="s">
        <v>26</v>
      </c>
      <c r="E51" s="107">
        <v>1614.4</v>
      </c>
    </row>
    <row r="52" spans="1:5" x14ac:dyDescent="0.2">
      <c r="A52" s="3">
        <v>41594</v>
      </c>
      <c r="B52" s="2" t="s">
        <v>28</v>
      </c>
      <c r="C52" s="2" t="s">
        <v>20</v>
      </c>
      <c r="D52" s="2" t="s">
        <v>21</v>
      </c>
      <c r="E52" s="107">
        <v>9309.51</v>
      </c>
    </row>
    <row r="53" spans="1:5" x14ac:dyDescent="0.2">
      <c r="A53" s="3">
        <v>41349</v>
      </c>
      <c r="B53" s="2" t="s">
        <v>28</v>
      </c>
      <c r="C53" s="2" t="s">
        <v>23</v>
      </c>
      <c r="D53" s="2" t="s">
        <v>36</v>
      </c>
      <c r="E53" s="107">
        <v>1102.78</v>
      </c>
    </row>
    <row r="54" spans="1:5" x14ac:dyDescent="0.2">
      <c r="A54" s="3">
        <v>41503</v>
      </c>
      <c r="B54" s="2" t="s">
        <v>31</v>
      </c>
      <c r="C54" s="2" t="s">
        <v>27</v>
      </c>
      <c r="D54" s="2" t="s">
        <v>24</v>
      </c>
      <c r="E54" s="107">
        <v>6216.09</v>
      </c>
    </row>
    <row r="55" spans="1:5" x14ac:dyDescent="0.2">
      <c r="A55" s="3">
        <v>41195</v>
      </c>
      <c r="B55" s="2" t="s">
        <v>31</v>
      </c>
      <c r="C55" s="2" t="s">
        <v>14</v>
      </c>
      <c r="D55" s="2" t="s">
        <v>30</v>
      </c>
      <c r="E55" s="107">
        <v>3073.61</v>
      </c>
    </row>
    <row r="56" spans="1:5" x14ac:dyDescent="0.2">
      <c r="A56" s="3">
        <v>41543</v>
      </c>
      <c r="B56" s="2" t="s">
        <v>28</v>
      </c>
      <c r="C56" s="2" t="s">
        <v>27</v>
      </c>
      <c r="D56" s="2" t="s">
        <v>35</v>
      </c>
      <c r="E56" s="107">
        <v>7454.44</v>
      </c>
    </row>
    <row r="57" spans="1:5" x14ac:dyDescent="0.2">
      <c r="A57" s="3">
        <v>41437</v>
      </c>
      <c r="B57" s="2" t="s">
        <v>13</v>
      </c>
      <c r="C57" s="2" t="s">
        <v>23</v>
      </c>
      <c r="D57" s="2" t="s">
        <v>18</v>
      </c>
      <c r="E57" s="107">
        <v>5928.4</v>
      </c>
    </row>
    <row r="58" spans="1:5" x14ac:dyDescent="0.2">
      <c r="A58" s="3">
        <v>41014</v>
      </c>
      <c r="B58" s="2" t="s">
        <v>17</v>
      </c>
      <c r="C58" s="2" t="s">
        <v>23</v>
      </c>
      <c r="D58" s="2" t="s">
        <v>34</v>
      </c>
      <c r="E58" s="107">
        <v>3195.16</v>
      </c>
    </row>
    <row r="59" spans="1:5" x14ac:dyDescent="0.2">
      <c r="A59" s="3">
        <v>41638</v>
      </c>
      <c r="B59" s="2" t="s">
        <v>13</v>
      </c>
      <c r="C59" s="2" t="s">
        <v>20</v>
      </c>
      <c r="D59" s="2" t="s">
        <v>32</v>
      </c>
      <c r="E59" s="107">
        <v>7118.01</v>
      </c>
    </row>
    <row r="60" spans="1:5" x14ac:dyDescent="0.2">
      <c r="A60" s="3">
        <v>41167</v>
      </c>
      <c r="B60" s="2" t="s">
        <v>28</v>
      </c>
      <c r="C60" s="2" t="s">
        <v>27</v>
      </c>
      <c r="D60" s="2" t="s">
        <v>282</v>
      </c>
      <c r="E60" s="107">
        <v>4335.96</v>
      </c>
    </row>
    <row r="61" spans="1:5" x14ac:dyDescent="0.2">
      <c r="A61" s="3">
        <v>41040</v>
      </c>
      <c r="B61" s="2" t="s">
        <v>28</v>
      </c>
      <c r="C61" s="2" t="s">
        <v>23</v>
      </c>
      <c r="D61" s="2" t="s">
        <v>29</v>
      </c>
      <c r="E61" s="107">
        <v>3792.05</v>
      </c>
    </row>
    <row r="62" spans="1:5" x14ac:dyDescent="0.2">
      <c r="A62" s="3">
        <v>40974</v>
      </c>
      <c r="B62" s="2" t="s">
        <v>17</v>
      </c>
      <c r="C62" s="2" t="s">
        <v>23</v>
      </c>
      <c r="D62" s="2" t="s">
        <v>33</v>
      </c>
      <c r="E62" s="107">
        <v>5347.36</v>
      </c>
    </row>
    <row r="63" spans="1:5" x14ac:dyDescent="0.2">
      <c r="A63" s="3">
        <v>41170</v>
      </c>
      <c r="B63" s="2" t="s">
        <v>31</v>
      </c>
      <c r="C63" s="2" t="s">
        <v>23</v>
      </c>
      <c r="D63" s="2" t="s">
        <v>282</v>
      </c>
      <c r="E63" s="107">
        <v>659.07</v>
      </c>
    </row>
    <row r="64" spans="1:5" x14ac:dyDescent="0.2">
      <c r="A64" s="3">
        <v>41370</v>
      </c>
      <c r="B64" s="2" t="s">
        <v>28</v>
      </c>
      <c r="C64" s="2" t="s">
        <v>23</v>
      </c>
      <c r="D64" s="2" t="s">
        <v>30</v>
      </c>
      <c r="E64" s="107">
        <v>2198.98</v>
      </c>
    </row>
    <row r="65" spans="1:5" x14ac:dyDescent="0.2">
      <c r="A65" s="3">
        <v>41524</v>
      </c>
      <c r="B65" s="2" t="s">
        <v>31</v>
      </c>
      <c r="C65" s="2" t="s">
        <v>27</v>
      </c>
      <c r="D65" s="2" t="s">
        <v>34</v>
      </c>
      <c r="E65" s="107">
        <v>5398.59</v>
      </c>
    </row>
    <row r="66" spans="1:5" x14ac:dyDescent="0.2">
      <c r="A66" s="3">
        <v>40955</v>
      </c>
      <c r="B66" s="2" t="s">
        <v>28</v>
      </c>
      <c r="C66" s="2" t="s">
        <v>27</v>
      </c>
      <c r="D66" s="2" t="s">
        <v>26</v>
      </c>
      <c r="E66" s="107">
        <v>7364.46</v>
      </c>
    </row>
    <row r="67" spans="1:5" x14ac:dyDescent="0.2">
      <c r="A67" s="3">
        <v>41635</v>
      </c>
      <c r="B67" s="2" t="s">
        <v>31</v>
      </c>
      <c r="C67" s="2" t="s">
        <v>27</v>
      </c>
      <c r="D67" s="2" t="s">
        <v>18</v>
      </c>
      <c r="E67" s="107">
        <v>7777.61</v>
      </c>
    </row>
    <row r="68" spans="1:5" x14ac:dyDescent="0.2">
      <c r="A68" s="3">
        <v>41182</v>
      </c>
      <c r="B68" s="2" t="s">
        <v>31</v>
      </c>
      <c r="C68" s="2" t="s">
        <v>27</v>
      </c>
      <c r="D68" s="2" t="s">
        <v>35</v>
      </c>
      <c r="E68" s="107">
        <v>1354.19</v>
      </c>
    </row>
    <row r="69" spans="1:5" x14ac:dyDescent="0.2">
      <c r="A69" s="3">
        <v>41197</v>
      </c>
      <c r="B69" s="2" t="s">
        <v>31</v>
      </c>
      <c r="C69" s="2" t="s">
        <v>20</v>
      </c>
      <c r="D69" s="2" t="s">
        <v>35</v>
      </c>
      <c r="E69" s="107">
        <v>1382.72</v>
      </c>
    </row>
    <row r="70" spans="1:5" x14ac:dyDescent="0.2">
      <c r="A70" s="3">
        <v>41607</v>
      </c>
      <c r="B70" s="2" t="s">
        <v>28</v>
      </c>
      <c r="C70" s="2" t="s">
        <v>14</v>
      </c>
      <c r="D70" s="2" t="s">
        <v>15</v>
      </c>
      <c r="E70" s="107">
        <v>4533.32</v>
      </c>
    </row>
    <row r="71" spans="1:5" x14ac:dyDescent="0.2">
      <c r="A71" s="3">
        <v>40996</v>
      </c>
      <c r="B71" s="2" t="s">
        <v>28</v>
      </c>
      <c r="C71" s="2" t="s">
        <v>14</v>
      </c>
      <c r="D71" s="2" t="s">
        <v>15</v>
      </c>
      <c r="E71" s="107">
        <v>7485.08</v>
      </c>
    </row>
    <row r="72" spans="1:5" x14ac:dyDescent="0.2">
      <c r="A72" s="3">
        <v>41568</v>
      </c>
      <c r="B72" s="2" t="s">
        <v>31</v>
      </c>
      <c r="C72" s="2" t="s">
        <v>27</v>
      </c>
      <c r="D72" s="2" t="s">
        <v>282</v>
      </c>
      <c r="E72" s="107">
        <v>9195.83</v>
      </c>
    </row>
    <row r="73" spans="1:5" x14ac:dyDescent="0.2">
      <c r="A73" s="3">
        <v>40970</v>
      </c>
      <c r="B73" s="2" t="s">
        <v>13</v>
      </c>
      <c r="C73" s="2" t="s">
        <v>27</v>
      </c>
      <c r="D73" s="2" t="s">
        <v>282</v>
      </c>
      <c r="E73" s="107">
        <v>8505.42</v>
      </c>
    </row>
    <row r="74" spans="1:5" x14ac:dyDescent="0.2">
      <c r="A74" s="3">
        <v>41526</v>
      </c>
      <c r="B74" s="2" t="s">
        <v>28</v>
      </c>
      <c r="C74" s="2" t="s">
        <v>23</v>
      </c>
      <c r="D74" s="2" t="s">
        <v>34</v>
      </c>
      <c r="E74" s="107">
        <v>2972.91</v>
      </c>
    </row>
    <row r="75" spans="1:5" x14ac:dyDescent="0.2">
      <c r="A75" s="3">
        <v>40969</v>
      </c>
      <c r="B75" s="2" t="s">
        <v>28</v>
      </c>
      <c r="C75" s="2" t="s">
        <v>20</v>
      </c>
      <c r="D75" s="2" t="s">
        <v>30</v>
      </c>
      <c r="E75" s="107">
        <v>8610.6</v>
      </c>
    </row>
    <row r="76" spans="1:5" x14ac:dyDescent="0.2">
      <c r="A76" s="3">
        <v>41340</v>
      </c>
      <c r="B76" s="2" t="s">
        <v>17</v>
      </c>
      <c r="C76" s="2" t="s">
        <v>20</v>
      </c>
      <c r="D76" s="2" t="s">
        <v>33</v>
      </c>
      <c r="E76" s="107">
        <v>4859.1899999999996</v>
      </c>
    </row>
    <row r="77" spans="1:5" x14ac:dyDescent="0.2">
      <c r="A77" s="3">
        <v>41410</v>
      </c>
      <c r="B77" s="2" t="s">
        <v>13</v>
      </c>
      <c r="C77" s="2" t="s">
        <v>23</v>
      </c>
      <c r="D77" s="2" t="s">
        <v>32</v>
      </c>
      <c r="E77" s="107">
        <v>605.9</v>
      </c>
    </row>
    <row r="78" spans="1:5" x14ac:dyDescent="0.2">
      <c r="A78" s="3">
        <v>41257</v>
      </c>
      <c r="B78" s="2" t="s">
        <v>31</v>
      </c>
      <c r="C78" s="2" t="s">
        <v>20</v>
      </c>
      <c r="D78" s="2" t="s">
        <v>36</v>
      </c>
      <c r="E78" s="107">
        <v>2204.08</v>
      </c>
    </row>
    <row r="79" spans="1:5" x14ac:dyDescent="0.2">
      <c r="A79" s="3">
        <v>41112</v>
      </c>
      <c r="B79" s="2" t="s">
        <v>28</v>
      </c>
      <c r="C79" s="2" t="s">
        <v>14</v>
      </c>
      <c r="D79" s="2" t="s">
        <v>34</v>
      </c>
      <c r="E79" s="107">
        <v>1181.4100000000001</v>
      </c>
    </row>
    <row r="80" spans="1:5" x14ac:dyDescent="0.2">
      <c r="A80" s="3">
        <v>41178</v>
      </c>
      <c r="B80" s="2" t="s">
        <v>17</v>
      </c>
      <c r="C80" s="2" t="s">
        <v>14</v>
      </c>
      <c r="D80" s="2" t="s">
        <v>33</v>
      </c>
      <c r="E80" s="107">
        <v>2985.15</v>
      </c>
    </row>
    <row r="81" spans="1:5" x14ac:dyDescent="0.2">
      <c r="A81" s="3">
        <v>41000</v>
      </c>
      <c r="B81" s="2" t="s">
        <v>31</v>
      </c>
      <c r="C81" s="2" t="s">
        <v>27</v>
      </c>
      <c r="D81" s="2" t="s">
        <v>36</v>
      </c>
      <c r="E81" s="107">
        <v>6452.52</v>
      </c>
    </row>
    <row r="82" spans="1:5" x14ac:dyDescent="0.2">
      <c r="A82" s="3">
        <v>41384</v>
      </c>
      <c r="B82" s="2" t="s">
        <v>28</v>
      </c>
      <c r="C82" s="2" t="s">
        <v>20</v>
      </c>
      <c r="D82" s="2" t="s">
        <v>34</v>
      </c>
      <c r="E82" s="107">
        <v>1086.72</v>
      </c>
    </row>
    <row r="83" spans="1:5" x14ac:dyDescent="0.2">
      <c r="A83" s="3">
        <v>40919</v>
      </c>
      <c r="B83" s="2" t="s">
        <v>31</v>
      </c>
      <c r="C83" s="2" t="s">
        <v>14</v>
      </c>
      <c r="D83" s="2" t="s">
        <v>282</v>
      </c>
      <c r="E83" s="107">
        <v>5929.07</v>
      </c>
    </row>
    <row r="84" spans="1:5" x14ac:dyDescent="0.2">
      <c r="A84" s="3">
        <v>41128</v>
      </c>
      <c r="B84" s="2" t="s">
        <v>13</v>
      </c>
      <c r="C84" s="2" t="s">
        <v>14</v>
      </c>
      <c r="D84" s="2" t="s">
        <v>18</v>
      </c>
      <c r="E84" s="107">
        <v>7005.06</v>
      </c>
    </row>
    <row r="85" spans="1:5" x14ac:dyDescent="0.2">
      <c r="A85" s="3">
        <v>41185</v>
      </c>
      <c r="B85" s="2" t="s">
        <v>13</v>
      </c>
      <c r="C85" s="2" t="s">
        <v>23</v>
      </c>
      <c r="D85" s="2" t="s">
        <v>33</v>
      </c>
      <c r="E85" s="107">
        <v>3949.12</v>
      </c>
    </row>
    <row r="86" spans="1:5" x14ac:dyDescent="0.2">
      <c r="A86" s="3">
        <v>41619</v>
      </c>
      <c r="B86" s="2" t="s">
        <v>13</v>
      </c>
      <c r="C86" s="2" t="s">
        <v>27</v>
      </c>
      <c r="D86" s="2" t="s">
        <v>33</v>
      </c>
      <c r="E86" s="107">
        <v>9226.98</v>
      </c>
    </row>
    <row r="87" spans="1:5" x14ac:dyDescent="0.2">
      <c r="A87" s="3">
        <v>40922</v>
      </c>
      <c r="B87" s="2" t="s">
        <v>31</v>
      </c>
      <c r="C87" s="2" t="s">
        <v>20</v>
      </c>
      <c r="D87" s="2" t="s">
        <v>21</v>
      </c>
      <c r="E87" s="107">
        <v>4863.9799999999996</v>
      </c>
    </row>
    <row r="88" spans="1:5" x14ac:dyDescent="0.2">
      <c r="A88" s="3">
        <v>41114</v>
      </c>
      <c r="B88" s="2" t="s">
        <v>28</v>
      </c>
      <c r="C88" s="2" t="s">
        <v>14</v>
      </c>
      <c r="D88" s="2" t="s">
        <v>34</v>
      </c>
      <c r="E88" s="107">
        <v>7578.83</v>
      </c>
    </row>
    <row r="89" spans="1:5" x14ac:dyDescent="0.2">
      <c r="A89" s="3">
        <v>41282</v>
      </c>
      <c r="B89" s="2" t="s">
        <v>31</v>
      </c>
      <c r="C89" s="2" t="s">
        <v>14</v>
      </c>
      <c r="D89" s="2" t="s">
        <v>26</v>
      </c>
      <c r="E89" s="107">
        <v>3683.86</v>
      </c>
    </row>
    <row r="90" spans="1:5" x14ac:dyDescent="0.2">
      <c r="A90" s="3">
        <v>41067</v>
      </c>
      <c r="B90" s="2" t="s">
        <v>31</v>
      </c>
      <c r="C90" s="2" t="s">
        <v>20</v>
      </c>
      <c r="D90" s="2" t="s">
        <v>35</v>
      </c>
      <c r="E90" s="107">
        <v>7527.34</v>
      </c>
    </row>
    <row r="91" spans="1:5" x14ac:dyDescent="0.2">
      <c r="A91" s="3">
        <v>41322</v>
      </c>
      <c r="B91" s="2" t="s">
        <v>17</v>
      </c>
      <c r="C91" s="2" t="s">
        <v>20</v>
      </c>
      <c r="D91" s="2" t="s">
        <v>26</v>
      </c>
      <c r="E91" s="107">
        <v>5272.61</v>
      </c>
    </row>
    <row r="92" spans="1:5" x14ac:dyDescent="0.2">
      <c r="A92" s="3">
        <v>41070</v>
      </c>
      <c r="B92" s="2" t="s">
        <v>17</v>
      </c>
      <c r="C92" s="2" t="s">
        <v>14</v>
      </c>
      <c r="D92" s="2" t="s">
        <v>29</v>
      </c>
      <c r="E92" s="107">
        <v>5000.72</v>
      </c>
    </row>
    <row r="93" spans="1:5" x14ac:dyDescent="0.2">
      <c r="A93" s="3">
        <v>41554</v>
      </c>
      <c r="B93" s="2" t="s">
        <v>31</v>
      </c>
      <c r="C93" s="2" t="s">
        <v>14</v>
      </c>
      <c r="D93" s="2" t="s">
        <v>26</v>
      </c>
      <c r="E93" s="107">
        <v>6299.13</v>
      </c>
    </row>
    <row r="94" spans="1:5" x14ac:dyDescent="0.2">
      <c r="A94" s="3">
        <v>41411</v>
      </c>
      <c r="B94" s="2" t="s">
        <v>28</v>
      </c>
      <c r="C94" s="2" t="s">
        <v>14</v>
      </c>
      <c r="D94" s="2" t="s">
        <v>36</v>
      </c>
      <c r="E94" s="107">
        <v>4766.28</v>
      </c>
    </row>
    <row r="95" spans="1:5" x14ac:dyDescent="0.2">
      <c r="A95" s="3">
        <v>41148</v>
      </c>
      <c r="B95" s="2" t="s">
        <v>28</v>
      </c>
      <c r="C95" s="2" t="s">
        <v>20</v>
      </c>
      <c r="D95" s="2" t="s">
        <v>32</v>
      </c>
      <c r="E95" s="107">
        <v>8787.5400000000009</v>
      </c>
    </row>
    <row r="96" spans="1:5" x14ac:dyDescent="0.2">
      <c r="A96" s="3">
        <v>41019</v>
      </c>
      <c r="B96" s="2" t="s">
        <v>28</v>
      </c>
      <c r="C96" s="2" t="s">
        <v>14</v>
      </c>
      <c r="D96" s="2" t="s">
        <v>18</v>
      </c>
      <c r="E96" s="107">
        <v>6002.53</v>
      </c>
    </row>
    <row r="97" spans="1:5" x14ac:dyDescent="0.2">
      <c r="A97" s="3">
        <v>41515</v>
      </c>
      <c r="B97" s="2" t="s">
        <v>28</v>
      </c>
      <c r="C97" s="2" t="s">
        <v>27</v>
      </c>
      <c r="D97" s="2" t="s">
        <v>29</v>
      </c>
      <c r="E97" s="107">
        <v>4972.05</v>
      </c>
    </row>
    <row r="98" spans="1:5" x14ac:dyDescent="0.2">
      <c r="A98" s="3">
        <v>41627</v>
      </c>
      <c r="B98" s="2" t="s">
        <v>17</v>
      </c>
      <c r="C98" s="2" t="s">
        <v>20</v>
      </c>
      <c r="D98" s="2" t="s">
        <v>15</v>
      </c>
      <c r="E98" s="107">
        <v>7799.36</v>
      </c>
    </row>
    <row r="99" spans="1:5" x14ac:dyDescent="0.2">
      <c r="A99" s="3">
        <v>41151</v>
      </c>
      <c r="B99" s="2" t="s">
        <v>28</v>
      </c>
      <c r="C99" s="2" t="s">
        <v>14</v>
      </c>
      <c r="D99" s="2" t="s">
        <v>29</v>
      </c>
      <c r="E99" s="107">
        <v>6779.78</v>
      </c>
    </row>
    <row r="100" spans="1:5" x14ac:dyDescent="0.2">
      <c r="A100" s="3">
        <v>41019</v>
      </c>
      <c r="B100" s="2" t="s">
        <v>28</v>
      </c>
      <c r="C100" s="2" t="s">
        <v>27</v>
      </c>
      <c r="D100" s="2" t="s">
        <v>21</v>
      </c>
      <c r="E100" s="107">
        <v>9233.33</v>
      </c>
    </row>
    <row r="101" spans="1:5" x14ac:dyDescent="0.2">
      <c r="A101" s="3">
        <v>41168</v>
      </c>
      <c r="B101" s="2" t="s">
        <v>31</v>
      </c>
      <c r="C101" s="2" t="s">
        <v>14</v>
      </c>
      <c r="D101" s="2" t="s">
        <v>35</v>
      </c>
      <c r="E101" s="107">
        <v>4880.68</v>
      </c>
    </row>
    <row r="102" spans="1:5" x14ac:dyDescent="0.2">
      <c r="A102" s="3">
        <v>41294</v>
      </c>
      <c r="B102" s="2" t="s">
        <v>13</v>
      </c>
      <c r="C102" s="2" t="s">
        <v>27</v>
      </c>
      <c r="D102" s="2" t="s">
        <v>30</v>
      </c>
      <c r="E102" s="107">
        <v>4665.66</v>
      </c>
    </row>
    <row r="103" spans="1:5" x14ac:dyDescent="0.2">
      <c r="A103" s="3">
        <v>41407</v>
      </c>
      <c r="B103" s="2" t="s">
        <v>31</v>
      </c>
      <c r="C103" s="2" t="s">
        <v>23</v>
      </c>
      <c r="D103" s="2" t="s">
        <v>21</v>
      </c>
      <c r="E103" s="107">
        <v>7640.92</v>
      </c>
    </row>
    <row r="104" spans="1:5" x14ac:dyDescent="0.2">
      <c r="A104" s="3">
        <v>41105</v>
      </c>
      <c r="B104" s="2" t="s">
        <v>17</v>
      </c>
      <c r="C104" s="2" t="s">
        <v>23</v>
      </c>
      <c r="D104" s="2" t="s">
        <v>21</v>
      </c>
      <c r="E104" s="107">
        <v>2545.9899999999998</v>
      </c>
    </row>
    <row r="105" spans="1:5" x14ac:dyDescent="0.2">
      <c r="A105" s="3">
        <v>41184</v>
      </c>
      <c r="B105" s="2" t="s">
        <v>28</v>
      </c>
      <c r="C105" s="2" t="s">
        <v>14</v>
      </c>
      <c r="D105" s="2" t="s">
        <v>26</v>
      </c>
      <c r="E105" s="107">
        <v>7126.18</v>
      </c>
    </row>
    <row r="106" spans="1:5" x14ac:dyDescent="0.2">
      <c r="A106" s="3">
        <v>41614</v>
      </c>
      <c r="B106" s="2" t="s">
        <v>13</v>
      </c>
      <c r="C106" s="2" t="s">
        <v>27</v>
      </c>
      <c r="D106" s="2" t="s">
        <v>34</v>
      </c>
      <c r="E106" s="107">
        <v>2531.39</v>
      </c>
    </row>
    <row r="107" spans="1:5" x14ac:dyDescent="0.2">
      <c r="A107" s="3">
        <v>41556</v>
      </c>
      <c r="B107" s="2" t="s">
        <v>31</v>
      </c>
      <c r="C107" s="2" t="s">
        <v>27</v>
      </c>
      <c r="D107" s="2" t="s">
        <v>32</v>
      </c>
      <c r="E107" s="107">
        <v>7181.93</v>
      </c>
    </row>
    <row r="108" spans="1:5" x14ac:dyDescent="0.2">
      <c r="A108" s="3">
        <v>41094</v>
      </c>
      <c r="B108" s="2" t="s">
        <v>17</v>
      </c>
      <c r="C108" s="2" t="s">
        <v>27</v>
      </c>
      <c r="D108" s="2" t="s">
        <v>24</v>
      </c>
      <c r="E108" s="107">
        <v>5835.13</v>
      </c>
    </row>
    <row r="109" spans="1:5" x14ac:dyDescent="0.2">
      <c r="A109" s="3">
        <v>41195</v>
      </c>
      <c r="B109" s="2" t="s">
        <v>17</v>
      </c>
      <c r="C109" s="2" t="s">
        <v>27</v>
      </c>
      <c r="D109" s="2" t="s">
        <v>35</v>
      </c>
      <c r="E109" s="107">
        <v>6474.43</v>
      </c>
    </row>
    <row r="110" spans="1:5" x14ac:dyDescent="0.2">
      <c r="A110" s="3">
        <v>41275</v>
      </c>
      <c r="B110" s="2" t="s">
        <v>13</v>
      </c>
      <c r="C110" s="2" t="s">
        <v>20</v>
      </c>
      <c r="D110" s="2" t="s">
        <v>18</v>
      </c>
      <c r="E110" s="107">
        <v>2122.21</v>
      </c>
    </row>
    <row r="111" spans="1:5" x14ac:dyDescent="0.2">
      <c r="A111" s="3">
        <v>41149</v>
      </c>
      <c r="B111" s="2" t="s">
        <v>13</v>
      </c>
      <c r="C111" s="2" t="s">
        <v>20</v>
      </c>
      <c r="D111" s="2" t="s">
        <v>24</v>
      </c>
      <c r="E111" s="107">
        <v>7867.52</v>
      </c>
    </row>
    <row r="112" spans="1:5" x14ac:dyDescent="0.2">
      <c r="A112" s="3">
        <v>41513</v>
      </c>
      <c r="B112" s="2" t="s">
        <v>17</v>
      </c>
      <c r="C112" s="2" t="s">
        <v>27</v>
      </c>
      <c r="D112" s="2" t="s">
        <v>36</v>
      </c>
      <c r="E112" s="107">
        <v>6250.12</v>
      </c>
    </row>
    <row r="113" spans="1:5" x14ac:dyDescent="0.2">
      <c r="A113" s="3">
        <v>41146</v>
      </c>
      <c r="B113" s="2" t="s">
        <v>13</v>
      </c>
      <c r="C113" s="2" t="s">
        <v>20</v>
      </c>
      <c r="D113" s="2" t="s">
        <v>18</v>
      </c>
      <c r="E113" s="107">
        <v>3535.99</v>
      </c>
    </row>
    <row r="114" spans="1:5" x14ac:dyDescent="0.2">
      <c r="A114" s="3">
        <v>41124</v>
      </c>
      <c r="B114" s="2" t="s">
        <v>17</v>
      </c>
      <c r="C114" s="2" t="s">
        <v>14</v>
      </c>
      <c r="D114" s="2" t="s">
        <v>18</v>
      </c>
      <c r="E114" s="107">
        <v>9427.82</v>
      </c>
    </row>
    <row r="115" spans="1:5" x14ac:dyDescent="0.2">
      <c r="A115" s="3">
        <v>41017</v>
      </c>
      <c r="B115" s="2" t="s">
        <v>31</v>
      </c>
      <c r="C115" s="2" t="s">
        <v>23</v>
      </c>
      <c r="D115" s="2" t="s">
        <v>26</v>
      </c>
      <c r="E115" s="107">
        <v>82.3</v>
      </c>
    </row>
    <row r="116" spans="1:5" x14ac:dyDescent="0.2">
      <c r="A116" s="3">
        <v>41130</v>
      </c>
      <c r="B116" s="2" t="s">
        <v>28</v>
      </c>
      <c r="C116" s="2" t="s">
        <v>23</v>
      </c>
      <c r="D116" s="2" t="s">
        <v>29</v>
      </c>
      <c r="E116" s="107">
        <v>2492.6999999999998</v>
      </c>
    </row>
    <row r="117" spans="1:5" x14ac:dyDescent="0.2">
      <c r="A117" s="3">
        <v>41285</v>
      </c>
      <c r="B117" s="2" t="s">
        <v>13</v>
      </c>
      <c r="C117" s="2" t="s">
        <v>27</v>
      </c>
      <c r="D117" s="2" t="s">
        <v>26</v>
      </c>
      <c r="E117" s="107">
        <v>3475.35</v>
      </c>
    </row>
    <row r="118" spans="1:5" x14ac:dyDescent="0.2">
      <c r="A118" s="3">
        <v>41516</v>
      </c>
      <c r="B118" s="2" t="s">
        <v>31</v>
      </c>
      <c r="C118" s="2" t="s">
        <v>14</v>
      </c>
      <c r="D118" s="2" t="s">
        <v>32</v>
      </c>
      <c r="E118" s="107">
        <v>6592.57</v>
      </c>
    </row>
    <row r="119" spans="1:5" x14ac:dyDescent="0.2">
      <c r="A119" s="3">
        <v>41435</v>
      </c>
      <c r="B119" s="2" t="s">
        <v>17</v>
      </c>
      <c r="C119" s="2" t="s">
        <v>23</v>
      </c>
      <c r="D119" s="2" t="s">
        <v>24</v>
      </c>
      <c r="E119" s="107">
        <v>5702.68</v>
      </c>
    </row>
    <row r="120" spans="1:5" x14ac:dyDescent="0.2">
      <c r="A120" s="3">
        <v>41490</v>
      </c>
      <c r="B120" s="2" t="s">
        <v>31</v>
      </c>
      <c r="C120" s="2" t="s">
        <v>23</v>
      </c>
      <c r="D120" s="2" t="s">
        <v>18</v>
      </c>
      <c r="E120" s="107">
        <v>6701.73</v>
      </c>
    </row>
    <row r="121" spans="1:5" x14ac:dyDescent="0.2">
      <c r="A121" s="3">
        <v>41407</v>
      </c>
      <c r="B121" s="2" t="s">
        <v>17</v>
      </c>
      <c r="C121" s="2" t="s">
        <v>20</v>
      </c>
      <c r="D121" s="2" t="s">
        <v>30</v>
      </c>
      <c r="E121" s="107">
        <v>7206.46</v>
      </c>
    </row>
    <row r="122" spans="1:5" x14ac:dyDescent="0.2">
      <c r="A122" s="3">
        <v>41283</v>
      </c>
      <c r="B122" s="2" t="s">
        <v>13</v>
      </c>
      <c r="C122" s="2" t="s">
        <v>14</v>
      </c>
      <c r="D122" s="2" t="s">
        <v>18</v>
      </c>
      <c r="E122" s="107">
        <v>1230.3699999999999</v>
      </c>
    </row>
    <row r="123" spans="1:5" x14ac:dyDescent="0.2">
      <c r="A123" s="3">
        <v>41504</v>
      </c>
      <c r="B123" s="2" t="s">
        <v>13</v>
      </c>
      <c r="C123" s="2" t="s">
        <v>27</v>
      </c>
      <c r="D123" s="2" t="s">
        <v>15</v>
      </c>
      <c r="E123" s="107">
        <v>6543.04</v>
      </c>
    </row>
    <row r="124" spans="1:5" x14ac:dyDescent="0.2">
      <c r="A124" s="3">
        <v>41131</v>
      </c>
      <c r="B124" s="2" t="s">
        <v>13</v>
      </c>
      <c r="C124" s="2" t="s">
        <v>23</v>
      </c>
      <c r="D124" s="2" t="s">
        <v>21</v>
      </c>
      <c r="E124" s="107">
        <v>266.89</v>
      </c>
    </row>
    <row r="125" spans="1:5" x14ac:dyDescent="0.2">
      <c r="A125" s="3">
        <v>40954</v>
      </c>
      <c r="B125" s="2" t="s">
        <v>17</v>
      </c>
      <c r="C125" s="2" t="s">
        <v>20</v>
      </c>
      <c r="D125" s="2" t="s">
        <v>21</v>
      </c>
      <c r="E125" s="107">
        <v>159.71</v>
      </c>
    </row>
    <row r="126" spans="1:5" x14ac:dyDescent="0.2">
      <c r="A126" s="3">
        <v>41628</v>
      </c>
      <c r="B126" s="2" t="s">
        <v>28</v>
      </c>
      <c r="C126" s="2" t="s">
        <v>14</v>
      </c>
      <c r="D126" s="2" t="s">
        <v>32</v>
      </c>
      <c r="E126" s="107">
        <v>9960.8700000000008</v>
      </c>
    </row>
    <row r="127" spans="1:5" x14ac:dyDescent="0.2">
      <c r="A127" s="3">
        <v>41092</v>
      </c>
      <c r="B127" s="2" t="s">
        <v>28</v>
      </c>
      <c r="C127" s="2" t="s">
        <v>20</v>
      </c>
      <c r="D127" s="2" t="s">
        <v>24</v>
      </c>
      <c r="E127" s="107">
        <v>1520.37</v>
      </c>
    </row>
    <row r="128" spans="1:5" x14ac:dyDescent="0.2">
      <c r="A128" s="3">
        <v>41336</v>
      </c>
      <c r="B128" s="2" t="s">
        <v>17</v>
      </c>
      <c r="C128" s="2" t="s">
        <v>23</v>
      </c>
      <c r="D128" s="2" t="s">
        <v>15</v>
      </c>
      <c r="E128" s="107">
        <v>992.32</v>
      </c>
    </row>
    <row r="129" spans="1:5" x14ac:dyDescent="0.2">
      <c r="A129" s="3">
        <v>41308</v>
      </c>
      <c r="B129" s="2" t="s">
        <v>17</v>
      </c>
      <c r="C129" s="2" t="s">
        <v>23</v>
      </c>
      <c r="D129" s="2" t="s">
        <v>282</v>
      </c>
      <c r="E129" s="107">
        <v>5522.55</v>
      </c>
    </row>
    <row r="130" spans="1:5" x14ac:dyDescent="0.2">
      <c r="A130" s="3">
        <v>41599</v>
      </c>
      <c r="B130" s="2" t="s">
        <v>28</v>
      </c>
      <c r="C130" s="2" t="s">
        <v>20</v>
      </c>
      <c r="D130" s="2" t="s">
        <v>29</v>
      </c>
      <c r="E130" s="107">
        <v>3050.43</v>
      </c>
    </row>
    <row r="131" spans="1:5" x14ac:dyDescent="0.2">
      <c r="A131" s="3">
        <v>41575</v>
      </c>
      <c r="B131" s="2" t="s">
        <v>28</v>
      </c>
      <c r="C131" s="2" t="s">
        <v>27</v>
      </c>
      <c r="D131" s="2" t="s">
        <v>35</v>
      </c>
      <c r="E131" s="107">
        <v>4600.95</v>
      </c>
    </row>
    <row r="132" spans="1:5" x14ac:dyDescent="0.2">
      <c r="A132" s="3">
        <v>40969</v>
      </c>
      <c r="B132" s="2" t="s">
        <v>13</v>
      </c>
      <c r="C132" s="2" t="s">
        <v>23</v>
      </c>
      <c r="D132" s="2" t="s">
        <v>32</v>
      </c>
      <c r="E132" s="107">
        <v>4190.0600000000004</v>
      </c>
    </row>
    <row r="133" spans="1:5" x14ac:dyDescent="0.2">
      <c r="A133" s="3">
        <v>41252</v>
      </c>
      <c r="B133" s="2" t="s">
        <v>28</v>
      </c>
      <c r="C133" s="2" t="s">
        <v>23</v>
      </c>
      <c r="D133" s="2" t="s">
        <v>21</v>
      </c>
      <c r="E133" s="107">
        <v>3287.13</v>
      </c>
    </row>
    <row r="134" spans="1:5" x14ac:dyDescent="0.2">
      <c r="A134" s="3">
        <v>41047</v>
      </c>
      <c r="B134" s="2" t="s">
        <v>28</v>
      </c>
      <c r="C134" s="2" t="s">
        <v>27</v>
      </c>
      <c r="D134" s="2" t="s">
        <v>26</v>
      </c>
      <c r="E134" s="107">
        <v>6433.22</v>
      </c>
    </row>
    <row r="135" spans="1:5" x14ac:dyDescent="0.2">
      <c r="A135" s="3">
        <v>41315</v>
      </c>
      <c r="B135" s="2" t="s">
        <v>17</v>
      </c>
      <c r="C135" s="2" t="s">
        <v>14</v>
      </c>
      <c r="D135" s="2" t="s">
        <v>21</v>
      </c>
      <c r="E135" s="107">
        <v>8852.66</v>
      </c>
    </row>
    <row r="136" spans="1:5" x14ac:dyDescent="0.2">
      <c r="A136" s="3">
        <v>40969</v>
      </c>
      <c r="B136" s="2" t="s">
        <v>31</v>
      </c>
      <c r="C136" s="2" t="s">
        <v>20</v>
      </c>
      <c r="D136" s="2" t="s">
        <v>26</v>
      </c>
      <c r="E136" s="107">
        <v>6093.98</v>
      </c>
    </row>
    <row r="137" spans="1:5" x14ac:dyDescent="0.2">
      <c r="A137" s="3">
        <v>41100</v>
      </c>
      <c r="B137" s="2" t="s">
        <v>28</v>
      </c>
      <c r="C137" s="2" t="s">
        <v>23</v>
      </c>
      <c r="D137" s="2" t="s">
        <v>18</v>
      </c>
      <c r="E137" s="107">
        <v>3228.74</v>
      </c>
    </row>
    <row r="138" spans="1:5" x14ac:dyDescent="0.2">
      <c r="A138" s="3">
        <v>40929</v>
      </c>
      <c r="B138" s="2" t="s">
        <v>17</v>
      </c>
      <c r="C138" s="2" t="s">
        <v>23</v>
      </c>
      <c r="D138" s="2" t="s">
        <v>24</v>
      </c>
      <c r="E138" s="107">
        <v>9790.9500000000007</v>
      </c>
    </row>
    <row r="139" spans="1:5" x14ac:dyDescent="0.2">
      <c r="A139" s="3">
        <v>41047</v>
      </c>
      <c r="B139" s="2" t="s">
        <v>31</v>
      </c>
      <c r="C139" s="2" t="s">
        <v>23</v>
      </c>
      <c r="D139" s="2" t="s">
        <v>21</v>
      </c>
      <c r="E139" s="107">
        <v>6601.2</v>
      </c>
    </row>
    <row r="140" spans="1:5" x14ac:dyDescent="0.2">
      <c r="A140" s="3">
        <v>41456</v>
      </c>
      <c r="B140" s="2" t="s">
        <v>28</v>
      </c>
      <c r="C140" s="2" t="s">
        <v>27</v>
      </c>
      <c r="D140" s="2" t="s">
        <v>36</v>
      </c>
      <c r="E140" s="107">
        <v>7960.8</v>
      </c>
    </row>
    <row r="141" spans="1:5" x14ac:dyDescent="0.2">
      <c r="A141" s="3">
        <v>41413</v>
      </c>
      <c r="B141" s="2" t="s">
        <v>17</v>
      </c>
      <c r="C141" s="2" t="s">
        <v>23</v>
      </c>
      <c r="D141" s="2" t="s">
        <v>29</v>
      </c>
      <c r="E141" s="107">
        <v>2400.5300000000002</v>
      </c>
    </row>
    <row r="142" spans="1:5" x14ac:dyDescent="0.2">
      <c r="A142" s="3">
        <v>40999</v>
      </c>
      <c r="B142" s="2" t="s">
        <v>28</v>
      </c>
      <c r="C142" s="2" t="s">
        <v>27</v>
      </c>
      <c r="D142" s="2" t="s">
        <v>29</v>
      </c>
      <c r="E142" s="107">
        <v>4990.71</v>
      </c>
    </row>
    <row r="143" spans="1:5" x14ac:dyDescent="0.2">
      <c r="A143" s="3">
        <v>41547</v>
      </c>
      <c r="B143" s="2" t="s">
        <v>13</v>
      </c>
      <c r="C143" s="2" t="s">
        <v>27</v>
      </c>
      <c r="D143" s="2" t="s">
        <v>18</v>
      </c>
      <c r="E143" s="107">
        <v>898.54</v>
      </c>
    </row>
    <row r="144" spans="1:5" x14ac:dyDescent="0.2">
      <c r="A144" s="3">
        <v>41029</v>
      </c>
      <c r="B144" s="2" t="s">
        <v>31</v>
      </c>
      <c r="C144" s="2" t="s">
        <v>20</v>
      </c>
      <c r="D144" s="2" t="s">
        <v>29</v>
      </c>
      <c r="E144" s="107">
        <v>6491.21</v>
      </c>
    </row>
    <row r="145" spans="1:5" x14ac:dyDescent="0.2">
      <c r="A145" s="3">
        <v>41102</v>
      </c>
      <c r="B145" s="2" t="s">
        <v>28</v>
      </c>
      <c r="C145" s="2" t="s">
        <v>27</v>
      </c>
      <c r="D145" s="2" t="s">
        <v>24</v>
      </c>
      <c r="E145" s="107">
        <v>3274.9</v>
      </c>
    </row>
    <row r="146" spans="1:5" x14ac:dyDescent="0.2">
      <c r="A146" s="3">
        <v>41031</v>
      </c>
      <c r="B146" s="2" t="s">
        <v>13</v>
      </c>
      <c r="C146" s="2" t="s">
        <v>23</v>
      </c>
      <c r="D146" s="2" t="s">
        <v>24</v>
      </c>
      <c r="E146" s="107">
        <v>4798.8900000000003</v>
      </c>
    </row>
    <row r="147" spans="1:5" x14ac:dyDescent="0.2">
      <c r="A147" s="3">
        <v>41217</v>
      </c>
      <c r="B147" s="2" t="s">
        <v>31</v>
      </c>
      <c r="C147" s="2" t="s">
        <v>23</v>
      </c>
      <c r="D147" s="2" t="s">
        <v>26</v>
      </c>
      <c r="E147" s="107">
        <v>6397.83</v>
      </c>
    </row>
    <row r="148" spans="1:5" x14ac:dyDescent="0.2">
      <c r="A148" s="3">
        <v>41311</v>
      </c>
      <c r="B148" s="2" t="s">
        <v>13</v>
      </c>
      <c r="C148" s="2" t="s">
        <v>14</v>
      </c>
      <c r="D148" s="2" t="s">
        <v>35</v>
      </c>
      <c r="E148" s="107">
        <v>2236.36</v>
      </c>
    </row>
    <row r="149" spans="1:5" x14ac:dyDescent="0.2">
      <c r="A149" s="3">
        <v>41549</v>
      </c>
      <c r="B149" s="2" t="s">
        <v>31</v>
      </c>
      <c r="C149" s="2" t="s">
        <v>27</v>
      </c>
      <c r="D149" s="2" t="s">
        <v>33</v>
      </c>
      <c r="E149" s="107">
        <v>391.71</v>
      </c>
    </row>
    <row r="150" spans="1:5" x14ac:dyDescent="0.2">
      <c r="A150" s="3">
        <v>41536</v>
      </c>
      <c r="B150" s="2" t="s">
        <v>17</v>
      </c>
      <c r="C150" s="2" t="s">
        <v>23</v>
      </c>
      <c r="D150" s="2" t="s">
        <v>35</v>
      </c>
      <c r="E150" s="107">
        <v>4385.37</v>
      </c>
    </row>
    <row r="151" spans="1:5" x14ac:dyDescent="0.2">
      <c r="A151" s="3">
        <v>41056</v>
      </c>
      <c r="B151" s="2" t="s">
        <v>13</v>
      </c>
      <c r="C151" s="2" t="s">
        <v>20</v>
      </c>
      <c r="D151" s="2" t="s">
        <v>35</v>
      </c>
      <c r="E151" s="107">
        <v>4922.12</v>
      </c>
    </row>
    <row r="152" spans="1:5" x14ac:dyDescent="0.2">
      <c r="A152" s="3">
        <v>41624</v>
      </c>
      <c r="B152" s="2" t="s">
        <v>28</v>
      </c>
      <c r="C152" s="2" t="s">
        <v>14</v>
      </c>
      <c r="D152" s="2" t="s">
        <v>26</v>
      </c>
      <c r="E152" s="107">
        <v>6859.69</v>
      </c>
    </row>
    <row r="153" spans="1:5" x14ac:dyDescent="0.2">
      <c r="A153" s="3">
        <v>41412</v>
      </c>
      <c r="B153" s="2" t="s">
        <v>31</v>
      </c>
      <c r="C153" s="2" t="s">
        <v>23</v>
      </c>
      <c r="D153" s="2" t="s">
        <v>30</v>
      </c>
      <c r="E153" s="107">
        <v>4542.1400000000003</v>
      </c>
    </row>
    <row r="154" spans="1:5" x14ac:dyDescent="0.2">
      <c r="A154" s="3">
        <v>41347</v>
      </c>
      <c r="B154" s="2" t="s">
        <v>28</v>
      </c>
      <c r="C154" s="2" t="s">
        <v>27</v>
      </c>
      <c r="D154" s="2" t="s">
        <v>30</v>
      </c>
      <c r="E154" s="107">
        <v>5507.25</v>
      </c>
    </row>
    <row r="155" spans="1:5" x14ac:dyDescent="0.2">
      <c r="A155" s="3">
        <v>40989</v>
      </c>
      <c r="B155" s="2" t="s">
        <v>31</v>
      </c>
      <c r="C155" s="2" t="s">
        <v>27</v>
      </c>
      <c r="D155" s="2" t="s">
        <v>30</v>
      </c>
      <c r="E155" s="107">
        <v>4482.53</v>
      </c>
    </row>
    <row r="156" spans="1:5" x14ac:dyDescent="0.2">
      <c r="A156" s="3">
        <v>40943</v>
      </c>
      <c r="B156" s="2" t="s">
        <v>28</v>
      </c>
      <c r="C156" s="2" t="s">
        <v>27</v>
      </c>
      <c r="D156" s="2" t="s">
        <v>32</v>
      </c>
      <c r="E156" s="107">
        <v>2658.34</v>
      </c>
    </row>
    <row r="157" spans="1:5" x14ac:dyDescent="0.2">
      <c r="A157" s="3">
        <v>41083</v>
      </c>
      <c r="B157" s="2" t="s">
        <v>17</v>
      </c>
      <c r="C157" s="2" t="s">
        <v>20</v>
      </c>
      <c r="D157" s="2" t="s">
        <v>30</v>
      </c>
      <c r="E157" s="107">
        <v>4616.16</v>
      </c>
    </row>
    <row r="158" spans="1:5" x14ac:dyDescent="0.2">
      <c r="A158" s="3">
        <v>41553</v>
      </c>
      <c r="B158" s="2" t="s">
        <v>31</v>
      </c>
      <c r="C158" s="2" t="s">
        <v>27</v>
      </c>
      <c r="D158" s="2" t="s">
        <v>29</v>
      </c>
      <c r="E158" s="107">
        <v>6330.3</v>
      </c>
    </row>
    <row r="159" spans="1:5" x14ac:dyDescent="0.2">
      <c r="A159" s="3">
        <v>41364</v>
      </c>
      <c r="B159" s="2" t="s">
        <v>28</v>
      </c>
      <c r="C159" s="2" t="s">
        <v>14</v>
      </c>
      <c r="D159" s="2" t="s">
        <v>26</v>
      </c>
      <c r="E159" s="107">
        <v>1313.47</v>
      </c>
    </row>
    <row r="160" spans="1:5" x14ac:dyDescent="0.2">
      <c r="A160" s="3">
        <v>41059</v>
      </c>
      <c r="B160" s="2" t="s">
        <v>28</v>
      </c>
      <c r="C160" s="2" t="s">
        <v>23</v>
      </c>
      <c r="D160" s="2" t="s">
        <v>33</v>
      </c>
      <c r="E160" s="107">
        <v>5587.69</v>
      </c>
    </row>
    <row r="161" spans="1:5" x14ac:dyDescent="0.2">
      <c r="A161" s="3">
        <v>41099</v>
      </c>
      <c r="B161" s="2" t="s">
        <v>17</v>
      </c>
      <c r="C161" s="2" t="s">
        <v>23</v>
      </c>
      <c r="D161" s="2" t="s">
        <v>30</v>
      </c>
      <c r="E161" s="107">
        <v>3990.06</v>
      </c>
    </row>
    <row r="162" spans="1:5" x14ac:dyDescent="0.2">
      <c r="A162" s="3">
        <v>41444</v>
      </c>
      <c r="B162" s="2" t="s">
        <v>17</v>
      </c>
      <c r="C162" s="2" t="s">
        <v>27</v>
      </c>
      <c r="D162" s="2" t="s">
        <v>21</v>
      </c>
      <c r="E162" s="107">
        <v>3729.75</v>
      </c>
    </row>
    <row r="163" spans="1:5" x14ac:dyDescent="0.2">
      <c r="A163" s="3">
        <v>41620</v>
      </c>
      <c r="B163" s="2" t="s">
        <v>17</v>
      </c>
      <c r="C163" s="2" t="s">
        <v>14</v>
      </c>
      <c r="D163" s="2" t="s">
        <v>30</v>
      </c>
      <c r="E163" s="107">
        <v>136.47999999999999</v>
      </c>
    </row>
    <row r="164" spans="1:5" x14ac:dyDescent="0.2">
      <c r="A164" s="3">
        <v>41020</v>
      </c>
      <c r="B164" s="2" t="s">
        <v>28</v>
      </c>
      <c r="C164" s="2" t="s">
        <v>27</v>
      </c>
      <c r="D164" s="2" t="s">
        <v>33</v>
      </c>
      <c r="E164" s="107">
        <v>1978.08</v>
      </c>
    </row>
    <row r="165" spans="1:5" x14ac:dyDescent="0.2">
      <c r="A165" s="3">
        <v>40947</v>
      </c>
      <c r="B165" s="2" t="s">
        <v>28</v>
      </c>
      <c r="C165" s="2" t="s">
        <v>27</v>
      </c>
      <c r="D165" s="2" t="s">
        <v>15</v>
      </c>
      <c r="E165" s="107">
        <v>2582.7600000000002</v>
      </c>
    </row>
    <row r="166" spans="1:5" x14ac:dyDescent="0.2">
      <c r="A166" s="3">
        <v>41160</v>
      </c>
      <c r="B166" s="2" t="s">
        <v>17</v>
      </c>
      <c r="C166" s="2" t="s">
        <v>27</v>
      </c>
      <c r="D166" s="2" t="s">
        <v>24</v>
      </c>
      <c r="E166" s="107">
        <v>2072.27</v>
      </c>
    </row>
    <row r="167" spans="1:5" x14ac:dyDescent="0.2">
      <c r="A167" s="3">
        <v>41424</v>
      </c>
      <c r="B167" s="2" t="s">
        <v>17</v>
      </c>
      <c r="C167" s="2" t="s">
        <v>23</v>
      </c>
      <c r="D167" s="2" t="s">
        <v>15</v>
      </c>
      <c r="E167" s="107">
        <v>1894.12</v>
      </c>
    </row>
    <row r="168" spans="1:5" x14ac:dyDescent="0.2">
      <c r="A168" s="3">
        <v>40945</v>
      </c>
      <c r="B168" s="2" t="s">
        <v>31</v>
      </c>
      <c r="C168" s="2" t="s">
        <v>14</v>
      </c>
      <c r="D168" s="2" t="s">
        <v>33</v>
      </c>
      <c r="E168" s="107">
        <v>8015.49</v>
      </c>
    </row>
    <row r="169" spans="1:5" x14ac:dyDescent="0.2">
      <c r="A169" s="3">
        <v>41286</v>
      </c>
      <c r="B169" s="2" t="s">
        <v>28</v>
      </c>
      <c r="C169" s="2" t="s">
        <v>27</v>
      </c>
      <c r="D169" s="2" t="s">
        <v>282</v>
      </c>
      <c r="E169" s="107">
        <v>5884.92</v>
      </c>
    </row>
    <row r="170" spans="1:5" x14ac:dyDescent="0.2">
      <c r="A170" s="3">
        <v>41268</v>
      </c>
      <c r="B170" s="2" t="s">
        <v>17</v>
      </c>
      <c r="C170" s="2" t="s">
        <v>20</v>
      </c>
      <c r="D170" s="2" t="s">
        <v>36</v>
      </c>
      <c r="E170" s="107">
        <v>7431.63</v>
      </c>
    </row>
    <row r="171" spans="1:5" x14ac:dyDescent="0.2">
      <c r="A171" s="3">
        <v>41362</v>
      </c>
      <c r="B171" s="2" t="s">
        <v>17</v>
      </c>
      <c r="C171" s="2" t="s">
        <v>27</v>
      </c>
      <c r="D171" s="2" t="s">
        <v>15</v>
      </c>
      <c r="E171" s="107">
        <v>7492.21</v>
      </c>
    </row>
    <row r="172" spans="1:5" x14ac:dyDescent="0.2">
      <c r="A172" s="3">
        <v>41086</v>
      </c>
      <c r="B172" s="2" t="s">
        <v>17</v>
      </c>
      <c r="C172" s="2" t="s">
        <v>23</v>
      </c>
      <c r="D172" s="2" t="s">
        <v>18</v>
      </c>
      <c r="E172" s="107">
        <v>6736.05</v>
      </c>
    </row>
    <row r="173" spans="1:5" x14ac:dyDescent="0.2">
      <c r="A173" s="3">
        <v>41613</v>
      </c>
      <c r="B173" s="2" t="s">
        <v>28</v>
      </c>
      <c r="C173" s="2" t="s">
        <v>20</v>
      </c>
      <c r="D173" s="2" t="s">
        <v>33</v>
      </c>
      <c r="E173" s="107">
        <v>2243.91</v>
      </c>
    </row>
    <row r="174" spans="1:5" x14ac:dyDescent="0.2">
      <c r="A174" s="3">
        <v>41067</v>
      </c>
      <c r="B174" s="2" t="s">
        <v>28</v>
      </c>
      <c r="C174" s="2" t="s">
        <v>14</v>
      </c>
      <c r="D174" s="2" t="s">
        <v>30</v>
      </c>
      <c r="E174" s="107">
        <v>9809.18</v>
      </c>
    </row>
    <row r="175" spans="1:5" x14ac:dyDescent="0.2">
      <c r="A175" s="3">
        <v>41169</v>
      </c>
      <c r="B175" s="2" t="s">
        <v>31</v>
      </c>
      <c r="C175" s="2" t="s">
        <v>14</v>
      </c>
      <c r="D175" s="2" t="s">
        <v>29</v>
      </c>
      <c r="E175" s="107">
        <v>2865.57</v>
      </c>
    </row>
    <row r="176" spans="1:5" x14ac:dyDescent="0.2">
      <c r="A176" s="3">
        <v>41092</v>
      </c>
      <c r="B176" s="2" t="s">
        <v>17</v>
      </c>
      <c r="C176" s="2" t="s">
        <v>27</v>
      </c>
      <c r="D176" s="2" t="s">
        <v>33</v>
      </c>
      <c r="E176" s="107">
        <v>3637.79</v>
      </c>
    </row>
    <row r="177" spans="1:5" x14ac:dyDescent="0.2">
      <c r="A177" s="3">
        <v>41206</v>
      </c>
      <c r="B177" s="2" t="s">
        <v>31</v>
      </c>
      <c r="C177" s="2" t="s">
        <v>27</v>
      </c>
      <c r="D177" s="2" t="s">
        <v>29</v>
      </c>
      <c r="E177" s="107">
        <v>9517.92</v>
      </c>
    </row>
    <row r="178" spans="1:5" x14ac:dyDescent="0.2">
      <c r="A178" s="3">
        <v>41315</v>
      </c>
      <c r="B178" s="2" t="s">
        <v>17</v>
      </c>
      <c r="C178" s="2" t="s">
        <v>23</v>
      </c>
      <c r="D178" s="2" t="s">
        <v>35</v>
      </c>
      <c r="E178" s="107">
        <v>5913.46</v>
      </c>
    </row>
    <row r="179" spans="1:5" x14ac:dyDescent="0.2">
      <c r="A179" s="3">
        <v>41146</v>
      </c>
      <c r="B179" s="2" t="s">
        <v>13</v>
      </c>
      <c r="C179" s="2" t="s">
        <v>20</v>
      </c>
      <c r="D179" s="2" t="s">
        <v>35</v>
      </c>
      <c r="E179" s="107">
        <v>5769.62</v>
      </c>
    </row>
    <row r="180" spans="1:5" x14ac:dyDescent="0.2">
      <c r="A180" s="3">
        <v>41252</v>
      </c>
      <c r="B180" s="2" t="s">
        <v>28</v>
      </c>
      <c r="C180" s="2" t="s">
        <v>23</v>
      </c>
      <c r="D180" s="2" t="s">
        <v>18</v>
      </c>
      <c r="E180" s="107">
        <v>4316.8900000000003</v>
      </c>
    </row>
    <row r="181" spans="1:5" x14ac:dyDescent="0.2">
      <c r="A181" s="3">
        <v>41144</v>
      </c>
      <c r="B181" s="2" t="s">
        <v>28</v>
      </c>
      <c r="C181" s="2" t="s">
        <v>27</v>
      </c>
      <c r="D181" s="2" t="s">
        <v>30</v>
      </c>
      <c r="E181" s="107">
        <v>1762.64</v>
      </c>
    </row>
    <row r="182" spans="1:5" x14ac:dyDescent="0.2">
      <c r="A182" s="3">
        <v>40940</v>
      </c>
      <c r="B182" s="2" t="s">
        <v>13</v>
      </c>
      <c r="C182" s="2" t="s">
        <v>14</v>
      </c>
      <c r="D182" s="2" t="s">
        <v>282</v>
      </c>
      <c r="E182" s="107">
        <v>9967.8700000000008</v>
      </c>
    </row>
    <row r="183" spans="1:5" x14ac:dyDescent="0.2">
      <c r="A183" s="3">
        <v>41206</v>
      </c>
      <c r="B183" s="2" t="s">
        <v>28</v>
      </c>
      <c r="C183" s="2" t="s">
        <v>14</v>
      </c>
      <c r="D183" s="2" t="s">
        <v>15</v>
      </c>
      <c r="E183" s="107">
        <v>7369.81</v>
      </c>
    </row>
    <row r="184" spans="1:5" x14ac:dyDescent="0.2">
      <c r="A184" s="3">
        <v>40979</v>
      </c>
      <c r="B184" s="2" t="s">
        <v>28</v>
      </c>
      <c r="C184" s="2" t="s">
        <v>20</v>
      </c>
      <c r="D184" s="2" t="s">
        <v>33</v>
      </c>
      <c r="E184" s="107">
        <v>6570.44</v>
      </c>
    </row>
    <row r="185" spans="1:5" x14ac:dyDescent="0.2">
      <c r="A185" s="3">
        <v>41637</v>
      </c>
      <c r="B185" s="2" t="s">
        <v>28</v>
      </c>
      <c r="C185" s="2" t="s">
        <v>20</v>
      </c>
      <c r="D185" s="2" t="s">
        <v>282</v>
      </c>
      <c r="E185" s="107">
        <v>7285.85</v>
      </c>
    </row>
    <row r="186" spans="1:5" x14ac:dyDescent="0.2">
      <c r="A186" s="3">
        <v>41141</v>
      </c>
      <c r="B186" s="2" t="s">
        <v>28</v>
      </c>
      <c r="C186" s="2" t="s">
        <v>20</v>
      </c>
      <c r="D186" s="2" t="s">
        <v>29</v>
      </c>
      <c r="E186" s="107">
        <v>457.56</v>
      </c>
    </row>
    <row r="187" spans="1:5" x14ac:dyDescent="0.2">
      <c r="A187" s="3">
        <v>41168</v>
      </c>
      <c r="B187" s="2" t="s">
        <v>17</v>
      </c>
      <c r="C187" s="2" t="s">
        <v>20</v>
      </c>
      <c r="D187" s="2" t="s">
        <v>24</v>
      </c>
      <c r="E187" s="107">
        <v>451.46</v>
      </c>
    </row>
    <row r="188" spans="1:5" x14ac:dyDescent="0.2">
      <c r="A188" s="3">
        <v>41106</v>
      </c>
      <c r="B188" s="2" t="s">
        <v>17</v>
      </c>
      <c r="C188" s="2" t="s">
        <v>27</v>
      </c>
      <c r="D188" s="2" t="s">
        <v>32</v>
      </c>
      <c r="E188" s="107">
        <v>9582.9</v>
      </c>
    </row>
    <row r="189" spans="1:5" x14ac:dyDescent="0.2">
      <c r="A189" s="3">
        <v>41206</v>
      </c>
      <c r="B189" s="2" t="s">
        <v>17</v>
      </c>
      <c r="C189" s="2" t="s">
        <v>20</v>
      </c>
      <c r="D189" s="2" t="s">
        <v>36</v>
      </c>
      <c r="E189" s="107">
        <v>2044.46</v>
      </c>
    </row>
    <row r="190" spans="1:5" x14ac:dyDescent="0.2">
      <c r="A190" s="3">
        <v>41489</v>
      </c>
      <c r="B190" s="2" t="s">
        <v>13</v>
      </c>
      <c r="C190" s="2" t="s">
        <v>27</v>
      </c>
      <c r="D190" s="2" t="s">
        <v>26</v>
      </c>
      <c r="E190" s="107">
        <v>3463.96</v>
      </c>
    </row>
    <row r="191" spans="1:5" x14ac:dyDescent="0.2">
      <c r="A191" s="3">
        <v>40958</v>
      </c>
      <c r="B191" s="2" t="s">
        <v>13</v>
      </c>
      <c r="C191" s="2" t="s">
        <v>27</v>
      </c>
      <c r="D191" s="2" t="s">
        <v>21</v>
      </c>
      <c r="E191" s="107">
        <v>172.77</v>
      </c>
    </row>
    <row r="192" spans="1:5" x14ac:dyDescent="0.2">
      <c r="A192" s="3">
        <v>41192</v>
      </c>
      <c r="B192" s="2" t="s">
        <v>28</v>
      </c>
      <c r="C192" s="2" t="s">
        <v>27</v>
      </c>
      <c r="D192" s="2" t="s">
        <v>24</v>
      </c>
      <c r="E192" s="107">
        <v>9438.77</v>
      </c>
    </row>
    <row r="193" spans="1:5" x14ac:dyDescent="0.2">
      <c r="A193" s="3">
        <v>41169</v>
      </c>
      <c r="B193" s="2" t="s">
        <v>17</v>
      </c>
      <c r="C193" s="2" t="s">
        <v>27</v>
      </c>
      <c r="D193" s="2" t="s">
        <v>15</v>
      </c>
      <c r="E193" s="107">
        <v>4488.33</v>
      </c>
    </row>
    <row r="194" spans="1:5" x14ac:dyDescent="0.2">
      <c r="A194" s="3">
        <v>41453</v>
      </c>
      <c r="B194" s="2" t="s">
        <v>13</v>
      </c>
      <c r="C194" s="2" t="s">
        <v>23</v>
      </c>
      <c r="D194" s="2" t="s">
        <v>32</v>
      </c>
      <c r="E194" s="107">
        <v>3812.82</v>
      </c>
    </row>
    <row r="195" spans="1:5" x14ac:dyDescent="0.2">
      <c r="A195" s="3">
        <v>41245</v>
      </c>
      <c r="B195" s="2" t="s">
        <v>17</v>
      </c>
      <c r="C195" s="2" t="s">
        <v>14</v>
      </c>
      <c r="D195" s="2" t="s">
        <v>21</v>
      </c>
      <c r="E195" s="107">
        <v>7768.34</v>
      </c>
    </row>
    <row r="196" spans="1:5" x14ac:dyDescent="0.2">
      <c r="A196" s="3">
        <v>41169</v>
      </c>
      <c r="B196" s="2" t="s">
        <v>13</v>
      </c>
      <c r="C196" s="2" t="s">
        <v>14</v>
      </c>
      <c r="D196" s="2" t="s">
        <v>18</v>
      </c>
      <c r="E196" s="107">
        <v>6486.18</v>
      </c>
    </row>
    <row r="197" spans="1:5" x14ac:dyDescent="0.2">
      <c r="A197" s="3">
        <v>41321</v>
      </c>
      <c r="B197" s="2" t="s">
        <v>13</v>
      </c>
      <c r="C197" s="2" t="s">
        <v>20</v>
      </c>
      <c r="D197" s="2" t="s">
        <v>36</v>
      </c>
      <c r="E197" s="107">
        <v>8767.76</v>
      </c>
    </row>
    <row r="198" spans="1:5" x14ac:dyDescent="0.2">
      <c r="A198" s="3">
        <v>41381</v>
      </c>
      <c r="B198" s="2" t="s">
        <v>17</v>
      </c>
      <c r="C198" s="2" t="s">
        <v>20</v>
      </c>
      <c r="D198" s="2" t="s">
        <v>21</v>
      </c>
      <c r="E198" s="107">
        <v>7991.82</v>
      </c>
    </row>
    <row r="199" spans="1:5" x14ac:dyDescent="0.2">
      <c r="A199" s="3">
        <v>40933</v>
      </c>
      <c r="B199" s="2" t="s">
        <v>31</v>
      </c>
      <c r="C199" s="2" t="s">
        <v>27</v>
      </c>
      <c r="D199" s="2" t="s">
        <v>21</v>
      </c>
      <c r="E199" s="107">
        <v>3578.54</v>
      </c>
    </row>
    <row r="200" spans="1:5" x14ac:dyDescent="0.2">
      <c r="A200" s="3">
        <v>41625</v>
      </c>
      <c r="B200" s="2" t="s">
        <v>31</v>
      </c>
      <c r="C200" s="2" t="s">
        <v>27</v>
      </c>
      <c r="D200" s="2" t="s">
        <v>35</v>
      </c>
      <c r="E200" s="107">
        <v>5592.79</v>
      </c>
    </row>
    <row r="201" spans="1:5" x14ac:dyDescent="0.2">
      <c r="A201" s="3">
        <v>41068</v>
      </c>
      <c r="B201" s="2" t="s">
        <v>17</v>
      </c>
      <c r="C201" s="2" t="s">
        <v>14</v>
      </c>
      <c r="D201" s="2" t="s">
        <v>18</v>
      </c>
      <c r="E201" s="107">
        <v>9990.02</v>
      </c>
    </row>
    <row r="202" spans="1:5" x14ac:dyDescent="0.2">
      <c r="A202" s="3">
        <v>41492</v>
      </c>
      <c r="B202" s="2" t="s">
        <v>28</v>
      </c>
      <c r="C202" s="2" t="s">
        <v>14</v>
      </c>
      <c r="D202" s="2" t="s">
        <v>18</v>
      </c>
      <c r="E202" s="107">
        <v>1048.9000000000001</v>
      </c>
    </row>
    <row r="203" spans="1:5" x14ac:dyDescent="0.2">
      <c r="A203" s="3">
        <v>40987</v>
      </c>
      <c r="B203" s="2" t="s">
        <v>13</v>
      </c>
      <c r="C203" s="2" t="s">
        <v>23</v>
      </c>
      <c r="D203" s="2" t="s">
        <v>30</v>
      </c>
      <c r="E203" s="107">
        <v>7376.88</v>
      </c>
    </row>
    <row r="204" spans="1:5" x14ac:dyDescent="0.2">
      <c r="A204" s="3">
        <v>41291</v>
      </c>
      <c r="B204" s="2" t="s">
        <v>17</v>
      </c>
      <c r="C204" s="2" t="s">
        <v>27</v>
      </c>
      <c r="D204" s="2" t="s">
        <v>15</v>
      </c>
      <c r="E204" s="107">
        <v>586.23</v>
      </c>
    </row>
    <row r="205" spans="1:5" x14ac:dyDescent="0.2">
      <c r="A205" s="3">
        <v>41025</v>
      </c>
      <c r="B205" s="2" t="s">
        <v>17</v>
      </c>
      <c r="C205" s="2" t="s">
        <v>23</v>
      </c>
      <c r="D205" s="2" t="s">
        <v>26</v>
      </c>
      <c r="E205" s="107">
        <v>8017.99</v>
      </c>
    </row>
    <row r="206" spans="1:5" x14ac:dyDescent="0.2">
      <c r="A206" s="3">
        <v>41236</v>
      </c>
      <c r="B206" s="2" t="s">
        <v>28</v>
      </c>
      <c r="C206" s="2" t="s">
        <v>23</v>
      </c>
      <c r="D206" s="2" t="s">
        <v>282</v>
      </c>
      <c r="E206" s="107">
        <v>5340.37</v>
      </c>
    </row>
    <row r="207" spans="1:5" x14ac:dyDescent="0.2">
      <c r="A207" s="3">
        <v>41189</v>
      </c>
      <c r="B207" s="2" t="s">
        <v>28</v>
      </c>
      <c r="C207" s="2" t="s">
        <v>27</v>
      </c>
      <c r="D207" s="2" t="s">
        <v>24</v>
      </c>
      <c r="E207" s="107">
        <v>3122.4</v>
      </c>
    </row>
    <row r="208" spans="1:5" x14ac:dyDescent="0.2">
      <c r="A208" s="3">
        <v>40937</v>
      </c>
      <c r="B208" s="2" t="s">
        <v>13</v>
      </c>
      <c r="C208" s="2" t="s">
        <v>14</v>
      </c>
      <c r="D208" s="2" t="s">
        <v>35</v>
      </c>
      <c r="E208" s="107">
        <v>9829.42</v>
      </c>
    </row>
    <row r="209" spans="1:5" x14ac:dyDescent="0.2">
      <c r="A209" s="3">
        <v>41504</v>
      </c>
      <c r="B209" s="2" t="s">
        <v>13</v>
      </c>
      <c r="C209" s="2" t="s">
        <v>14</v>
      </c>
      <c r="D209" s="2" t="s">
        <v>34</v>
      </c>
      <c r="E209" s="107">
        <v>4574.5600000000004</v>
      </c>
    </row>
    <row r="210" spans="1:5" x14ac:dyDescent="0.2">
      <c r="A210" s="3">
        <v>41352</v>
      </c>
      <c r="B210" s="2" t="s">
        <v>13</v>
      </c>
      <c r="C210" s="2" t="s">
        <v>27</v>
      </c>
      <c r="D210" s="2" t="s">
        <v>26</v>
      </c>
      <c r="E210" s="107">
        <v>8434.3799999999992</v>
      </c>
    </row>
    <row r="211" spans="1:5" x14ac:dyDescent="0.2">
      <c r="A211" s="3">
        <v>41598</v>
      </c>
      <c r="B211" s="2" t="s">
        <v>13</v>
      </c>
      <c r="C211" s="2" t="s">
        <v>14</v>
      </c>
      <c r="D211" s="2" t="s">
        <v>33</v>
      </c>
      <c r="E211" s="107">
        <v>3561.73</v>
      </c>
    </row>
    <row r="212" spans="1:5" x14ac:dyDescent="0.2">
      <c r="A212" s="3">
        <v>40932</v>
      </c>
      <c r="B212" s="2" t="s">
        <v>17</v>
      </c>
      <c r="C212" s="2" t="s">
        <v>20</v>
      </c>
      <c r="D212" s="2" t="s">
        <v>282</v>
      </c>
      <c r="E212" s="107">
        <v>895.93</v>
      </c>
    </row>
    <row r="213" spans="1:5" x14ac:dyDescent="0.2">
      <c r="A213" s="3">
        <v>41425</v>
      </c>
      <c r="B213" s="2" t="s">
        <v>13</v>
      </c>
      <c r="C213" s="2" t="s">
        <v>20</v>
      </c>
      <c r="D213" s="2" t="s">
        <v>29</v>
      </c>
      <c r="E213" s="107">
        <v>9988.99</v>
      </c>
    </row>
    <row r="214" spans="1:5" x14ac:dyDescent="0.2">
      <c r="A214" s="3">
        <v>41015</v>
      </c>
      <c r="B214" s="2" t="s">
        <v>28</v>
      </c>
      <c r="C214" s="2" t="s">
        <v>23</v>
      </c>
      <c r="D214" s="2" t="s">
        <v>282</v>
      </c>
      <c r="E214" s="107">
        <v>4053.6</v>
      </c>
    </row>
    <row r="215" spans="1:5" x14ac:dyDescent="0.2">
      <c r="A215" s="3">
        <v>41302</v>
      </c>
      <c r="B215" s="2" t="s">
        <v>17</v>
      </c>
      <c r="C215" s="2" t="s">
        <v>27</v>
      </c>
      <c r="D215" s="2" t="s">
        <v>282</v>
      </c>
      <c r="E215" s="107">
        <v>6958.4</v>
      </c>
    </row>
    <row r="216" spans="1:5" x14ac:dyDescent="0.2">
      <c r="A216" s="3">
        <v>41156</v>
      </c>
      <c r="B216" s="2" t="s">
        <v>28</v>
      </c>
      <c r="C216" s="2" t="s">
        <v>27</v>
      </c>
      <c r="D216" s="2" t="s">
        <v>26</v>
      </c>
      <c r="E216" s="107">
        <v>7985.57</v>
      </c>
    </row>
    <row r="217" spans="1:5" x14ac:dyDescent="0.2">
      <c r="A217" s="3">
        <v>41441</v>
      </c>
      <c r="B217" s="2" t="s">
        <v>31</v>
      </c>
      <c r="C217" s="2" t="s">
        <v>23</v>
      </c>
      <c r="D217" s="2" t="s">
        <v>33</v>
      </c>
      <c r="E217" s="107">
        <v>6599.01</v>
      </c>
    </row>
    <row r="218" spans="1:5" x14ac:dyDescent="0.2">
      <c r="A218" s="3">
        <v>40913</v>
      </c>
      <c r="B218" s="2" t="s">
        <v>28</v>
      </c>
      <c r="C218" s="2" t="s">
        <v>20</v>
      </c>
      <c r="D218" s="2" t="s">
        <v>24</v>
      </c>
      <c r="E218" s="107">
        <v>1092.4000000000001</v>
      </c>
    </row>
    <row r="219" spans="1:5" x14ac:dyDescent="0.2">
      <c r="A219" s="3">
        <v>41363</v>
      </c>
      <c r="B219" s="2" t="s">
        <v>28</v>
      </c>
      <c r="C219" s="2" t="s">
        <v>27</v>
      </c>
      <c r="D219" s="2" t="s">
        <v>29</v>
      </c>
      <c r="E219" s="107">
        <v>6432.9</v>
      </c>
    </row>
    <row r="220" spans="1:5" x14ac:dyDescent="0.2">
      <c r="A220" s="3">
        <v>41540</v>
      </c>
      <c r="B220" s="2" t="s">
        <v>17</v>
      </c>
      <c r="C220" s="2" t="s">
        <v>27</v>
      </c>
      <c r="D220" s="2" t="s">
        <v>36</v>
      </c>
      <c r="E220" s="107">
        <v>3353.63</v>
      </c>
    </row>
    <row r="221" spans="1:5" x14ac:dyDescent="0.2">
      <c r="A221" s="3">
        <v>41624</v>
      </c>
      <c r="B221" s="2" t="s">
        <v>31</v>
      </c>
      <c r="C221" s="2" t="s">
        <v>14</v>
      </c>
      <c r="D221" s="2" t="s">
        <v>24</v>
      </c>
      <c r="E221" s="107">
        <v>1643.66</v>
      </c>
    </row>
    <row r="222" spans="1:5" x14ac:dyDescent="0.2">
      <c r="A222" s="3">
        <v>41260</v>
      </c>
      <c r="B222" s="2" t="s">
        <v>28</v>
      </c>
      <c r="C222" s="2" t="s">
        <v>14</v>
      </c>
      <c r="D222" s="2" t="s">
        <v>35</v>
      </c>
      <c r="E222" s="107">
        <v>2780.3</v>
      </c>
    </row>
    <row r="223" spans="1:5" x14ac:dyDescent="0.2">
      <c r="A223" s="3">
        <v>41621</v>
      </c>
      <c r="B223" s="2" t="s">
        <v>17</v>
      </c>
      <c r="C223" s="2" t="s">
        <v>27</v>
      </c>
      <c r="D223" s="2" t="s">
        <v>32</v>
      </c>
      <c r="E223" s="107">
        <v>2054.33</v>
      </c>
    </row>
    <row r="224" spans="1:5" x14ac:dyDescent="0.2">
      <c r="A224" s="3">
        <v>41639</v>
      </c>
      <c r="B224" s="2" t="s">
        <v>17</v>
      </c>
      <c r="C224" s="2" t="s">
        <v>27</v>
      </c>
      <c r="D224" s="2" t="s">
        <v>29</v>
      </c>
      <c r="E224" s="107">
        <v>9300.6</v>
      </c>
    </row>
    <row r="225" spans="1:5" x14ac:dyDescent="0.2">
      <c r="A225" s="3">
        <v>41253</v>
      </c>
      <c r="B225" s="2" t="s">
        <v>31</v>
      </c>
      <c r="C225" s="2" t="s">
        <v>14</v>
      </c>
      <c r="D225" s="2" t="s">
        <v>15</v>
      </c>
      <c r="E225" s="107">
        <v>3255.28</v>
      </c>
    </row>
    <row r="226" spans="1:5" x14ac:dyDescent="0.2">
      <c r="A226" s="3">
        <v>41204</v>
      </c>
      <c r="B226" s="2" t="s">
        <v>28</v>
      </c>
      <c r="C226" s="2" t="s">
        <v>14</v>
      </c>
      <c r="D226" s="2" t="s">
        <v>36</v>
      </c>
      <c r="E226" s="107">
        <v>4004.09</v>
      </c>
    </row>
    <row r="227" spans="1:5" x14ac:dyDescent="0.2">
      <c r="A227" s="3">
        <v>40930</v>
      </c>
      <c r="B227" s="2" t="s">
        <v>28</v>
      </c>
      <c r="C227" s="2" t="s">
        <v>20</v>
      </c>
      <c r="D227" s="2" t="s">
        <v>282</v>
      </c>
      <c r="E227" s="107">
        <v>3080.26</v>
      </c>
    </row>
    <row r="228" spans="1:5" x14ac:dyDescent="0.2">
      <c r="A228" s="3">
        <v>41056</v>
      </c>
      <c r="B228" s="2" t="s">
        <v>13</v>
      </c>
      <c r="C228" s="2" t="s">
        <v>20</v>
      </c>
      <c r="D228" s="2" t="s">
        <v>36</v>
      </c>
      <c r="E228" s="107">
        <v>194.68</v>
      </c>
    </row>
    <row r="229" spans="1:5" x14ac:dyDescent="0.2">
      <c r="A229" s="3">
        <v>41030</v>
      </c>
      <c r="B229" s="2" t="s">
        <v>13</v>
      </c>
      <c r="C229" s="2" t="s">
        <v>14</v>
      </c>
      <c r="D229" s="2" t="s">
        <v>36</v>
      </c>
      <c r="E229" s="107">
        <v>3355.05</v>
      </c>
    </row>
    <row r="230" spans="1:5" x14ac:dyDescent="0.2">
      <c r="A230" s="3">
        <v>41635</v>
      </c>
      <c r="B230" s="2" t="s">
        <v>28</v>
      </c>
      <c r="C230" s="2" t="s">
        <v>20</v>
      </c>
      <c r="D230" s="2" t="s">
        <v>18</v>
      </c>
      <c r="E230" s="107">
        <v>6822.01</v>
      </c>
    </row>
    <row r="231" spans="1:5" x14ac:dyDescent="0.2">
      <c r="A231" s="3">
        <v>41195</v>
      </c>
      <c r="B231" s="2" t="s">
        <v>13</v>
      </c>
      <c r="C231" s="2" t="s">
        <v>27</v>
      </c>
      <c r="D231" s="2" t="s">
        <v>282</v>
      </c>
      <c r="E231" s="107">
        <v>31.67</v>
      </c>
    </row>
    <row r="232" spans="1:5" x14ac:dyDescent="0.2">
      <c r="A232" s="3">
        <v>41270</v>
      </c>
      <c r="B232" s="2" t="s">
        <v>13</v>
      </c>
      <c r="C232" s="2" t="s">
        <v>20</v>
      </c>
      <c r="D232" s="2" t="s">
        <v>36</v>
      </c>
      <c r="E232" s="107">
        <v>9179.51</v>
      </c>
    </row>
    <row r="233" spans="1:5" x14ac:dyDescent="0.2">
      <c r="A233" s="3">
        <v>41341</v>
      </c>
      <c r="B233" s="2" t="s">
        <v>28</v>
      </c>
      <c r="C233" s="2" t="s">
        <v>27</v>
      </c>
      <c r="D233" s="2" t="s">
        <v>18</v>
      </c>
      <c r="E233" s="107">
        <v>3780.85</v>
      </c>
    </row>
    <row r="234" spans="1:5" x14ac:dyDescent="0.2">
      <c r="A234" s="3">
        <v>40909</v>
      </c>
      <c r="B234" s="2" t="s">
        <v>17</v>
      </c>
      <c r="C234" s="2" t="s">
        <v>14</v>
      </c>
      <c r="D234" s="2" t="s">
        <v>26</v>
      </c>
      <c r="E234" s="107">
        <v>7358.03</v>
      </c>
    </row>
    <row r="235" spans="1:5" x14ac:dyDescent="0.2">
      <c r="A235" s="3">
        <v>41465</v>
      </c>
      <c r="B235" s="2" t="s">
        <v>13</v>
      </c>
      <c r="C235" s="2" t="s">
        <v>27</v>
      </c>
      <c r="D235" s="2" t="s">
        <v>21</v>
      </c>
      <c r="E235" s="107">
        <v>9139</v>
      </c>
    </row>
    <row r="236" spans="1:5" x14ac:dyDescent="0.2">
      <c r="A236" s="3">
        <v>40950</v>
      </c>
      <c r="B236" s="2" t="s">
        <v>13</v>
      </c>
      <c r="C236" s="2" t="s">
        <v>20</v>
      </c>
      <c r="D236" s="2" t="s">
        <v>26</v>
      </c>
      <c r="E236" s="107">
        <v>4852.71</v>
      </c>
    </row>
    <row r="237" spans="1:5" x14ac:dyDescent="0.2">
      <c r="A237" s="3">
        <v>41487</v>
      </c>
      <c r="B237" s="2" t="s">
        <v>31</v>
      </c>
      <c r="C237" s="2" t="s">
        <v>14</v>
      </c>
      <c r="D237" s="2" t="s">
        <v>35</v>
      </c>
      <c r="E237" s="107">
        <v>8293</v>
      </c>
    </row>
    <row r="238" spans="1:5" x14ac:dyDescent="0.2">
      <c r="A238" s="3">
        <v>41562</v>
      </c>
      <c r="B238" s="2" t="s">
        <v>31</v>
      </c>
      <c r="C238" s="2" t="s">
        <v>23</v>
      </c>
      <c r="D238" s="2" t="s">
        <v>282</v>
      </c>
      <c r="E238" s="107">
        <v>8702.2199999999993</v>
      </c>
    </row>
    <row r="239" spans="1:5" x14ac:dyDescent="0.2">
      <c r="A239" s="3">
        <v>41323</v>
      </c>
      <c r="B239" s="2" t="s">
        <v>28</v>
      </c>
      <c r="C239" s="2" t="s">
        <v>27</v>
      </c>
      <c r="D239" s="2" t="s">
        <v>21</v>
      </c>
      <c r="E239" s="107">
        <v>6801.81</v>
      </c>
    </row>
    <row r="240" spans="1:5" x14ac:dyDescent="0.2">
      <c r="A240" s="3">
        <v>41144</v>
      </c>
      <c r="B240" s="2" t="s">
        <v>17</v>
      </c>
      <c r="C240" s="2" t="s">
        <v>20</v>
      </c>
      <c r="D240" s="2" t="s">
        <v>33</v>
      </c>
      <c r="E240" s="107">
        <v>1739.18</v>
      </c>
    </row>
    <row r="241" spans="1:5" x14ac:dyDescent="0.2">
      <c r="A241" s="3">
        <v>41232</v>
      </c>
      <c r="B241" s="2" t="s">
        <v>28</v>
      </c>
      <c r="C241" s="2" t="s">
        <v>27</v>
      </c>
      <c r="D241" s="2" t="s">
        <v>282</v>
      </c>
      <c r="E241" s="107">
        <v>1591.81</v>
      </c>
    </row>
    <row r="242" spans="1:5" x14ac:dyDescent="0.2">
      <c r="A242" s="3">
        <v>41008</v>
      </c>
      <c r="B242" s="2" t="s">
        <v>31</v>
      </c>
      <c r="C242" s="2" t="s">
        <v>23</v>
      </c>
      <c r="D242" s="2" t="s">
        <v>282</v>
      </c>
      <c r="E242" s="107">
        <v>4565.57</v>
      </c>
    </row>
    <row r="243" spans="1:5" x14ac:dyDescent="0.2">
      <c r="A243" s="3">
        <v>41111</v>
      </c>
      <c r="B243" s="2" t="s">
        <v>13</v>
      </c>
      <c r="C243" s="2" t="s">
        <v>23</v>
      </c>
      <c r="D243" s="2" t="s">
        <v>33</v>
      </c>
      <c r="E243" s="107">
        <v>1865.9</v>
      </c>
    </row>
    <row r="244" spans="1:5" x14ac:dyDescent="0.2">
      <c r="A244" s="3">
        <v>41563</v>
      </c>
      <c r="B244" s="2" t="s">
        <v>31</v>
      </c>
      <c r="C244" s="2" t="s">
        <v>23</v>
      </c>
      <c r="D244" s="2" t="s">
        <v>29</v>
      </c>
      <c r="E244" s="107">
        <v>7328.66</v>
      </c>
    </row>
    <row r="245" spans="1:5" x14ac:dyDescent="0.2">
      <c r="A245" s="3">
        <v>41608</v>
      </c>
      <c r="B245" s="2" t="s">
        <v>28</v>
      </c>
      <c r="C245" s="2" t="s">
        <v>20</v>
      </c>
      <c r="D245" s="2" t="s">
        <v>21</v>
      </c>
      <c r="E245" s="107">
        <v>8208.32</v>
      </c>
    </row>
    <row r="246" spans="1:5" x14ac:dyDescent="0.2">
      <c r="A246" s="3">
        <v>41600</v>
      </c>
      <c r="B246" s="2" t="s">
        <v>17</v>
      </c>
      <c r="C246" s="2" t="s">
        <v>14</v>
      </c>
      <c r="D246" s="2" t="s">
        <v>36</v>
      </c>
      <c r="E246" s="107">
        <v>7500.83</v>
      </c>
    </row>
    <row r="247" spans="1:5" x14ac:dyDescent="0.2">
      <c r="A247" s="3">
        <v>41487</v>
      </c>
      <c r="B247" s="2" t="s">
        <v>31</v>
      </c>
      <c r="C247" s="2" t="s">
        <v>27</v>
      </c>
      <c r="D247" s="2" t="s">
        <v>21</v>
      </c>
      <c r="E247" s="107">
        <v>8355.24</v>
      </c>
    </row>
    <row r="248" spans="1:5" x14ac:dyDescent="0.2">
      <c r="A248" s="3">
        <v>41311</v>
      </c>
      <c r="B248" s="2" t="s">
        <v>28</v>
      </c>
      <c r="C248" s="2" t="s">
        <v>23</v>
      </c>
      <c r="D248" s="2" t="s">
        <v>35</v>
      </c>
      <c r="E248" s="107">
        <v>7299.41</v>
      </c>
    </row>
    <row r="249" spans="1:5" x14ac:dyDescent="0.2">
      <c r="A249" s="3">
        <v>41159</v>
      </c>
      <c r="B249" s="2" t="s">
        <v>28</v>
      </c>
      <c r="C249" s="2" t="s">
        <v>27</v>
      </c>
      <c r="D249" s="2" t="s">
        <v>30</v>
      </c>
      <c r="E249" s="107">
        <v>2742.97</v>
      </c>
    </row>
    <row r="250" spans="1:5" x14ac:dyDescent="0.2">
      <c r="A250" s="3">
        <v>41071</v>
      </c>
      <c r="B250" s="2" t="s">
        <v>28</v>
      </c>
      <c r="C250" s="2" t="s">
        <v>14</v>
      </c>
      <c r="D250" s="2" t="s">
        <v>26</v>
      </c>
      <c r="E250" s="107">
        <v>4899.28</v>
      </c>
    </row>
    <row r="251" spans="1:5" x14ac:dyDescent="0.2">
      <c r="A251" s="3">
        <v>41511</v>
      </c>
      <c r="B251" s="2" t="s">
        <v>17</v>
      </c>
      <c r="C251" s="2" t="s">
        <v>23</v>
      </c>
      <c r="D251" s="2" t="s">
        <v>36</v>
      </c>
      <c r="E251" s="107">
        <v>7383.2</v>
      </c>
    </row>
    <row r="252" spans="1:5" x14ac:dyDescent="0.2">
      <c r="A252" s="3">
        <v>41351</v>
      </c>
      <c r="B252" s="2" t="s">
        <v>28</v>
      </c>
      <c r="C252" s="2" t="s">
        <v>27</v>
      </c>
      <c r="D252" s="2" t="s">
        <v>21</v>
      </c>
      <c r="E252" s="107">
        <v>367</v>
      </c>
    </row>
    <row r="253" spans="1:5" x14ac:dyDescent="0.2">
      <c r="A253" s="3">
        <v>41404</v>
      </c>
      <c r="B253" s="2" t="s">
        <v>13</v>
      </c>
      <c r="C253" s="2" t="s">
        <v>14</v>
      </c>
      <c r="D253" s="2" t="s">
        <v>33</v>
      </c>
      <c r="E253" s="107">
        <v>5015.6099999999997</v>
      </c>
    </row>
    <row r="254" spans="1:5" x14ac:dyDescent="0.2">
      <c r="A254" s="3">
        <v>41371</v>
      </c>
      <c r="B254" s="2" t="s">
        <v>28</v>
      </c>
      <c r="C254" s="2" t="s">
        <v>23</v>
      </c>
      <c r="D254" s="2" t="s">
        <v>30</v>
      </c>
      <c r="E254" s="107">
        <v>1296.3</v>
      </c>
    </row>
    <row r="255" spans="1:5" x14ac:dyDescent="0.2">
      <c r="A255" s="3">
        <v>41624</v>
      </c>
      <c r="B255" s="2" t="s">
        <v>28</v>
      </c>
      <c r="C255" s="2" t="s">
        <v>23</v>
      </c>
      <c r="D255" s="2" t="s">
        <v>21</v>
      </c>
      <c r="E255" s="107">
        <v>5430.38</v>
      </c>
    </row>
    <row r="256" spans="1:5" x14ac:dyDescent="0.2">
      <c r="A256" s="3">
        <v>41252</v>
      </c>
      <c r="B256" s="2" t="s">
        <v>28</v>
      </c>
      <c r="C256" s="2" t="s">
        <v>20</v>
      </c>
      <c r="D256" s="2" t="s">
        <v>32</v>
      </c>
      <c r="E256" s="107">
        <v>1394.11</v>
      </c>
    </row>
    <row r="257" spans="1:5" x14ac:dyDescent="0.2">
      <c r="A257" s="3">
        <v>40955</v>
      </c>
      <c r="B257" s="2" t="s">
        <v>13</v>
      </c>
      <c r="C257" s="2" t="s">
        <v>14</v>
      </c>
      <c r="D257" s="2" t="s">
        <v>32</v>
      </c>
      <c r="E257" s="107">
        <v>8619.7099999999991</v>
      </c>
    </row>
    <row r="258" spans="1:5" x14ac:dyDescent="0.2">
      <c r="A258" s="3">
        <v>40917</v>
      </c>
      <c r="B258" s="2" t="s">
        <v>31</v>
      </c>
      <c r="C258" s="2" t="s">
        <v>27</v>
      </c>
      <c r="D258" s="2" t="s">
        <v>29</v>
      </c>
      <c r="E258" s="107">
        <v>5596.57</v>
      </c>
    </row>
    <row r="259" spans="1:5" x14ac:dyDescent="0.2">
      <c r="A259" s="3">
        <v>41114</v>
      </c>
      <c r="B259" s="2" t="s">
        <v>31</v>
      </c>
      <c r="C259" s="2" t="s">
        <v>20</v>
      </c>
      <c r="D259" s="2" t="s">
        <v>15</v>
      </c>
      <c r="E259" s="107">
        <v>8741.44</v>
      </c>
    </row>
    <row r="260" spans="1:5" x14ac:dyDescent="0.2">
      <c r="A260" s="3">
        <v>41441</v>
      </c>
      <c r="B260" s="2" t="s">
        <v>28</v>
      </c>
      <c r="C260" s="2" t="s">
        <v>27</v>
      </c>
      <c r="D260" s="2" t="s">
        <v>24</v>
      </c>
      <c r="E260" s="107">
        <v>3165.52</v>
      </c>
    </row>
    <row r="261" spans="1:5" x14ac:dyDescent="0.2">
      <c r="A261" s="3">
        <v>41303</v>
      </c>
      <c r="B261" s="2" t="s">
        <v>28</v>
      </c>
      <c r="C261" s="2" t="s">
        <v>27</v>
      </c>
      <c r="D261" s="2" t="s">
        <v>30</v>
      </c>
      <c r="E261" s="107">
        <v>2254.5500000000002</v>
      </c>
    </row>
    <row r="262" spans="1:5" x14ac:dyDescent="0.2">
      <c r="A262" s="3">
        <v>41540</v>
      </c>
      <c r="B262" s="2" t="s">
        <v>31</v>
      </c>
      <c r="C262" s="2" t="s">
        <v>23</v>
      </c>
      <c r="D262" s="2" t="s">
        <v>29</v>
      </c>
      <c r="E262" s="107">
        <v>3627.5</v>
      </c>
    </row>
    <row r="263" spans="1:5" x14ac:dyDescent="0.2">
      <c r="A263" s="3">
        <v>41308</v>
      </c>
      <c r="B263" s="2" t="s">
        <v>13</v>
      </c>
      <c r="C263" s="2" t="s">
        <v>23</v>
      </c>
      <c r="D263" s="2" t="s">
        <v>30</v>
      </c>
      <c r="E263" s="107">
        <v>2007.96</v>
      </c>
    </row>
    <row r="264" spans="1:5" x14ac:dyDescent="0.2">
      <c r="A264" s="3">
        <v>41033</v>
      </c>
      <c r="B264" s="2" t="s">
        <v>17</v>
      </c>
      <c r="C264" s="2" t="s">
        <v>27</v>
      </c>
      <c r="D264" s="2" t="s">
        <v>29</v>
      </c>
      <c r="E264" s="107">
        <v>2659.18</v>
      </c>
    </row>
    <row r="265" spans="1:5" x14ac:dyDescent="0.2">
      <c r="A265" s="3">
        <v>41452</v>
      </c>
      <c r="B265" s="2" t="s">
        <v>31</v>
      </c>
      <c r="C265" s="2" t="s">
        <v>20</v>
      </c>
      <c r="D265" s="2" t="s">
        <v>15</v>
      </c>
      <c r="E265" s="107">
        <v>4519.2</v>
      </c>
    </row>
    <row r="266" spans="1:5" x14ac:dyDescent="0.2">
      <c r="A266" s="3">
        <v>41523</v>
      </c>
      <c r="B266" s="2" t="s">
        <v>17</v>
      </c>
      <c r="C266" s="2" t="s">
        <v>20</v>
      </c>
      <c r="D266" s="2" t="s">
        <v>29</v>
      </c>
      <c r="E266" s="107">
        <v>6123.8</v>
      </c>
    </row>
    <row r="267" spans="1:5" x14ac:dyDescent="0.2">
      <c r="A267" s="3">
        <v>41466</v>
      </c>
      <c r="B267" s="2" t="s">
        <v>17</v>
      </c>
      <c r="C267" s="2" t="s">
        <v>23</v>
      </c>
      <c r="D267" s="2" t="s">
        <v>26</v>
      </c>
      <c r="E267" s="107">
        <v>7226.38</v>
      </c>
    </row>
    <row r="268" spans="1:5" x14ac:dyDescent="0.2">
      <c r="A268" s="3">
        <v>41003</v>
      </c>
      <c r="B268" s="2" t="s">
        <v>17</v>
      </c>
      <c r="C268" s="2" t="s">
        <v>14</v>
      </c>
      <c r="D268" s="2" t="s">
        <v>30</v>
      </c>
      <c r="E268" s="107">
        <v>2737.67</v>
      </c>
    </row>
    <row r="269" spans="1:5" x14ac:dyDescent="0.2">
      <c r="A269" s="3">
        <v>40945</v>
      </c>
      <c r="B269" s="2" t="s">
        <v>17</v>
      </c>
      <c r="C269" s="2" t="s">
        <v>14</v>
      </c>
      <c r="D269" s="2" t="s">
        <v>30</v>
      </c>
      <c r="E269" s="107">
        <v>5634.28</v>
      </c>
    </row>
    <row r="270" spans="1:5" x14ac:dyDescent="0.2">
      <c r="A270" s="3">
        <v>41631</v>
      </c>
      <c r="B270" s="2" t="s">
        <v>31</v>
      </c>
      <c r="C270" s="2" t="s">
        <v>20</v>
      </c>
      <c r="D270" s="2" t="s">
        <v>36</v>
      </c>
      <c r="E270" s="107">
        <v>7390.26</v>
      </c>
    </row>
    <row r="271" spans="1:5" x14ac:dyDescent="0.2">
      <c r="A271" s="3">
        <v>41438</v>
      </c>
      <c r="B271" s="2" t="s">
        <v>31</v>
      </c>
      <c r="C271" s="2" t="s">
        <v>14</v>
      </c>
      <c r="D271" s="2" t="s">
        <v>282</v>
      </c>
      <c r="E271" s="107">
        <v>9566.86</v>
      </c>
    </row>
    <row r="272" spans="1:5" x14ac:dyDescent="0.2">
      <c r="A272" s="3">
        <v>41615</v>
      </c>
      <c r="B272" s="2" t="s">
        <v>31</v>
      </c>
      <c r="C272" s="2" t="s">
        <v>14</v>
      </c>
      <c r="D272" s="2" t="s">
        <v>34</v>
      </c>
      <c r="E272" s="107">
        <v>6261.06</v>
      </c>
    </row>
    <row r="273" spans="1:5" x14ac:dyDescent="0.2">
      <c r="A273" s="3">
        <v>41293</v>
      </c>
      <c r="B273" s="2" t="s">
        <v>28</v>
      </c>
      <c r="C273" s="2" t="s">
        <v>20</v>
      </c>
      <c r="D273" s="2" t="s">
        <v>34</v>
      </c>
      <c r="E273" s="107">
        <v>4920.38</v>
      </c>
    </row>
    <row r="274" spans="1:5" x14ac:dyDescent="0.2">
      <c r="A274" s="3">
        <v>41226</v>
      </c>
      <c r="B274" s="2" t="s">
        <v>31</v>
      </c>
      <c r="C274" s="2" t="s">
        <v>14</v>
      </c>
      <c r="D274" s="2" t="s">
        <v>282</v>
      </c>
      <c r="E274" s="107">
        <v>7694.13</v>
      </c>
    </row>
    <row r="275" spans="1:5" x14ac:dyDescent="0.2">
      <c r="A275" s="3">
        <v>41476</v>
      </c>
      <c r="B275" s="2" t="s">
        <v>31</v>
      </c>
      <c r="C275" s="2" t="s">
        <v>20</v>
      </c>
      <c r="D275" s="2" t="s">
        <v>24</v>
      </c>
      <c r="E275" s="107">
        <v>7255.67</v>
      </c>
    </row>
    <row r="276" spans="1:5" x14ac:dyDescent="0.2">
      <c r="A276" s="3">
        <v>41208</v>
      </c>
      <c r="B276" s="2" t="s">
        <v>28</v>
      </c>
      <c r="C276" s="2" t="s">
        <v>27</v>
      </c>
      <c r="D276" s="2" t="s">
        <v>282</v>
      </c>
      <c r="E276" s="107">
        <v>6638.15</v>
      </c>
    </row>
    <row r="277" spans="1:5" x14ac:dyDescent="0.2">
      <c r="A277" s="3">
        <v>41082</v>
      </c>
      <c r="B277" s="2" t="s">
        <v>17</v>
      </c>
      <c r="C277" s="2" t="s">
        <v>14</v>
      </c>
      <c r="D277" s="2" t="s">
        <v>15</v>
      </c>
      <c r="E277" s="107">
        <v>9190.24</v>
      </c>
    </row>
    <row r="278" spans="1:5" x14ac:dyDescent="0.2">
      <c r="A278" s="3">
        <v>41228</v>
      </c>
      <c r="B278" s="2" t="s">
        <v>31</v>
      </c>
      <c r="C278" s="2" t="s">
        <v>23</v>
      </c>
      <c r="D278" s="2" t="s">
        <v>26</v>
      </c>
      <c r="E278" s="107">
        <v>7139.52</v>
      </c>
    </row>
    <row r="279" spans="1:5" x14ac:dyDescent="0.2">
      <c r="A279" s="3">
        <v>41419</v>
      </c>
      <c r="B279" s="2" t="s">
        <v>28</v>
      </c>
      <c r="C279" s="2" t="s">
        <v>23</v>
      </c>
      <c r="D279" s="2" t="s">
        <v>35</v>
      </c>
      <c r="E279" s="107">
        <v>2928.77</v>
      </c>
    </row>
    <row r="280" spans="1:5" x14ac:dyDescent="0.2">
      <c r="A280" s="3">
        <v>41607</v>
      </c>
      <c r="B280" s="2" t="s">
        <v>13</v>
      </c>
      <c r="C280" s="2" t="s">
        <v>14</v>
      </c>
      <c r="D280" s="2" t="s">
        <v>32</v>
      </c>
      <c r="E280" s="107">
        <v>6995.52</v>
      </c>
    </row>
    <row r="281" spans="1:5" x14ac:dyDescent="0.2">
      <c r="A281" s="3">
        <v>41517</v>
      </c>
      <c r="B281" s="2" t="s">
        <v>17</v>
      </c>
      <c r="C281" s="2" t="s">
        <v>14</v>
      </c>
      <c r="D281" s="2" t="s">
        <v>36</v>
      </c>
      <c r="E281" s="107">
        <v>1168.17</v>
      </c>
    </row>
    <row r="282" spans="1:5" x14ac:dyDescent="0.2">
      <c r="A282" s="3">
        <v>41173</v>
      </c>
      <c r="B282" s="2" t="s">
        <v>17</v>
      </c>
      <c r="C282" s="2" t="s">
        <v>14</v>
      </c>
      <c r="D282" s="2" t="s">
        <v>18</v>
      </c>
      <c r="E282" s="107">
        <v>2976.57</v>
      </c>
    </row>
    <row r="283" spans="1:5" x14ac:dyDescent="0.2">
      <c r="A283" s="3">
        <v>41451</v>
      </c>
      <c r="B283" s="2" t="s">
        <v>13</v>
      </c>
      <c r="C283" s="2" t="s">
        <v>20</v>
      </c>
      <c r="D283" s="2" t="s">
        <v>35</v>
      </c>
      <c r="E283" s="107">
        <v>3383.18</v>
      </c>
    </row>
    <row r="284" spans="1:5" x14ac:dyDescent="0.2">
      <c r="A284" s="3">
        <v>41260</v>
      </c>
      <c r="B284" s="2" t="s">
        <v>28</v>
      </c>
      <c r="C284" s="2" t="s">
        <v>27</v>
      </c>
      <c r="D284" s="2" t="s">
        <v>15</v>
      </c>
      <c r="E284" s="107">
        <v>1116.78</v>
      </c>
    </row>
    <row r="285" spans="1:5" x14ac:dyDescent="0.2">
      <c r="A285" s="3">
        <v>41091</v>
      </c>
      <c r="B285" s="2" t="s">
        <v>31</v>
      </c>
      <c r="C285" s="2" t="s">
        <v>20</v>
      </c>
      <c r="D285" s="2" t="s">
        <v>34</v>
      </c>
      <c r="E285" s="107">
        <v>285.3</v>
      </c>
    </row>
    <row r="286" spans="1:5" x14ac:dyDescent="0.2">
      <c r="A286" s="3">
        <v>41274</v>
      </c>
      <c r="B286" s="2" t="s">
        <v>13</v>
      </c>
      <c r="C286" s="2" t="s">
        <v>27</v>
      </c>
      <c r="D286" s="2" t="s">
        <v>30</v>
      </c>
      <c r="E286" s="107">
        <v>5023.6099999999997</v>
      </c>
    </row>
    <row r="287" spans="1:5" x14ac:dyDescent="0.2">
      <c r="A287" s="3">
        <v>41614</v>
      </c>
      <c r="B287" s="2" t="s">
        <v>17</v>
      </c>
      <c r="C287" s="2" t="s">
        <v>14</v>
      </c>
      <c r="D287" s="2" t="s">
        <v>33</v>
      </c>
      <c r="E287" s="107">
        <v>2024.77</v>
      </c>
    </row>
    <row r="288" spans="1:5" x14ac:dyDescent="0.2">
      <c r="A288" s="3">
        <v>41494</v>
      </c>
      <c r="B288" s="2" t="s">
        <v>13</v>
      </c>
      <c r="C288" s="2" t="s">
        <v>27</v>
      </c>
      <c r="D288" s="2" t="s">
        <v>26</v>
      </c>
      <c r="E288" s="107">
        <v>3792.36</v>
      </c>
    </row>
    <row r="289" spans="1:5" x14ac:dyDescent="0.2">
      <c r="A289" s="3">
        <v>41463</v>
      </c>
      <c r="B289" s="2" t="s">
        <v>28</v>
      </c>
      <c r="C289" s="2" t="s">
        <v>23</v>
      </c>
      <c r="D289" s="2" t="s">
        <v>33</v>
      </c>
      <c r="E289" s="107">
        <v>4945.1000000000004</v>
      </c>
    </row>
    <row r="290" spans="1:5" x14ac:dyDescent="0.2">
      <c r="A290" s="3">
        <v>41622</v>
      </c>
      <c r="B290" s="2" t="s">
        <v>13</v>
      </c>
      <c r="C290" s="2" t="s">
        <v>20</v>
      </c>
      <c r="D290" s="2" t="s">
        <v>282</v>
      </c>
      <c r="E290" s="107">
        <v>5669.01</v>
      </c>
    </row>
    <row r="291" spans="1:5" x14ac:dyDescent="0.2">
      <c r="A291" s="3">
        <v>41396</v>
      </c>
      <c r="B291" s="2" t="s">
        <v>31</v>
      </c>
      <c r="C291" s="2" t="s">
        <v>14</v>
      </c>
      <c r="D291" s="2" t="s">
        <v>36</v>
      </c>
      <c r="E291" s="107">
        <v>9743.7099999999991</v>
      </c>
    </row>
    <row r="292" spans="1:5" x14ac:dyDescent="0.2">
      <c r="A292" s="3">
        <v>41291</v>
      </c>
      <c r="B292" s="2" t="s">
        <v>13</v>
      </c>
      <c r="C292" s="2" t="s">
        <v>14</v>
      </c>
      <c r="D292" s="2" t="s">
        <v>24</v>
      </c>
      <c r="E292" s="107">
        <v>3336.56</v>
      </c>
    </row>
    <row r="293" spans="1:5" x14ac:dyDescent="0.2">
      <c r="A293" s="3">
        <v>41509</v>
      </c>
      <c r="B293" s="2" t="s">
        <v>28</v>
      </c>
      <c r="C293" s="2" t="s">
        <v>23</v>
      </c>
      <c r="D293" s="2" t="s">
        <v>15</v>
      </c>
      <c r="E293" s="107">
        <v>8921.3700000000008</v>
      </c>
    </row>
    <row r="294" spans="1:5" x14ac:dyDescent="0.2">
      <c r="A294" s="3">
        <v>41399</v>
      </c>
      <c r="B294" s="2" t="s">
        <v>13</v>
      </c>
      <c r="C294" s="2" t="s">
        <v>27</v>
      </c>
      <c r="D294" s="2" t="s">
        <v>32</v>
      </c>
      <c r="E294" s="107">
        <v>9754.1200000000008</v>
      </c>
    </row>
    <row r="295" spans="1:5" x14ac:dyDescent="0.2">
      <c r="A295" s="3">
        <v>41204</v>
      </c>
      <c r="B295" s="2" t="s">
        <v>31</v>
      </c>
      <c r="C295" s="2" t="s">
        <v>14</v>
      </c>
      <c r="D295" s="2" t="s">
        <v>18</v>
      </c>
      <c r="E295" s="107">
        <v>1205.05</v>
      </c>
    </row>
    <row r="296" spans="1:5" x14ac:dyDescent="0.2">
      <c r="A296" s="3">
        <v>41508</v>
      </c>
      <c r="B296" s="2" t="s">
        <v>31</v>
      </c>
      <c r="C296" s="2" t="s">
        <v>27</v>
      </c>
      <c r="D296" s="2" t="s">
        <v>32</v>
      </c>
      <c r="E296" s="107">
        <v>5923.29</v>
      </c>
    </row>
    <row r="297" spans="1:5" x14ac:dyDescent="0.2">
      <c r="A297" s="3">
        <v>41490</v>
      </c>
      <c r="B297" s="2" t="s">
        <v>31</v>
      </c>
      <c r="C297" s="2" t="s">
        <v>20</v>
      </c>
      <c r="D297" s="2" t="s">
        <v>34</v>
      </c>
      <c r="E297" s="107">
        <v>5253.03</v>
      </c>
    </row>
    <row r="298" spans="1:5" x14ac:dyDescent="0.2">
      <c r="A298" s="3">
        <v>41580</v>
      </c>
      <c r="B298" s="2" t="s">
        <v>17</v>
      </c>
      <c r="C298" s="2" t="s">
        <v>14</v>
      </c>
      <c r="D298" s="2" t="s">
        <v>21</v>
      </c>
      <c r="E298" s="107">
        <v>7618.63</v>
      </c>
    </row>
    <row r="299" spans="1:5" x14ac:dyDescent="0.2">
      <c r="A299" s="3">
        <v>41395</v>
      </c>
      <c r="B299" s="2" t="s">
        <v>13</v>
      </c>
      <c r="C299" s="2" t="s">
        <v>14</v>
      </c>
      <c r="D299" s="2" t="s">
        <v>18</v>
      </c>
      <c r="E299" s="107">
        <v>9094.93</v>
      </c>
    </row>
    <row r="300" spans="1:5" x14ac:dyDescent="0.2">
      <c r="A300" s="3">
        <v>41371</v>
      </c>
      <c r="B300" s="2" t="s">
        <v>13</v>
      </c>
      <c r="C300" s="2" t="s">
        <v>20</v>
      </c>
      <c r="D300" s="2" t="s">
        <v>36</v>
      </c>
      <c r="E300" s="107">
        <v>6112.4</v>
      </c>
    </row>
    <row r="301" spans="1:5" x14ac:dyDescent="0.2">
      <c r="A301" s="3">
        <v>41270</v>
      </c>
      <c r="B301" s="2" t="s">
        <v>28</v>
      </c>
      <c r="C301" s="2" t="s">
        <v>23</v>
      </c>
      <c r="D301" s="2" t="s">
        <v>26</v>
      </c>
      <c r="E301" s="107">
        <v>1487.56</v>
      </c>
    </row>
    <row r="302" spans="1:5" x14ac:dyDescent="0.2">
      <c r="A302" s="3">
        <v>41339</v>
      </c>
      <c r="B302" s="2" t="s">
        <v>31</v>
      </c>
      <c r="C302" s="2" t="s">
        <v>14</v>
      </c>
      <c r="D302" s="2" t="s">
        <v>29</v>
      </c>
      <c r="E302" s="107">
        <v>4285.96</v>
      </c>
    </row>
    <row r="303" spans="1:5" x14ac:dyDescent="0.2">
      <c r="A303" s="3">
        <v>41511</v>
      </c>
      <c r="B303" s="2" t="s">
        <v>13</v>
      </c>
      <c r="C303" s="2" t="s">
        <v>23</v>
      </c>
      <c r="D303" s="2" t="s">
        <v>21</v>
      </c>
      <c r="E303" s="107">
        <v>1150.29</v>
      </c>
    </row>
    <row r="304" spans="1:5" x14ac:dyDescent="0.2">
      <c r="A304" s="3">
        <v>41233</v>
      </c>
      <c r="B304" s="2" t="s">
        <v>17</v>
      </c>
      <c r="C304" s="2" t="s">
        <v>14</v>
      </c>
      <c r="D304" s="2" t="s">
        <v>34</v>
      </c>
      <c r="E304" s="107">
        <v>4334.8900000000003</v>
      </c>
    </row>
    <row r="305" spans="1:5" x14ac:dyDescent="0.2">
      <c r="A305" s="3">
        <v>41154</v>
      </c>
      <c r="B305" s="2" t="s">
        <v>31</v>
      </c>
      <c r="C305" s="2" t="s">
        <v>23</v>
      </c>
      <c r="D305" s="2" t="s">
        <v>35</v>
      </c>
      <c r="E305" s="107">
        <v>5810.15</v>
      </c>
    </row>
    <row r="306" spans="1:5" x14ac:dyDescent="0.2">
      <c r="A306" s="3">
        <v>41154</v>
      </c>
      <c r="B306" s="2" t="s">
        <v>31</v>
      </c>
      <c r="C306" s="2" t="s">
        <v>14</v>
      </c>
      <c r="D306" s="2" t="s">
        <v>24</v>
      </c>
      <c r="E306" s="107">
        <v>5851.51</v>
      </c>
    </row>
    <row r="307" spans="1:5" x14ac:dyDescent="0.2">
      <c r="A307" s="3">
        <v>41505</v>
      </c>
      <c r="B307" s="2" t="s">
        <v>13</v>
      </c>
      <c r="C307" s="2" t="s">
        <v>27</v>
      </c>
      <c r="D307" s="2" t="s">
        <v>26</v>
      </c>
      <c r="E307" s="107">
        <v>9809.41</v>
      </c>
    </row>
    <row r="308" spans="1:5" x14ac:dyDescent="0.2">
      <c r="A308" s="3">
        <v>40969</v>
      </c>
      <c r="B308" s="2" t="s">
        <v>13</v>
      </c>
      <c r="C308" s="2" t="s">
        <v>14</v>
      </c>
      <c r="D308" s="2" t="s">
        <v>35</v>
      </c>
      <c r="E308" s="107">
        <v>7494.9</v>
      </c>
    </row>
    <row r="309" spans="1:5" x14ac:dyDescent="0.2">
      <c r="A309" s="3">
        <v>41268</v>
      </c>
      <c r="B309" s="2" t="s">
        <v>28</v>
      </c>
      <c r="C309" s="2" t="s">
        <v>20</v>
      </c>
      <c r="D309" s="2" t="s">
        <v>33</v>
      </c>
      <c r="E309" s="107">
        <v>8144.71</v>
      </c>
    </row>
    <row r="310" spans="1:5" x14ac:dyDescent="0.2">
      <c r="A310" s="3">
        <v>41430</v>
      </c>
      <c r="B310" s="2" t="s">
        <v>28</v>
      </c>
      <c r="C310" s="2" t="s">
        <v>23</v>
      </c>
      <c r="D310" s="2" t="s">
        <v>282</v>
      </c>
      <c r="E310" s="107">
        <v>573.21</v>
      </c>
    </row>
    <row r="311" spans="1:5" x14ac:dyDescent="0.2">
      <c r="A311" s="3">
        <v>41496</v>
      </c>
      <c r="B311" s="2" t="s">
        <v>28</v>
      </c>
      <c r="C311" s="2" t="s">
        <v>20</v>
      </c>
      <c r="D311" s="2" t="s">
        <v>33</v>
      </c>
      <c r="E311" s="107">
        <v>892.32</v>
      </c>
    </row>
    <row r="312" spans="1:5" x14ac:dyDescent="0.2">
      <c r="A312" s="3">
        <v>41248</v>
      </c>
      <c r="B312" s="2" t="s">
        <v>28</v>
      </c>
      <c r="C312" s="2" t="s">
        <v>20</v>
      </c>
      <c r="D312" s="2" t="s">
        <v>34</v>
      </c>
      <c r="E312" s="107">
        <v>4800.9799999999996</v>
      </c>
    </row>
    <row r="313" spans="1:5" x14ac:dyDescent="0.2">
      <c r="A313" s="3">
        <v>41116</v>
      </c>
      <c r="B313" s="2" t="s">
        <v>13</v>
      </c>
      <c r="C313" s="2" t="s">
        <v>23</v>
      </c>
      <c r="D313" s="2" t="s">
        <v>21</v>
      </c>
      <c r="E313" s="107">
        <v>8898.61</v>
      </c>
    </row>
    <row r="314" spans="1:5" x14ac:dyDescent="0.2">
      <c r="A314" s="3">
        <v>41302</v>
      </c>
      <c r="B314" s="2" t="s">
        <v>17</v>
      </c>
      <c r="C314" s="2" t="s">
        <v>27</v>
      </c>
      <c r="D314" s="2" t="s">
        <v>24</v>
      </c>
      <c r="E314" s="107">
        <v>3955.79</v>
      </c>
    </row>
    <row r="315" spans="1:5" x14ac:dyDescent="0.2">
      <c r="A315" s="3">
        <v>41571</v>
      </c>
      <c r="B315" s="2" t="s">
        <v>13</v>
      </c>
      <c r="C315" s="2" t="s">
        <v>20</v>
      </c>
      <c r="D315" s="2" t="s">
        <v>30</v>
      </c>
      <c r="E315" s="107">
        <v>764.17</v>
      </c>
    </row>
    <row r="316" spans="1:5" x14ac:dyDescent="0.2">
      <c r="A316" s="3">
        <v>41526</v>
      </c>
      <c r="B316" s="2" t="s">
        <v>28</v>
      </c>
      <c r="C316" s="2" t="s">
        <v>14</v>
      </c>
      <c r="D316" s="2" t="s">
        <v>32</v>
      </c>
      <c r="E316" s="107">
        <v>4990.93</v>
      </c>
    </row>
    <row r="317" spans="1:5" x14ac:dyDescent="0.2">
      <c r="A317" s="3">
        <v>41578</v>
      </c>
      <c r="B317" s="2" t="s">
        <v>13</v>
      </c>
      <c r="C317" s="2" t="s">
        <v>14</v>
      </c>
      <c r="D317" s="2" t="s">
        <v>15</v>
      </c>
      <c r="E317" s="107">
        <v>7710.7</v>
      </c>
    </row>
    <row r="318" spans="1:5" x14ac:dyDescent="0.2">
      <c r="A318" s="3">
        <v>41088</v>
      </c>
      <c r="B318" s="2" t="s">
        <v>28</v>
      </c>
      <c r="C318" s="2" t="s">
        <v>14</v>
      </c>
      <c r="D318" s="2" t="s">
        <v>36</v>
      </c>
      <c r="E318" s="107">
        <v>903.92</v>
      </c>
    </row>
    <row r="319" spans="1:5" x14ac:dyDescent="0.2">
      <c r="A319" s="3">
        <v>41117</v>
      </c>
      <c r="B319" s="2" t="s">
        <v>31</v>
      </c>
      <c r="C319" s="2" t="s">
        <v>27</v>
      </c>
      <c r="D319" s="2" t="s">
        <v>21</v>
      </c>
      <c r="E319" s="107">
        <v>6083.34</v>
      </c>
    </row>
    <row r="320" spans="1:5" x14ac:dyDescent="0.2">
      <c r="A320" s="3">
        <v>41061</v>
      </c>
      <c r="B320" s="2" t="s">
        <v>13</v>
      </c>
      <c r="C320" s="2" t="s">
        <v>23</v>
      </c>
      <c r="D320" s="2" t="s">
        <v>30</v>
      </c>
      <c r="E320" s="107">
        <v>1773.06</v>
      </c>
    </row>
    <row r="321" spans="1:5" x14ac:dyDescent="0.2">
      <c r="A321" s="3">
        <v>40966</v>
      </c>
      <c r="B321" s="2" t="s">
        <v>13</v>
      </c>
      <c r="C321" s="2" t="s">
        <v>14</v>
      </c>
      <c r="D321" s="2" t="s">
        <v>26</v>
      </c>
      <c r="E321" s="107">
        <v>6201.04</v>
      </c>
    </row>
    <row r="322" spans="1:5" x14ac:dyDescent="0.2">
      <c r="A322" s="3">
        <v>41391</v>
      </c>
      <c r="B322" s="2" t="s">
        <v>31</v>
      </c>
      <c r="C322" s="2" t="s">
        <v>23</v>
      </c>
      <c r="D322" s="2" t="s">
        <v>282</v>
      </c>
      <c r="E322" s="107">
        <v>2760.24</v>
      </c>
    </row>
    <row r="323" spans="1:5" x14ac:dyDescent="0.2">
      <c r="A323" s="3">
        <v>41134</v>
      </c>
      <c r="B323" s="2" t="s">
        <v>28</v>
      </c>
      <c r="C323" s="2" t="s">
        <v>27</v>
      </c>
      <c r="D323" s="2" t="s">
        <v>26</v>
      </c>
      <c r="E323" s="107">
        <v>9598.19</v>
      </c>
    </row>
    <row r="324" spans="1:5" x14ac:dyDescent="0.2">
      <c r="A324" s="3">
        <v>40983</v>
      </c>
      <c r="B324" s="2" t="s">
        <v>28</v>
      </c>
      <c r="C324" s="2" t="s">
        <v>14</v>
      </c>
      <c r="D324" s="2" t="s">
        <v>18</v>
      </c>
      <c r="E324" s="107">
        <v>8121.05</v>
      </c>
    </row>
    <row r="325" spans="1:5" x14ac:dyDescent="0.2">
      <c r="A325" s="3">
        <v>40985</v>
      </c>
      <c r="B325" s="2" t="s">
        <v>31</v>
      </c>
      <c r="C325" s="2" t="s">
        <v>23</v>
      </c>
      <c r="D325" s="2" t="s">
        <v>18</v>
      </c>
      <c r="E325" s="107">
        <v>8942.11</v>
      </c>
    </row>
    <row r="326" spans="1:5" x14ac:dyDescent="0.2">
      <c r="A326" s="3">
        <v>41236</v>
      </c>
      <c r="B326" s="2" t="s">
        <v>28</v>
      </c>
      <c r="C326" s="2" t="s">
        <v>20</v>
      </c>
      <c r="D326" s="2" t="s">
        <v>26</v>
      </c>
      <c r="E326" s="107">
        <v>1240.3599999999999</v>
      </c>
    </row>
    <row r="327" spans="1:5" x14ac:dyDescent="0.2">
      <c r="A327" s="3">
        <v>41299</v>
      </c>
      <c r="B327" s="2" t="s">
        <v>17</v>
      </c>
      <c r="C327" s="2" t="s">
        <v>23</v>
      </c>
      <c r="D327" s="2" t="s">
        <v>24</v>
      </c>
      <c r="E327" s="107">
        <v>6670.85</v>
      </c>
    </row>
    <row r="328" spans="1:5" x14ac:dyDescent="0.2">
      <c r="A328" s="3">
        <v>41275</v>
      </c>
      <c r="B328" s="2" t="s">
        <v>31</v>
      </c>
      <c r="C328" s="2" t="s">
        <v>23</v>
      </c>
      <c r="D328" s="2" t="s">
        <v>18</v>
      </c>
      <c r="E328" s="107">
        <v>2635.84</v>
      </c>
    </row>
    <row r="329" spans="1:5" x14ac:dyDescent="0.2">
      <c r="A329" s="3">
        <v>41123</v>
      </c>
      <c r="B329" s="2" t="s">
        <v>31</v>
      </c>
      <c r="C329" s="2" t="s">
        <v>14</v>
      </c>
      <c r="D329" s="2" t="s">
        <v>32</v>
      </c>
      <c r="E329" s="107">
        <v>9989.93</v>
      </c>
    </row>
    <row r="330" spans="1:5" x14ac:dyDescent="0.2">
      <c r="A330" s="3">
        <v>41585</v>
      </c>
      <c r="B330" s="2" t="s">
        <v>28</v>
      </c>
      <c r="C330" s="2" t="s">
        <v>14</v>
      </c>
      <c r="D330" s="2" t="s">
        <v>24</v>
      </c>
      <c r="E330" s="107">
        <v>6195.82</v>
      </c>
    </row>
    <row r="331" spans="1:5" x14ac:dyDescent="0.2">
      <c r="A331" s="3">
        <v>41260</v>
      </c>
      <c r="B331" s="2" t="s">
        <v>13</v>
      </c>
      <c r="C331" s="2" t="s">
        <v>23</v>
      </c>
      <c r="D331" s="2" t="s">
        <v>15</v>
      </c>
      <c r="E331" s="107">
        <v>9079.26</v>
      </c>
    </row>
    <row r="332" spans="1:5" x14ac:dyDescent="0.2">
      <c r="A332" s="3">
        <v>41210</v>
      </c>
      <c r="B332" s="2" t="s">
        <v>13</v>
      </c>
      <c r="C332" s="2" t="s">
        <v>14</v>
      </c>
      <c r="D332" s="2" t="s">
        <v>26</v>
      </c>
      <c r="E332" s="107">
        <v>6273.92</v>
      </c>
    </row>
    <row r="333" spans="1:5" x14ac:dyDescent="0.2">
      <c r="A333" s="3">
        <v>40930</v>
      </c>
      <c r="B333" s="2" t="s">
        <v>31</v>
      </c>
      <c r="C333" s="2" t="s">
        <v>20</v>
      </c>
      <c r="D333" s="2" t="s">
        <v>29</v>
      </c>
      <c r="E333" s="107">
        <v>1856.45</v>
      </c>
    </row>
    <row r="334" spans="1:5" x14ac:dyDescent="0.2">
      <c r="A334" s="3">
        <v>41499</v>
      </c>
      <c r="B334" s="2" t="s">
        <v>28</v>
      </c>
      <c r="C334" s="2" t="s">
        <v>20</v>
      </c>
      <c r="D334" s="2" t="s">
        <v>15</v>
      </c>
      <c r="E334" s="107">
        <v>5878.34</v>
      </c>
    </row>
    <row r="335" spans="1:5" x14ac:dyDescent="0.2">
      <c r="A335" s="3">
        <v>41626</v>
      </c>
      <c r="B335" s="2" t="s">
        <v>31</v>
      </c>
      <c r="C335" s="2" t="s">
        <v>27</v>
      </c>
      <c r="D335" s="2" t="s">
        <v>34</v>
      </c>
      <c r="E335" s="107">
        <v>254.69</v>
      </c>
    </row>
    <row r="336" spans="1:5" x14ac:dyDescent="0.2">
      <c r="A336" s="3">
        <v>41614</v>
      </c>
      <c r="B336" s="2" t="s">
        <v>13</v>
      </c>
      <c r="C336" s="2" t="s">
        <v>14</v>
      </c>
      <c r="D336" s="2" t="s">
        <v>26</v>
      </c>
      <c r="E336" s="107">
        <v>126.3</v>
      </c>
    </row>
    <row r="337" spans="1:5" x14ac:dyDescent="0.2">
      <c r="A337" s="3">
        <v>41552</v>
      </c>
      <c r="B337" s="2" t="s">
        <v>13</v>
      </c>
      <c r="C337" s="2" t="s">
        <v>20</v>
      </c>
      <c r="D337" s="2" t="s">
        <v>32</v>
      </c>
      <c r="E337" s="107">
        <v>1552.1</v>
      </c>
    </row>
    <row r="338" spans="1:5" x14ac:dyDescent="0.2">
      <c r="A338" s="3">
        <v>40920</v>
      </c>
      <c r="B338" s="2" t="s">
        <v>31</v>
      </c>
      <c r="C338" s="2" t="s">
        <v>14</v>
      </c>
      <c r="D338" s="2" t="s">
        <v>32</v>
      </c>
      <c r="E338" s="107">
        <v>9735.27</v>
      </c>
    </row>
    <row r="339" spans="1:5" x14ac:dyDescent="0.2">
      <c r="A339" s="3">
        <v>41518</v>
      </c>
      <c r="B339" s="2" t="s">
        <v>31</v>
      </c>
      <c r="C339" s="2" t="s">
        <v>14</v>
      </c>
      <c r="D339" s="2" t="s">
        <v>282</v>
      </c>
      <c r="E339" s="107">
        <v>9769.27</v>
      </c>
    </row>
    <row r="340" spans="1:5" x14ac:dyDescent="0.2">
      <c r="A340" s="3">
        <v>41108</v>
      </c>
      <c r="B340" s="2" t="s">
        <v>28</v>
      </c>
      <c r="C340" s="2" t="s">
        <v>20</v>
      </c>
      <c r="D340" s="2" t="s">
        <v>282</v>
      </c>
      <c r="E340" s="107">
        <v>7665.93</v>
      </c>
    </row>
    <row r="341" spans="1:5" x14ac:dyDescent="0.2">
      <c r="A341" s="3">
        <v>41271</v>
      </c>
      <c r="B341" s="2" t="s">
        <v>28</v>
      </c>
      <c r="C341" s="2" t="s">
        <v>27</v>
      </c>
      <c r="D341" s="2" t="s">
        <v>29</v>
      </c>
      <c r="E341" s="107">
        <v>9789.73</v>
      </c>
    </row>
    <row r="342" spans="1:5" x14ac:dyDescent="0.2">
      <c r="A342" s="3">
        <v>40934</v>
      </c>
      <c r="B342" s="2" t="s">
        <v>13</v>
      </c>
      <c r="C342" s="2" t="s">
        <v>14</v>
      </c>
      <c r="D342" s="2" t="s">
        <v>35</v>
      </c>
      <c r="E342" s="107">
        <v>1222.3399999999999</v>
      </c>
    </row>
    <row r="343" spans="1:5" x14ac:dyDescent="0.2">
      <c r="A343" s="3">
        <v>41624</v>
      </c>
      <c r="B343" s="2" t="s">
        <v>17</v>
      </c>
      <c r="C343" s="2" t="s">
        <v>23</v>
      </c>
      <c r="D343" s="2" t="s">
        <v>29</v>
      </c>
      <c r="E343" s="107">
        <v>7026.86</v>
      </c>
    </row>
    <row r="344" spans="1:5" x14ac:dyDescent="0.2">
      <c r="A344" s="3">
        <v>41087</v>
      </c>
      <c r="B344" s="2" t="s">
        <v>31</v>
      </c>
      <c r="C344" s="2" t="s">
        <v>23</v>
      </c>
      <c r="D344" s="2" t="s">
        <v>34</v>
      </c>
      <c r="E344" s="107">
        <v>2905.94</v>
      </c>
    </row>
    <row r="345" spans="1:5" x14ac:dyDescent="0.2">
      <c r="A345" s="3">
        <v>41628</v>
      </c>
      <c r="B345" s="2" t="s">
        <v>13</v>
      </c>
      <c r="C345" s="2" t="s">
        <v>27</v>
      </c>
      <c r="D345" s="2" t="s">
        <v>21</v>
      </c>
      <c r="E345" s="107">
        <v>5146.1099999999997</v>
      </c>
    </row>
    <row r="346" spans="1:5" x14ac:dyDescent="0.2">
      <c r="A346" s="3">
        <v>41595</v>
      </c>
      <c r="B346" s="2" t="s">
        <v>17</v>
      </c>
      <c r="C346" s="2" t="s">
        <v>20</v>
      </c>
      <c r="D346" s="2" t="s">
        <v>26</v>
      </c>
      <c r="E346" s="107">
        <v>9946.85</v>
      </c>
    </row>
    <row r="347" spans="1:5" x14ac:dyDescent="0.2">
      <c r="A347" s="3">
        <v>41574</v>
      </c>
      <c r="B347" s="2" t="s">
        <v>31</v>
      </c>
      <c r="C347" s="2" t="s">
        <v>14</v>
      </c>
      <c r="D347" s="2" t="s">
        <v>33</v>
      </c>
      <c r="E347" s="107">
        <v>7215.05</v>
      </c>
    </row>
    <row r="348" spans="1:5" x14ac:dyDescent="0.2">
      <c r="A348" s="3">
        <v>41019</v>
      </c>
      <c r="B348" s="2" t="s">
        <v>17</v>
      </c>
      <c r="C348" s="2" t="s">
        <v>27</v>
      </c>
      <c r="D348" s="2" t="s">
        <v>18</v>
      </c>
      <c r="E348" s="107">
        <v>9691.92</v>
      </c>
    </row>
    <row r="349" spans="1:5" x14ac:dyDescent="0.2">
      <c r="A349" s="3">
        <v>41511</v>
      </c>
      <c r="B349" s="2" t="s">
        <v>31</v>
      </c>
      <c r="C349" s="2" t="s">
        <v>23</v>
      </c>
      <c r="D349" s="2" t="s">
        <v>33</v>
      </c>
      <c r="E349" s="107">
        <v>2821.29</v>
      </c>
    </row>
    <row r="350" spans="1:5" x14ac:dyDescent="0.2">
      <c r="A350" s="3">
        <v>41612</v>
      </c>
      <c r="B350" s="2" t="s">
        <v>13</v>
      </c>
      <c r="C350" s="2" t="s">
        <v>27</v>
      </c>
      <c r="D350" s="2" t="s">
        <v>33</v>
      </c>
      <c r="E350" s="107">
        <v>2640.59</v>
      </c>
    </row>
    <row r="351" spans="1:5" x14ac:dyDescent="0.2">
      <c r="A351" s="3">
        <v>41003</v>
      </c>
      <c r="B351" s="2" t="s">
        <v>28</v>
      </c>
      <c r="C351" s="2" t="s">
        <v>27</v>
      </c>
      <c r="D351" s="2" t="s">
        <v>29</v>
      </c>
      <c r="E351" s="107">
        <v>2645.16</v>
      </c>
    </row>
    <row r="352" spans="1:5" x14ac:dyDescent="0.2">
      <c r="A352" s="3">
        <v>41003</v>
      </c>
      <c r="B352" s="2" t="s">
        <v>17</v>
      </c>
      <c r="C352" s="2" t="s">
        <v>23</v>
      </c>
      <c r="D352" s="2" t="s">
        <v>21</v>
      </c>
      <c r="E352" s="107">
        <v>1815.72</v>
      </c>
    </row>
    <row r="353" spans="1:5" x14ac:dyDescent="0.2">
      <c r="A353" s="3">
        <v>41414</v>
      </c>
      <c r="B353" s="2" t="s">
        <v>13</v>
      </c>
      <c r="C353" s="2" t="s">
        <v>27</v>
      </c>
      <c r="D353" s="2" t="s">
        <v>15</v>
      </c>
      <c r="E353" s="107">
        <v>3712.92</v>
      </c>
    </row>
    <row r="354" spans="1:5" x14ac:dyDescent="0.2">
      <c r="A354" s="3">
        <v>41176</v>
      </c>
      <c r="B354" s="2" t="s">
        <v>17</v>
      </c>
      <c r="C354" s="2" t="s">
        <v>23</v>
      </c>
      <c r="D354" s="2" t="s">
        <v>26</v>
      </c>
      <c r="E354" s="107">
        <v>9057.17</v>
      </c>
    </row>
    <row r="355" spans="1:5" x14ac:dyDescent="0.2">
      <c r="A355" s="3">
        <v>41561</v>
      </c>
      <c r="B355" s="2" t="s">
        <v>17</v>
      </c>
      <c r="C355" s="2" t="s">
        <v>14</v>
      </c>
      <c r="D355" s="2" t="s">
        <v>35</v>
      </c>
      <c r="E355" s="107">
        <v>3408.45</v>
      </c>
    </row>
    <row r="356" spans="1:5" x14ac:dyDescent="0.2">
      <c r="A356" s="3">
        <v>41622</v>
      </c>
      <c r="B356" s="2" t="s">
        <v>17</v>
      </c>
      <c r="C356" s="2" t="s">
        <v>23</v>
      </c>
      <c r="D356" s="2" t="s">
        <v>282</v>
      </c>
      <c r="E356" s="107">
        <v>4548.32</v>
      </c>
    </row>
    <row r="357" spans="1:5" x14ac:dyDescent="0.2">
      <c r="A357" s="3">
        <v>41531</v>
      </c>
      <c r="B357" s="2" t="s">
        <v>13</v>
      </c>
      <c r="C357" s="2" t="s">
        <v>20</v>
      </c>
      <c r="D357" s="2" t="s">
        <v>26</v>
      </c>
      <c r="E357" s="107">
        <v>6559.63</v>
      </c>
    </row>
    <row r="358" spans="1:5" x14ac:dyDescent="0.2">
      <c r="A358" s="3">
        <v>40963</v>
      </c>
      <c r="B358" s="2" t="s">
        <v>28</v>
      </c>
      <c r="C358" s="2" t="s">
        <v>27</v>
      </c>
      <c r="D358" s="2" t="s">
        <v>32</v>
      </c>
      <c r="E358" s="107">
        <v>1191.31</v>
      </c>
    </row>
    <row r="359" spans="1:5" x14ac:dyDescent="0.2">
      <c r="A359" s="3">
        <v>41298</v>
      </c>
      <c r="B359" s="2" t="s">
        <v>13</v>
      </c>
      <c r="C359" s="2" t="s">
        <v>27</v>
      </c>
      <c r="D359" s="2" t="s">
        <v>18</v>
      </c>
      <c r="E359" s="107">
        <v>9477.8700000000008</v>
      </c>
    </row>
    <row r="360" spans="1:5" x14ac:dyDescent="0.2">
      <c r="A360" s="3">
        <v>41359</v>
      </c>
      <c r="B360" s="2" t="s">
        <v>17</v>
      </c>
      <c r="C360" s="2" t="s">
        <v>14</v>
      </c>
      <c r="D360" s="2" t="s">
        <v>35</v>
      </c>
      <c r="E360" s="107">
        <v>3202.33</v>
      </c>
    </row>
    <row r="361" spans="1:5" x14ac:dyDescent="0.2">
      <c r="A361" s="3">
        <v>41549</v>
      </c>
      <c r="B361" s="2" t="s">
        <v>31</v>
      </c>
      <c r="C361" s="2" t="s">
        <v>14</v>
      </c>
      <c r="D361" s="2" t="s">
        <v>15</v>
      </c>
      <c r="E361" s="107">
        <v>8900.58</v>
      </c>
    </row>
    <row r="362" spans="1:5" x14ac:dyDescent="0.2">
      <c r="A362" s="3">
        <v>41489</v>
      </c>
      <c r="B362" s="2" t="s">
        <v>17</v>
      </c>
      <c r="C362" s="2" t="s">
        <v>20</v>
      </c>
      <c r="D362" s="2" t="s">
        <v>30</v>
      </c>
      <c r="E362" s="107">
        <v>4894.4399999999996</v>
      </c>
    </row>
    <row r="363" spans="1:5" x14ac:dyDescent="0.2">
      <c r="A363" s="3">
        <v>41411</v>
      </c>
      <c r="B363" s="2" t="s">
        <v>28</v>
      </c>
      <c r="C363" s="2" t="s">
        <v>27</v>
      </c>
      <c r="D363" s="2" t="s">
        <v>21</v>
      </c>
      <c r="E363" s="107">
        <v>1202.1099999999999</v>
      </c>
    </row>
    <row r="364" spans="1:5" x14ac:dyDescent="0.2">
      <c r="A364" s="3">
        <v>41047</v>
      </c>
      <c r="B364" s="2" t="s">
        <v>28</v>
      </c>
      <c r="C364" s="2" t="s">
        <v>20</v>
      </c>
      <c r="D364" s="2" t="s">
        <v>29</v>
      </c>
      <c r="E364" s="107">
        <v>739.23</v>
      </c>
    </row>
    <row r="365" spans="1:5" x14ac:dyDescent="0.2">
      <c r="A365" s="3">
        <v>41137</v>
      </c>
      <c r="B365" s="2" t="s">
        <v>17</v>
      </c>
      <c r="C365" s="2" t="s">
        <v>20</v>
      </c>
      <c r="D365" s="2" t="s">
        <v>33</v>
      </c>
      <c r="E365" s="107">
        <v>2829.7</v>
      </c>
    </row>
    <row r="366" spans="1:5" x14ac:dyDescent="0.2">
      <c r="A366" s="3">
        <v>40929</v>
      </c>
      <c r="B366" s="2" t="s">
        <v>31</v>
      </c>
      <c r="C366" s="2" t="s">
        <v>20</v>
      </c>
      <c r="D366" s="2" t="s">
        <v>34</v>
      </c>
      <c r="E366" s="107">
        <v>2615.83</v>
      </c>
    </row>
    <row r="367" spans="1:5" x14ac:dyDescent="0.2">
      <c r="A367" s="3">
        <v>41084</v>
      </c>
      <c r="B367" s="2" t="s">
        <v>13</v>
      </c>
      <c r="C367" s="2" t="s">
        <v>20</v>
      </c>
      <c r="D367" s="2" t="s">
        <v>30</v>
      </c>
      <c r="E367" s="107">
        <v>942.75</v>
      </c>
    </row>
    <row r="368" spans="1:5" x14ac:dyDescent="0.2">
      <c r="A368" s="3">
        <v>41556</v>
      </c>
      <c r="B368" s="2" t="s">
        <v>13</v>
      </c>
      <c r="C368" s="2" t="s">
        <v>14</v>
      </c>
      <c r="D368" s="2" t="s">
        <v>21</v>
      </c>
      <c r="E368" s="107">
        <v>498.99</v>
      </c>
    </row>
    <row r="369" spans="1:5" x14ac:dyDescent="0.2">
      <c r="A369" s="3">
        <v>41294</v>
      </c>
      <c r="B369" s="2" t="s">
        <v>17</v>
      </c>
      <c r="C369" s="2" t="s">
        <v>27</v>
      </c>
      <c r="D369" s="2" t="s">
        <v>21</v>
      </c>
      <c r="E369" s="107">
        <v>6794.31</v>
      </c>
    </row>
    <row r="370" spans="1:5" x14ac:dyDescent="0.2">
      <c r="A370" s="3">
        <v>41419</v>
      </c>
      <c r="B370" s="2" t="s">
        <v>28</v>
      </c>
      <c r="C370" s="2" t="s">
        <v>27</v>
      </c>
      <c r="D370" s="2" t="s">
        <v>21</v>
      </c>
      <c r="E370" s="107">
        <v>1009.01</v>
      </c>
    </row>
    <row r="371" spans="1:5" x14ac:dyDescent="0.2">
      <c r="A371" s="3">
        <v>41256</v>
      </c>
      <c r="B371" s="2" t="s">
        <v>28</v>
      </c>
      <c r="C371" s="2" t="s">
        <v>20</v>
      </c>
      <c r="D371" s="2" t="s">
        <v>282</v>
      </c>
      <c r="E371" s="107">
        <v>6130.38</v>
      </c>
    </row>
    <row r="372" spans="1:5" x14ac:dyDescent="0.2">
      <c r="A372" s="3">
        <v>41330</v>
      </c>
      <c r="B372" s="2" t="s">
        <v>31</v>
      </c>
      <c r="C372" s="2" t="s">
        <v>23</v>
      </c>
      <c r="D372" s="2" t="s">
        <v>32</v>
      </c>
      <c r="E372" s="107">
        <v>1407.45</v>
      </c>
    </row>
    <row r="373" spans="1:5" x14ac:dyDescent="0.2">
      <c r="A373" s="3">
        <v>41262</v>
      </c>
      <c r="B373" s="2" t="s">
        <v>17</v>
      </c>
      <c r="C373" s="2" t="s">
        <v>27</v>
      </c>
      <c r="D373" s="2" t="s">
        <v>26</v>
      </c>
      <c r="E373" s="107">
        <v>9945.06</v>
      </c>
    </row>
    <row r="374" spans="1:5" x14ac:dyDescent="0.2">
      <c r="A374" s="3">
        <v>41276</v>
      </c>
      <c r="B374" s="2" t="s">
        <v>28</v>
      </c>
      <c r="C374" s="2" t="s">
        <v>23</v>
      </c>
      <c r="D374" s="2" t="s">
        <v>34</v>
      </c>
      <c r="E374" s="107">
        <v>6141.55</v>
      </c>
    </row>
    <row r="375" spans="1:5" x14ac:dyDescent="0.2">
      <c r="A375" s="3">
        <v>41105</v>
      </c>
      <c r="B375" s="2" t="s">
        <v>17</v>
      </c>
      <c r="C375" s="2" t="s">
        <v>27</v>
      </c>
      <c r="D375" s="2" t="s">
        <v>26</v>
      </c>
      <c r="E375" s="107">
        <v>9966.81</v>
      </c>
    </row>
    <row r="376" spans="1:5" x14ac:dyDescent="0.2">
      <c r="A376" s="3">
        <v>41261</v>
      </c>
      <c r="B376" s="2" t="s">
        <v>17</v>
      </c>
      <c r="C376" s="2" t="s">
        <v>14</v>
      </c>
      <c r="D376" s="2" t="s">
        <v>21</v>
      </c>
      <c r="E376" s="107">
        <v>561.33000000000004</v>
      </c>
    </row>
    <row r="377" spans="1:5" x14ac:dyDescent="0.2">
      <c r="A377" s="3">
        <v>41383</v>
      </c>
      <c r="B377" s="2" t="s">
        <v>17</v>
      </c>
      <c r="C377" s="2" t="s">
        <v>23</v>
      </c>
      <c r="D377" s="2" t="s">
        <v>34</v>
      </c>
      <c r="E377" s="107">
        <v>3177.68</v>
      </c>
    </row>
    <row r="378" spans="1:5" x14ac:dyDescent="0.2">
      <c r="A378" s="3">
        <v>41554</v>
      </c>
      <c r="B378" s="2" t="s">
        <v>13</v>
      </c>
      <c r="C378" s="2" t="s">
        <v>20</v>
      </c>
      <c r="D378" s="2" t="s">
        <v>29</v>
      </c>
      <c r="E378" s="107">
        <v>7883.58</v>
      </c>
    </row>
    <row r="379" spans="1:5" x14ac:dyDescent="0.2">
      <c r="A379" s="3">
        <v>41279</v>
      </c>
      <c r="B379" s="2" t="s">
        <v>28</v>
      </c>
      <c r="C379" s="2" t="s">
        <v>14</v>
      </c>
      <c r="D379" s="2" t="s">
        <v>15</v>
      </c>
      <c r="E379" s="107">
        <v>3346.52</v>
      </c>
    </row>
    <row r="380" spans="1:5" x14ac:dyDescent="0.2">
      <c r="A380" s="3">
        <v>41469</v>
      </c>
      <c r="B380" s="2" t="s">
        <v>28</v>
      </c>
      <c r="C380" s="2" t="s">
        <v>27</v>
      </c>
      <c r="D380" s="2" t="s">
        <v>30</v>
      </c>
      <c r="E380" s="107">
        <v>3642.07</v>
      </c>
    </row>
    <row r="381" spans="1:5" x14ac:dyDescent="0.2">
      <c r="A381" s="3">
        <v>41503</v>
      </c>
      <c r="B381" s="2" t="s">
        <v>28</v>
      </c>
      <c r="C381" s="2" t="s">
        <v>20</v>
      </c>
      <c r="D381" s="2" t="s">
        <v>18</v>
      </c>
      <c r="E381" s="107">
        <v>8309.1200000000008</v>
      </c>
    </row>
    <row r="382" spans="1:5" x14ac:dyDescent="0.2">
      <c r="A382" s="3">
        <v>41401</v>
      </c>
      <c r="B382" s="2" t="s">
        <v>17</v>
      </c>
      <c r="C382" s="2" t="s">
        <v>20</v>
      </c>
      <c r="D382" s="2" t="s">
        <v>29</v>
      </c>
      <c r="E382" s="107">
        <v>8520.15</v>
      </c>
    </row>
    <row r="383" spans="1:5" x14ac:dyDescent="0.2">
      <c r="A383" s="3">
        <v>41144</v>
      </c>
      <c r="B383" s="2" t="s">
        <v>17</v>
      </c>
      <c r="C383" s="2" t="s">
        <v>23</v>
      </c>
      <c r="D383" s="2" t="s">
        <v>30</v>
      </c>
      <c r="E383" s="107">
        <v>5300.77</v>
      </c>
    </row>
    <row r="384" spans="1:5" x14ac:dyDescent="0.2">
      <c r="A384" s="3">
        <v>41391</v>
      </c>
      <c r="B384" s="2" t="s">
        <v>13</v>
      </c>
      <c r="C384" s="2" t="s">
        <v>27</v>
      </c>
      <c r="D384" s="2" t="s">
        <v>15</v>
      </c>
      <c r="E384" s="107">
        <v>4453.05</v>
      </c>
    </row>
    <row r="385" spans="1:5" x14ac:dyDescent="0.2">
      <c r="A385" s="3">
        <v>41234</v>
      </c>
      <c r="B385" s="2" t="s">
        <v>28</v>
      </c>
      <c r="C385" s="2" t="s">
        <v>23</v>
      </c>
      <c r="D385" s="2" t="s">
        <v>34</v>
      </c>
      <c r="E385" s="107">
        <v>8597.41</v>
      </c>
    </row>
    <row r="386" spans="1:5" x14ac:dyDescent="0.2">
      <c r="A386" s="3">
        <v>41358</v>
      </c>
      <c r="B386" s="2" t="s">
        <v>17</v>
      </c>
      <c r="C386" s="2" t="s">
        <v>27</v>
      </c>
      <c r="D386" s="2" t="s">
        <v>282</v>
      </c>
      <c r="E386" s="107">
        <v>3027.98</v>
      </c>
    </row>
    <row r="387" spans="1:5" x14ac:dyDescent="0.2">
      <c r="A387" s="3">
        <v>41274</v>
      </c>
      <c r="B387" s="2" t="s">
        <v>31</v>
      </c>
      <c r="C387" s="2" t="s">
        <v>27</v>
      </c>
      <c r="D387" s="2" t="s">
        <v>26</v>
      </c>
      <c r="E387" s="107">
        <v>9310.7099999999991</v>
      </c>
    </row>
    <row r="388" spans="1:5" x14ac:dyDescent="0.2">
      <c r="A388" s="3">
        <v>41327</v>
      </c>
      <c r="B388" s="2" t="s">
        <v>31</v>
      </c>
      <c r="C388" s="2" t="s">
        <v>14</v>
      </c>
      <c r="D388" s="2" t="s">
        <v>282</v>
      </c>
      <c r="E388" s="107">
        <v>1168.94</v>
      </c>
    </row>
    <row r="389" spans="1:5" x14ac:dyDescent="0.2">
      <c r="A389" s="3">
        <v>41250</v>
      </c>
      <c r="B389" s="2" t="s">
        <v>13</v>
      </c>
      <c r="C389" s="2" t="s">
        <v>23</v>
      </c>
      <c r="D389" s="2" t="s">
        <v>24</v>
      </c>
      <c r="E389" s="107">
        <v>9929.27</v>
      </c>
    </row>
    <row r="390" spans="1:5" x14ac:dyDescent="0.2">
      <c r="A390" s="3">
        <v>41263</v>
      </c>
      <c r="B390" s="2" t="s">
        <v>28</v>
      </c>
      <c r="C390" s="2" t="s">
        <v>20</v>
      </c>
      <c r="D390" s="2" t="s">
        <v>21</v>
      </c>
      <c r="E390" s="107">
        <v>6238.76</v>
      </c>
    </row>
    <row r="391" spans="1:5" x14ac:dyDescent="0.2">
      <c r="A391" s="3">
        <v>41076</v>
      </c>
      <c r="B391" s="2" t="s">
        <v>28</v>
      </c>
      <c r="C391" s="2" t="s">
        <v>20</v>
      </c>
      <c r="D391" s="2" t="s">
        <v>30</v>
      </c>
      <c r="E391" s="107">
        <v>4998.1099999999997</v>
      </c>
    </row>
    <row r="392" spans="1:5" x14ac:dyDescent="0.2">
      <c r="A392" s="3">
        <v>40996</v>
      </c>
      <c r="B392" s="2" t="s">
        <v>31</v>
      </c>
      <c r="C392" s="2" t="s">
        <v>14</v>
      </c>
      <c r="D392" s="2" t="s">
        <v>282</v>
      </c>
      <c r="E392" s="107">
        <v>1012.52</v>
      </c>
    </row>
    <row r="393" spans="1:5" x14ac:dyDescent="0.2">
      <c r="A393" s="3">
        <v>41240</v>
      </c>
      <c r="B393" s="2" t="s">
        <v>13</v>
      </c>
      <c r="C393" s="2" t="s">
        <v>27</v>
      </c>
      <c r="D393" s="2" t="s">
        <v>21</v>
      </c>
      <c r="E393" s="107">
        <v>4453.0600000000004</v>
      </c>
    </row>
    <row r="394" spans="1:5" x14ac:dyDescent="0.2">
      <c r="A394" s="3">
        <v>41324</v>
      </c>
      <c r="B394" s="2" t="s">
        <v>13</v>
      </c>
      <c r="C394" s="2" t="s">
        <v>23</v>
      </c>
      <c r="D394" s="2" t="s">
        <v>32</v>
      </c>
      <c r="E394" s="107">
        <v>2594.4899999999998</v>
      </c>
    </row>
    <row r="395" spans="1:5" x14ac:dyDescent="0.2">
      <c r="A395" s="3">
        <v>41395</v>
      </c>
      <c r="B395" s="2" t="s">
        <v>28</v>
      </c>
      <c r="C395" s="2" t="s">
        <v>23</v>
      </c>
      <c r="D395" s="2" t="s">
        <v>34</v>
      </c>
      <c r="E395" s="107">
        <v>5317.18</v>
      </c>
    </row>
    <row r="396" spans="1:5" x14ac:dyDescent="0.2">
      <c r="A396" s="3">
        <v>41272</v>
      </c>
      <c r="B396" s="2" t="s">
        <v>31</v>
      </c>
      <c r="C396" s="2" t="s">
        <v>23</v>
      </c>
      <c r="D396" s="2" t="s">
        <v>15</v>
      </c>
      <c r="E396" s="107">
        <v>1337.41</v>
      </c>
    </row>
    <row r="397" spans="1:5" x14ac:dyDescent="0.2">
      <c r="A397" s="3">
        <v>41125</v>
      </c>
      <c r="B397" s="2" t="s">
        <v>28</v>
      </c>
      <c r="C397" s="2" t="s">
        <v>14</v>
      </c>
      <c r="D397" s="2" t="s">
        <v>24</v>
      </c>
      <c r="E397" s="107">
        <v>1865.79</v>
      </c>
    </row>
    <row r="398" spans="1:5" x14ac:dyDescent="0.2">
      <c r="A398" s="3">
        <v>40920</v>
      </c>
      <c r="B398" s="2" t="s">
        <v>17</v>
      </c>
      <c r="C398" s="2" t="s">
        <v>27</v>
      </c>
      <c r="D398" s="2" t="s">
        <v>282</v>
      </c>
      <c r="E398" s="107">
        <v>5726.05</v>
      </c>
    </row>
    <row r="399" spans="1:5" x14ac:dyDescent="0.2">
      <c r="A399" s="3">
        <v>41404</v>
      </c>
      <c r="B399" s="2" t="s">
        <v>31</v>
      </c>
      <c r="C399" s="2" t="s">
        <v>23</v>
      </c>
      <c r="D399" s="2" t="s">
        <v>24</v>
      </c>
      <c r="E399" s="107">
        <v>3128.08</v>
      </c>
    </row>
    <row r="400" spans="1:5" x14ac:dyDescent="0.2">
      <c r="A400" s="3">
        <v>41054</v>
      </c>
      <c r="B400" s="2" t="s">
        <v>28</v>
      </c>
      <c r="C400" s="2" t="s">
        <v>14</v>
      </c>
      <c r="D400" s="2" t="s">
        <v>24</v>
      </c>
      <c r="E400" s="107">
        <v>2259.34</v>
      </c>
    </row>
    <row r="401" spans="1:5" x14ac:dyDescent="0.2">
      <c r="A401" s="3">
        <v>41576</v>
      </c>
      <c r="B401" s="2" t="s">
        <v>13</v>
      </c>
      <c r="C401" s="2" t="s">
        <v>20</v>
      </c>
      <c r="D401" s="2" t="s">
        <v>29</v>
      </c>
      <c r="E401" s="107">
        <v>7183.28</v>
      </c>
    </row>
    <row r="402" spans="1:5" x14ac:dyDescent="0.2">
      <c r="A402" s="3">
        <v>41444</v>
      </c>
      <c r="B402" s="2" t="s">
        <v>17</v>
      </c>
      <c r="C402" s="2" t="s">
        <v>27</v>
      </c>
      <c r="D402" s="2" t="s">
        <v>282</v>
      </c>
      <c r="E402" s="107">
        <v>8428.4</v>
      </c>
    </row>
    <row r="403" spans="1:5" x14ac:dyDescent="0.2">
      <c r="A403" s="3">
        <v>41536</v>
      </c>
      <c r="B403" s="2" t="s">
        <v>17</v>
      </c>
      <c r="C403" s="2" t="s">
        <v>20</v>
      </c>
      <c r="D403" s="2" t="s">
        <v>21</v>
      </c>
      <c r="E403" s="107">
        <v>210.21</v>
      </c>
    </row>
    <row r="404" spans="1:5" x14ac:dyDescent="0.2">
      <c r="A404" s="3">
        <v>41220</v>
      </c>
      <c r="B404" s="2" t="s">
        <v>28</v>
      </c>
      <c r="C404" s="2" t="s">
        <v>14</v>
      </c>
      <c r="D404" s="2" t="s">
        <v>36</v>
      </c>
      <c r="E404" s="107">
        <v>9976.35</v>
      </c>
    </row>
    <row r="405" spans="1:5" x14ac:dyDescent="0.2">
      <c r="A405" s="3">
        <v>41229</v>
      </c>
      <c r="B405" s="2" t="s">
        <v>31</v>
      </c>
      <c r="C405" s="2" t="s">
        <v>20</v>
      </c>
      <c r="D405" s="2" t="s">
        <v>29</v>
      </c>
      <c r="E405" s="107">
        <v>5500.38</v>
      </c>
    </row>
    <row r="406" spans="1:5" x14ac:dyDescent="0.2">
      <c r="A406" s="3">
        <v>40935</v>
      </c>
      <c r="B406" s="2" t="s">
        <v>13</v>
      </c>
      <c r="C406" s="2" t="s">
        <v>27</v>
      </c>
      <c r="D406" s="2" t="s">
        <v>29</v>
      </c>
      <c r="E406" s="107">
        <v>3728.66</v>
      </c>
    </row>
    <row r="407" spans="1:5" x14ac:dyDescent="0.2">
      <c r="A407" s="3">
        <v>41444</v>
      </c>
      <c r="B407" s="2" t="s">
        <v>13</v>
      </c>
      <c r="C407" s="2" t="s">
        <v>20</v>
      </c>
      <c r="D407" s="2" t="s">
        <v>29</v>
      </c>
      <c r="E407" s="107">
        <v>2921.66</v>
      </c>
    </row>
    <row r="408" spans="1:5" x14ac:dyDescent="0.2">
      <c r="A408" s="3">
        <v>41071</v>
      </c>
      <c r="B408" s="2" t="s">
        <v>28</v>
      </c>
      <c r="C408" s="2" t="s">
        <v>23</v>
      </c>
      <c r="D408" s="2" t="s">
        <v>282</v>
      </c>
      <c r="E408" s="107">
        <v>4824.3900000000003</v>
      </c>
    </row>
    <row r="409" spans="1:5" x14ac:dyDescent="0.2">
      <c r="A409" s="3">
        <v>41038</v>
      </c>
      <c r="B409" s="2" t="s">
        <v>13</v>
      </c>
      <c r="C409" s="2" t="s">
        <v>20</v>
      </c>
      <c r="D409" s="2" t="s">
        <v>30</v>
      </c>
      <c r="E409" s="107">
        <v>2863.76</v>
      </c>
    </row>
    <row r="410" spans="1:5" x14ac:dyDescent="0.2">
      <c r="A410" s="3">
        <v>41506</v>
      </c>
      <c r="B410" s="2" t="s">
        <v>31</v>
      </c>
      <c r="C410" s="2" t="s">
        <v>14</v>
      </c>
      <c r="D410" s="2" t="s">
        <v>34</v>
      </c>
      <c r="E410" s="107">
        <v>1163.6400000000001</v>
      </c>
    </row>
    <row r="411" spans="1:5" x14ac:dyDescent="0.2">
      <c r="A411" s="3">
        <v>41190</v>
      </c>
      <c r="B411" s="2" t="s">
        <v>17</v>
      </c>
      <c r="C411" s="2" t="s">
        <v>14</v>
      </c>
      <c r="D411" s="2" t="s">
        <v>29</v>
      </c>
      <c r="E411" s="107">
        <v>2302.29</v>
      </c>
    </row>
    <row r="412" spans="1:5" x14ac:dyDescent="0.2">
      <c r="A412" s="3">
        <v>41331</v>
      </c>
      <c r="B412" s="2" t="s">
        <v>13</v>
      </c>
      <c r="C412" s="2" t="s">
        <v>27</v>
      </c>
      <c r="D412" s="2" t="s">
        <v>33</v>
      </c>
      <c r="E412" s="107">
        <v>4236.47</v>
      </c>
    </row>
    <row r="413" spans="1:5" x14ac:dyDescent="0.2">
      <c r="A413" s="3">
        <v>41173</v>
      </c>
      <c r="B413" s="2" t="s">
        <v>13</v>
      </c>
      <c r="C413" s="2" t="s">
        <v>27</v>
      </c>
      <c r="D413" s="2" t="s">
        <v>30</v>
      </c>
      <c r="E413" s="107">
        <v>7731.13</v>
      </c>
    </row>
    <row r="414" spans="1:5" x14ac:dyDescent="0.2">
      <c r="A414" s="3">
        <v>41199</v>
      </c>
      <c r="B414" s="2" t="s">
        <v>28</v>
      </c>
      <c r="C414" s="2" t="s">
        <v>23</v>
      </c>
      <c r="D414" s="2" t="s">
        <v>29</v>
      </c>
      <c r="E414" s="107">
        <v>5002.8999999999996</v>
      </c>
    </row>
    <row r="415" spans="1:5" x14ac:dyDescent="0.2">
      <c r="A415" s="3">
        <v>41045</v>
      </c>
      <c r="B415" s="2" t="s">
        <v>17</v>
      </c>
      <c r="C415" s="2" t="s">
        <v>14</v>
      </c>
      <c r="D415" s="2" t="s">
        <v>35</v>
      </c>
      <c r="E415" s="107">
        <v>3885.67</v>
      </c>
    </row>
    <row r="416" spans="1:5" x14ac:dyDescent="0.2">
      <c r="A416" s="3">
        <v>41447</v>
      </c>
      <c r="B416" s="2" t="s">
        <v>31</v>
      </c>
      <c r="C416" s="2" t="s">
        <v>14</v>
      </c>
      <c r="D416" s="2" t="s">
        <v>33</v>
      </c>
      <c r="E416" s="107">
        <v>4634.6000000000004</v>
      </c>
    </row>
    <row r="417" spans="1:5" x14ac:dyDescent="0.2">
      <c r="A417" s="3">
        <v>41229</v>
      </c>
      <c r="B417" s="2" t="s">
        <v>17</v>
      </c>
      <c r="C417" s="2" t="s">
        <v>23</v>
      </c>
      <c r="D417" s="2" t="s">
        <v>18</v>
      </c>
      <c r="E417" s="107">
        <v>8019.5</v>
      </c>
    </row>
    <row r="418" spans="1:5" x14ac:dyDescent="0.2">
      <c r="A418" s="3">
        <v>41468</v>
      </c>
      <c r="B418" s="2" t="s">
        <v>28</v>
      </c>
      <c r="C418" s="2" t="s">
        <v>27</v>
      </c>
      <c r="D418" s="2" t="s">
        <v>26</v>
      </c>
      <c r="E418" s="107">
        <v>9341.7900000000009</v>
      </c>
    </row>
    <row r="419" spans="1:5" x14ac:dyDescent="0.2">
      <c r="A419" s="3">
        <v>41100</v>
      </c>
      <c r="B419" s="2" t="s">
        <v>28</v>
      </c>
      <c r="C419" s="2" t="s">
        <v>23</v>
      </c>
      <c r="D419" s="2" t="s">
        <v>282</v>
      </c>
      <c r="E419" s="107">
        <v>526.99</v>
      </c>
    </row>
    <row r="420" spans="1:5" x14ac:dyDescent="0.2">
      <c r="A420" s="3">
        <v>41142</v>
      </c>
      <c r="B420" s="2" t="s">
        <v>17</v>
      </c>
      <c r="C420" s="2" t="s">
        <v>27</v>
      </c>
      <c r="D420" s="2" t="s">
        <v>30</v>
      </c>
      <c r="E420" s="107">
        <v>2032.86</v>
      </c>
    </row>
    <row r="421" spans="1:5" x14ac:dyDescent="0.2">
      <c r="A421" s="3">
        <v>41090</v>
      </c>
      <c r="B421" s="2" t="s">
        <v>17</v>
      </c>
      <c r="C421" s="2" t="s">
        <v>23</v>
      </c>
      <c r="D421" s="2" t="s">
        <v>18</v>
      </c>
      <c r="E421" s="107">
        <v>4919.49</v>
      </c>
    </row>
    <row r="422" spans="1:5" x14ac:dyDescent="0.2">
      <c r="A422" s="3">
        <v>41347</v>
      </c>
      <c r="B422" s="2" t="s">
        <v>28</v>
      </c>
      <c r="C422" s="2" t="s">
        <v>27</v>
      </c>
      <c r="D422" s="2" t="s">
        <v>35</v>
      </c>
      <c r="E422" s="107">
        <v>3649.94</v>
      </c>
    </row>
    <row r="423" spans="1:5" x14ac:dyDescent="0.2">
      <c r="A423" s="3">
        <v>41043</v>
      </c>
      <c r="B423" s="2" t="s">
        <v>31</v>
      </c>
      <c r="C423" s="2" t="s">
        <v>14</v>
      </c>
      <c r="D423" s="2" t="s">
        <v>34</v>
      </c>
      <c r="E423" s="107">
        <v>923.36</v>
      </c>
    </row>
    <row r="424" spans="1:5" x14ac:dyDescent="0.2">
      <c r="A424" s="3">
        <v>41586</v>
      </c>
      <c r="B424" s="2" t="s">
        <v>31</v>
      </c>
      <c r="C424" s="2" t="s">
        <v>14</v>
      </c>
      <c r="D424" s="2" t="s">
        <v>35</v>
      </c>
      <c r="E424" s="107">
        <v>7706.14</v>
      </c>
    </row>
    <row r="425" spans="1:5" x14ac:dyDescent="0.2">
      <c r="A425" s="3">
        <v>41487</v>
      </c>
      <c r="B425" s="2" t="s">
        <v>17</v>
      </c>
      <c r="C425" s="2" t="s">
        <v>14</v>
      </c>
      <c r="D425" s="2" t="s">
        <v>36</v>
      </c>
      <c r="E425" s="107">
        <v>2525.59</v>
      </c>
    </row>
    <row r="426" spans="1:5" x14ac:dyDescent="0.2">
      <c r="A426" s="3">
        <v>40988</v>
      </c>
      <c r="B426" s="2" t="s">
        <v>28</v>
      </c>
      <c r="C426" s="2" t="s">
        <v>14</v>
      </c>
      <c r="D426" s="2" t="s">
        <v>35</v>
      </c>
      <c r="E426" s="107">
        <v>200.99</v>
      </c>
    </row>
    <row r="427" spans="1:5" x14ac:dyDescent="0.2">
      <c r="A427" s="3">
        <v>41039</v>
      </c>
      <c r="B427" s="2" t="s">
        <v>28</v>
      </c>
      <c r="C427" s="2" t="s">
        <v>20</v>
      </c>
      <c r="D427" s="2" t="s">
        <v>34</v>
      </c>
      <c r="E427" s="107">
        <v>3790.97</v>
      </c>
    </row>
    <row r="428" spans="1:5" x14ac:dyDescent="0.2">
      <c r="A428" s="3">
        <v>41423</v>
      </c>
      <c r="B428" s="2" t="s">
        <v>17</v>
      </c>
      <c r="C428" s="2" t="s">
        <v>20</v>
      </c>
      <c r="D428" s="2" t="s">
        <v>30</v>
      </c>
      <c r="E428" s="107">
        <v>326.16000000000003</v>
      </c>
    </row>
    <row r="429" spans="1:5" x14ac:dyDescent="0.2">
      <c r="A429" s="3">
        <v>41323</v>
      </c>
      <c r="B429" s="2" t="s">
        <v>28</v>
      </c>
      <c r="C429" s="2" t="s">
        <v>23</v>
      </c>
      <c r="D429" s="2" t="s">
        <v>35</v>
      </c>
      <c r="E429" s="107">
        <v>6538.62</v>
      </c>
    </row>
    <row r="430" spans="1:5" x14ac:dyDescent="0.2">
      <c r="A430" s="3">
        <v>41401</v>
      </c>
      <c r="B430" s="2" t="s">
        <v>31</v>
      </c>
      <c r="C430" s="2" t="s">
        <v>14</v>
      </c>
      <c r="D430" s="2" t="s">
        <v>18</v>
      </c>
      <c r="E430" s="107">
        <v>7087.8</v>
      </c>
    </row>
    <row r="431" spans="1:5" x14ac:dyDescent="0.2">
      <c r="A431" s="3">
        <v>41149</v>
      </c>
      <c r="B431" s="2" t="s">
        <v>28</v>
      </c>
      <c r="C431" s="2" t="s">
        <v>27</v>
      </c>
      <c r="D431" s="2" t="s">
        <v>21</v>
      </c>
      <c r="E431" s="107">
        <v>9576.82</v>
      </c>
    </row>
    <row r="432" spans="1:5" x14ac:dyDescent="0.2">
      <c r="A432" s="3">
        <v>41608</v>
      </c>
      <c r="B432" s="2" t="s">
        <v>13</v>
      </c>
      <c r="C432" s="2" t="s">
        <v>23</v>
      </c>
      <c r="D432" s="2" t="s">
        <v>282</v>
      </c>
      <c r="E432" s="107">
        <v>2169.36</v>
      </c>
    </row>
    <row r="433" spans="1:5" x14ac:dyDescent="0.2">
      <c r="A433" s="3">
        <v>40962</v>
      </c>
      <c r="B433" s="2" t="s">
        <v>17</v>
      </c>
      <c r="C433" s="2" t="s">
        <v>27</v>
      </c>
      <c r="D433" s="2" t="s">
        <v>15</v>
      </c>
      <c r="E433" s="107">
        <v>6349.21</v>
      </c>
    </row>
    <row r="434" spans="1:5" x14ac:dyDescent="0.2">
      <c r="A434" s="3">
        <v>41098</v>
      </c>
      <c r="B434" s="2" t="s">
        <v>31</v>
      </c>
      <c r="C434" s="2" t="s">
        <v>27</v>
      </c>
      <c r="D434" s="2" t="s">
        <v>282</v>
      </c>
      <c r="E434" s="107">
        <v>597.17999999999995</v>
      </c>
    </row>
    <row r="435" spans="1:5" x14ac:dyDescent="0.2">
      <c r="A435" s="3">
        <v>41385</v>
      </c>
      <c r="B435" s="2" t="s">
        <v>28</v>
      </c>
      <c r="C435" s="2" t="s">
        <v>20</v>
      </c>
      <c r="D435" s="2" t="s">
        <v>32</v>
      </c>
      <c r="E435" s="107">
        <v>8062.54</v>
      </c>
    </row>
    <row r="436" spans="1:5" x14ac:dyDescent="0.2">
      <c r="A436" s="3">
        <v>41168</v>
      </c>
      <c r="B436" s="2" t="s">
        <v>31</v>
      </c>
      <c r="C436" s="2" t="s">
        <v>27</v>
      </c>
      <c r="D436" s="2" t="s">
        <v>24</v>
      </c>
      <c r="E436" s="107">
        <v>2239.8200000000002</v>
      </c>
    </row>
    <row r="437" spans="1:5" x14ac:dyDescent="0.2">
      <c r="A437" s="3">
        <v>41033</v>
      </c>
      <c r="B437" s="2" t="s">
        <v>13</v>
      </c>
      <c r="C437" s="2" t="s">
        <v>27</v>
      </c>
      <c r="D437" s="2" t="s">
        <v>26</v>
      </c>
      <c r="E437" s="107">
        <v>8535.9699999999993</v>
      </c>
    </row>
    <row r="438" spans="1:5" x14ac:dyDescent="0.2">
      <c r="A438" s="3">
        <v>41062</v>
      </c>
      <c r="B438" s="2" t="s">
        <v>28</v>
      </c>
      <c r="C438" s="2" t="s">
        <v>20</v>
      </c>
      <c r="D438" s="2" t="s">
        <v>282</v>
      </c>
      <c r="E438" s="107">
        <v>5096.67</v>
      </c>
    </row>
    <row r="439" spans="1:5" x14ac:dyDescent="0.2">
      <c r="A439" s="3">
        <v>41243</v>
      </c>
      <c r="B439" s="2" t="s">
        <v>13</v>
      </c>
      <c r="C439" s="2" t="s">
        <v>14</v>
      </c>
      <c r="D439" s="2" t="s">
        <v>36</v>
      </c>
      <c r="E439" s="107">
        <v>7144.52</v>
      </c>
    </row>
    <row r="440" spans="1:5" x14ac:dyDescent="0.2">
      <c r="A440" s="3">
        <v>40989</v>
      </c>
      <c r="B440" s="2" t="s">
        <v>17</v>
      </c>
      <c r="C440" s="2" t="s">
        <v>23</v>
      </c>
      <c r="D440" s="2" t="s">
        <v>29</v>
      </c>
      <c r="E440" s="107">
        <v>7378.25</v>
      </c>
    </row>
    <row r="441" spans="1:5" x14ac:dyDescent="0.2">
      <c r="A441" s="3">
        <v>40969</v>
      </c>
      <c r="B441" s="2" t="s">
        <v>31</v>
      </c>
      <c r="C441" s="2" t="s">
        <v>20</v>
      </c>
      <c r="D441" s="2" t="s">
        <v>29</v>
      </c>
      <c r="E441" s="107">
        <v>2972.12</v>
      </c>
    </row>
    <row r="442" spans="1:5" x14ac:dyDescent="0.2">
      <c r="A442" s="3">
        <v>41432</v>
      </c>
      <c r="B442" s="2" t="s">
        <v>13</v>
      </c>
      <c r="C442" s="2" t="s">
        <v>20</v>
      </c>
      <c r="D442" s="2" t="s">
        <v>29</v>
      </c>
      <c r="E442" s="107">
        <v>6141.18</v>
      </c>
    </row>
    <row r="443" spans="1:5" x14ac:dyDescent="0.2">
      <c r="A443" s="3">
        <v>41443</v>
      </c>
      <c r="B443" s="2" t="s">
        <v>28</v>
      </c>
      <c r="C443" s="2" t="s">
        <v>23</v>
      </c>
      <c r="D443" s="2" t="s">
        <v>26</v>
      </c>
      <c r="E443" s="107">
        <v>8561.11</v>
      </c>
    </row>
    <row r="444" spans="1:5" x14ac:dyDescent="0.2">
      <c r="A444" s="3">
        <v>41037</v>
      </c>
      <c r="B444" s="2" t="s">
        <v>31</v>
      </c>
      <c r="C444" s="2" t="s">
        <v>23</v>
      </c>
      <c r="D444" s="2" t="s">
        <v>33</v>
      </c>
      <c r="E444" s="107">
        <v>7742.54</v>
      </c>
    </row>
    <row r="445" spans="1:5" x14ac:dyDescent="0.2">
      <c r="A445" s="3">
        <v>40946</v>
      </c>
      <c r="B445" s="2" t="s">
        <v>31</v>
      </c>
      <c r="C445" s="2" t="s">
        <v>23</v>
      </c>
      <c r="D445" s="2" t="s">
        <v>282</v>
      </c>
      <c r="E445" s="107">
        <v>3096.63</v>
      </c>
    </row>
    <row r="446" spans="1:5" x14ac:dyDescent="0.2">
      <c r="A446" s="3">
        <v>41602</v>
      </c>
      <c r="B446" s="2" t="s">
        <v>17</v>
      </c>
      <c r="C446" s="2" t="s">
        <v>27</v>
      </c>
      <c r="D446" s="2" t="s">
        <v>26</v>
      </c>
      <c r="E446" s="107">
        <v>5290.04</v>
      </c>
    </row>
    <row r="447" spans="1:5" x14ac:dyDescent="0.2">
      <c r="A447" s="3">
        <v>41359</v>
      </c>
      <c r="B447" s="2" t="s">
        <v>17</v>
      </c>
      <c r="C447" s="2" t="s">
        <v>14</v>
      </c>
      <c r="D447" s="2" t="s">
        <v>36</v>
      </c>
      <c r="E447" s="107">
        <v>1675.2</v>
      </c>
    </row>
    <row r="448" spans="1:5" x14ac:dyDescent="0.2">
      <c r="A448" s="3">
        <v>41094</v>
      </c>
      <c r="B448" s="2" t="s">
        <v>31</v>
      </c>
      <c r="C448" s="2" t="s">
        <v>27</v>
      </c>
      <c r="D448" s="2" t="s">
        <v>24</v>
      </c>
      <c r="E448" s="107">
        <v>5019.84</v>
      </c>
    </row>
    <row r="449" spans="1:5" x14ac:dyDescent="0.2">
      <c r="A449" s="3">
        <v>41066</v>
      </c>
      <c r="B449" s="2" t="s">
        <v>17</v>
      </c>
      <c r="C449" s="2" t="s">
        <v>23</v>
      </c>
      <c r="D449" s="2" t="s">
        <v>21</v>
      </c>
      <c r="E449" s="107">
        <v>2884.53</v>
      </c>
    </row>
    <row r="450" spans="1:5" x14ac:dyDescent="0.2">
      <c r="A450" s="3">
        <v>41415</v>
      </c>
      <c r="B450" s="2" t="s">
        <v>13</v>
      </c>
      <c r="C450" s="2" t="s">
        <v>27</v>
      </c>
      <c r="D450" s="2" t="s">
        <v>30</v>
      </c>
      <c r="E450" s="107">
        <v>4999.76</v>
      </c>
    </row>
    <row r="451" spans="1:5" x14ac:dyDescent="0.2">
      <c r="A451" s="3">
        <v>41476</v>
      </c>
      <c r="B451" s="2" t="s">
        <v>31</v>
      </c>
      <c r="C451" s="2" t="s">
        <v>20</v>
      </c>
      <c r="D451" s="2" t="s">
        <v>21</v>
      </c>
      <c r="E451" s="107">
        <v>8784.52</v>
      </c>
    </row>
    <row r="452" spans="1:5" x14ac:dyDescent="0.2">
      <c r="A452" s="3">
        <v>41546</v>
      </c>
      <c r="B452" s="2" t="s">
        <v>13</v>
      </c>
      <c r="C452" s="2" t="s">
        <v>20</v>
      </c>
      <c r="D452" s="2" t="s">
        <v>34</v>
      </c>
      <c r="E452" s="107">
        <v>3863.43</v>
      </c>
    </row>
    <row r="453" spans="1:5" x14ac:dyDescent="0.2">
      <c r="A453" s="3">
        <v>41310</v>
      </c>
      <c r="B453" s="2" t="s">
        <v>13</v>
      </c>
      <c r="C453" s="2" t="s">
        <v>20</v>
      </c>
      <c r="D453" s="2" t="s">
        <v>15</v>
      </c>
      <c r="E453" s="107">
        <v>1016.32</v>
      </c>
    </row>
    <row r="454" spans="1:5" x14ac:dyDescent="0.2">
      <c r="A454" s="3">
        <v>40964</v>
      </c>
      <c r="B454" s="2" t="s">
        <v>13</v>
      </c>
      <c r="C454" s="2" t="s">
        <v>14</v>
      </c>
      <c r="D454" s="2" t="s">
        <v>18</v>
      </c>
      <c r="E454" s="107">
        <v>4095.09</v>
      </c>
    </row>
    <row r="455" spans="1:5" x14ac:dyDescent="0.2">
      <c r="A455" s="3">
        <v>40947</v>
      </c>
      <c r="B455" s="2" t="s">
        <v>28</v>
      </c>
      <c r="C455" s="2" t="s">
        <v>27</v>
      </c>
      <c r="D455" s="2" t="s">
        <v>26</v>
      </c>
      <c r="E455" s="107">
        <v>4234.3500000000004</v>
      </c>
    </row>
    <row r="456" spans="1:5" x14ac:dyDescent="0.2">
      <c r="A456" s="3">
        <v>41474</v>
      </c>
      <c r="B456" s="2" t="s">
        <v>28</v>
      </c>
      <c r="C456" s="2" t="s">
        <v>14</v>
      </c>
      <c r="D456" s="2" t="s">
        <v>35</v>
      </c>
      <c r="E456" s="107">
        <v>9556.16</v>
      </c>
    </row>
    <row r="457" spans="1:5" x14ac:dyDescent="0.2">
      <c r="A457" s="3">
        <v>41487</v>
      </c>
      <c r="B457" s="2" t="s">
        <v>17</v>
      </c>
      <c r="C457" s="2" t="s">
        <v>27</v>
      </c>
      <c r="D457" s="2" t="s">
        <v>26</v>
      </c>
      <c r="E457" s="107">
        <v>7931.45</v>
      </c>
    </row>
    <row r="458" spans="1:5" x14ac:dyDescent="0.2">
      <c r="A458" s="3">
        <v>41006</v>
      </c>
      <c r="B458" s="2" t="s">
        <v>13</v>
      </c>
      <c r="C458" s="2" t="s">
        <v>14</v>
      </c>
      <c r="D458" s="2" t="s">
        <v>15</v>
      </c>
      <c r="E458" s="107">
        <v>6162.09</v>
      </c>
    </row>
    <row r="459" spans="1:5" x14ac:dyDescent="0.2">
      <c r="A459" s="3">
        <v>41025</v>
      </c>
      <c r="B459" s="2" t="s">
        <v>28</v>
      </c>
      <c r="C459" s="2" t="s">
        <v>27</v>
      </c>
      <c r="D459" s="2" t="s">
        <v>15</v>
      </c>
      <c r="E459" s="107">
        <v>2526.71</v>
      </c>
    </row>
    <row r="460" spans="1:5" x14ac:dyDescent="0.2">
      <c r="A460" s="3">
        <v>41295</v>
      </c>
      <c r="B460" s="2" t="s">
        <v>28</v>
      </c>
      <c r="C460" s="2" t="s">
        <v>27</v>
      </c>
      <c r="D460" s="2" t="s">
        <v>15</v>
      </c>
      <c r="E460" s="107">
        <v>5091.37</v>
      </c>
    </row>
    <row r="461" spans="1:5" x14ac:dyDescent="0.2">
      <c r="A461" s="3">
        <v>41389</v>
      </c>
      <c r="B461" s="2" t="s">
        <v>31</v>
      </c>
      <c r="C461" s="2" t="s">
        <v>23</v>
      </c>
      <c r="D461" s="2" t="s">
        <v>33</v>
      </c>
      <c r="E461" s="107">
        <v>9328.7099999999991</v>
      </c>
    </row>
    <row r="462" spans="1:5" x14ac:dyDescent="0.2">
      <c r="A462" s="3">
        <v>41087</v>
      </c>
      <c r="B462" s="2" t="s">
        <v>28</v>
      </c>
      <c r="C462" s="2" t="s">
        <v>14</v>
      </c>
      <c r="D462" s="2" t="s">
        <v>282</v>
      </c>
      <c r="E462" s="107">
        <v>8803.18</v>
      </c>
    </row>
    <row r="463" spans="1:5" x14ac:dyDescent="0.2">
      <c r="A463" s="3">
        <v>41180</v>
      </c>
      <c r="B463" s="2" t="s">
        <v>28</v>
      </c>
      <c r="C463" s="2" t="s">
        <v>23</v>
      </c>
      <c r="D463" s="2" t="s">
        <v>33</v>
      </c>
      <c r="E463" s="107">
        <v>7959.39</v>
      </c>
    </row>
    <row r="464" spans="1:5" x14ac:dyDescent="0.2">
      <c r="A464" s="3">
        <v>41198</v>
      </c>
      <c r="B464" s="2" t="s">
        <v>13</v>
      </c>
      <c r="C464" s="2" t="s">
        <v>23</v>
      </c>
      <c r="D464" s="2" t="s">
        <v>24</v>
      </c>
      <c r="E464" s="107">
        <v>8409.7900000000009</v>
      </c>
    </row>
    <row r="465" spans="1:5" x14ac:dyDescent="0.2">
      <c r="A465" s="3">
        <v>41312</v>
      </c>
      <c r="B465" s="2" t="s">
        <v>31</v>
      </c>
      <c r="C465" s="2" t="s">
        <v>14</v>
      </c>
      <c r="D465" s="2" t="s">
        <v>35</v>
      </c>
      <c r="E465" s="107">
        <v>805.26</v>
      </c>
    </row>
    <row r="466" spans="1:5" x14ac:dyDescent="0.2">
      <c r="A466" s="3">
        <v>40937</v>
      </c>
      <c r="B466" s="2" t="s">
        <v>13</v>
      </c>
      <c r="C466" s="2" t="s">
        <v>20</v>
      </c>
      <c r="D466" s="2" t="s">
        <v>35</v>
      </c>
      <c r="E466" s="107">
        <v>9884.69</v>
      </c>
    </row>
    <row r="467" spans="1:5" x14ac:dyDescent="0.2">
      <c r="A467" s="3">
        <v>41053</v>
      </c>
      <c r="B467" s="2" t="s">
        <v>31</v>
      </c>
      <c r="C467" s="2" t="s">
        <v>20</v>
      </c>
      <c r="D467" s="2" t="s">
        <v>29</v>
      </c>
      <c r="E467" s="107">
        <v>2227.61</v>
      </c>
    </row>
    <row r="468" spans="1:5" x14ac:dyDescent="0.2">
      <c r="A468" s="3">
        <v>41426</v>
      </c>
      <c r="B468" s="2" t="s">
        <v>31</v>
      </c>
      <c r="C468" s="2" t="s">
        <v>27</v>
      </c>
      <c r="D468" s="2" t="s">
        <v>21</v>
      </c>
      <c r="E468" s="107">
        <v>6005.87</v>
      </c>
    </row>
    <row r="469" spans="1:5" x14ac:dyDescent="0.2">
      <c r="A469" s="3">
        <v>40956</v>
      </c>
      <c r="B469" s="2" t="s">
        <v>17</v>
      </c>
      <c r="C469" s="2" t="s">
        <v>27</v>
      </c>
      <c r="D469" s="2" t="s">
        <v>26</v>
      </c>
      <c r="E469" s="107">
        <v>6663.49</v>
      </c>
    </row>
    <row r="470" spans="1:5" x14ac:dyDescent="0.2">
      <c r="A470" s="3">
        <v>41027</v>
      </c>
      <c r="B470" s="2" t="s">
        <v>13</v>
      </c>
      <c r="C470" s="2" t="s">
        <v>23</v>
      </c>
      <c r="D470" s="2" t="s">
        <v>15</v>
      </c>
      <c r="E470" s="107">
        <v>3739.47</v>
      </c>
    </row>
    <row r="471" spans="1:5" x14ac:dyDescent="0.2">
      <c r="A471" s="3">
        <v>40950</v>
      </c>
      <c r="B471" s="2" t="s">
        <v>17</v>
      </c>
      <c r="C471" s="2" t="s">
        <v>27</v>
      </c>
      <c r="D471" s="2" t="s">
        <v>32</v>
      </c>
      <c r="E471" s="107">
        <v>9040.24</v>
      </c>
    </row>
    <row r="472" spans="1:5" x14ac:dyDescent="0.2">
      <c r="A472" s="3">
        <v>40987</v>
      </c>
      <c r="B472" s="2" t="s">
        <v>13</v>
      </c>
      <c r="C472" s="2" t="s">
        <v>23</v>
      </c>
      <c r="D472" s="2" t="s">
        <v>36</v>
      </c>
      <c r="E472" s="107">
        <v>4579.12</v>
      </c>
    </row>
    <row r="473" spans="1:5" x14ac:dyDescent="0.2">
      <c r="A473" s="3">
        <v>41383</v>
      </c>
      <c r="B473" s="2" t="s">
        <v>28</v>
      </c>
      <c r="C473" s="2" t="s">
        <v>20</v>
      </c>
      <c r="D473" s="2" t="s">
        <v>36</v>
      </c>
      <c r="E473" s="107">
        <v>4049.38</v>
      </c>
    </row>
    <row r="474" spans="1:5" x14ac:dyDescent="0.2">
      <c r="A474" s="3">
        <v>41369</v>
      </c>
      <c r="B474" s="2" t="s">
        <v>13</v>
      </c>
      <c r="C474" s="2" t="s">
        <v>14</v>
      </c>
      <c r="D474" s="2" t="s">
        <v>36</v>
      </c>
      <c r="E474" s="107">
        <v>897.75</v>
      </c>
    </row>
    <row r="475" spans="1:5" x14ac:dyDescent="0.2">
      <c r="A475" s="3">
        <v>41097</v>
      </c>
      <c r="B475" s="2" t="s">
        <v>28</v>
      </c>
      <c r="C475" s="2" t="s">
        <v>23</v>
      </c>
      <c r="D475" s="2" t="s">
        <v>33</v>
      </c>
      <c r="E475" s="107">
        <v>5481.41</v>
      </c>
    </row>
    <row r="476" spans="1:5" x14ac:dyDescent="0.2">
      <c r="A476" s="3">
        <v>41006</v>
      </c>
      <c r="B476" s="2" t="s">
        <v>13</v>
      </c>
      <c r="C476" s="2" t="s">
        <v>14</v>
      </c>
      <c r="D476" s="2" t="s">
        <v>15</v>
      </c>
      <c r="E476" s="107">
        <v>1924.13</v>
      </c>
    </row>
    <row r="477" spans="1:5" x14ac:dyDescent="0.2">
      <c r="A477" s="3">
        <v>41034</v>
      </c>
      <c r="B477" s="2" t="s">
        <v>17</v>
      </c>
      <c r="C477" s="2" t="s">
        <v>27</v>
      </c>
      <c r="D477" s="2" t="s">
        <v>282</v>
      </c>
      <c r="E477" s="107">
        <v>4592.78</v>
      </c>
    </row>
    <row r="478" spans="1:5" x14ac:dyDescent="0.2">
      <c r="A478" s="3">
        <v>41376</v>
      </c>
      <c r="B478" s="2" t="s">
        <v>31</v>
      </c>
      <c r="C478" s="2" t="s">
        <v>14</v>
      </c>
      <c r="D478" s="2" t="s">
        <v>30</v>
      </c>
      <c r="E478" s="107">
        <v>5866.84</v>
      </c>
    </row>
    <row r="479" spans="1:5" x14ac:dyDescent="0.2">
      <c r="A479" s="3">
        <v>41315</v>
      </c>
      <c r="B479" s="2" t="s">
        <v>31</v>
      </c>
      <c r="C479" s="2" t="s">
        <v>27</v>
      </c>
      <c r="D479" s="2" t="s">
        <v>29</v>
      </c>
      <c r="E479" s="107">
        <v>6785.93</v>
      </c>
    </row>
    <row r="480" spans="1:5" x14ac:dyDescent="0.2">
      <c r="A480" s="3">
        <v>40964</v>
      </c>
      <c r="B480" s="2" t="s">
        <v>28</v>
      </c>
      <c r="C480" s="2" t="s">
        <v>27</v>
      </c>
      <c r="D480" s="2" t="s">
        <v>15</v>
      </c>
      <c r="E480" s="107">
        <v>3152.14</v>
      </c>
    </row>
    <row r="481" spans="1:5" x14ac:dyDescent="0.2">
      <c r="A481" s="3">
        <v>40924</v>
      </c>
      <c r="B481" s="2" t="s">
        <v>28</v>
      </c>
      <c r="C481" s="2" t="s">
        <v>20</v>
      </c>
      <c r="D481" s="2" t="s">
        <v>33</v>
      </c>
      <c r="E481" s="107">
        <v>6306.02</v>
      </c>
    </row>
    <row r="482" spans="1:5" x14ac:dyDescent="0.2">
      <c r="A482" s="3">
        <v>41384</v>
      </c>
      <c r="B482" s="2" t="s">
        <v>31</v>
      </c>
      <c r="C482" s="2" t="s">
        <v>20</v>
      </c>
      <c r="D482" s="2" t="s">
        <v>33</v>
      </c>
      <c r="E482" s="107">
        <v>7190.64</v>
      </c>
    </row>
    <row r="483" spans="1:5" x14ac:dyDescent="0.2">
      <c r="A483" s="3">
        <v>41622</v>
      </c>
      <c r="B483" s="2" t="s">
        <v>13</v>
      </c>
      <c r="C483" s="2" t="s">
        <v>23</v>
      </c>
      <c r="D483" s="2" t="s">
        <v>35</v>
      </c>
      <c r="E483" s="107">
        <v>9184.8700000000008</v>
      </c>
    </row>
    <row r="484" spans="1:5" x14ac:dyDescent="0.2">
      <c r="A484" s="3">
        <v>41497</v>
      </c>
      <c r="B484" s="2" t="s">
        <v>28</v>
      </c>
      <c r="C484" s="2" t="s">
        <v>23</v>
      </c>
      <c r="D484" s="2" t="s">
        <v>32</v>
      </c>
      <c r="E484" s="107">
        <v>2936.21</v>
      </c>
    </row>
    <row r="485" spans="1:5" x14ac:dyDescent="0.2">
      <c r="A485" s="3">
        <v>41474</v>
      </c>
      <c r="B485" s="2" t="s">
        <v>31</v>
      </c>
      <c r="C485" s="2" t="s">
        <v>14</v>
      </c>
      <c r="D485" s="2" t="s">
        <v>33</v>
      </c>
      <c r="E485" s="107">
        <v>2963.11</v>
      </c>
    </row>
    <row r="486" spans="1:5" x14ac:dyDescent="0.2">
      <c r="A486" s="3">
        <v>41599</v>
      </c>
      <c r="B486" s="2" t="s">
        <v>28</v>
      </c>
      <c r="C486" s="2" t="s">
        <v>14</v>
      </c>
      <c r="D486" s="2" t="s">
        <v>29</v>
      </c>
      <c r="E486" s="107">
        <v>6759.64</v>
      </c>
    </row>
    <row r="487" spans="1:5" x14ac:dyDescent="0.2">
      <c r="A487" s="3">
        <v>41391</v>
      </c>
      <c r="B487" s="2" t="s">
        <v>13</v>
      </c>
      <c r="C487" s="2" t="s">
        <v>14</v>
      </c>
      <c r="D487" s="2" t="s">
        <v>34</v>
      </c>
      <c r="E487" s="107">
        <v>2553.19</v>
      </c>
    </row>
    <row r="488" spans="1:5" x14ac:dyDescent="0.2">
      <c r="A488" s="3">
        <v>41013</v>
      </c>
      <c r="B488" s="2" t="s">
        <v>31</v>
      </c>
      <c r="C488" s="2" t="s">
        <v>14</v>
      </c>
      <c r="D488" s="2" t="s">
        <v>36</v>
      </c>
      <c r="E488" s="107">
        <v>9869.25</v>
      </c>
    </row>
    <row r="489" spans="1:5" x14ac:dyDescent="0.2">
      <c r="A489" s="3">
        <v>41170</v>
      </c>
      <c r="B489" s="2" t="s">
        <v>28</v>
      </c>
      <c r="C489" s="2" t="s">
        <v>23</v>
      </c>
      <c r="D489" s="2" t="s">
        <v>21</v>
      </c>
      <c r="E489" s="107">
        <v>6205.17</v>
      </c>
    </row>
    <row r="490" spans="1:5" x14ac:dyDescent="0.2">
      <c r="A490" s="3">
        <v>41293</v>
      </c>
      <c r="B490" s="2" t="s">
        <v>17</v>
      </c>
      <c r="C490" s="2" t="s">
        <v>20</v>
      </c>
      <c r="D490" s="2" t="s">
        <v>24</v>
      </c>
      <c r="E490" s="107">
        <v>7505.23</v>
      </c>
    </row>
    <row r="491" spans="1:5" x14ac:dyDescent="0.2">
      <c r="A491" s="3">
        <v>41573</v>
      </c>
      <c r="B491" s="2" t="s">
        <v>31</v>
      </c>
      <c r="C491" s="2" t="s">
        <v>20</v>
      </c>
      <c r="D491" s="2" t="s">
        <v>36</v>
      </c>
      <c r="E491" s="107">
        <v>3623.22</v>
      </c>
    </row>
    <row r="492" spans="1:5" x14ac:dyDescent="0.2">
      <c r="A492" s="3">
        <v>41546</v>
      </c>
      <c r="B492" s="2" t="s">
        <v>28</v>
      </c>
      <c r="C492" s="2" t="s">
        <v>27</v>
      </c>
      <c r="D492" s="2" t="s">
        <v>30</v>
      </c>
      <c r="E492" s="107">
        <v>9448.1</v>
      </c>
    </row>
    <row r="493" spans="1:5" x14ac:dyDescent="0.2">
      <c r="A493" s="3">
        <v>41496</v>
      </c>
      <c r="B493" s="2" t="s">
        <v>13</v>
      </c>
      <c r="C493" s="2" t="s">
        <v>20</v>
      </c>
      <c r="D493" s="2" t="s">
        <v>21</v>
      </c>
      <c r="E493" s="107">
        <v>3892.65</v>
      </c>
    </row>
    <row r="494" spans="1:5" x14ac:dyDescent="0.2">
      <c r="A494" s="3">
        <v>41119</v>
      </c>
      <c r="B494" s="2" t="s">
        <v>31</v>
      </c>
      <c r="C494" s="2" t="s">
        <v>27</v>
      </c>
      <c r="D494" s="2" t="s">
        <v>29</v>
      </c>
      <c r="E494" s="107">
        <v>1757.88</v>
      </c>
    </row>
    <row r="495" spans="1:5" x14ac:dyDescent="0.2">
      <c r="A495" s="3">
        <v>41638</v>
      </c>
      <c r="B495" s="2" t="s">
        <v>13</v>
      </c>
      <c r="C495" s="2" t="s">
        <v>20</v>
      </c>
      <c r="D495" s="2" t="s">
        <v>26</v>
      </c>
      <c r="E495" s="107">
        <v>1746.67</v>
      </c>
    </row>
    <row r="496" spans="1:5" x14ac:dyDescent="0.2">
      <c r="A496" s="3">
        <v>40948</v>
      </c>
      <c r="B496" s="2" t="s">
        <v>31</v>
      </c>
      <c r="C496" s="2" t="s">
        <v>27</v>
      </c>
      <c r="D496" s="2" t="s">
        <v>33</v>
      </c>
      <c r="E496" s="107">
        <v>4872.87</v>
      </c>
    </row>
    <row r="497" spans="1:5" x14ac:dyDescent="0.2">
      <c r="A497" s="3">
        <v>41300</v>
      </c>
      <c r="B497" s="2" t="s">
        <v>13</v>
      </c>
      <c r="C497" s="2" t="s">
        <v>14</v>
      </c>
      <c r="D497" s="2" t="s">
        <v>36</v>
      </c>
      <c r="E497" s="107">
        <v>3122.8</v>
      </c>
    </row>
    <row r="498" spans="1:5" x14ac:dyDescent="0.2">
      <c r="A498" s="3">
        <v>41562</v>
      </c>
      <c r="B498" s="2" t="s">
        <v>17</v>
      </c>
      <c r="C498" s="2" t="s">
        <v>20</v>
      </c>
      <c r="D498" s="2" t="s">
        <v>18</v>
      </c>
      <c r="E498" s="107">
        <v>75.239999999999995</v>
      </c>
    </row>
    <row r="499" spans="1:5" x14ac:dyDescent="0.2">
      <c r="A499" s="3">
        <v>41356</v>
      </c>
      <c r="B499" s="2" t="s">
        <v>28</v>
      </c>
      <c r="C499" s="2" t="s">
        <v>23</v>
      </c>
      <c r="D499" s="2" t="s">
        <v>24</v>
      </c>
      <c r="E499" s="107">
        <v>559.17999999999995</v>
      </c>
    </row>
    <row r="500" spans="1:5" x14ac:dyDescent="0.2">
      <c r="A500" s="3">
        <v>41182</v>
      </c>
      <c r="B500" s="2" t="s">
        <v>31</v>
      </c>
      <c r="C500" s="2" t="s">
        <v>20</v>
      </c>
      <c r="D500" s="2" t="s">
        <v>29</v>
      </c>
      <c r="E500" s="107">
        <v>1013.23</v>
      </c>
    </row>
    <row r="501" spans="1:5" x14ac:dyDescent="0.2">
      <c r="A501" s="3">
        <v>41509</v>
      </c>
      <c r="B501" s="2" t="s">
        <v>17</v>
      </c>
      <c r="C501" s="2" t="s">
        <v>23</v>
      </c>
      <c r="D501" s="2" t="s">
        <v>36</v>
      </c>
      <c r="E501" s="107">
        <v>1476.93</v>
      </c>
    </row>
    <row r="502" spans="1:5" x14ac:dyDescent="0.2">
      <c r="A502" s="3">
        <v>40986</v>
      </c>
      <c r="B502" s="2" t="s">
        <v>28</v>
      </c>
      <c r="C502" s="2" t="s">
        <v>23</v>
      </c>
      <c r="D502" s="2" t="s">
        <v>29</v>
      </c>
      <c r="E502" s="107">
        <v>2782.24</v>
      </c>
    </row>
    <row r="503" spans="1:5" x14ac:dyDescent="0.2">
      <c r="A503" s="3">
        <v>40922</v>
      </c>
      <c r="B503" s="2" t="s">
        <v>31</v>
      </c>
      <c r="C503" s="2" t="s">
        <v>20</v>
      </c>
      <c r="D503" s="2" t="s">
        <v>35</v>
      </c>
      <c r="E503" s="107">
        <v>7480.03</v>
      </c>
    </row>
    <row r="504" spans="1:5" x14ac:dyDescent="0.2">
      <c r="A504" s="3">
        <v>41260</v>
      </c>
      <c r="B504" s="2" t="s">
        <v>28</v>
      </c>
      <c r="C504" s="2" t="s">
        <v>27</v>
      </c>
      <c r="D504" s="2" t="s">
        <v>26</v>
      </c>
      <c r="E504" s="107">
        <v>8639.83</v>
      </c>
    </row>
    <row r="505" spans="1:5" x14ac:dyDescent="0.2">
      <c r="A505" s="3">
        <v>41481</v>
      </c>
      <c r="B505" s="2" t="s">
        <v>17</v>
      </c>
      <c r="C505" s="2" t="s">
        <v>27</v>
      </c>
      <c r="D505" s="2" t="s">
        <v>18</v>
      </c>
      <c r="E505" s="107">
        <v>9969.86</v>
      </c>
    </row>
    <row r="506" spans="1:5" x14ac:dyDescent="0.2">
      <c r="A506" s="3">
        <v>41503</v>
      </c>
      <c r="B506" s="2" t="s">
        <v>28</v>
      </c>
      <c r="C506" s="2" t="s">
        <v>20</v>
      </c>
      <c r="D506" s="2" t="s">
        <v>26</v>
      </c>
      <c r="E506" s="107">
        <v>2557.1799999999998</v>
      </c>
    </row>
    <row r="507" spans="1:5" x14ac:dyDescent="0.2">
      <c r="A507" s="3">
        <v>41205</v>
      </c>
      <c r="B507" s="2" t="s">
        <v>17</v>
      </c>
      <c r="C507" s="2" t="s">
        <v>23</v>
      </c>
      <c r="D507" s="2" t="s">
        <v>32</v>
      </c>
      <c r="E507" s="107">
        <v>6918.21</v>
      </c>
    </row>
    <row r="508" spans="1:5" x14ac:dyDescent="0.2">
      <c r="A508" s="3">
        <v>41522</v>
      </c>
      <c r="B508" s="2" t="s">
        <v>28</v>
      </c>
      <c r="C508" s="2" t="s">
        <v>14</v>
      </c>
      <c r="D508" s="2" t="s">
        <v>36</v>
      </c>
      <c r="E508" s="107">
        <v>8865.32</v>
      </c>
    </row>
    <row r="509" spans="1:5" x14ac:dyDescent="0.2">
      <c r="A509" s="3">
        <v>41289</v>
      </c>
      <c r="B509" s="2" t="s">
        <v>31</v>
      </c>
      <c r="C509" s="2" t="s">
        <v>23</v>
      </c>
      <c r="D509" s="2" t="s">
        <v>35</v>
      </c>
      <c r="E509" s="107">
        <v>184.11</v>
      </c>
    </row>
    <row r="510" spans="1:5" x14ac:dyDescent="0.2">
      <c r="A510" s="3">
        <v>41592</v>
      </c>
      <c r="B510" s="2" t="s">
        <v>13</v>
      </c>
      <c r="C510" s="2" t="s">
        <v>23</v>
      </c>
      <c r="D510" s="2" t="s">
        <v>26</v>
      </c>
      <c r="E510" s="107">
        <v>6648.77</v>
      </c>
    </row>
    <row r="511" spans="1:5" x14ac:dyDescent="0.2">
      <c r="A511" s="3">
        <v>41528</v>
      </c>
      <c r="B511" s="2" t="s">
        <v>17</v>
      </c>
      <c r="C511" s="2" t="s">
        <v>23</v>
      </c>
      <c r="D511" s="2" t="s">
        <v>18</v>
      </c>
      <c r="E511" s="107">
        <v>77.95</v>
      </c>
    </row>
    <row r="512" spans="1:5" x14ac:dyDescent="0.2">
      <c r="A512" s="3">
        <v>41024</v>
      </c>
      <c r="B512" s="2" t="s">
        <v>17</v>
      </c>
      <c r="C512" s="2" t="s">
        <v>23</v>
      </c>
      <c r="D512" s="2" t="s">
        <v>34</v>
      </c>
      <c r="E512" s="107">
        <v>3971.6</v>
      </c>
    </row>
    <row r="513" spans="1:5" x14ac:dyDescent="0.2">
      <c r="A513" s="3">
        <v>41280</v>
      </c>
      <c r="B513" s="2" t="s">
        <v>31</v>
      </c>
      <c r="C513" s="2" t="s">
        <v>14</v>
      </c>
      <c r="D513" s="2" t="s">
        <v>33</v>
      </c>
      <c r="E513" s="107">
        <v>9090.41</v>
      </c>
    </row>
    <row r="514" spans="1:5" x14ac:dyDescent="0.2">
      <c r="A514" s="3">
        <v>41202</v>
      </c>
      <c r="B514" s="2" t="s">
        <v>13</v>
      </c>
      <c r="C514" s="2" t="s">
        <v>27</v>
      </c>
      <c r="D514" s="2" t="s">
        <v>24</v>
      </c>
      <c r="E514" s="107">
        <v>7061.95</v>
      </c>
    </row>
    <row r="515" spans="1:5" x14ac:dyDescent="0.2">
      <c r="A515" s="3">
        <v>41317</v>
      </c>
      <c r="B515" s="2" t="s">
        <v>31</v>
      </c>
      <c r="C515" s="2" t="s">
        <v>23</v>
      </c>
      <c r="D515" s="2" t="s">
        <v>33</v>
      </c>
      <c r="E515" s="107">
        <v>253.58</v>
      </c>
    </row>
    <row r="516" spans="1:5" x14ac:dyDescent="0.2">
      <c r="A516" s="3">
        <v>41486</v>
      </c>
      <c r="B516" s="2" t="s">
        <v>28</v>
      </c>
      <c r="C516" s="2" t="s">
        <v>14</v>
      </c>
      <c r="D516" s="2" t="s">
        <v>30</v>
      </c>
      <c r="E516" s="107">
        <v>1751.36</v>
      </c>
    </row>
    <row r="517" spans="1:5" x14ac:dyDescent="0.2">
      <c r="A517" s="3">
        <v>41169</v>
      </c>
      <c r="B517" s="2" t="s">
        <v>31</v>
      </c>
      <c r="C517" s="2" t="s">
        <v>27</v>
      </c>
      <c r="D517" s="2" t="s">
        <v>282</v>
      </c>
      <c r="E517" s="107">
        <v>6542.55</v>
      </c>
    </row>
    <row r="518" spans="1:5" x14ac:dyDescent="0.2">
      <c r="A518" s="3">
        <v>41291</v>
      </c>
      <c r="B518" s="2" t="s">
        <v>31</v>
      </c>
      <c r="C518" s="2" t="s">
        <v>27</v>
      </c>
      <c r="D518" s="2" t="s">
        <v>30</v>
      </c>
      <c r="E518" s="107">
        <v>471.13</v>
      </c>
    </row>
    <row r="519" spans="1:5" x14ac:dyDescent="0.2">
      <c r="A519" s="3">
        <v>41480</v>
      </c>
      <c r="B519" s="2" t="s">
        <v>28</v>
      </c>
      <c r="C519" s="2" t="s">
        <v>27</v>
      </c>
      <c r="D519" s="2" t="s">
        <v>282</v>
      </c>
      <c r="E519" s="107">
        <v>6741.79</v>
      </c>
    </row>
    <row r="520" spans="1:5" x14ac:dyDescent="0.2">
      <c r="A520" s="3">
        <v>41102</v>
      </c>
      <c r="B520" s="2" t="s">
        <v>13</v>
      </c>
      <c r="C520" s="2" t="s">
        <v>23</v>
      </c>
      <c r="D520" s="2" t="s">
        <v>34</v>
      </c>
      <c r="E520" s="107">
        <v>9875.9599999999991</v>
      </c>
    </row>
    <row r="521" spans="1:5" x14ac:dyDescent="0.2">
      <c r="A521" s="3">
        <v>41471</v>
      </c>
      <c r="B521" s="2" t="s">
        <v>17</v>
      </c>
      <c r="C521" s="2" t="s">
        <v>14</v>
      </c>
      <c r="D521" s="2" t="s">
        <v>24</v>
      </c>
      <c r="E521" s="107">
        <v>8351.94</v>
      </c>
    </row>
    <row r="522" spans="1:5" x14ac:dyDescent="0.2">
      <c r="A522" s="3">
        <v>41092</v>
      </c>
      <c r="B522" s="2" t="s">
        <v>31</v>
      </c>
      <c r="C522" s="2" t="s">
        <v>27</v>
      </c>
      <c r="D522" s="2" t="s">
        <v>35</v>
      </c>
      <c r="E522" s="107">
        <v>2556.29</v>
      </c>
    </row>
    <row r="523" spans="1:5" x14ac:dyDescent="0.2">
      <c r="A523" s="3">
        <v>41156</v>
      </c>
      <c r="B523" s="2" t="s">
        <v>28</v>
      </c>
      <c r="C523" s="2" t="s">
        <v>23</v>
      </c>
      <c r="D523" s="2" t="s">
        <v>35</v>
      </c>
      <c r="E523" s="107">
        <v>5481.16</v>
      </c>
    </row>
    <row r="524" spans="1:5" x14ac:dyDescent="0.2">
      <c r="A524" s="3">
        <v>41354</v>
      </c>
      <c r="B524" s="2" t="s">
        <v>17</v>
      </c>
      <c r="C524" s="2" t="s">
        <v>20</v>
      </c>
      <c r="D524" s="2" t="s">
        <v>30</v>
      </c>
      <c r="E524" s="107">
        <v>9742.4500000000007</v>
      </c>
    </row>
    <row r="525" spans="1:5" x14ac:dyDescent="0.2">
      <c r="A525" s="3">
        <v>41591</v>
      </c>
      <c r="B525" s="2" t="s">
        <v>17</v>
      </c>
      <c r="C525" s="2" t="s">
        <v>20</v>
      </c>
      <c r="D525" s="2" t="s">
        <v>15</v>
      </c>
      <c r="E525" s="107">
        <v>1937.29</v>
      </c>
    </row>
    <row r="526" spans="1:5" x14ac:dyDescent="0.2">
      <c r="A526" s="3">
        <v>41110</v>
      </c>
      <c r="B526" s="2" t="s">
        <v>17</v>
      </c>
      <c r="C526" s="2" t="s">
        <v>27</v>
      </c>
      <c r="D526" s="2" t="s">
        <v>32</v>
      </c>
      <c r="E526" s="107">
        <v>1311.18</v>
      </c>
    </row>
    <row r="527" spans="1:5" x14ac:dyDescent="0.2">
      <c r="A527" s="3">
        <v>41372</v>
      </c>
      <c r="B527" s="2" t="s">
        <v>28</v>
      </c>
      <c r="C527" s="2" t="s">
        <v>23</v>
      </c>
      <c r="D527" s="2" t="s">
        <v>36</v>
      </c>
      <c r="E527" s="107">
        <v>415.98</v>
      </c>
    </row>
    <row r="528" spans="1:5" x14ac:dyDescent="0.2">
      <c r="A528" s="3">
        <v>40927</v>
      </c>
      <c r="B528" s="2" t="s">
        <v>13</v>
      </c>
      <c r="C528" s="2" t="s">
        <v>20</v>
      </c>
      <c r="D528" s="2" t="s">
        <v>30</v>
      </c>
      <c r="E528" s="107">
        <v>3372.76</v>
      </c>
    </row>
    <row r="529" spans="1:5" x14ac:dyDescent="0.2">
      <c r="A529" s="3">
        <v>40913</v>
      </c>
      <c r="B529" s="2" t="s">
        <v>13</v>
      </c>
      <c r="C529" s="2" t="s">
        <v>20</v>
      </c>
      <c r="D529" s="2" t="s">
        <v>30</v>
      </c>
      <c r="E529" s="107">
        <v>1321.33</v>
      </c>
    </row>
    <row r="530" spans="1:5" x14ac:dyDescent="0.2">
      <c r="A530" s="3">
        <v>40989</v>
      </c>
      <c r="B530" s="2" t="s">
        <v>28</v>
      </c>
      <c r="C530" s="2" t="s">
        <v>23</v>
      </c>
      <c r="D530" s="2" t="s">
        <v>282</v>
      </c>
      <c r="E530" s="107">
        <v>580.15</v>
      </c>
    </row>
    <row r="531" spans="1:5" x14ac:dyDescent="0.2">
      <c r="A531" s="3">
        <v>41639</v>
      </c>
      <c r="B531" s="2" t="s">
        <v>31</v>
      </c>
      <c r="C531" s="2" t="s">
        <v>14</v>
      </c>
      <c r="D531" s="2" t="s">
        <v>32</v>
      </c>
      <c r="E531" s="107">
        <v>9849.67</v>
      </c>
    </row>
    <row r="532" spans="1:5" x14ac:dyDescent="0.2">
      <c r="A532" s="3">
        <v>41615</v>
      </c>
      <c r="B532" s="2" t="s">
        <v>28</v>
      </c>
      <c r="C532" s="2" t="s">
        <v>23</v>
      </c>
      <c r="D532" s="2" t="s">
        <v>33</v>
      </c>
      <c r="E532" s="107">
        <v>4824.46</v>
      </c>
    </row>
    <row r="533" spans="1:5" x14ac:dyDescent="0.2">
      <c r="A533" s="3">
        <v>40935</v>
      </c>
      <c r="B533" s="2" t="s">
        <v>17</v>
      </c>
      <c r="C533" s="2" t="s">
        <v>23</v>
      </c>
      <c r="D533" s="2" t="s">
        <v>282</v>
      </c>
      <c r="E533" s="107">
        <v>6430.89</v>
      </c>
    </row>
    <row r="534" spans="1:5" x14ac:dyDescent="0.2">
      <c r="A534" s="3">
        <v>41298</v>
      </c>
      <c r="B534" s="2" t="s">
        <v>17</v>
      </c>
      <c r="C534" s="2" t="s">
        <v>27</v>
      </c>
      <c r="D534" s="2" t="s">
        <v>282</v>
      </c>
      <c r="E534" s="107">
        <v>253.57</v>
      </c>
    </row>
    <row r="535" spans="1:5" x14ac:dyDescent="0.2">
      <c r="A535" s="3">
        <v>41472</v>
      </c>
      <c r="B535" s="2" t="s">
        <v>17</v>
      </c>
      <c r="C535" s="2" t="s">
        <v>27</v>
      </c>
      <c r="D535" s="2" t="s">
        <v>36</v>
      </c>
      <c r="E535" s="107">
        <v>3122.03</v>
      </c>
    </row>
    <row r="536" spans="1:5" x14ac:dyDescent="0.2">
      <c r="A536" s="3">
        <v>41526</v>
      </c>
      <c r="B536" s="2" t="s">
        <v>28</v>
      </c>
      <c r="C536" s="2" t="s">
        <v>23</v>
      </c>
      <c r="D536" s="2" t="s">
        <v>30</v>
      </c>
      <c r="E536" s="107">
        <v>9966.7800000000007</v>
      </c>
    </row>
    <row r="537" spans="1:5" x14ac:dyDescent="0.2">
      <c r="A537" s="3">
        <v>41520</v>
      </c>
      <c r="B537" s="2" t="s">
        <v>17</v>
      </c>
      <c r="C537" s="2" t="s">
        <v>20</v>
      </c>
      <c r="D537" s="2" t="s">
        <v>34</v>
      </c>
      <c r="E537" s="107">
        <v>9885.26</v>
      </c>
    </row>
    <row r="538" spans="1:5" x14ac:dyDescent="0.2">
      <c r="A538" s="3">
        <v>40956</v>
      </c>
      <c r="B538" s="2" t="s">
        <v>28</v>
      </c>
      <c r="C538" s="2" t="s">
        <v>14</v>
      </c>
      <c r="D538" s="2" t="s">
        <v>282</v>
      </c>
      <c r="E538" s="107">
        <v>4415.66</v>
      </c>
    </row>
    <row r="539" spans="1:5" x14ac:dyDescent="0.2">
      <c r="A539" s="3">
        <v>41637</v>
      </c>
      <c r="B539" s="2" t="s">
        <v>28</v>
      </c>
      <c r="C539" s="2" t="s">
        <v>20</v>
      </c>
      <c r="D539" s="2" t="s">
        <v>33</v>
      </c>
      <c r="E539" s="107">
        <v>6823.4</v>
      </c>
    </row>
    <row r="540" spans="1:5" x14ac:dyDescent="0.2">
      <c r="A540" s="3">
        <v>41148</v>
      </c>
      <c r="B540" s="2" t="s">
        <v>31</v>
      </c>
      <c r="C540" s="2" t="s">
        <v>27</v>
      </c>
      <c r="D540" s="2" t="s">
        <v>15</v>
      </c>
      <c r="E540" s="107">
        <v>5809.58</v>
      </c>
    </row>
    <row r="541" spans="1:5" x14ac:dyDescent="0.2">
      <c r="A541" s="3">
        <v>41442</v>
      </c>
      <c r="B541" s="2" t="s">
        <v>31</v>
      </c>
      <c r="C541" s="2" t="s">
        <v>27</v>
      </c>
      <c r="D541" s="2" t="s">
        <v>21</v>
      </c>
      <c r="E541" s="107">
        <v>8490.77</v>
      </c>
    </row>
    <row r="542" spans="1:5" x14ac:dyDescent="0.2">
      <c r="A542" s="3">
        <v>41210</v>
      </c>
      <c r="B542" s="2" t="s">
        <v>13</v>
      </c>
      <c r="C542" s="2" t="s">
        <v>23</v>
      </c>
      <c r="D542" s="2" t="s">
        <v>15</v>
      </c>
      <c r="E542" s="107">
        <v>1819.7</v>
      </c>
    </row>
    <row r="543" spans="1:5" x14ac:dyDescent="0.2">
      <c r="A543" s="3">
        <v>40975</v>
      </c>
      <c r="B543" s="2" t="s">
        <v>28</v>
      </c>
      <c r="C543" s="2" t="s">
        <v>14</v>
      </c>
      <c r="D543" s="2" t="s">
        <v>30</v>
      </c>
      <c r="E543" s="107">
        <v>8224.69</v>
      </c>
    </row>
    <row r="544" spans="1:5" x14ac:dyDescent="0.2">
      <c r="A544" s="3">
        <v>41599</v>
      </c>
      <c r="B544" s="2" t="s">
        <v>13</v>
      </c>
      <c r="C544" s="2" t="s">
        <v>14</v>
      </c>
      <c r="D544" s="2" t="s">
        <v>15</v>
      </c>
      <c r="E544" s="107">
        <v>8525.9699999999993</v>
      </c>
    </row>
    <row r="545" spans="1:5" x14ac:dyDescent="0.2">
      <c r="A545" s="3">
        <v>41465</v>
      </c>
      <c r="B545" s="2" t="s">
        <v>28</v>
      </c>
      <c r="C545" s="2" t="s">
        <v>14</v>
      </c>
      <c r="D545" s="2" t="s">
        <v>29</v>
      </c>
      <c r="E545" s="107">
        <v>7070.37</v>
      </c>
    </row>
    <row r="546" spans="1:5" x14ac:dyDescent="0.2">
      <c r="A546" s="3">
        <v>41483</v>
      </c>
      <c r="B546" s="2" t="s">
        <v>28</v>
      </c>
      <c r="C546" s="2" t="s">
        <v>23</v>
      </c>
      <c r="D546" s="2" t="s">
        <v>32</v>
      </c>
      <c r="E546" s="107">
        <v>8968.09</v>
      </c>
    </row>
    <row r="547" spans="1:5" x14ac:dyDescent="0.2">
      <c r="A547" s="3">
        <v>41049</v>
      </c>
      <c r="B547" s="2" t="s">
        <v>13</v>
      </c>
      <c r="C547" s="2" t="s">
        <v>20</v>
      </c>
      <c r="D547" s="2" t="s">
        <v>18</v>
      </c>
      <c r="E547" s="107">
        <v>7974.56</v>
      </c>
    </row>
    <row r="548" spans="1:5" x14ac:dyDescent="0.2">
      <c r="A548" s="3">
        <v>40911</v>
      </c>
      <c r="B548" s="2" t="s">
        <v>17</v>
      </c>
      <c r="C548" s="2" t="s">
        <v>27</v>
      </c>
      <c r="D548" s="2" t="s">
        <v>34</v>
      </c>
      <c r="E548" s="107">
        <v>2308.96</v>
      </c>
    </row>
    <row r="549" spans="1:5" x14ac:dyDescent="0.2">
      <c r="A549" s="3">
        <v>41118</v>
      </c>
      <c r="B549" s="2" t="s">
        <v>31</v>
      </c>
      <c r="C549" s="2" t="s">
        <v>14</v>
      </c>
      <c r="D549" s="2" t="s">
        <v>24</v>
      </c>
      <c r="E549" s="107">
        <v>2028.99</v>
      </c>
    </row>
    <row r="550" spans="1:5" x14ac:dyDescent="0.2">
      <c r="A550" s="3">
        <v>41042</v>
      </c>
      <c r="B550" s="2" t="s">
        <v>13</v>
      </c>
      <c r="C550" s="2" t="s">
        <v>14</v>
      </c>
      <c r="D550" s="2" t="s">
        <v>35</v>
      </c>
      <c r="E550" s="107">
        <v>3406.65</v>
      </c>
    </row>
    <row r="551" spans="1:5" x14ac:dyDescent="0.2">
      <c r="A551" s="3">
        <v>40912</v>
      </c>
      <c r="B551" s="2" t="s">
        <v>28</v>
      </c>
      <c r="C551" s="2" t="s">
        <v>23</v>
      </c>
      <c r="D551" s="2" t="s">
        <v>36</v>
      </c>
      <c r="E551" s="107">
        <v>8005.88</v>
      </c>
    </row>
    <row r="552" spans="1:5" x14ac:dyDescent="0.2">
      <c r="A552" s="3">
        <v>40958</v>
      </c>
      <c r="B552" s="2" t="s">
        <v>31</v>
      </c>
      <c r="C552" s="2" t="s">
        <v>20</v>
      </c>
      <c r="D552" s="2" t="s">
        <v>32</v>
      </c>
      <c r="E552" s="107">
        <v>3285.93</v>
      </c>
    </row>
    <row r="553" spans="1:5" x14ac:dyDescent="0.2">
      <c r="A553" s="3">
        <v>41038</v>
      </c>
      <c r="B553" s="2" t="s">
        <v>17</v>
      </c>
      <c r="C553" s="2" t="s">
        <v>27</v>
      </c>
      <c r="D553" s="2" t="s">
        <v>15</v>
      </c>
      <c r="E553" s="107">
        <v>1192.18</v>
      </c>
    </row>
    <row r="554" spans="1:5" x14ac:dyDescent="0.2">
      <c r="A554" s="3">
        <v>41508</v>
      </c>
      <c r="B554" s="2" t="s">
        <v>31</v>
      </c>
      <c r="C554" s="2" t="s">
        <v>20</v>
      </c>
      <c r="D554" s="2" t="s">
        <v>18</v>
      </c>
      <c r="E554" s="107">
        <v>9565.77</v>
      </c>
    </row>
    <row r="555" spans="1:5" x14ac:dyDescent="0.2">
      <c r="A555" s="3">
        <v>41402</v>
      </c>
      <c r="B555" s="2" t="s">
        <v>31</v>
      </c>
      <c r="C555" s="2" t="s">
        <v>14</v>
      </c>
      <c r="D555" s="2" t="s">
        <v>26</v>
      </c>
      <c r="E555" s="107">
        <v>8341.82</v>
      </c>
    </row>
    <row r="556" spans="1:5" x14ac:dyDescent="0.2">
      <c r="A556" s="3">
        <v>41156</v>
      </c>
      <c r="B556" s="2" t="s">
        <v>17</v>
      </c>
      <c r="C556" s="2" t="s">
        <v>23</v>
      </c>
      <c r="D556" s="2" t="s">
        <v>282</v>
      </c>
      <c r="E556" s="107">
        <v>4976.55</v>
      </c>
    </row>
    <row r="557" spans="1:5" x14ac:dyDescent="0.2">
      <c r="A557" s="3">
        <v>41272</v>
      </c>
      <c r="B557" s="2" t="s">
        <v>13</v>
      </c>
      <c r="C557" s="2" t="s">
        <v>27</v>
      </c>
      <c r="D557" s="2" t="s">
        <v>21</v>
      </c>
      <c r="E557" s="107">
        <v>9778.4500000000007</v>
      </c>
    </row>
    <row r="558" spans="1:5" x14ac:dyDescent="0.2">
      <c r="A558" s="3">
        <v>41251</v>
      </c>
      <c r="B558" s="2" t="s">
        <v>13</v>
      </c>
      <c r="C558" s="2" t="s">
        <v>20</v>
      </c>
      <c r="D558" s="2" t="s">
        <v>33</v>
      </c>
      <c r="E558" s="107">
        <v>1682.18</v>
      </c>
    </row>
    <row r="559" spans="1:5" x14ac:dyDescent="0.2">
      <c r="A559" s="3">
        <v>41588</v>
      </c>
      <c r="B559" s="2" t="s">
        <v>31</v>
      </c>
      <c r="C559" s="2" t="s">
        <v>20</v>
      </c>
      <c r="D559" s="2" t="s">
        <v>34</v>
      </c>
      <c r="E559" s="107">
        <v>9445.6299999999992</v>
      </c>
    </row>
    <row r="560" spans="1:5" x14ac:dyDescent="0.2">
      <c r="A560" s="3">
        <v>41547</v>
      </c>
      <c r="B560" s="2" t="s">
        <v>31</v>
      </c>
      <c r="C560" s="2" t="s">
        <v>20</v>
      </c>
      <c r="D560" s="2" t="s">
        <v>18</v>
      </c>
      <c r="E560" s="107">
        <v>4993.6899999999996</v>
      </c>
    </row>
    <row r="561" spans="1:5" x14ac:dyDescent="0.2">
      <c r="A561" s="3">
        <v>41511</v>
      </c>
      <c r="B561" s="2" t="s">
        <v>28</v>
      </c>
      <c r="C561" s="2" t="s">
        <v>14</v>
      </c>
      <c r="D561" s="2" t="s">
        <v>34</v>
      </c>
      <c r="E561" s="107">
        <v>611.15</v>
      </c>
    </row>
    <row r="562" spans="1:5" x14ac:dyDescent="0.2">
      <c r="A562" s="3">
        <v>41022</v>
      </c>
      <c r="B562" s="2" t="s">
        <v>31</v>
      </c>
      <c r="C562" s="2" t="s">
        <v>20</v>
      </c>
      <c r="D562" s="2" t="s">
        <v>24</v>
      </c>
      <c r="E562" s="107">
        <v>9924.7099999999991</v>
      </c>
    </row>
    <row r="563" spans="1:5" x14ac:dyDescent="0.2">
      <c r="A563" s="3">
        <v>41350</v>
      </c>
      <c r="B563" s="2" t="s">
        <v>13</v>
      </c>
      <c r="C563" s="2" t="s">
        <v>14</v>
      </c>
      <c r="D563" s="2" t="s">
        <v>36</v>
      </c>
      <c r="E563" s="107">
        <v>3907.1</v>
      </c>
    </row>
    <row r="564" spans="1:5" x14ac:dyDescent="0.2">
      <c r="A564" s="3">
        <v>41077</v>
      </c>
      <c r="B564" s="2" t="s">
        <v>13</v>
      </c>
      <c r="C564" s="2" t="s">
        <v>23</v>
      </c>
      <c r="D564" s="2" t="s">
        <v>18</v>
      </c>
      <c r="E564" s="107">
        <v>9399.9699999999993</v>
      </c>
    </row>
    <row r="565" spans="1:5" x14ac:dyDescent="0.2">
      <c r="A565" s="3">
        <v>41330</v>
      </c>
      <c r="B565" s="2" t="s">
        <v>28</v>
      </c>
      <c r="C565" s="2" t="s">
        <v>14</v>
      </c>
      <c r="D565" s="2" t="s">
        <v>24</v>
      </c>
      <c r="E565" s="107">
        <v>4150.57</v>
      </c>
    </row>
    <row r="566" spans="1:5" x14ac:dyDescent="0.2">
      <c r="A566" s="3">
        <v>41549</v>
      </c>
      <c r="B566" s="2" t="s">
        <v>28</v>
      </c>
      <c r="C566" s="2" t="s">
        <v>20</v>
      </c>
      <c r="D566" s="2" t="s">
        <v>21</v>
      </c>
      <c r="E566" s="107">
        <v>7772.14</v>
      </c>
    </row>
    <row r="567" spans="1:5" x14ac:dyDescent="0.2">
      <c r="A567" s="3">
        <v>41366</v>
      </c>
      <c r="B567" s="2" t="s">
        <v>31</v>
      </c>
      <c r="C567" s="2" t="s">
        <v>27</v>
      </c>
      <c r="D567" s="2" t="s">
        <v>24</v>
      </c>
      <c r="E567" s="107">
        <v>8281.93</v>
      </c>
    </row>
    <row r="568" spans="1:5" x14ac:dyDescent="0.2">
      <c r="A568" s="3">
        <v>41493</v>
      </c>
      <c r="B568" s="2" t="s">
        <v>28</v>
      </c>
      <c r="C568" s="2" t="s">
        <v>27</v>
      </c>
      <c r="D568" s="2" t="s">
        <v>24</v>
      </c>
      <c r="E568" s="107">
        <v>9389.06</v>
      </c>
    </row>
    <row r="569" spans="1:5" x14ac:dyDescent="0.2">
      <c r="A569" s="3">
        <v>41435</v>
      </c>
      <c r="B569" s="2" t="s">
        <v>31</v>
      </c>
      <c r="C569" s="2" t="s">
        <v>20</v>
      </c>
      <c r="D569" s="2" t="s">
        <v>35</v>
      </c>
      <c r="E569" s="107">
        <v>3282.69</v>
      </c>
    </row>
    <row r="570" spans="1:5" x14ac:dyDescent="0.2">
      <c r="A570" s="3">
        <v>40994</v>
      </c>
      <c r="B570" s="2" t="s">
        <v>28</v>
      </c>
      <c r="C570" s="2" t="s">
        <v>20</v>
      </c>
      <c r="D570" s="2" t="s">
        <v>33</v>
      </c>
      <c r="E570" s="107">
        <v>9789.2099999999991</v>
      </c>
    </row>
    <row r="571" spans="1:5" x14ac:dyDescent="0.2">
      <c r="A571" s="3">
        <v>41371</v>
      </c>
      <c r="B571" s="2" t="s">
        <v>13</v>
      </c>
      <c r="C571" s="2" t="s">
        <v>14</v>
      </c>
      <c r="D571" s="2" t="s">
        <v>34</v>
      </c>
      <c r="E571" s="107">
        <v>8514.0300000000007</v>
      </c>
    </row>
    <row r="572" spans="1:5" x14ac:dyDescent="0.2">
      <c r="A572" s="3">
        <v>41023</v>
      </c>
      <c r="B572" s="2" t="s">
        <v>13</v>
      </c>
      <c r="C572" s="2" t="s">
        <v>23</v>
      </c>
      <c r="D572" s="2" t="s">
        <v>32</v>
      </c>
      <c r="E572" s="107">
        <v>3089.9</v>
      </c>
    </row>
    <row r="573" spans="1:5" x14ac:dyDescent="0.2">
      <c r="A573" s="3">
        <v>40965</v>
      </c>
      <c r="B573" s="2" t="s">
        <v>28</v>
      </c>
      <c r="C573" s="2" t="s">
        <v>27</v>
      </c>
      <c r="D573" s="2" t="s">
        <v>32</v>
      </c>
      <c r="E573" s="107">
        <v>1509.36</v>
      </c>
    </row>
    <row r="574" spans="1:5" x14ac:dyDescent="0.2">
      <c r="A574" s="3">
        <v>41444</v>
      </c>
      <c r="B574" s="2" t="s">
        <v>28</v>
      </c>
      <c r="C574" s="2" t="s">
        <v>23</v>
      </c>
      <c r="D574" s="2" t="s">
        <v>15</v>
      </c>
      <c r="E574" s="107">
        <v>2231.81</v>
      </c>
    </row>
    <row r="575" spans="1:5" x14ac:dyDescent="0.2">
      <c r="A575" s="3">
        <v>41064</v>
      </c>
      <c r="B575" s="2" t="s">
        <v>28</v>
      </c>
      <c r="C575" s="2" t="s">
        <v>14</v>
      </c>
      <c r="D575" s="2" t="s">
        <v>32</v>
      </c>
      <c r="E575" s="107">
        <v>8241.4</v>
      </c>
    </row>
    <row r="576" spans="1:5" x14ac:dyDescent="0.2">
      <c r="A576" s="3">
        <v>41218</v>
      </c>
      <c r="B576" s="2" t="s">
        <v>31</v>
      </c>
      <c r="C576" s="2" t="s">
        <v>14</v>
      </c>
      <c r="D576" s="2" t="s">
        <v>30</v>
      </c>
      <c r="E576" s="107">
        <v>8252</v>
      </c>
    </row>
    <row r="577" spans="1:5" x14ac:dyDescent="0.2">
      <c r="A577" s="3">
        <v>41244</v>
      </c>
      <c r="B577" s="2" t="s">
        <v>28</v>
      </c>
      <c r="C577" s="2" t="s">
        <v>20</v>
      </c>
      <c r="D577" s="2" t="s">
        <v>21</v>
      </c>
      <c r="E577" s="107">
        <v>6510.88</v>
      </c>
    </row>
    <row r="578" spans="1:5" x14ac:dyDescent="0.2">
      <c r="A578" s="3">
        <v>41634</v>
      </c>
      <c r="B578" s="2" t="s">
        <v>17</v>
      </c>
      <c r="C578" s="2" t="s">
        <v>27</v>
      </c>
      <c r="D578" s="2" t="s">
        <v>15</v>
      </c>
      <c r="E578" s="107">
        <v>6335.57</v>
      </c>
    </row>
    <row r="579" spans="1:5" x14ac:dyDescent="0.2">
      <c r="A579" s="3">
        <v>41067</v>
      </c>
      <c r="B579" s="2" t="s">
        <v>17</v>
      </c>
      <c r="C579" s="2" t="s">
        <v>14</v>
      </c>
      <c r="D579" s="2" t="s">
        <v>36</v>
      </c>
      <c r="E579" s="107">
        <v>1699.77</v>
      </c>
    </row>
    <row r="580" spans="1:5" x14ac:dyDescent="0.2">
      <c r="A580" s="3">
        <v>41099</v>
      </c>
      <c r="B580" s="2" t="s">
        <v>13</v>
      </c>
      <c r="C580" s="2" t="s">
        <v>23</v>
      </c>
      <c r="D580" s="2" t="s">
        <v>33</v>
      </c>
      <c r="E580" s="107">
        <v>2876.53</v>
      </c>
    </row>
    <row r="581" spans="1:5" x14ac:dyDescent="0.2">
      <c r="A581" s="3">
        <v>41335</v>
      </c>
      <c r="B581" s="2" t="s">
        <v>17</v>
      </c>
      <c r="C581" s="2" t="s">
        <v>20</v>
      </c>
      <c r="D581" s="2" t="s">
        <v>30</v>
      </c>
      <c r="E581" s="107">
        <v>3604.36</v>
      </c>
    </row>
    <row r="582" spans="1:5" x14ac:dyDescent="0.2">
      <c r="A582" s="3">
        <v>40953</v>
      </c>
      <c r="B582" s="2" t="s">
        <v>31</v>
      </c>
      <c r="C582" s="2" t="s">
        <v>14</v>
      </c>
      <c r="D582" s="2" t="s">
        <v>18</v>
      </c>
      <c r="E582" s="107">
        <v>7060.27</v>
      </c>
    </row>
    <row r="583" spans="1:5" x14ac:dyDescent="0.2">
      <c r="A583" s="3">
        <v>41078</v>
      </c>
      <c r="B583" s="2" t="s">
        <v>13</v>
      </c>
      <c r="C583" s="2" t="s">
        <v>14</v>
      </c>
      <c r="D583" s="2" t="s">
        <v>35</v>
      </c>
      <c r="E583" s="107">
        <v>3394.47</v>
      </c>
    </row>
    <row r="584" spans="1:5" x14ac:dyDescent="0.2">
      <c r="A584" s="3">
        <v>41099</v>
      </c>
      <c r="B584" s="2" t="s">
        <v>13</v>
      </c>
      <c r="C584" s="2" t="s">
        <v>20</v>
      </c>
      <c r="D584" s="2" t="s">
        <v>32</v>
      </c>
      <c r="E584" s="107">
        <v>7502.52</v>
      </c>
    </row>
    <row r="585" spans="1:5" x14ac:dyDescent="0.2">
      <c r="A585" s="3">
        <v>40964</v>
      </c>
      <c r="B585" s="2" t="s">
        <v>17</v>
      </c>
      <c r="C585" s="2" t="s">
        <v>27</v>
      </c>
      <c r="D585" s="2" t="s">
        <v>21</v>
      </c>
      <c r="E585" s="107">
        <v>9529.9599999999991</v>
      </c>
    </row>
    <row r="586" spans="1:5" x14ac:dyDescent="0.2">
      <c r="A586" s="3">
        <v>41193</v>
      </c>
      <c r="B586" s="2" t="s">
        <v>28</v>
      </c>
      <c r="C586" s="2" t="s">
        <v>23</v>
      </c>
      <c r="D586" s="2" t="s">
        <v>33</v>
      </c>
      <c r="E586" s="107">
        <v>720.97</v>
      </c>
    </row>
    <row r="587" spans="1:5" x14ac:dyDescent="0.2">
      <c r="A587" s="3">
        <v>41540</v>
      </c>
      <c r="B587" s="2" t="s">
        <v>31</v>
      </c>
      <c r="C587" s="2" t="s">
        <v>27</v>
      </c>
      <c r="D587" s="2" t="s">
        <v>34</v>
      </c>
      <c r="E587" s="107">
        <v>8074.21</v>
      </c>
    </row>
    <row r="588" spans="1:5" x14ac:dyDescent="0.2">
      <c r="A588" s="3">
        <v>41448</v>
      </c>
      <c r="B588" s="2" t="s">
        <v>17</v>
      </c>
      <c r="C588" s="2" t="s">
        <v>14</v>
      </c>
      <c r="D588" s="2" t="s">
        <v>24</v>
      </c>
      <c r="E588" s="107">
        <v>1412.64</v>
      </c>
    </row>
    <row r="589" spans="1:5" x14ac:dyDescent="0.2">
      <c r="A589" s="3">
        <v>41514</v>
      </c>
      <c r="B589" s="2" t="s">
        <v>17</v>
      </c>
      <c r="C589" s="2" t="s">
        <v>14</v>
      </c>
      <c r="D589" s="2" t="s">
        <v>35</v>
      </c>
      <c r="E589" s="107">
        <v>4809.22</v>
      </c>
    </row>
    <row r="590" spans="1:5" x14ac:dyDescent="0.2">
      <c r="A590" s="3">
        <v>41046</v>
      </c>
      <c r="B590" s="2" t="s">
        <v>17</v>
      </c>
      <c r="C590" s="2" t="s">
        <v>27</v>
      </c>
      <c r="D590" s="2" t="s">
        <v>21</v>
      </c>
      <c r="E590" s="107">
        <v>4342.7</v>
      </c>
    </row>
    <row r="591" spans="1:5" x14ac:dyDescent="0.2">
      <c r="A591" s="3">
        <v>41415</v>
      </c>
      <c r="B591" s="2" t="s">
        <v>13</v>
      </c>
      <c r="C591" s="2" t="s">
        <v>14</v>
      </c>
      <c r="D591" s="2" t="s">
        <v>26</v>
      </c>
      <c r="E591" s="107">
        <v>7544.87</v>
      </c>
    </row>
    <row r="592" spans="1:5" x14ac:dyDescent="0.2">
      <c r="A592" s="3">
        <v>41166</v>
      </c>
      <c r="B592" s="2" t="s">
        <v>31</v>
      </c>
      <c r="C592" s="2" t="s">
        <v>27</v>
      </c>
      <c r="D592" s="2" t="s">
        <v>34</v>
      </c>
      <c r="E592" s="107">
        <v>8679.2000000000007</v>
      </c>
    </row>
    <row r="593" spans="1:5" x14ac:dyDescent="0.2">
      <c r="A593" s="3">
        <v>41234</v>
      </c>
      <c r="B593" s="2" t="s">
        <v>17</v>
      </c>
      <c r="C593" s="2" t="s">
        <v>27</v>
      </c>
      <c r="D593" s="2" t="s">
        <v>34</v>
      </c>
      <c r="E593" s="107">
        <v>6158.99</v>
      </c>
    </row>
    <row r="594" spans="1:5" x14ac:dyDescent="0.2">
      <c r="A594" s="3">
        <v>41389</v>
      </c>
      <c r="B594" s="2" t="s">
        <v>31</v>
      </c>
      <c r="C594" s="2" t="s">
        <v>23</v>
      </c>
      <c r="D594" s="2" t="s">
        <v>15</v>
      </c>
      <c r="E594" s="107">
        <v>6167.43</v>
      </c>
    </row>
    <row r="595" spans="1:5" x14ac:dyDescent="0.2">
      <c r="A595" s="3">
        <v>41523</v>
      </c>
      <c r="B595" s="2" t="s">
        <v>17</v>
      </c>
      <c r="C595" s="2" t="s">
        <v>14</v>
      </c>
      <c r="D595" s="2" t="s">
        <v>24</v>
      </c>
      <c r="E595" s="107">
        <v>6315.94</v>
      </c>
    </row>
    <row r="596" spans="1:5" x14ac:dyDescent="0.2">
      <c r="A596" s="3">
        <v>41198</v>
      </c>
      <c r="B596" s="2" t="s">
        <v>28</v>
      </c>
      <c r="C596" s="2" t="s">
        <v>23</v>
      </c>
      <c r="D596" s="2" t="s">
        <v>24</v>
      </c>
      <c r="E596" s="107">
        <v>2640.35</v>
      </c>
    </row>
    <row r="597" spans="1:5" x14ac:dyDescent="0.2">
      <c r="A597" s="3">
        <v>41535</v>
      </c>
      <c r="B597" s="2" t="s">
        <v>17</v>
      </c>
      <c r="C597" s="2" t="s">
        <v>14</v>
      </c>
      <c r="D597" s="2" t="s">
        <v>282</v>
      </c>
      <c r="E597" s="107">
        <v>7541.59</v>
      </c>
    </row>
    <row r="598" spans="1:5" x14ac:dyDescent="0.2">
      <c r="A598" s="3">
        <v>41325</v>
      </c>
      <c r="B598" s="2" t="s">
        <v>13</v>
      </c>
      <c r="C598" s="2" t="s">
        <v>14</v>
      </c>
      <c r="D598" s="2" t="s">
        <v>30</v>
      </c>
      <c r="E598" s="107">
        <v>1701.72</v>
      </c>
    </row>
    <row r="599" spans="1:5" x14ac:dyDescent="0.2">
      <c r="A599" s="3">
        <v>41638</v>
      </c>
      <c r="B599" s="2" t="s">
        <v>31</v>
      </c>
      <c r="C599" s="2" t="s">
        <v>27</v>
      </c>
      <c r="D599" s="2" t="s">
        <v>30</v>
      </c>
      <c r="E599" s="107">
        <v>5002.92</v>
      </c>
    </row>
    <row r="600" spans="1:5" x14ac:dyDescent="0.2">
      <c r="A600" s="3">
        <v>41588</v>
      </c>
      <c r="B600" s="2" t="s">
        <v>13</v>
      </c>
      <c r="C600" s="2" t="s">
        <v>23</v>
      </c>
      <c r="D600" s="2" t="s">
        <v>36</v>
      </c>
      <c r="E600" s="107">
        <v>8275.86</v>
      </c>
    </row>
    <row r="601" spans="1:5" x14ac:dyDescent="0.2">
      <c r="A601" s="3">
        <v>41141</v>
      </c>
      <c r="B601" s="2" t="s">
        <v>17</v>
      </c>
      <c r="C601" s="2" t="s">
        <v>20</v>
      </c>
      <c r="D601" s="2" t="s">
        <v>15</v>
      </c>
      <c r="E601" s="107">
        <v>6932.98</v>
      </c>
    </row>
    <row r="602" spans="1:5" x14ac:dyDescent="0.2">
      <c r="A602" s="3">
        <v>41391</v>
      </c>
      <c r="B602" s="2" t="s">
        <v>13</v>
      </c>
      <c r="C602" s="2" t="s">
        <v>27</v>
      </c>
      <c r="D602" s="2" t="s">
        <v>36</v>
      </c>
      <c r="E602" s="107">
        <v>134.83000000000001</v>
      </c>
    </row>
    <row r="603" spans="1:5" x14ac:dyDescent="0.2">
      <c r="A603" s="3">
        <v>41074</v>
      </c>
      <c r="B603" s="2" t="s">
        <v>28</v>
      </c>
      <c r="C603" s="2" t="s">
        <v>14</v>
      </c>
      <c r="D603" s="2" t="s">
        <v>26</v>
      </c>
      <c r="E603" s="107">
        <v>4589.92</v>
      </c>
    </row>
    <row r="604" spans="1:5" x14ac:dyDescent="0.2">
      <c r="A604" s="3">
        <v>41026</v>
      </c>
      <c r="B604" s="2" t="s">
        <v>17</v>
      </c>
      <c r="C604" s="2" t="s">
        <v>23</v>
      </c>
      <c r="D604" s="2" t="s">
        <v>282</v>
      </c>
      <c r="E604" s="107">
        <v>8641.86</v>
      </c>
    </row>
    <row r="605" spans="1:5" x14ac:dyDescent="0.2">
      <c r="A605" s="3">
        <v>41362</v>
      </c>
      <c r="B605" s="2" t="s">
        <v>31</v>
      </c>
      <c r="C605" s="2" t="s">
        <v>14</v>
      </c>
      <c r="D605" s="2" t="s">
        <v>33</v>
      </c>
      <c r="E605" s="107">
        <v>4287.8900000000003</v>
      </c>
    </row>
    <row r="606" spans="1:5" x14ac:dyDescent="0.2">
      <c r="A606" s="3">
        <v>41228</v>
      </c>
      <c r="B606" s="2" t="s">
        <v>13</v>
      </c>
      <c r="C606" s="2" t="s">
        <v>14</v>
      </c>
      <c r="D606" s="2" t="s">
        <v>29</v>
      </c>
      <c r="E606" s="107">
        <v>2509.23</v>
      </c>
    </row>
    <row r="607" spans="1:5" x14ac:dyDescent="0.2">
      <c r="A607" s="3">
        <v>41293</v>
      </c>
      <c r="B607" s="2" t="s">
        <v>17</v>
      </c>
      <c r="C607" s="2" t="s">
        <v>20</v>
      </c>
      <c r="D607" s="2" t="s">
        <v>282</v>
      </c>
      <c r="E607" s="107">
        <v>2469.59</v>
      </c>
    </row>
    <row r="608" spans="1:5" x14ac:dyDescent="0.2">
      <c r="A608" s="3">
        <v>41213</v>
      </c>
      <c r="B608" s="2" t="s">
        <v>28</v>
      </c>
      <c r="C608" s="2" t="s">
        <v>14</v>
      </c>
      <c r="D608" s="2" t="s">
        <v>26</v>
      </c>
      <c r="E608" s="107">
        <v>5161.8599999999997</v>
      </c>
    </row>
    <row r="609" spans="1:5" x14ac:dyDescent="0.2">
      <c r="A609" s="3">
        <v>40992</v>
      </c>
      <c r="B609" s="2" t="s">
        <v>17</v>
      </c>
      <c r="C609" s="2" t="s">
        <v>27</v>
      </c>
      <c r="D609" s="2" t="s">
        <v>32</v>
      </c>
      <c r="E609" s="107">
        <v>6437.72</v>
      </c>
    </row>
    <row r="610" spans="1:5" x14ac:dyDescent="0.2">
      <c r="A610" s="3">
        <v>41319</v>
      </c>
      <c r="B610" s="2" t="s">
        <v>31</v>
      </c>
      <c r="C610" s="2" t="s">
        <v>20</v>
      </c>
      <c r="D610" s="2" t="s">
        <v>18</v>
      </c>
      <c r="E610" s="107">
        <v>4591.33</v>
      </c>
    </row>
    <row r="611" spans="1:5" x14ac:dyDescent="0.2">
      <c r="A611" s="3">
        <v>41489</v>
      </c>
      <c r="B611" s="2" t="s">
        <v>13</v>
      </c>
      <c r="C611" s="2" t="s">
        <v>23</v>
      </c>
      <c r="D611" s="2" t="s">
        <v>34</v>
      </c>
      <c r="E611" s="107">
        <v>9551.08</v>
      </c>
    </row>
    <row r="612" spans="1:5" x14ac:dyDescent="0.2">
      <c r="A612" s="3">
        <v>41340</v>
      </c>
      <c r="B612" s="2" t="s">
        <v>17</v>
      </c>
      <c r="C612" s="2" t="s">
        <v>27</v>
      </c>
      <c r="D612" s="2" t="s">
        <v>24</v>
      </c>
      <c r="E612" s="107">
        <v>7400.35</v>
      </c>
    </row>
    <row r="613" spans="1:5" x14ac:dyDescent="0.2">
      <c r="A613" s="3">
        <v>41483</v>
      </c>
      <c r="B613" s="2" t="s">
        <v>28</v>
      </c>
      <c r="C613" s="2" t="s">
        <v>20</v>
      </c>
      <c r="D613" s="2" t="s">
        <v>30</v>
      </c>
      <c r="E613" s="107">
        <v>568.42999999999995</v>
      </c>
    </row>
    <row r="614" spans="1:5" x14ac:dyDescent="0.2">
      <c r="A614" s="3">
        <v>41592</v>
      </c>
      <c r="B614" s="2" t="s">
        <v>17</v>
      </c>
      <c r="C614" s="2" t="s">
        <v>27</v>
      </c>
      <c r="D614" s="2" t="s">
        <v>29</v>
      </c>
      <c r="E614" s="107">
        <v>5727.83</v>
      </c>
    </row>
    <row r="615" spans="1:5" x14ac:dyDescent="0.2">
      <c r="A615" s="3">
        <v>41070</v>
      </c>
      <c r="B615" s="2" t="s">
        <v>31</v>
      </c>
      <c r="C615" s="2" t="s">
        <v>27</v>
      </c>
      <c r="D615" s="2" t="s">
        <v>30</v>
      </c>
      <c r="E615" s="107">
        <v>5433.76</v>
      </c>
    </row>
    <row r="616" spans="1:5" x14ac:dyDescent="0.2">
      <c r="A616" s="3">
        <v>41376</v>
      </c>
      <c r="B616" s="2" t="s">
        <v>17</v>
      </c>
      <c r="C616" s="2" t="s">
        <v>27</v>
      </c>
      <c r="D616" s="2" t="s">
        <v>26</v>
      </c>
      <c r="E616" s="107">
        <v>8918.83</v>
      </c>
    </row>
    <row r="617" spans="1:5" x14ac:dyDescent="0.2">
      <c r="A617" s="3">
        <v>41397</v>
      </c>
      <c r="B617" s="2" t="s">
        <v>17</v>
      </c>
      <c r="C617" s="2" t="s">
        <v>27</v>
      </c>
      <c r="D617" s="2" t="s">
        <v>29</v>
      </c>
      <c r="E617" s="107">
        <v>3046.52</v>
      </c>
    </row>
    <row r="618" spans="1:5" x14ac:dyDescent="0.2">
      <c r="A618" s="3">
        <v>41549</v>
      </c>
      <c r="B618" s="2" t="s">
        <v>17</v>
      </c>
      <c r="C618" s="2" t="s">
        <v>23</v>
      </c>
      <c r="D618" s="2" t="s">
        <v>18</v>
      </c>
      <c r="E618" s="107">
        <v>4984.33</v>
      </c>
    </row>
    <row r="619" spans="1:5" x14ac:dyDescent="0.2">
      <c r="A619" s="3">
        <v>40910</v>
      </c>
      <c r="B619" s="2" t="s">
        <v>31</v>
      </c>
      <c r="C619" s="2" t="s">
        <v>20</v>
      </c>
      <c r="D619" s="2" t="s">
        <v>18</v>
      </c>
      <c r="E619" s="107">
        <v>5544.84</v>
      </c>
    </row>
    <row r="620" spans="1:5" x14ac:dyDescent="0.2">
      <c r="A620" s="3">
        <v>41539</v>
      </c>
      <c r="B620" s="2" t="s">
        <v>13</v>
      </c>
      <c r="C620" s="2" t="s">
        <v>20</v>
      </c>
      <c r="D620" s="2" t="s">
        <v>30</v>
      </c>
      <c r="E620" s="107">
        <v>8137.7</v>
      </c>
    </row>
    <row r="621" spans="1:5" x14ac:dyDescent="0.2">
      <c r="A621" s="3">
        <v>41227</v>
      </c>
      <c r="B621" s="2" t="s">
        <v>17</v>
      </c>
      <c r="C621" s="2" t="s">
        <v>20</v>
      </c>
      <c r="D621" s="2" t="s">
        <v>33</v>
      </c>
      <c r="E621" s="107">
        <v>48.47</v>
      </c>
    </row>
    <row r="622" spans="1:5" x14ac:dyDescent="0.2">
      <c r="A622" s="3">
        <v>40996</v>
      </c>
      <c r="B622" s="2" t="s">
        <v>17</v>
      </c>
      <c r="C622" s="2" t="s">
        <v>27</v>
      </c>
      <c r="D622" s="2" t="s">
        <v>32</v>
      </c>
      <c r="E622" s="107">
        <v>6936.14</v>
      </c>
    </row>
    <row r="623" spans="1:5" x14ac:dyDescent="0.2">
      <c r="A623" s="3">
        <v>41082</v>
      </c>
      <c r="B623" s="2" t="s">
        <v>17</v>
      </c>
      <c r="C623" s="2" t="s">
        <v>14</v>
      </c>
      <c r="D623" s="2" t="s">
        <v>21</v>
      </c>
      <c r="E623" s="107">
        <v>2239.67</v>
      </c>
    </row>
    <row r="624" spans="1:5" x14ac:dyDescent="0.2">
      <c r="A624" s="3">
        <v>41468</v>
      </c>
      <c r="B624" s="2" t="s">
        <v>28</v>
      </c>
      <c r="C624" s="2" t="s">
        <v>27</v>
      </c>
      <c r="D624" s="2" t="s">
        <v>24</v>
      </c>
      <c r="E624" s="107">
        <v>9171.9699999999993</v>
      </c>
    </row>
    <row r="625" spans="1:5" x14ac:dyDescent="0.2">
      <c r="A625" s="3">
        <v>41312</v>
      </c>
      <c r="B625" s="2" t="s">
        <v>13</v>
      </c>
      <c r="C625" s="2" t="s">
        <v>20</v>
      </c>
      <c r="D625" s="2" t="s">
        <v>36</v>
      </c>
      <c r="E625" s="107">
        <v>4841.1400000000003</v>
      </c>
    </row>
    <row r="626" spans="1:5" x14ac:dyDescent="0.2">
      <c r="A626" s="3">
        <v>41252</v>
      </c>
      <c r="B626" s="2" t="s">
        <v>31</v>
      </c>
      <c r="C626" s="2" t="s">
        <v>20</v>
      </c>
      <c r="D626" s="2" t="s">
        <v>30</v>
      </c>
      <c r="E626" s="107">
        <v>5769.25</v>
      </c>
    </row>
    <row r="627" spans="1:5" x14ac:dyDescent="0.2">
      <c r="A627" s="3">
        <v>41446</v>
      </c>
      <c r="B627" s="2" t="s">
        <v>31</v>
      </c>
      <c r="C627" s="2" t="s">
        <v>23</v>
      </c>
      <c r="D627" s="2" t="s">
        <v>24</v>
      </c>
      <c r="E627" s="107">
        <v>7529.57</v>
      </c>
    </row>
    <row r="628" spans="1:5" x14ac:dyDescent="0.2">
      <c r="A628" s="3">
        <v>41069</v>
      </c>
      <c r="B628" s="2" t="s">
        <v>17</v>
      </c>
      <c r="C628" s="2" t="s">
        <v>23</v>
      </c>
      <c r="D628" s="2" t="s">
        <v>29</v>
      </c>
      <c r="E628" s="107">
        <v>3246.92</v>
      </c>
    </row>
    <row r="629" spans="1:5" x14ac:dyDescent="0.2">
      <c r="A629" s="3">
        <v>41155</v>
      </c>
      <c r="B629" s="2" t="s">
        <v>13</v>
      </c>
      <c r="C629" s="2" t="s">
        <v>23</v>
      </c>
      <c r="D629" s="2" t="s">
        <v>21</v>
      </c>
      <c r="E629" s="107">
        <v>4545.57</v>
      </c>
    </row>
    <row r="630" spans="1:5" x14ac:dyDescent="0.2">
      <c r="A630" s="3">
        <v>41289</v>
      </c>
      <c r="B630" s="2" t="s">
        <v>31</v>
      </c>
      <c r="C630" s="2" t="s">
        <v>14</v>
      </c>
      <c r="D630" s="2" t="s">
        <v>29</v>
      </c>
      <c r="E630" s="107">
        <v>3072.82</v>
      </c>
    </row>
    <row r="631" spans="1:5" x14ac:dyDescent="0.2">
      <c r="A631" s="3">
        <v>41311</v>
      </c>
      <c r="B631" s="2" t="s">
        <v>17</v>
      </c>
      <c r="C631" s="2" t="s">
        <v>23</v>
      </c>
      <c r="D631" s="2" t="s">
        <v>30</v>
      </c>
      <c r="E631" s="107">
        <v>3757.34</v>
      </c>
    </row>
    <row r="632" spans="1:5" x14ac:dyDescent="0.2">
      <c r="A632" s="3">
        <v>41551</v>
      </c>
      <c r="B632" s="2" t="s">
        <v>31</v>
      </c>
      <c r="C632" s="2" t="s">
        <v>20</v>
      </c>
      <c r="D632" s="2" t="s">
        <v>36</v>
      </c>
      <c r="E632" s="107">
        <v>8905.9</v>
      </c>
    </row>
    <row r="633" spans="1:5" x14ac:dyDescent="0.2">
      <c r="A633" s="3">
        <v>41084</v>
      </c>
      <c r="B633" s="2" t="s">
        <v>31</v>
      </c>
      <c r="C633" s="2" t="s">
        <v>14</v>
      </c>
      <c r="D633" s="2" t="s">
        <v>18</v>
      </c>
      <c r="E633" s="107">
        <v>690.45</v>
      </c>
    </row>
    <row r="634" spans="1:5" x14ac:dyDescent="0.2">
      <c r="A634" s="3">
        <v>41067</v>
      </c>
      <c r="B634" s="2" t="s">
        <v>28</v>
      </c>
      <c r="C634" s="2" t="s">
        <v>20</v>
      </c>
      <c r="D634" s="2" t="s">
        <v>30</v>
      </c>
      <c r="E634" s="107">
        <v>5312.02</v>
      </c>
    </row>
    <row r="635" spans="1:5" x14ac:dyDescent="0.2">
      <c r="A635" s="3">
        <v>41513</v>
      </c>
      <c r="B635" s="2" t="s">
        <v>17</v>
      </c>
      <c r="C635" s="2" t="s">
        <v>23</v>
      </c>
      <c r="D635" s="2" t="s">
        <v>36</v>
      </c>
      <c r="E635" s="107">
        <v>1377.97</v>
      </c>
    </row>
    <row r="636" spans="1:5" x14ac:dyDescent="0.2">
      <c r="A636" s="3">
        <v>40956</v>
      </c>
      <c r="B636" s="2" t="s">
        <v>31</v>
      </c>
      <c r="C636" s="2" t="s">
        <v>23</v>
      </c>
      <c r="D636" s="2" t="s">
        <v>15</v>
      </c>
      <c r="E636" s="107">
        <v>3467.02</v>
      </c>
    </row>
    <row r="637" spans="1:5" x14ac:dyDescent="0.2">
      <c r="A637" s="3">
        <v>41256</v>
      </c>
      <c r="B637" s="2" t="s">
        <v>17</v>
      </c>
      <c r="C637" s="2" t="s">
        <v>23</v>
      </c>
      <c r="D637" s="2" t="s">
        <v>26</v>
      </c>
      <c r="E637" s="107">
        <v>8606.8799999999992</v>
      </c>
    </row>
    <row r="638" spans="1:5" x14ac:dyDescent="0.2">
      <c r="A638" s="3">
        <v>41002</v>
      </c>
      <c r="B638" s="2" t="s">
        <v>17</v>
      </c>
      <c r="C638" s="2" t="s">
        <v>20</v>
      </c>
      <c r="D638" s="2" t="s">
        <v>282</v>
      </c>
      <c r="E638" s="107">
        <v>3973.11</v>
      </c>
    </row>
    <row r="639" spans="1:5" x14ac:dyDescent="0.2">
      <c r="A639" s="3">
        <v>41156</v>
      </c>
      <c r="B639" s="2" t="s">
        <v>17</v>
      </c>
      <c r="C639" s="2" t="s">
        <v>14</v>
      </c>
      <c r="D639" s="2" t="s">
        <v>32</v>
      </c>
      <c r="E639" s="107">
        <v>9376.99</v>
      </c>
    </row>
    <row r="640" spans="1:5" x14ac:dyDescent="0.2">
      <c r="A640" s="3">
        <v>41275</v>
      </c>
      <c r="B640" s="2" t="s">
        <v>31</v>
      </c>
      <c r="C640" s="2" t="s">
        <v>27</v>
      </c>
      <c r="D640" s="2" t="s">
        <v>32</v>
      </c>
      <c r="E640" s="107">
        <v>4731.7299999999996</v>
      </c>
    </row>
    <row r="641" spans="1:5" x14ac:dyDescent="0.2">
      <c r="A641" s="3">
        <v>40994</v>
      </c>
      <c r="B641" s="2" t="s">
        <v>28</v>
      </c>
      <c r="C641" s="2" t="s">
        <v>23</v>
      </c>
      <c r="D641" s="2" t="s">
        <v>36</v>
      </c>
      <c r="E641" s="107">
        <v>3568.64</v>
      </c>
    </row>
    <row r="642" spans="1:5" x14ac:dyDescent="0.2">
      <c r="A642" s="3">
        <v>41514</v>
      </c>
      <c r="B642" s="2" t="s">
        <v>31</v>
      </c>
      <c r="C642" s="2" t="s">
        <v>23</v>
      </c>
      <c r="D642" s="2" t="s">
        <v>26</v>
      </c>
      <c r="E642" s="107">
        <v>1418.92</v>
      </c>
    </row>
    <row r="643" spans="1:5" x14ac:dyDescent="0.2">
      <c r="A643" s="3">
        <v>41034</v>
      </c>
      <c r="B643" s="2" t="s">
        <v>17</v>
      </c>
      <c r="C643" s="2" t="s">
        <v>23</v>
      </c>
      <c r="D643" s="2" t="s">
        <v>32</v>
      </c>
      <c r="E643" s="107">
        <v>1728.55</v>
      </c>
    </row>
    <row r="644" spans="1:5" x14ac:dyDescent="0.2">
      <c r="A644" s="3">
        <v>41138</v>
      </c>
      <c r="B644" s="2" t="s">
        <v>31</v>
      </c>
      <c r="C644" s="2" t="s">
        <v>14</v>
      </c>
      <c r="D644" s="2" t="s">
        <v>18</v>
      </c>
      <c r="E644" s="107">
        <v>7262.77</v>
      </c>
    </row>
    <row r="645" spans="1:5" x14ac:dyDescent="0.2">
      <c r="A645" s="3">
        <v>41153</v>
      </c>
      <c r="B645" s="2" t="s">
        <v>31</v>
      </c>
      <c r="C645" s="2" t="s">
        <v>27</v>
      </c>
      <c r="D645" s="2" t="s">
        <v>36</v>
      </c>
      <c r="E645" s="107">
        <v>1838.91</v>
      </c>
    </row>
    <row r="646" spans="1:5" x14ac:dyDescent="0.2">
      <c r="A646" s="3">
        <v>40962</v>
      </c>
      <c r="B646" s="2" t="s">
        <v>17</v>
      </c>
      <c r="C646" s="2" t="s">
        <v>27</v>
      </c>
      <c r="D646" s="2" t="s">
        <v>24</v>
      </c>
      <c r="E646" s="107">
        <v>4467.01</v>
      </c>
    </row>
    <row r="647" spans="1:5" x14ac:dyDescent="0.2">
      <c r="A647" s="3">
        <v>41069</v>
      </c>
      <c r="B647" s="2" t="s">
        <v>28</v>
      </c>
      <c r="C647" s="2" t="s">
        <v>14</v>
      </c>
      <c r="D647" s="2" t="s">
        <v>18</v>
      </c>
      <c r="E647" s="107">
        <v>7372.04</v>
      </c>
    </row>
    <row r="648" spans="1:5" x14ac:dyDescent="0.2">
      <c r="A648" s="3">
        <v>41380</v>
      </c>
      <c r="B648" s="2" t="s">
        <v>28</v>
      </c>
      <c r="C648" s="2" t="s">
        <v>20</v>
      </c>
      <c r="D648" s="2" t="s">
        <v>18</v>
      </c>
      <c r="E648" s="107">
        <v>7766.85</v>
      </c>
    </row>
    <row r="649" spans="1:5" x14ac:dyDescent="0.2">
      <c r="A649" s="3">
        <v>41059</v>
      </c>
      <c r="B649" s="2" t="s">
        <v>31</v>
      </c>
      <c r="C649" s="2" t="s">
        <v>27</v>
      </c>
      <c r="D649" s="2" t="s">
        <v>26</v>
      </c>
      <c r="E649" s="107">
        <v>495.07</v>
      </c>
    </row>
    <row r="650" spans="1:5" x14ac:dyDescent="0.2">
      <c r="A650" s="3">
        <v>41088</v>
      </c>
      <c r="B650" s="2" t="s">
        <v>17</v>
      </c>
      <c r="C650" s="2" t="s">
        <v>14</v>
      </c>
      <c r="D650" s="2" t="s">
        <v>29</v>
      </c>
      <c r="E650" s="107">
        <v>951.2</v>
      </c>
    </row>
    <row r="651" spans="1:5" x14ac:dyDescent="0.2">
      <c r="A651" s="3">
        <v>41122</v>
      </c>
      <c r="B651" s="2" t="s">
        <v>13</v>
      </c>
      <c r="C651" s="2" t="s">
        <v>14</v>
      </c>
      <c r="D651" s="2" t="s">
        <v>18</v>
      </c>
      <c r="E651" s="107">
        <v>2022.13</v>
      </c>
    </row>
    <row r="652" spans="1:5" x14ac:dyDescent="0.2">
      <c r="A652" s="3">
        <v>41436</v>
      </c>
      <c r="B652" s="2" t="s">
        <v>28</v>
      </c>
      <c r="C652" s="2" t="s">
        <v>20</v>
      </c>
      <c r="D652" s="2" t="s">
        <v>36</v>
      </c>
      <c r="E652" s="107">
        <v>5810.73</v>
      </c>
    </row>
    <row r="653" spans="1:5" x14ac:dyDescent="0.2">
      <c r="A653" s="3">
        <v>41233</v>
      </c>
      <c r="B653" s="2" t="s">
        <v>28</v>
      </c>
      <c r="C653" s="2" t="s">
        <v>27</v>
      </c>
      <c r="D653" s="2" t="s">
        <v>26</v>
      </c>
      <c r="E653" s="107">
        <v>6604.93</v>
      </c>
    </row>
    <row r="654" spans="1:5" x14ac:dyDescent="0.2">
      <c r="A654" s="3">
        <v>41126</v>
      </c>
      <c r="B654" s="2" t="s">
        <v>17</v>
      </c>
      <c r="C654" s="2" t="s">
        <v>20</v>
      </c>
      <c r="D654" s="2" t="s">
        <v>35</v>
      </c>
      <c r="E654" s="107">
        <v>8822.52</v>
      </c>
    </row>
    <row r="655" spans="1:5" x14ac:dyDescent="0.2">
      <c r="A655" s="3">
        <v>41011</v>
      </c>
      <c r="B655" s="2" t="s">
        <v>31</v>
      </c>
      <c r="C655" s="2" t="s">
        <v>14</v>
      </c>
      <c r="D655" s="2" t="s">
        <v>26</v>
      </c>
      <c r="E655" s="107">
        <v>8391.41</v>
      </c>
    </row>
    <row r="656" spans="1:5" x14ac:dyDescent="0.2">
      <c r="A656" s="3">
        <v>41611</v>
      </c>
      <c r="B656" s="2" t="s">
        <v>13</v>
      </c>
      <c r="C656" s="2" t="s">
        <v>14</v>
      </c>
      <c r="D656" s="2" t="s">
        <v>29</v>
      </c>
      <c r="E656" s="107">
        <v>2228.08</v>
      </c>
    </row>
    <row r="657" spans="1:5" x14ac:dyDescent="0.2">
      <c r="A657" s="3">
        <v>41247</v>
      </c>
      <c r="B657" s="2" t="s">
        <v>28</v>
      </c>
      <c r="C657" s="2" t="s">
        <v>27</v>
      </c>
      <c r="D657" s="2" t="s">
        <v>35</v>
      </c>
      <c r="E657" s="107">
        <v>6091.82</v>
      </c>
    </row>
    <row r="658" spans="1:5" x14ac:dyDescent="0.2">
      <c r="A658" s="3">
        <v>41525</v>
      </c>
      <c r="B658" s="2" t="s">
        <v>17</v>
      </c>
      <c r="C658" s="2" t="s">
        <v>14</v>
      </c>
      <c r="D658" s="2" t="s">
        <v>21</v>
      </c>
      <c r="E658" s="107">
        <v>2698.3</v>
      </c>
    </row>
    <row r="659" spans="1:5" x14ac:dyDescent="0.2">
      <c r="A659" s="3">
        <v>41136</v>
      </c>
      <c r="B659" s="2" t="s">
        <v>13</v>
      </c>
      <c r="C659" s="2" t="s">
        <v>20</v>
      </c>
      <c r="D659" s="2" t="s">
        <v>282</v>
      </c>
      <c r="E659" s="107">
        <v>8712.86</v>
      </c>
    </row>
    <row r="660" spans="1:5" x14ac:dyDescent="0.2">
      <c r="A660" s="3">
        <v>41428</v>
      </c>
      <c r="B660" s="2" t="s">
        <v>17</v>
      </c>
      <c r="C660" s="2" t="s">
        <v>23</v>
      </c>
      <c r="D660" s="2" t="s">
        <v>29</v>
      </c>
      <c r="E660" s="107">
        <v>9420.64</v>
      </c>
    </row>
    <row r="661" spans="1:5" x14ac:dyDescent="0.2">
      <c r="A661" s="3">
        <v>41294</v>
      </c>
      <c r="B661" s="2" t="s">
        <v>13</v>
      </c>
      <c r="C661" s="2" t="s">
        <v>20</v>
      </c>
      <c r="D661" s="2" t="s">
        <v>32</v>
      </c>
      <c r="E661" s="107">
        <v>1085.53</v>
      </c>
    </row>
    <row r="662" spans="1:5" x14ac:dyDescent="0.2">
      <c r="A662" s="3">
        <v>41542</v>
      </c>
      <c r="B662" s="2" t="s">
        <v>13</v>
      </c>
      <c r="C662" s="2" t="s">
        <v>20</v>
      </c>
      <c r="D662" s="2" t="s">
        <v>30</v>
      </c>
      <c r="E662" s="107">
        <v>5871.16</v>
      </c>
    </row>
    <row r="663" spans="1:5" x14ac:dyDescent="0.2">
      <c r="A663" s="3">
        <v>41048</v>
      </c>
      <c r="B663" s="2" t="s">
        <v>28</v>
      </c>
      <c r="C663" s="2" t="s">
        <v>23</v>
      </c>
      <c r="D663" s="2" t="s">
        <v>15</v>
      </c>
      <c r="E663" s="107">
        <v>3401.76</v>
      </c>
    </row>
    <row r="664" spans="1:5" x14ac:dyDescent="0.2">
      <c r="A664" s="3">
        <v>41575</v>
      </c>
      <c r="B664" s="2" t="s">
        <v>17</v>
      </c>
      <c r="C664" s="2" t="s">
        <v>27</v>
      </c>
      <c r="D664" s="2" t="s">
        <v>32</v>
      </c>
      <c r="E664" s="107">
        <v>1109.48</v>
      </c>
    </row>
    <row r="665" spans="1:5" x14ac:dyDescent="0.2">
      <c r="A665" s="3">
        <v>41349</v>
      </c>
      <c r="B665" s="2" t="s">
        <v>17</v>
      </c>
      <c r="C665" s="2" t="s">
        <v>23</v>
      </c>
      <c r="D665" s="2" t="s">
        <v>33</v>
      </c>
      <c r="E665" s="107">
        <v>7765.72</v>
      </c>
    </row>
    <row r="666" spans="1:5" x14ac:dyDescent="0.2">
      <c r="A666" s="3">
        <v>41182</v>
      </c>
      <c r="B666" s="2" t="s">
        <v>17</v>
      </c>
      <c r="C666" s="2" t="s">
        <v>23</v>
      </c>
      <c r="D666" s="2" t="s">
        <v>34</v>
      </c>
      <c r="E666" s="107">
        <v>1050.7</v>
      </c>
    </row>
    <row r="667" spans="1:5" x14ac:dyDescent="0.2">
      <c r="A667" s="3">
        <v>41409</v>
      </c>
      <c r="B667" s="2" t="s">
        <v>17</v>
      </c>
      <c r="C667" s="2" t="s">
        <v>23</v>
      </c>
      <c r="D667" s="2" t="s">
        <v>35</v>
      </c>
      <c r="E667" s="107">
        <v>6555.49</v>
      </c>
    </row>
    <row r="668" spans="1:5" x14ac:dyDescent="0.2">
      <c r="A668" s="3">
        <v>41329</v>
      </c>
      <c r="B668" s="2" t="s">
        <v>13</v>
      </c>
      <c r="C668" s="2" t="s">
        <v>23</v>
      </c>
      <c r="D668" s="2" t="s">
        <v>29</v>
      </c>
      <c r="E668" s="107">
        <v>8111.21</v>
      </c>
    </row>
    <row r="669" spans="1:5" x14ac:dyDescent="0.2">
      <c r="A669" s="3">
        <v>41483</v>
      </c>
      <c r="B669" s="2" t="s">
        <v>31</v>
      </c>
      <c r="C669" s="2" t="s">
        <v>20</v>
      </c>
      <c r="D669" s="2" t="s">
        <v>35</v>
      </c>
      <c r="E669" s="107">
        <v>5290.05</v>
      </c>
    </row>
    <row r="670" spans="1:5" x14ac:dyDescent="0.2">
      <c r="A670" s="3">
        <v>41413</v>
      </c>
      <c r="B670" s="2" t="s">
        <v>17</v>
      </c>
      <c r="C670" s="2" t="s">
        <v>20</v>
      </c>
      <c r="D670" s="2" t="s">
        <v>36</v>
      </c>
      <c r="E670" s="107">
        <v>4442.29</v>
      </c>
    </row>
    <row r="671" spans="1:5" x14ac:dyDescent="0.2">
      <c r="A671" s="3">
        <v>41498</v>
      </c>
      <c r="B671" s="2" t="s">
        <v>17</v>
      </c>
      <c r="C671" s="2" t="s">
        <v>20</v>
      </c>
      <c r="D671" s="2" t="s">
        <v>36</v>
      </c>
      <c r="E671" s="107">
        <v>882.34</v>
      </c>
    </row>
    <row r="672" spans="1:5" x14ac:dyDescent="0.2">
      <c r="A672" s="3">
        <v>41341</v>
      </c>
      <c r="B672" s="2" t="s">
        <v>17</v>
      </c>
      <c r="C672" s="2" t="s">
        <v>14</v>
      </c>
      <c r="D672" s="2" t="s">
        <v>36</v>
      </c>
      <c r="E672" s="107">
        <v>1774.51</v>
      </c>
    </row>
    <row r="673" spans="1:5" x14ac:dyDescent="0.2">
      <c r="A673" s="3">
        <v>41145</v>
      </c>
      <c r="B673" s="2" t="s">
        <v>13</v>
      </c>
      <c r="C673" s="2" t="s">
        <v>14</v>
      </c>
      <c r="D673" s="2" t="s">
        <v>26</v>
      </c>
      <c r="E673" s="107">
        <v>917.51</v>
      </c>
    </row>
    <row r="674" spans="1:5" x14ac:dyDescent="0.2">
      <c r="A674" s="3">
        <v>41440</v>
      </c>
      <c r="B674" s="2" t="s">
        <v>17</v>
      </c>
      <c r="C674" s="2" t="s">
        <v>27</v>
      </c>
      <c r="D674" s="2" t="s">
        <v>18</v>
      </c>
      <c r="E674" s="107">
        <v>9163.49</v>
      </c>
    </row>
    <row r="675" spans="1:5" x14ac:dyDescent="0.2">
      <c r="A675" s="3">
        <v>41298</v>
      </c>
      <c r="B675" s="2" t="s">
        <v>28</v>
      </c>
      <c r="C675" s="2" t="s">
        <v>23</v>
      </c>
      <c r="D675" s="2" t="s">
        <v>24</v>
      </c>
      <c r="E675" s="107">
        <v>2538.62</v>
      </c>
    </row>
    <row r="676" spans="1:5" x14ac:dyDescent="0.2">
      <c r="A676" s="3">
        <v>41205</v>
      </c>
      <c r="B676" s="2" t="s">
        <v>17</v>
      </c>
      <c r="C676" s="2" t="s">
        <v>20</v>
      </c>
      <c r="D676" s="2" t="s">
        <v>24</v>
      </c>
      <c r="E676" s="107">
        <v>2528.84</v>
      </c>
    </row>
    <row r="677" spans="1:5" x14ac:dyDescent="0.2">
      <c r="A677" s="3">
        <v>41028</v>
      </c>
      <c r="B677" s="2" t="s">
        <v>17</v>
      </c>
      <c r="C677" s="2" t="s">
        <v>14</v>
      </c>
      <c r="D677" s="2" t="s">
        <v>34</v>
      </c>
      <c r="E677" s="107">
        <v>6348.21</v>
      </c>
    </row>
    <row r="678" spans="1:5" x14ac:dyDescent="0.2">
      <c r="A678" s="3">
        <v>41470</v>
      </c>
      <c r="B678" s="2" t="s">
        <v>13</v>
      </c>
      <c r="C678" s="2" t="s">
        <v>20</v>
      </c>
      <c r="D678" s="2" t="s">
        <v>30</v>
      </c>
      <c r="E678" s="107">
        <v>1780.07</v>
      </c>
    </row>
    <row r="679" spans="1:5" x14ac:dyDescent="0.2">
      <c r="A679" s="3">
        <v>41226</v>
      </c>
      <c r="B679" s="2" t="s">
        <v>31</v>
      </c>
      <c r="C679" s="2" t="s">
        <v>23</v>
      </c>
      <c r="D679" s="2" t="s">
        <v>29</v>
      </c>
      <c r="E679" s="107">
        <v>304.26</v>
      </c>
    </row>
    <row r="680" spans="1:5" x14ac:dyDescent="0.2">
      <c r="A680" s="3">
        <v>41192</v>
      </c>
      <c r="B680" s="2" t="s">
        <v>13</v>
      </c>
      <c r="C680" s="2" t="s">
        <v>14</v>
      </c>
      <c r="D680" s="2" t="s">
        <v>30</v>
      </c>
      <c r="E680" s="107">
        <v>9632</v>
      </c>
    </row>
    <row r="681" spans="1:5" x14ac:dyDescent="0.2">
      <c r="A681" s="3">
        <v>41543</v>
      </c>
      <c r="B681" s="2" t="s">
        <v>13</v>
      </c>
      <c r="C681" s="2" t="s">
        <v>14</v>
      </c>
      <c r="D681" s="2" t="s">
        <v>282</v>
      </c>
      <c r="E681" s="107">
        <v>6529.79</v>
      </c>
    </row>
    <row r="682" spans="1:5" x14ac:dyDescent="0.2">
      <c r="A682" s="3">
        <v>41626</v>
      </c>
      <c r="B682" s="2" t="s">
        <v>13</v>
      </c>
      <c r="C682" s="2" t="s">
        <v>14</v>
      </c>
      <c r="D682" s="2" t="s">
        <v>34</v>
      </c>
      <c r="E682" s="107">
        <v>3149.81</v>
      </c>
    </row>
    <row r="683" spans="1:5" x14ac:dyDescent="0.2">
      <c r="A683" s="3">
        <v>41061</v>
      </c>
      <c r="B683" s="2" t="s">
        <v>17</v>
      </c>
      <c r="C683" s="2" t="s">
        <v>14</v>
      </c>
      <c r="D683" s="2" t="s">
        <v>15</v>
      </c>
      <c r="E683" s="107">
        <v>1702.22</v>
      </c>
    </row>
    <row r="684" spans="1:5" x14ac:dyDescent="0.2">
      <c r="A684" s="3">
        <v>41379</v>
      </c>
      <c r="B684" s="2" t="s">
        <v>17</v>
      </c>
      <c r="C684" s="2" t="s">
        <v>27</v>
      </c>
      <c r="D684" s="2" t="s">
        <v>282</v>
      </c>
      <c r="E684" s="107">
        <v>7436.11</v>
      </c>
    </row>
    <row r="685" spans="1:5" x14ac:dyDescent="0.2">
      <c r="A685" s="3">
        <v>41509</v>
      </c>
      <c r="B685" s="2" t="s">
        <v>17</v>
      </c>
      <c r="C685" s="2" t="s">
        <v>23</v>
      </c>
      <c r="D685" s="2" t="s">
        <v>21</v>
      </c>
      <c r="E685" s="107">
        <v>4824.92</v>
      </c>
    </row>
    <row r="686" spans="1:5" x14ac:dyDescent="0.2">
      <c r="A686" s="3">
        <v>41347</v>
      </c>
      <c r="B686" s="2" t="s">
        <v>28</v>
      </c>
      <c r="C686" s="2" t="s">
        <v>27</v>
      </c>
      <c r="D686" s="2" t="s">
        <v>30</v>
      </c>
      <c r="E686" s="107">
        <v>1908.39</v>
      </c>
    </row>
    <row r="687" spans="1:5" x14ac:dyDescent="0.2">
      <c r="A687" s="3">
        <v>40909</v>
      </c>
      <c r="B687" s="2" t="s">
        <v>28</v>
      </c>
      <c r="C687" s="2" t="s">
        <v>14</v>
      </c>
      <c r="D687" s="2" t="s">
        <v>34</v>
      </c>
      <c r="E687" s="107">
        <v>1692.57</v>
      </c>
    </row>
    <row r="688" spans="1:5" x14ac:dyDescent="0.2">
      <c r="A688" s="3">
        <v>40960</v>
      </c>
      <c r="B688" s="2" t="s">
        <v>17</v>
      </c>
      <c r="C688" s="2" t="s">
        <v>27</v>
      </c>
      <c r="D688" s="2" t="s">
        <v>24</v>
      </c>
      <c r="E688" s="107">
        <v>5028.51</v>
      </c>
    </row>
    <row r="689" spans="1:5" x14ac:dyDescent="0.2">
      <c r="A689" s="3">
        <v>40928</v>
      </c>
      <c r="B689" s="2" t="s">
        <v>13</v>
      </c>
      <c r="C689" s="2" t="s">
        <v>14</v>
      </c>
      <c r="D689" s="2" t="s">
        <v>36</v>
      </c>
      <c r="E689" s="107">
        <v>990.28</v>
      </c>
    </row>
    <row r="690" spans="1:5" x14ac:dyDescent="0.2">
      <c r="A690" s="3">
        <v>41295</v>
      </c>
      <c r="B690" s="2" t="s">
        <v>31</v>
      </c>
      <c r="C690" s="2" t="s">
        <v>23</v>
      </c>
      <c r="D690" s="2" t="s">
        <v>21</v>
      </c>
      <c r="E690" s="107">
        <v>8452.98</v>
      </c>
    </row>
    <row r="691" spans="1:5" x14ac:dyDescent="0.2">
      <c r="A691" s="3">
        <v>41263</v>
      </c>
      <c r="B691" s="2" t="s">
        <v>28</v>
      </c>
      <c r="C691" s="2" t="s">
        <v>20</v>
      </c>
      <c r="D691" s="2" t="s">
        <v>30</v>
      </c>
      <c r="E691" s="107">
        <v>8474.6200000000008</v>
      </c>
    </row>
    <row r="692" spans="1:5" x14ac:dyDescent="0.2">
      <c r="A692" s="3">
        <v>40978</v>
      </c>
      <c r="B692" s="2" t="s">
        <v>28</v>
      </c>
      <c r="C692" s="2" t="s">
        <v>27</v>
      </c>
      <c r="D692" s="2" t="s">
        <v>21</v>
      </c>
      <c r="E692" s="107">
        <v>8009.78</v>
      </c>
    </row>
    <row r="693" spans="1:5" x14ac:dyDescent="0.2">
      <c r="A693" s="3">
        <v>41571</v>
      </c>
      <c r="B693" s="2" t="s">
        <v>28</v>
      </c>
      <c r="C693" s="2" t="s">
        <v>14</v>
      </c>
      <c r="D693" s="2" t="s">
        <v>36</v>
      </c>
      <c r="E693" s="107">
        <v>8931.3700000000008</v>
      </c>
    </row>
    <row r="694" spans="1:5" x14ac:dyDescent="0.2">
      <c r="A694" s="3">
        <v>41403</v>
      </c>
      <c r="B694" s="2" t="s">
        <v>28</v>
      </c>
      <c r="C694" s="2" t="s">
        <v>20</v>
      </c>
      <c r="D694" s="2" t="s">
        <v>29</v>
      </c>
      <c r="E694" s="107">
        <v>4322.1899999999996</v>
      </c>
    </row>
    <row r="695" spans="1:5" x14ac:dyDescent="0.2">
      <c r="A695" s="3">
        <v>41556</v>
      </c>
      <c r="B695" s="2" t="s">
        <v>31</v>
      </c>
      <c r="C695" s="2" t="s">
        <v>27</v>
      </c>
      <c r="D695" s="2" t="s">
        <v>29</v>
      </c>
      <c r="E695" s="107">
        <v>3519.96</v>
      </c>
    </row>
    <row r="696" spans="1:5" x14ac:dyDescent="0.2">
      <c r="A696" s="3">
        <v>41125</v>
      </c>
      <c r="B696" s="2" t="s">
        <v>28</v>
      </c>
      <c r="C696" s="2" t="s">
        <v>14</v>
      </c>
      <c r="D696" s="2" t="s">
        <v>282</v>
      </c>
      <c r="E696" s="107">
        <v>1283.43</v>
      </c>
    </row>
    <row r="697" spans="1:5" x14ac:dyDescent="0.2">
      <c r="A697" s="3">
        <v>41295</v>
      </c>
      <c r="B697" s="2" t="s">
        <v>31</v>
      </c>
      <c r="C697" s="2" t="s">
        <v>20</v>
      </c>
      <c r="D697" s="2" t="s">
        <v>24</v>
      </c>
      <c r="E697" s="107">
        <v>4094.81</v>
      </c>
    </row>
    <row r="698" spans="1:5" x14ac:dyDescent="0.2">
      <c r="A698" s="3">
        <v>41394</v>
      </c>
      <c r="B698" s="2" t="s">
        <v>28</v>
      </c>
      <c r="C698" s="2" t="s">
        <v>23</v>
      </c>
      <c r="D698" s="2" t="s">
        <v>35</v>
      </c>
      <c r="E698" s="107">
        <v>4449.8500000000004</v>
      </c>
    </row>
    <row r="699" spans="1:5" x14ac:dyDescent="0.2">
      <c r="A699" s="3">
        <v>41540</v>
      </c>
      <c r="B699" s="2" t="s">
        <v>31</v>
      </c>
      <c r="C699" s="2" t="s">
        <v>27</v>
      </c>
      <c r="D699" s="2" t="s">
        <v>36</v>
      </c>
      <c r="E699" s="107">
        <v>2857.14</v>
      </c>
    </row>
    <row r="700" spans="1:5" x14ac:dyDescent="0.2">
      <c r="A700" s="3">
        <v>41612</v>
      </c>
      <c r="B700" s="2" t="s">
        <v>17</v>
      </c>
      <c r="C700" s="2" t="s">
        <v>14</v>
      </c>
      <c r="D700" s="2" t="s">
        <v>35</v>
      </c>
      <c r="E700" s="107">
        <v>5583.64</v>
      </c>
    </row>
    <row r="701" spans="1:5" x14ac:dyDescent="0.2">
      <c r="A701" s="3">
        <v>41554</v>
      </c>
      <c r="B701" s="2" t="s">
        <v>17</v>
      </c>
      <c r="C701" s="2" t="s">
        <v>27</v>
      </c>
      <c r="D701" s="2" t="s">
        <v>18</v>
      </c>
      <c r="E701" s="107">
        <v>2558.37</v>
      </c>
    </row>
    <row r="702" spans="1:5" x14ac:dyDescent="0.2">
      <c r="A702" s="3">
        <v>41170</v>
      </c>
      <c r="B702" s="2" t="s">
        <v>17</v>
      </c>
      <c r="C702" s="2" t="s">
        <v>23</v>
      </c>
      <c r="D702" s="2" t="s">
        <v>21</v>
      </c>
      <c r="E702" s="107">
        <v>9723.07</v>
      </c>
    </row>
    <row r="703" spans="1:5" x14ac:dyDescent="0.2">
      <c r="A703" s="3">
        <v>41143</v>
      </c>
      <c r="B703" s="2" t="s">
        <v>17</v>
      </c>
      <c r="C703" s="2" t="s">
        <v>14</v>
      </c>
      <c r="D703" s="2" t="s">
        <v>30</v>
      </c>
      <c r="E703" s="107">
        <v>3712.45</v>
      </c>
    </row>
    <row r="704" spans="1:5" x14ac:dyDescent="0.2">
      <c r="A704" s="3">
        <v>41579</v>
      </c>
      <c r="B704" s="2" t="s">
        <v>13</v>
      </c>
      <c r="C704" s="2" t="s">
        <v>27</v>
      </c>
      <c r="D704" s="2" t="s">
        <v>33</v>
      </c>
      <c r="E704" s="107">
        <v>9945.51</v>
      </c>
    </row>
    <row r="705" spans="1:5" x14ac:dyDescent="0.2">
      <c r="A705" s="3">
        <v>41338</v>
      </c>
      <c r="B705" s="2" t="s">
        <v>13</v>
      </c>
      <c r="C705" s="2" t="s">
        <v>14</v>
      </c>
      <c r="D705" s="2" t="s">
        <v>18</v>
      </c>
      <c r="E705" s="107">
        <v>3246.08</v>
      </c>
    </row>
    <row r="706" spans="1:5" x14ac:dyDescent="0.2">
      <c r="A706" s="3">
        <v>41568</v>
      </c>
      <c r="B706" s="2" t="s">
        <v>31</v>
      </c>
      <c r="C706" s="2" t="s">
        <v>23</v>
      </c>
      <c r="D706" s="2" t="s">
        <v>32</v>
      </c>
      <c r="E706" s="107">
        <v>1295.44</v>
      </c>
    </row>
    <row r="707" spans="1:5" x14ac:dyDescent="0.2">
      <c r="A707" s="3">
        <v>41165</v>
      </c>
      <c r="B707" s="2" t="s">
        <v>28</v>
      </c>
      <c r="C707" s="2" t="s">
        <v>20</v>
      </c>
      <c r="D707" s="2" t="s">
        <v>30</v>
      </c>
      <c r="E707" s="107">
        <v>2400.1999999999998</v>
      </c>
    </row>
    <row r="708" spans="1:5" x14ac:dyDescent="0.2">
      <c r="A708" s="3">
        <v>40934</v>
      </c>
      <c r="B708" s="2" t="s">
        <v>13</v>
      </c>
      <c r="C708" s="2" t="s">
        <v>27</v>
      </c>
      <c r="D708" s="2" t="s">
        <v>15</v>
      </c>
      <c r="E708" s="107">
        <v>8071.86</v>
      </c>
    </row>
    <row r="709" spans="1:5" x14ac:dyDescent="0.2">
      <c r="A709" s="3">
        <v>41601</v>
      </c>
      <c r="B709" s="2" t="s">
        <v>28</v>
      </c>
      <c r="C709" s="2" t="s">
        <v>23</v>
      </c>
      <c r="D709" s="2" t="s">
        <v>29</v>
      </c>
      <c r="E709" s="107">
        <v>5615.38</v>
      </c>
    </row>
    <row r="710" spans="1:5" x14ac:dyDescent="0.2">
      <c r="A710" s="3">
        <v>41600</v>
      </c>
      <c r="B710" s="2" t="s">
        <v>13</v>
      </c>
      <c r="C710" s="2" t="s">
        <v>23</v>
      </c>
      <c r="D710" s="2" t="s">
        <v>18</v>
      </c>
      <c r="E710" s="107">
        <v>9570.27</v>
      </c>
    </row>
    <row r="711" spans="1:5" x14ac:dyDescent="0.2">
      <c r="A711" s="3">
        <v>41311</v>
      </c>
      <c r="B711" s="2" t="s">
        <v>17</v>
      </c>
      <c r="C711" s="2" t="s">
        <v>27</v>
      </c>
      <c r="D711" s="2" t="s">
        <v>15</v>
      </c>
      <c r="E711" s="107">
        <v>7845.72</v>
      </c>
    </row>
    <row r="712" spans="1:5" x14ac:dyDescent="0.2">
      <c r="A712" s="3">
        <v>41438</v>
      </c>
      <c r="B712" s="2" t="s">
        <v>28</v>
      </c>
      <c r="C712" s="2" t="s">
        <v>14</v>
      </c>
      <c r="D712" s="2" t="s">
        <v>32</v>
      </c>
      <c r="E712" s="107">
        <v>3772.17</v>
      </c>
    </row>
    <row r="713" spans="1:5" x14ac:dyDescent="0.2">
      <c r="A713" s="3">
        <v>41007</v>
      </c>
      <c r="B713" s="2" t="s">
        <v>13</v>
      </c>
      <c r="C713" s="2" t="s">
        <v>27</v>
      </c>
      <c r="D713" s="2" t="s">
        <v>30</v>
      </c>
      <c r="E713" s="107">
        <v>7703.45</v>
      </c>
    </row>
    <row r="714" spans="1:5" x14ac:dyDescent="0.2">
      <c r="A714" s="3">
        <v>41356</v>
      </c>
      <c r="B714" s="2" t="s">
        <v>28</v>
      </c>
      <c r="C714" s="2" t="s">
        <v>20</v>
      </c>
      <c r="D714" s="2" t="s">
        <v>35</v>
      </c>
      <c r="E714" s="107">
        <v>2840.07</v>
      </c>
    </row>
    <row r="715" spans="1:5" x14ac:dyDescent="0.2">
      <c r="A715" s="3">
        <v>41024</v>
      </c>
      <c r="B715" s="2" t="s">
        <v>17</v>
      </c>
      <c r="C715" s="2" t="s">
        <v>27</v>
      </c>
      <c r="D715" s="2" t="s">
        <v>282</v>
      </c>
      <c r="E715" s="107">
        <v>7427.69</v>
      </c>
    </row>
    <row r="716" spans="1:5" x14ac:dyDescent="0.2">
      <c r="A716" s="3">
        <v>41295</v>
      </c>
      <c r="B716" s="2" t="s">
        <v>17</v>
      </c>
      <c r="C716" s="2" t="s">
        <v>14</v>
      </c>
      <c r="D716" s="2" t="s">
        <v>36</v>
      </c>
      <c r="E716" s="107">
        <v>3990.22</v>
      </c>
    </row>
    <row r="717" spans="1:5" x14ac:dyDescent="0.2">
      <c r="A717" s="3">
        <v>41279</v>
      </c>
      <c r="B717" s="2" t="s">
        <v>31</v>
      </c>
      <c r="C717" s="2" t="s">
        <v>27</v>
      </c>
      <c r="D717" s="2" t="s">
        <v>35</v>
      </c>
      <c r="E717" s="107">
        <v>3648.34</v>
      </c>
    </row>
    <row r="718" spans="1:5" x14ac:dyDescent="0.2">
      <c r="A718" s="3">
        <v>41411</v>
      </c>
      <c r="B718" s="2" t="s">
        <v>13</v>
      </c>
      <c r="C718" s="2" t="s">
        <v>23</v>
      </c>
      <c r="D718" s="2" t="s">
        <v>18</v>
      </c>
      <c r="E718" s="107">
        <v>1181.6099999999999</v>
      </c>
    </row>
    <row r="719" spans="1:5" x14ac:dyDescent="0.2">
      <c r="A719" s="3">
        <v>41120</v>
      </c>
      <c r="B719" s="2" t="s">
        <v>31</v>
      </c>
      <c r="C719" s="2" t="s">
        <v>23</v>
      </c>
      <c r="D719" s="2" t="s">
        <v>24</v>
      </c>
      <c r="E719" s="107">
        <v>7306.97</v>
      </c>
    </row>
    <row r="720" spans="1:5" x14ac:dyDescent="0.2">
      <c r="A720" s="3">
        <v>41557</v>
      </c>
      <c r="B720" s="2" t="s">
        <v>17</v>
      </c>
      <c r="C720" s="2" t="s">
        <v>23</v>
      </c>
      <c r="D720" s="2" t="s">
        <v>33</v>
      </c>
      <c r="E720" s="107">
        <v>494.03</v>
      </c>
    </row>
    <row r="721" spans="1:5" x14ac:dyDescent="0.2">
      <c r="A721" s="3">
        <v>41278</v>
      </c>
      <c r="B721" s="2" t="s">
        <v>28</v>
      </c>
      <c r="C721" s="2" t="s">
        <v>14</v>
      </c>
      <c r="D721" s="2" t="s">
        <v>26</v>
      </c>
      <c r="E721" s="107">
        <v>7168.09</v>
      </c>
    </row>
    <row r="722" spans="1:5" x14ac:dyDescent="0.2">
      <c r="A722" s="3">
        <v>41268</v>
      </c>
      <c r="B722" s="2" t="s">
        <v>31</v>
      </c>
      <c r="C722" s="2" t="s">
        <v>20</v>
      </c>
      <c r="D722" s="2" t="s">
        <v>35</v>
      </c>
      <c r="E722" s="107">
        <v>2416.7800000000002</v>
      </c>
    </row>
    <row r="723" spans="1:5" x14ac:dyDescent="0.2">
      <c r="A723" s="3">
        <v>40959</v>
      </c>
      <c r="B723" s="2" t="s">
        <v>28</v>
      </c>
      <c r="C723" s="2" t="s">
        <v>20</v>
      </c>
      <c r="D723" s="2" t="s">
        <v>18</v>
      </c>
      <c r="E723" s="107">
        <v>3488.74</v>
      </c>
    </row>
    <row r="724" spans="1:5" x14ac:dyDescent="0.2">
      <c r="A724" s="3">
        <v>41138</v>
      </c>
      <c r="B724" s="2" t="s">
        <v>31</v>
      </c>
      <c r="C724" s="2" t="s">
        <v>23</v>
      </c>
      <c r="D724" s="2" t="s">
        <v>33</v>
      </c>
      <c r="E724" s="107">
        <v>402.15</v>
      </c>
    </row>
    <row r="725" spans="1:5" x14ac:dyDescent="0.2">
      <c r="A725" s="3">
        <v>41410</v>
      </c>
      <c r="B725" s="2" t="s">
        <v>17</v>
      </c>
      <c r="C725" s="2" t="s">
        <v>20</v>
      </c>
      <c r="D725" s="2" t="s">
        <v>282</v>
      </c>
      <c r="E725" s="107">
        <v>4652.24</v>
      </c>
    </row>
    <row r="726" spans="1:5" x14ac:dyDescent="0.2">
      <c r="A726" s="3">
        <v>41206</v>
      </c>
      <c r="B726" s="2" t="s">
        <v>13</v>
      </c>
      <c r="C726" s="2" t="s">
        <v>27</v>
      </c>
      <c r="D726" s="2" t="s">
        <v>24</v>
      </c>
      <c r="E726" s="107">
        <v>2613.12</v>
      </c>
    </row>
    <row r="727" spans="1:5" x14ac:dyDescent="0.2">
      <c r="A727" s="3">
        <v>41170</v>
      </c>
      <c r="B727" s="2" t="s">
        <v>13</v>
      </c>
      <c r="C727" s="2" t="s">
        <v>14</v>
      </c>
      <c r="D727" s="2" t="s">
        <v>282</v>
      </c>
      <c r="E727" s="107">
        <v>75.989999999999995</v>
      </c>
    </row>
    <row r="728" spans="1:5" x14ac:dyDescent="0.2">
      <c r="A728" s="3">
        <v>41358</v>
      </c>
      <c r="B728" s="2" t="s">
        <v>31</v>
      </c>
      <c r="C728" s="2" t="s">
        <v>20</v>
      </c>
      <c r="D728" s="2" t="s">
        <v>21</v>
      </c>
      <c r="E728" s="107">
        <v>4859.55</v>
      </c>
    </row>
    <row r="729" spans="1:5" x14ac:dyDescent="0.2">
      <c r="A729" s="3">
        <v>41172</v>
      </c>
      <c r="B729" s="2" t="s">
        <v>31</v>
      </c>
      <c r="C729" s="2" t="s">
        <v>23</v>
      </c>
      <c r="D729" s="2" t="s">
        <v>21</v>
      </c>
      <c r="E729" s="107">
        <v>1381.47</v>
      </c>
    </row>
    <row r="730" spans="1:5" x14ac:dyDescent="0.2">
      <c r="A730" s="3">
        <v>41270</v>
      </c>
      <c r="B730" s="2" t="s">
        <v>31</v>
      </c>
      <c r="C730" s="2" t="s">
        <v>23</v>
      </c>
      <c r="D730" s="2" t="s">
        <v>21</v>
      </c>
      <c r="E730" s="107">
        <v>3435.28</v>
      </c>
    </row>
    <row r="731" spans="1:5" x14ac:dyDescent="0.2">
      <c r="A731" s="3">
        <v>41345</v>
      </c>
      <c r="B731" s="2" t="s">
        <v>13</v>
      </c>
      <c r="C731" s="2" t="s">
        <v>20</v>
      </c>
      <c r="D731" s="2" t="s">
        <v>35</v>
      </c>
      <c r="E731" s="107">
        <v>2205.61</v>
      </c>
    </row>
    <row r="732" spans="1:5" x14ac:dyDescent="0.2">
      <c r="A732" s="3">
        <v>41180</v>
      </c>
      <c r="B732" s="2" t="s">
        <v>13</v>
      </c>
      <c r="C732" s="2" t="s">
        <v>20</v>
      </c>
      <c r="D732" s="2" t="s">
        <v>21</v>
      </c>
      <c r="E732" s="107">
        <v>1334.88</v>
      </c>
    </row>
    <row r="733" spans="1:5" x14ac:dyDescent="0.2">
      <c r="A733" s="3">
        <v>41376</v>
      </c>
      <c r="B733" s="2" t="s">
        <v>28</v>
      </c>
      <c r="C733" s="2" t="s">
        <v>27</v>
      </c>
      <c r="D733" s="2" t="s">
        <v>26</v>
      </c>
      <c r="E733" s="107">
        <v>2195.61</v>
      </c>
    </row>
    <row r="734" spans="1:5" x14ac:dyDescent="0.2">
      <c r="A734" s="3">
        <v>41280</v>
      </c>
      <c r="B734" s="2" t="s">
        <v>13</v>
      </c>
      <c r="C734" s="2" t="s">
        <v>14</v>
      </c>
      <c r="D734" s="2" t="s">
        <v>34</v>
      </c>
      <c r="E734" s="107">
        <v>8702.75</v>
      </c>
    </row>
    <row r="735" spans="1:5" x14ac:dyDescent="0.2">
      <c r="A735" s="3">
        <v>41607</v>
      </c>
      <c r="B735" s="2" t="s">
        <v>17</v>
      </c>
      <c r="C735" s="2" t="s">
        <v>14</v>
      </c>
      <c r="D735" s="2" t="s">
        <v>32</v>
      </c>
      <c r="E735" s="107">
        <v>1529.13</v>
      </c>
    </row>
    <row r="736" spans="1:5" x14ac:dyDescent="0.2">
      <c r="A736" s="3">
        <v>41158</v>
      </c>
      <c r="B736" s="2" t="s">
        <v>17</v>
      </c>
      <c r="C736" s="2" t="s">
        <v>23</v>
      </c>
      <c r="D736" s="2" t="s">
        <v>282</v>
      </c>
      <c r="E736" s="107">
        <v>4121.8500000000004</v>
      </c>
    </row>
    <row r="737" spans="1:5" x14ac:dyDescent="0.2">
      <c r="A737" s="3">
        <v>41203</v>
      </c>
      <c r="B737" s="2" t="s">
        <v>17</v>
      </c>
      <c r="C737" s="2" t="s">
        <v>27</v>
      </c>
      <c r="D737" s="2" t="s">
        <v>30</v>
      </c>
      <c r="E737" s="107">
        <v>1418.95</v>
      </c>
    </row>
    <row r="738" spans="1:5" x14ac:dyDescent="0.2">
      <c r="A738" s="3">
        <v>41333</v>
      </c>
      <c r="B738" s="2" t="s">
        <v>31</v>
      </c>
      <c r="C738" s="2" t="s">
        <v>27</v>
      </c>
      <c r="D738" s="2" t="s">
        <v>29</v>
      </c>
      <c r="E738" s="107">
        <v>6586.21</v>
      </c>
    </row>
    <row r="739" spans="1:5" x14ac:dyDescent="0.2">
      <c r="A739" s="3">
        <v>41216</v>
      </c>
      <c r="B739" s="2" t="s">
        <v>17</v>
      </c>
      <c r="C739" s="2" t="s">
        <v>23</v>
      </c>
      <c r="D739" s="2" t="s">
        <v>15</v>
      </c>
      <c r="E739" s="107">
        <v>680.08</v>
      </c>
    </row>
    <row r="740" spans="1:5" x14ac:dyDescent="0.2">
      <c r="A740" s="3">
        <v>41403</v>
      </c>
      <c r="B740" s="2" t="s">
        <v>13</v>
      </c>
      <c r="C740" s="2" t="s">
        <v>27</v>
      </c>
      <c r="D740" s="2" t="s">
        <v>29</v>
      </c>
      <c r="E740" s="107">
        <v>4696.88</v>
      </c>
    </row>
    <row r="741" spans="1:5" x14ac:dyDescent="0.2">
      <c r="A741" s="3">
        <v>41037</v>
      </c>
      <c r="B741" s="2" t="s">
        <v>28</v>
      </c>
      <c r="C741" s="2" t="s">
        <v>20</v>
      </c>
      <c r="D741" s="2" t="s">
        <v>32</v>
      </c>
      <c r="E741" s="107">
        <v>4957.21</v>
      </c>
    </row>
    <row r="742" spans="1:5" x14ac:dyDescent="0.2">
      <c r="A742" s="3">
        <v>41284</v>
      </c>
      <c r="B742" s="2" t="s">
        <v>13</v>
      </c>
      <c r="C742" s="2" t="s">
        <v>23</v>
      </c>
      <c r="D742" s="2" t="s">
        <v>24</v>
      </c>
      <c r="E742" s="107">
        <v>6608.18</v>
      </c>
    </row>
    <row r="743" spans="1:5" x14ac:dyDescent="0.2">
      <c r="A743" s="3">
        <v>41090</v>
      </c>
      <c r="B743" s="2" t="s">
        <v>28</v>
      </c>
      <c r="C743" s="2" t="s">
        <v>14</v>
      </c>
      <c r="D743" s="2" t="s">
        <v>32</v>
      </c>
      <c r="E743" s="107">
        <v>5478.08</v>
      </c>
    </row>
    <row r="744" spans="1:5" x14ac:dyDescent="0.2">
      <c r="A744" s="3">
        <v>41393</v>
      </c>
      <c r="B744" s="2" t="s">
        <v>17</v>
      </c>
      <c r="C744" s="2" t="s">
        <v>23</v>
      </c>
      <c r="D744" s="2" t="s">
        <v>36</v>
      </c>
      <c r="E744" s="107">
        <v>3830.38</v>
      </c>
    </row>
    <row r="745" spans="1:5" x14ac:dyDescent="0.2">
      <c r="A745" s="3">
        <v>40932</v>
      </c>
      <c r="B745" s="2" t="s">
        <v>31</v>
      </c>
      <c r="C745" s="2" t="s">
        <v>20</v>
      </c>
      <c r="D745" s="2" t="s">
        <v>33</v>
      </c>
      <c r="E745" s="107">
        <v>8091.95</v>
      </c>
    </row>
    <row r="746" spans="1:5" x14ac:dyDescent="0.2">
      <c r="A746" s="3">
        <v>40921</v>
      </c>
      <c r="B746" s="2" t="s">
        <v>31</v>
      </c>
      <c r="C746" s="2" t="s">
        <v>23</v>
      </c>
      <c r="D746" s="2" t="s">
        <v>33</v>
      </c>
      <c r="E746" s="107">
        <v>2980.06</v>
      </c>
    </row>
    <row r="747" spans="1:5" x14ac:dyDescent="0.2">
      <c r="A747" s="3">
        <v>41010</v>
      </c>
      <c r="B747" s="2" t="s">
        <v>13</v>
      </c>
      <c r="C747" s="2" t="s">
        <v>20</v>
      </c>
      <c r="D747" s="2" t="s">
        <v>24</v>
      </c>
      <c r="E747" s="107">
        <v>378.01</v>
      </c>
    </row>
    <row r="748" spans="1:5" x14ac:dyDescent="0.2">
      <c r="A748" s="3">
        <v>41356</v>
      </c>
      <c r="B748" s="2" t="s">
        <v>13</v>
      </c>
      <c r="C748" s="2" t="s">
        <v>27</v>
      </c>
      <c r="D748" s="2" t="s">
        <v>18</v>
      </c>
      <c r="E748" s="107">
        <v>2144</v>
      </c>
    </row>
    <row r="749" spans="1:5" x14ac:dyDescent="0.2">
      <c r="A749" s="3">
        <v>41487</v>
      </c>
      <c r="B749" s="2" t="s">
        <v>17</v>
      </c>
      <c r="C749" s="2" t="s">
        <v>14</v>
      </c>
      <c r="D749" s="2" t="s">
        <v>24</v>
      </c>
      <c r="E749" s="107">
        <v>9347.9</v>
      </c>
    </row>
    <row r="750" spans="1:5" x14ac:dyDescent="0.2">
      <c r="A750" s="3">
        <v>41136</v>
      </c>
      <c r="B750" s="2" t="s">
        <v>31</v>
      </c>
      <c r="C750" s="2" t="s">
        <v>14</v>
      </c>
      <c r="D750" s="2" t="s">
        <v>282</v>
      </c>
      <c r="E750" s="107">
        <v>8788.57</v>
      </c>
    </row>
    <row r="751" spans="1:5" x14ac:dyDescent="0.2">
      <c r="A751" s="3">
        <v>41412</v>
      </c>
      <c r="B751" s="2" t="s">
        <v>31</v>
      </c>
      <c r="C751" s="2" t="s">
        <v>27</v>
      </c>
      <c r="D751" s="2" t="s">
        <v>32</v>
      </c>
      <c r="E751" s="107">
        <v>607.47</v>
      </c>
    </row>
    <row r="752" spans="1:5" x14ac:dyDescent="0.2">
      <c r="A752" s="3">
        <v>41344</v>
      </c>
      <c r="B752" s="2" t="s">
        <v>31</v>
      </c>
      <c r="C752" s="2" t="s">
        <v>27</v>
      </c>
      <c r="D752" s="2" t="s">
        <v>35</v>
      </c>
      <c r="E752" s="107">
        <v>7641.92</v>
      </c>
    </row>
    <row r="753" spans="1:5" x14ac:dyDescent="0.2">
      <c r="A753" s="3">
        <v>41449</v>
      </c>
      <c r="B753" s="2" t="s">
        <v>13</v>
      </c>
      <c r="C753" s="2" t="s">
        <v>20</v>
      </c>
      <c r="D753" s="2" t="s">
        <v>36</v>
      </c>
      <c r="E753" s="107">
        <v>6610.66</v>
      </c>
    </row>
    <row r="754" spans="1:5" x14ac:dyDescent="0.2">
      <c r="A754" s="3">
        <v>41603</v>
      </c>
      <c r="B754" s="2" t="s">
        <v>17</v>
      </c>
      <c r="C754" s="2" t="s">
        <v>14</v>
      </c>
      <c r="D754" s="2" t="s">
        <v>282</v>
      </c>
      <c r="E754" s="107">
        <v>9955.99</v>
      </c>
    </row>
    <row r="755" spans="1:5" x14ac:dyDescent="0.2">
      <c r="A755" s="3">
        <v>40988</v>
      </c>
      <c r="B755" s="2" t="s">
        <v>31</v>
      </c>
      <c r="C755" s="2" t="s">
        <v>27</v>
      </c>
      <c r="D755" s="2" t="s">
        <v>29</v>
      </c>
      <c r="E755" s="107">
        <v>1595.72</v>
      </c>
    </row>
    <row r="756" spans="1:5" x14ac:dyDescent="0.2">
      <c r="A756" s="3">
        <v>41121</v>
      </c>
      <c r="B756" s="2" t="s">
        <v>28</v>
      </c>
      <c r="C756" s="2" t="s">
        <v>20</v>
      </c>
      <c r="D756" s="2" t="s">
        <v>29</v>
      </c>
      <c r="E756" s="107">
        <v>4798.1499999999996</v>
      </c>
    </row>
    <row r="757" spans="1:5" x14ac:dyDescent="0.2">
      <c r="A757" s="3">
        <v>41317</v>
      </c>
      <c r="B757" s="2" t="s">
        <v>31</v>
      </c>
      <c r="C757" s="2" t="s">
        <v>20</v>
      </c>
      <c r="D757" s="2" t="s">
        <v>34</v>
      </c>
      <c r="E757" s="107">
        <v>7439.15</v>
      </c>
    </row>
    <row r="758" spans="1:5" x14ac:dyDescent="0.2">
      <c r="A758" s="3">
        <v>41524</v>
      </c>
      <c r="B758" s="2" t="s">
        <v>31</v>
      </c>
      <c r="C758" s="2" t="s">
        <v>14</v>
      </c>
      <c r="D758" s="2" t="s">
        <v>32</v>
      </c>
      <c r="E758" s="107">
        <v>8432.11</v>
      </c>
    </row>
    <row r="759" spans="1:5" x14ac:dyDescent="0.2">
      <c r="A759" s="3">
        <v>41038</v>
      </c>
      <c r="B759" s="2" t="s">
        <v>17</v>
      </c>
      <c r="C759" s="2" t="s">
        <v>27</v>
      </c>
      <c r="D759" s="2" t="s">
        <v>32</v>
      </c>
      <c r="E759" s="107">
        <v>5714.12</v>
      </c>
    </row>
    <row r="760" spans="1:5" x14ac:dyDescent="0.2">
      <c r="A760" s="3">
        <v>41199</v>
      </c>
      <c r="B760" s="2" t="s">
        <v>13</v>
      </c>
      <c r="C760" s="2" t="s">
        <v>20</v>
      </c>
      <c r="D760" s="2" t="s">
        <v>282</v>
      </c>
      <c r="E760" s="107">
        <v>2661.12</v>
      </c>
    </row>
    <row r="761" spans="1:5" x14ac:dyDescent="0.2">
      <c r="A761" s="3">
        <v>40961</v>
      </c>
      <c r="B761" s="2" t="s">
        <v>13</v>
      </c>
      <c r="C761" s="2" t="s">
        <v>23</v>
      </c>
      <c r="D761" s="2" t="s">
        <v>24</v>
      </c>
      <c r="E761" s="107">
        <v>9850.25</v>
      </c>
    </row>
    <row r="762" spans="1:5" x14ac:dyDescent="0.2">
      <c r="A762" s="3">
        <v>40947</v>
      </c>
      <c r="B762" s="2" t="s">
        <v>13</v>
      </c>
      <c r="C762" s="2" t="s">
        <v>27</v>
      </c>
      <c r="D762" s="2" t="s">
        <v>29</v>
      </c>
      <c r="E762" s="107">
        <v>7235.72</v>
      </c>
    </row>
    <row r="763" spans="1:5" x14ac:dyDescent="0.2">
      <c r="A763" s="3">
        <v>40957</v>
      </c>
      <c r="B763" s="2" t="s">
        <v>31</v>
      </c>
      <c r="C763" s="2" t="s">
        <v>20</v>
      </c>
      <c r="D763" s="2" t="s">
        <v>29</v>
      </c>
      <c r="E763" s="107">
        <v>5666.65</v>
      </c>
    </row>
    <row r="764" spans="1:5" x14ac:dyDescent="0.2">
      <c r="A764" s="3">
        <v>41170</v>
      </c>
      <c r="B764" s="2" t="s">
        <v>28</v>
      </c>
      <c r="C764" s="2" t="s">
        <v>23</v>
      </c>
      <c r="D764" s="2" t="s">
        <v>33</v>
      </c>
      <c r="E764" s="107">
        <v>7420.89</v>
      </c>
    </row>
    <row r="765" spans="1:5" x14ac:dyDescent="0.2">
      <c r="A765" s="3">
        <v>41562</v>
      </c>
      <c r="B765" s="2" t="s">
        <v>13</v>
      </c>
      <c r="C765" s="2" t="s">
        <v>14</v>
      </c>
      <c r="D765" s="2" t="s">
        <v>26</v>
      </c>
      <c r="E765" s="107">
        <v>2058.48</v>
      </c>
    </row>
    <row r="766" spans="1:5" x14ac:dyDescent="0.2">
      <c r="A766" s="3">
        <v>41502</v>
      </c>
      <c r="B766" s="2" t="s">
        <v>31</v>
      </c>
      <c r="C766" s="2" t="s">
        <v>14</v>
      </c>
      <c r="D766" s="2" t="s">
        <v>15</v>
      </c>
      <c r="E766" s="107">
        <v>5794.39</v>
      </c>
    </row>
    <row r="767" spans="1:5" x14ac:dyDescent="0.2">
      <c r="A767" s="3">
        <v>41530</v>
      </c>
      <c r="B767" s="2" t="s">
        <v>17</v>
      </c>
      <c r="C767" s="2" t="s">
        <v>23</v>
      </c>
      <c r="D767" s="2" t="s">
        <v>29</v>
      </c>
      <c r="E767" s="107">
        <v>7599.82</v>
      </c>
    </row>
    <row r="768" spans="1:5" x14ac:dyDescent="0.2">
      <c r="A768" s="3">
        <v>40934</v>
      </c>
      <c r="B768" s="2" t="s">
        <v>31</v>
      </c>
      <c r="C768" s="2" t="s">
        <v>23</v>
      </c>
      <c r="D768" s="2" t="s">
        <v>29</v>
      </c>
      <c r="E768" s="107">
        <v>9155.69</v>
      </c>
    </row>
    <row r="769" spans="1:5" x14ac:dyDescent="0.2">
      <c r="A769" s="3">
        <v>41434</v>
      </c>
      <c r="B769" s="2" t="s">
        <v>13</v>
      </c>
      <c r="C769" s="2" t="s">
        <v>23</v>
      </c>
      <c r="D769" s="2" t="s">
        <v>36</v>
      </c>
      <c r="E769" s="107">
        <v>4201.05</v>
      </c>
    </row>
    <row r="770" spans="1:5" x14ac:dyDescent="0.2">
      <c r="A770" s="3">
        <v>41239</v>
      </c>
      <c r="B770" s="2" t="s">
        <v>13</v>
      </c>
      <c r="C770" s="2" t="s">
        <v>20</v>
      </c>
      <c r="D770" s="2" t="s">
        <v>32</v>
      </c>
      <c r="E770" s="107">
        <v>7406.52</v>
      </c>
    </row>
    <row r="771" spans="1:5" x14ac:dyDescent="0.2">
      <c r="A771" s="3">
        <v>41155</v>
      </c>
      <c r="B771" s="2" t="s">
        <v>13</v>
      </c>
      <c r="C771" s="2" t="s">
        <v>23</v>
      </c>
      <c r="D771" s="2" t="s">
        <v>30</v>
      </c>
      <c r="E771" s="107">
        <v>1356.15</v>
      </c>
    </row>
    <row r="772" spans="1:5" x14ac:dyDescent="0.2">
      <c r="A772" s="3">
        <v>41410</v>
      </c>
      <c r="B772" s="2" t="s">
        <v>13</v>
      </c>
      <c r="C772" s="2" t="s">
        <v>23</v>
      </c>
      <c r="D772" s="2" t="s">
        <v>29</v>
      </c>
      <c r="E772" s="107">
        <v>4979.4799999999996</v>
      </c>
    </row>
    <row r="773" spans="1:5" x14ac:dyDescent="0.2">
      <c r="A773" s="3">
        <v>41244</v>
      </c>
      <c r="B773" s="2" t="s">
        <v>13</v>
      </c>
      <c r="C773" s="2" t="s">
        <v>20</v>
      </c>
      <c r="D773" s="2" t="s">
        <v>29</v>
      </c>
      <c r="E773" s="107">
        <v>8086.09</v>
      </c>
    </row>
    <row r="774" spans="1:5" x14ac:dyDescent="0.2">
      <c r="A774" s="3">
        <v>41550</v>
      </c>
      <c r="B774" s="2" t="s">
        <v>13</v>
      </c>
      <c r="C774" s="2" t="s">
        <v>20</v>
      </c>
      <c r="D774" s="2" t="s">
        <v>36</v>
      </c>
      <c r="E774" s="107">
        <v>6453.21</v>
      </c>
    </row>
    <row r="775" spans="1:5" x14ac:dyDescent="0.2">
      <c r="A775" s="3">
        <v>41270</v>
      </c>
      <c r="B775" s="2" t="s">
        <v>28</v>
      </c>
      <c r="C775" s="2" t="s">
        <v>27</v>
      </c>
      <c r="D775" s="2" t="s">
        <v>30</v>
      </c>
      <c r="E775" s="107">
        <v>8972.48</v>
      </c>
    </row>
    <row r="776" spans="1:5" x14ac:dyDescent="0.2">
      <c r="A776" s="3">
        <v>41149</v>
      </c>
      <c r="B776" s="2" t="s">
        <v>31</v>
      </c>
      <c r="C776" s="2" t="s">
        <v>14</v>
      </c>
      <c r="D776" s="2" t="s">
        <v>33</v>
      </c>
      <c r="E776" s="107">
        <v>8976.61</v>
      </c>
    </row>
    <row r="777" spans="1:5" x14ac:dyDescent="0.2">
      <c r="A777" s="3">
        <v>41602</v>
      </c>
      <c r="B777" s="2" t="s">
        <v>17</v>
      </c>
      <c r="C777" s="2" t="s">
        <v>14</v>
      </c>
      <c r="D777" s="2" t="s">
        <v>18</v>
      </c>
      <c r="E777" s="107">
        <v>5102.1899999999996</v>
      </c>
    </row>
    <row r="778" spans="1:5" x14ac:dyDescent="0.2">
      <c r="A778" s="3">
        <v>41021</v>
      </c>
      <c r="B778" s="2" t="s">
        <v>17</v>
      </c>
      <c r="C778" s="2" t="s">
        <v>23</v>
      </c>
      <c r="D778" s="2" t="s">
        <v>15</v>
      </c>
      <c r="E778" s="107">
        <v>7467.37</v>
      </c>
    </row>
    <row r="779" spans="1:5" x14ac:dyDescent="0.2">
      <c r="A779" s="3">
        <v>41261</v>
      </c>
      <c r="B779" s="2" t="s">
        <v>13</v>
      </c>
      <c r="C779" s="2" t="s">
        <v>14</v>
      </c>
      <c r="D779" s="2" t="s">
        <v>36</v>
      </c>
      <c r="E779" s="107">
        <v>1763.46</v>
      </c>
    </row>
    <row r="780" spans="1:5" x14ac:dyDescent="0.2">
      <c r="A780" s="3">
        <v>41637</v>
      </c>
      <c r="B780" s="2" t="s">
        <v>28</v>
      </c>
      <c r="C780" s="2" t="s">
        <v>23</v>
      </c>
      <c r="D780" s="2" t="s">
        <v>33</v>
      </c>
      <c r="E780" s="107">
        <v>9530.49</v>
      </c>
    </row>
    <row r="781" spans="1:5" x14ac:dyDescent="0.2">
      <c r="A781" s="3">
        <v>41356</v>
      </c>
      <c r="B781" s="2" t="s">
        <v>28</v>
      </c>
      <c r="C781" s="2" t="s">
        <v>23</v>
      </c>
      <c r="D781" s="2" t="s">
        <v>32</v>
      </c>
      <c r="E781" s="107">
        <v>8909.48</v>
      </c>
    </row>
    <row r="782" spans="1:5" x14ac:dyDescent="0.2">
      <c r="A782" s="3">
        <v>41565</v>
      </c>
      <c r="B782" s="2" t="s">
        <v>28</v>
      </c>
      <c r="C782" s="2" t="s">
        <v>23</v>
      </c>
      <c r="D782" s="2" t="s">
        <v>24</v>
      </c>
      <c r="E782" s="107">
        <v>629.64</v>
      </c>
    </row>
    <row r="783" spans="1:5" x14ac:dyDescent="0.2">
      <c r="A783" s="3">
        <v>41116</v>
      </c>
      <c r="B783" s="2" t="s">
        <v>31</v>
      </c>
      <c r="C783" s="2" t="s">
        <v>14</v>
      </c>
      <c r="D783" s="2" t="s">
        <v>33</v>
      </c>
      <c r="E783" s="107">
        <v>5219.3100000000004</v>
      </c>
    </row>
    <row r="784" spans="1:5" x14ac:dyDescent="0.2">
      <c r="A784" s="3">
        <v>41028</v>
      </c>
      <c r="B784" s="2" t="s">
        <v>13</v>
      </c>
      <c r="C784" s="2" t="s">
        <v>20</v>
      </c>
      <c r="D784" s="2" t="s">
        <v>282</v>
      </c>
      <c r="E784" s="107">
        <v>3992.02</v>
      </c>
    </row>
    <row r="785" spans="1:5" x14ac:dyDescent="0.2">
      <c r="A785" s="3">
        <v>41272</v>
      </c>
      <c r="B785" s="2" t="s">
        <v>13</v>
      </c>
      <c r="C785" s="2" t="s">
        <v>20</v>
      </c>
      <c r="D785" s="2" t="s">
        <v>15</v>
      </c>
      <c r="E785" s="107">
        <v>3145.16</v>
      </c>
    </row>
    <row r="786" spans="1:5" x14ac:dyDescent="0.2">
      <c r="A786" s="3">
        <v>41229</v>
      </c>
      <c r="B786" s="2" t="s">
        <v>31</v>
      </c>
      <c r="C786" s="2" t="s">
        <v>23</v>
      </c>
      <c r="D786" s="2" t="s">
        <v>18</v>
      </c>
      <c r="E786" s="107">
        <v>8944.83</v>
      </c>
    </row>
    <row r="787" spans="1:5" x14ac:dyDescent="0.2">
      <c r="A787" s="3">
        <v>41147</v>
      </c>
      <c r="B787" s="2" t="s">
        <v>28</v>
      </c>
      <c r="C787" s="2" t="s">
        <v>27</v>
      </c>
      <c r="D787" s="2" t="s">
        <v>18</v>
      </c>
      <c r="E787" s="107">
        <v>2815.4</v>
      </c>
    </row>
    <row r="788" spans="1:5" x14ac:dyDescent="0.2">
      <c r="A788" s="3">
        <v>41458</v>
      </c>
      <c r="B788" s="2" t="s">
        <v>13</v>
      </c>
      <c r="C788" s="2" t="s">
        <v>20</v>
      </c>
      <c r="D788" s="2" t="s">
        <v>21</v>
      </c>
      <c r="E788" s="107">
        <v>5711.3</v>
      </c>
    </row>
    <row r="789" spans="1:5" x14ac:dyDescent="0.2">
      <c r="A789" s="3">
        <v>41245</v>
      </c>
      <c r="B789" s="2" t="s">
        <v>28</v>
      </c>
      <c r="C789" s="2" t="s">
        <v>27</v>
      </c>
      <c r="D789" s="2" t="s">
        <v>15</v>
      </c>
      <c r="E789" s="107">
        <v>5673.71</v>
      </c>
    </row>
    <row r="790" spans="1:5" x14ac:dyDescent="0.2">
      <c r="A790" s="3">
        <v>41418</v>
      </c>
      <c r="B790" s="2" t="s">
        <v>28</v>
      </c>
      <c r="C790" s="2" t="s">
        <v>27</v>
      </c>
      <c r="D790" s="2" t="s">
        <v>34</v>
      </c>
      <c r="E790" s="107">
        <v>5281.03</v>
      </c>
    </row>
    <row r="791" spans="1:5" x14ac:dyDescent="0.2">
      <c r="A791" s="3">
        <v>41226</v>
      </c>
      <c r="B791" s="2" t="s">
        <v>31</v>
      </c>
      <c r="C791" s="2" t="s">
        <v>27</v>
      </c>
      <c r="D791" s="2" t="s">
        <v>21</v>
      </c>
      <c r="E791" s="107">
        <v>9875.18</v>
      </c>
    </row>
    <row r="792" spans="1:5" x14ac:dyDescent="0.2">
      <c r="A792" s="3">
        <v>41482</v>
      </c>
      <c r="B792" s="2" t="s">
        <v>17</v>
      </c>
      <c r="C792" s="2" t="s">
        <v>23</v>
      </c>
      <c r="D792" s="2" t="s">
        <v>21</v>
      </c>
      <c r="E792" s="107">
        <v>5104.68</v>
      </c>
    </row>
    <row r="793" spans="1:5" x14ac:dyDescent="0.2">
      <c r="A793" s="3">
        <v>41118</v>
      </c>
      <c r="B793" s="2" t="s">
        <v>31</v>
      </c>
      <c r="C793" s="2" t="s">
        <v>27</v>
      </c>
      <c r="D793" s="2" t="s">
        <v>35</v>
      </c>
      <c r="E793" s="107">
        <v>8935.58</v>
      </c>
    </row>
    <row r="794" spans="1:5" x14ac:dyDescent="0.2">
      <c r="A794" s="3">
        <v>41622</v>
      </c>
      <c r="B794" s="2" t="s">
        <v>28</v>
      </c>
      <c r="C794" s="2" t="s">
        <v>23</v>
      </c>
      <c r="D794" s="2" t="s">
        <v>30</v>
      </c>
      <c r="E794" s="107">
        <v>1206.1199999999999</v>
      </c>
    </row>
    <row r="795" spans="1:5" x14ac:dyDescent="0.2">
      <c r="A795" s="3">
        <v>41525</v>
      </c>
      <c r="B795" s="2" t="s">
        <v>17</v>
      </c>
      <c r="C795" s="2" t="s">
        <v>14</v>
      </c>
      <c r="D795" s="2" t="s">
        <v>29</v>
      </c>
      <c r="E795" s="107">
        <v>4436.08</v>
      </c>
    </row>
    <row r="796" spans="1:5" x14ac:dyDescent="0.2">
      <c r="A796" s="3">
        <v>40917</v>
      </c>
      <c r="B796" s="2" t="s">
        <v>28</v>
      </c>
      <c r="C796" s="2" t="s">
        <v>20</v>
      </c>
      <c r="D796" s="2" t="s">
        <v>35</v>
      </c>
      <c r="E796" s="107">
        <v>1630.38</v>
      </c>
    </row>
    <row r="797" spans="1:5" x14ac:dyDescent="0.2">
      <c r="A797" s="3">
        <v>41496</v>
      </c>
      <c r="B797" s="2" t="s">
        <v>13</v>
      </c>
      <c r="C797" s="2" t="s">
        <v>27</v>
      </c>
      <c r="D797" s="2" t="s">
        <v>18</v>
      </c>
      <c r="E797" s="107">
        <v>2552.92</v>
      </c>
    </row>
    <row r="798" spans="1:5" x14ac:dyDescent="0.2">
      <c r="A798" s="3">
        <v>41217</v>
      </c>
      <c r="B798" s="2" t="s">
        <v>13</v>
      </c>
      <c r="C798" s="2" t="s">
        <v>23</v>
      </c>
      <c r="D798" s="2" t="s">
        <v>33</v>
      </c>
      <c r="E798" s="107">
        <v>9920.18</v>
      </c>
    </row>
    <row r="799" spans="1:5" x14ac:dyDescent="0.2">
      <c r="A799" s="3">
        <v>41554</v>
      </c>
      <c r="B799" s="2" t="s">
        <v>31</v>
      </c>
      <c r="C799" s="2" t="s">
        <v>23</v>
      </c>
      <c r="D799" s="2" t="s">
        <v>32</v>
      </c>
      <c r="E799" s="107">
        <v>9341.18</v>
      </c>
    </row>
    <row r="800" spans="1:5" x14ac:dyDescent="0.2">
      <c r="A800" s="3">
        <v>41002</v>
      </c>
      <c r="B800" s="2" t="s">
        <v>31</v>
      </c>
      <c r="C800" s="2" t="s">
        <v>27</v>
      </c>
      <c r="D800" s="2" t="s">
        <v>35</v>
      </c>
      <c r="E800" s="107">
        <v>322.01</v>
      </c>
    </row>
    <row r="801" spans="1:5" x14ac:dyDescent="0.2">
      <c r="A801" s="3">
        <v>41234</v>
      </c>
      <c r="B801" s="2" t="s">
        <v>17</v>
      </c>
      <c r="C801" s="2" t="s">
        <v>14</v>
      </c>
      <c r="D801" s="2" t="s">
        <v>36</v>
      </c>
      <c r="E801" s="107">
        <v>1073.27</v>
      </c>
    </row>
    <row r="802" spans="1:5" x14ac:dyDescent="0.2">
      <c r="A802" s="3">
        <v>41137</v>
      </c>
      <c r="B802" s="2" t="s">
        <v>31</v>
      </c>
      <c r="C802" s="2" t="s">
        <v>27</v>
      </c>
      <c r="D802" s="2" t="s">
        <v>18</v>
      </c>
      <c r="E802" s="107">
        <v>5698.05</v>
      </c>
    </row>
    <row r="803" spans="1:5" x14ac:dyDescent="0.2">
      <c r="A803" s="3">
        <v>41261</v>
      </c>
      <c r="B803" s="2" t="s">
        <v>31</v>
      </c>
      <c r="C803" s="2" t="s">
        <v>20</v>
      </c>
      <c r="D803" s="2" t="s">
        <v>36</v>
      </c>
      <c r="E803" s="107">
        <v>8483</v>
      </c>
    </row>
    <row r="804" spans="1:5" x14ac:dyDescent="0.2">
      <c r="A804" s="3">
        <v>40930</v>
      </c>
      <c r="B804" s="2" t="s">
        <v>28</v>
      </c>
      <c r="C804" s="2" t="s">
        <v>20</v>
      </c>
      <c r="D804" s="2" t="s">
        <v>18</v>
      </c>
      <c r="E804" s="107">
        <v>2281.0700000000002</v>
      </c>
    </row>
    <row r="805" spans="1:5" x14ac:dyDescent="0.2">
      <c r="A805" s="3">
        <v>41091</v>
      </c>
      <c r="B805" s="2" t="s">
        <v>17</v>
      </c>
      <c r="C805" s="2" t="s">
        <v>23</v>
      </c>
      <c r="D805" s="2" t="s">
        <v>18</v>
      </c>
      <c r="E805" s="107">
        <v>2619.9</v>
      </c>
    </row>
    <row r="806" spans="1:5" x14ac:dyDescent="0.2">
      <c r="A806" s="3">
        <v>41589</v>
      </c>
      <c r="B806" s="2" t="s">
        <v>31</v>
      </c>
      <c r="C806" s="2" t="s">
        <v>23</v>
      </c>
      <c r="D806" s="2" t="s">
        <v>18</v>
      </c>
      <c r="E806" s="107">
        <v>4875.21</v>
      </c>
    </row>
    <row r="807" spans="1:5" x14ac:dyDescent="0.2">
      <c r="A807" s="3">
        <v>41335</v>
      </c>
      <c r="B807" s="2" t="s">
        <v>28</v>
      </c>
      <c r="C807" s="2" t="s">
        <v>20</v>
      </c>
      <c r="D807" s="2" t="s">
        <v>34</v>
      </c>
      <c r="E807" s="107">
        <v>7504.14</v>
      </c>
    </row>
    <row r="808" spans="1:5" x14ac:dyDescent="0.2">
      <c r="A808" s="3">
        <v>41333</v>
      </c>
      <c r="B808" s="2" t="s">
        <v>31</v>
      </c>
      <c r="C808" s="2" t="s">
        <v>23</v>
      </c>
      <c r="D808" s="2" t="s">
        <v>34</v>
      </c>
      <c r="E808" s="107">
        <v>496.48</v>
      </c>
    </row>
    <row r="809" spans="1:5" x14ac:dyDescent="0.2">
      <c r="A809" s="3">
        <v>41269</v>
      </c>
      <c r="B809" s="2" t="s">
        <v>28</v>
      </c>
      <c r="C809" s="2" t="s">
        <v>14</v>
      </c>
      <c r="D809" s="2" t="s">
        <v>32</v>
      </c>
      <c r="E809" s="107">
        <v>9196.68</v>
      </c>
    </row>
    <row r="810" spans="1:5" x14ac:dyDescent="0.2">
      <c r="A810" s="3">
        <v>41314</v>
      </c>
      <c r="B810" s="2" t="s">
        <v>13</v>
      </c>
      <c r="C810" s="2" t="s">
        <v>20</v>
      </c>
      <c r="D810" s="2" t="s">
        <v>24</v>
      </c>
      <c r="E810" s="107">
        <v>4269.2700000000004</v>
      </c>
    </row>
    <row r="811" spans="1:5" x14ac:dyDescent="0.2">
      <c r="A811" s="3">
        <v>41563</v>
      </c>
      <c r="B811" s="2" t="s">
        <v>31</v>
      </c>
      <c r="C811" s="2" t="s">
        <v>20</v>
      </c>
      <c r="D811" s="2" t="s">
        <v>26</v>
      </c>
      <c r="E811" s="107">
        <v>7544.85</v>
      </c>
    </row>
    <row r="812" spans="1:5" x14ac:dyDescent="0.2">
      <c r="A812" s="3">
        <v>41278</v>
      </c>
      <c r="B812" s="2" t="s">
        <v>31</v>
      </c>
      <c r="C812" s="2" t="s">
        <v>20</v>
      </c>
      <c r="D812" s="2" t="s">
        <v>29</v>
      </c>
      <c r="E812" s="107">
        <v>5544.59</v>
      </c>
    </row>
    <row r="813" spans="1:5" x14ac:dyDescent="0.2">
      <c r="A813" s="3">
        <v>41547</v>
      </c>
      <c r="B813" s="2" t="s">
        <v>28</v>
      </c>
      <c r="C813" s="2" t="s">
        <v>23</v>
      </c>
      <c r="D813" s="2" t="s">
        <v>30</v>
      </c>
      <c r="E813" s="107">
        <v>4715.51</v>
      </c>
    </row>
    <row r="814" spans="1:5" x14ac:dyDescent="0.2">
      <c r="A814" s="3">
        <v>41157</v>
      </c>
      <c r="B814" s="2" t="s">
        <v>31</v>
      </c>
      <c r="C814" s="2" t="s">
        <v>20</v>
      </c>
      <c r="D814" s="2" t="s">
        <v>29</v>
      </c>
      <c r="E814" s="107">
        <v>5868.8</v>
      </c>
    </row>
    <row r="815" spans="1:5" x14ac:dyDescent="0.2">
      <c r="A815" s="3">
        <v>41632</v>
      </c>
      <c r="B815" s="2" t="s">
        <v>13</v>
      </c>
      <c r="C815" s="2" t="s">
        <v>20</v>
      </c>
      <c r="D815" s="2" t="s">
        <v>34</v>
      </c>
      <c r="E815" s="107">
        <v>556.15</v>
      </c>
    </row>
    <row r="816" spans="1:5" x14ac:dyDescent="0.2">
      <c r="A816" s="3">
        <v>40940</v>
      </c>
      <c r="B816" s="2" t="s">
        <v>28</v>
      </c>
      <c r="C816" s="2" t="s">
        <v>23</v>
      </c>
      <c r="D816" s="2" t="s">
        <v>35</v>
      </c>
      <c r="E816" s="107">
        <v>6737.26</v>
      </c>
    </row>
    <row r="817" spans="1:5" x14ac:dyDescent="0.2">
      <c r="A817" s="3">
        <v>41266</v>
      </c>
      <c r="B817" s="2" t="s">
        <v>13</v>
      </c>
      <c r="C817" s="2" t="s">
        <v>27</v>
      </c>
      <c r="D817" s="2" t="s">
        <v>36</v>
      </c>
      <c r="E817" s="107">
        <v>8107.15</v>
      </c>
    </row>
    <row r="818" spans="1:5" x14ac:dyDescent="0.2">
      <c r="A818" s="3">
        <v>41279</v>
      </c>
      <c r="B818" s="2" t="s">
        <v>28</v>
      </c>
      <c r="C818" s="2" t="s">
        <v>27</v>
      </c>
      <c r="D818" s="2" t="s">
        <v>32</v>
      </c>
      <c r="E818" s="107">
        <v>1887.45</v>
      </c>
    </row>
    <row r="819" spans="1:5" x14ac:dyDescent="0.2">
      <c r="A819" s="3">
        <v>41426</v>
      </c>
      <c r="B819" s="2" t="s">
        <v>28</v>
      </c>
      <c r="C819" s="2" t="s">
        <v>20</v>
      </c>
      <c r="D819" s="2" t="s">
        <v>34</v>
      </c>
      <c r="E819" s="107">
        <v>539.28</v>
      </c>
    </row>
    <row r="820" spans="1:5" x14ac:dyDescent="0.2">
      <c r="A820" s="3">
        <v>41002</v>
      </c>
      <c r="B820" s="2" t="s">
        <v>13</v>
      </c>
      <c r="C820" s="2" t="s">
        <v>14</v>
      </c>
      <c r="D820" s="2" t="s">
        <v>24</v>
      </c>
      <c r="E820" s="107">
        <v>9045.39</v>
      </c>
    </row>
    <row r="821" spans="1:5" x14ac:dyDescent="0.2">
      <c r="A821" s="3">
        <v>40934</v>
      </c>
      <c r="B821" s="2" t="s">
        <v>13</v>
      </c>
      <c r="C821" s="2" t="s">
        <v>23</v>
      </c>
      <c r="D821" s="2" t="s">
        <v>26</v>
      </c>
      <c r="E821" s="107">
        <v>3841.17</v>
      </c>
    </row>
    <row r="822" spans="1:5" x14ac:dyDescent="0.2">
      <c r="A822" s="3">
        <v>41634</v>
      </c>
      <c r="B822" s="2" t="s">
        <v>31</v>
      </c>
      <c r="C822" s="2" t="s">
        <v>14</v>
      </c>
      <c r="D822" s="2" t="s">
        <v>15</v>
      </c>
      <c r="E822" s="107">
        <v>5918.79</v>
      </c>
    </row>
    <row r="823" spans="1:5" x14ac:dyDescent="0.2">
      <c r="A823" s="3">
        <v>41601</v>
      </c>
      <c r="B823" s="2" t="s">
        <v>28</v>
      </c>
      <c r="C823" s="2" t="s">
        <v>27</v>
      </c>
      <c r="D823" s="2" t="s">
        <v>36</v>
      </c>
      <c r="E823" s="107">
        <v>4889.16</v>
      </c>
    </row>
    <row r="824" spans="1:5" x14ac:dyDescent="0.2">
      <c r="A824" s="3">
        <v>41412</v>
      </c>
      <c r="B824" s="2" t="s">
        <v>13</v>
      </c>
      <c r="C824" s="2" t="s">
        <v>20</v>
      </c>
      <c r="D824" s="2" t="s">
        <v>18</v>
      </c>
      <c r="E824" s="107">
        <v>9653.9699999999993</v>
      </c>
    </row>
    <row r="825" spans="1:5" x14ac:dyDescent="0.2">
      <c r="A825" s="3">
        <v>41242</v>
      </c>
      <c r="B825" s="2" t="s">
        <v>17</v>
      </c>
      <c r="C825" s="2" t="s">
        <v>14</v>
      </c>
      <c r="D825" s="2" t="s">
        <v>24</v>
      </c>
      <c r="E825" s="107">
        <v>5932.58</v>
      </c>
    </row>
    <row r="826" spans="1:5" x14ac:dyDescent="0.2">
      <c r="A826" s="3">
        <v>41229</v>
      </c>
      <c r="B826" s="2" t="s">
        <v>28</v>
      </c>
      <c r="C826" s="2" t="s">
        <v>23</v>
      </c>
      <c r="D826" s="2" t="s">
        <v>33</v>
      </c>
      <c r="E826" s="107">
        <v>1407.68</v>
      </c>
    </row>
    <row r="827" spans="1:5" x14ac:dyDescent="0.2">
      <c r="A827" s="3">
        <v>41182</v>
      </c>
      <c r="B827" s="2" t="s">
        <v>17</v>
      </c>
      <c r="C827" s="2" t="s">
        <v>14</v>
      </c>
      <c r="D827" s="2" t="s">
        <v>29</v>
      </c>
      <c r="E827" s="107">
        <v>807.59</v>
      </c>
    </row>
    <row r="828" spans="1:5" x14ac:dyDescent="0.2">
      <c r="A828" s="3">
        <v>41422</v>
      </c>
      <c r="B828" s="2" t="s">
        <v>28</v>
      </c>
      <c r="C828" s="2" t="s">
        <v>27</v>
      </c>
      <c r="D828" s="2" t="s">
        <v>21</v>
      </c>
      <c r="E828" s="107">
        <v>6609.94</v>
      </c>
    </row>
    <row r="829" spans="1:5" x14ac:dyDescent="0.2">
      <c r="A829" s="3">
        <v>41202</v>
      </c>
      <c r="B829" s="2" t="s">
        <v>31</v>
      </c>
      <c r="C829" s="2" t="s">
        <v>20</v>
      </c>
      <c r="D829" s="2" t="s">
        <v>24</v>
      </c>
      <c r="E829" s="107">
        <v>8088.56</v>
      </c>
    </row>
    <row r="830" spans="1:5" x14ac:dyDescent="0.2">
      <c r="A830" s="3">
        <v>41204</v>
      </c>
      <c r="B830" s="2" t="s">
        <v>13</v>
      </c>
      <c r="C830" s="2" t="s">
        <v>23</v>
      </c>
      <c r="D830" s="2" t="s">
        <v>35</v>
      </c>
      <c r="E830" s="107">
        <v>122.87</v>
      </c>
    </row>
    <row r="831" spans="1:5" x14ac:dyDescent="0.2">
      <c r="A831" s="3">
        <v>41242</v>
      </c>
      <c r="B831" s="2" t="s">
        <v>13</v>
      </c>
      <c r="C831" s="2" t="s">
        <v>23</v>
      </c>
      <c r="D831" s="2" t="s">
        <v>282</v>
      </c>
      <c r="E831" s="107">
        <v>5108.03</v>
      </c>
    </row>
    <row r="832" spans="1:5" x14ac:dyDescent="0.2">
      <c r="A832" s="3">
        <v>41510</v>
      </c>
      <c r="B832" s="2" t="s">
        <v>13</v>
      </c>
      <c r="C832" s="2" t="s">
        <v>14</v>
      </c>
      <c r="D832" s="2" t="s">
        <v>15</v>
      </c>
      <c r="E832" s="107">
        <v>1050.6099999999999</v>
      </c>
    </row>
    <row r="833" spans="1:5" x14ac:dyDescent="0.2">
      <c r="A833" s="3">
        <v>41608</v>
      </c>
      <c r="B833" s="2" t="s">
        <v>31</v>
      </c>
      <c r="C833" s="2" t="s">
        <v>20</v>
      </c>
      <c r="D833" s="2" t="s">
        <v>21</v>
      </c>
      <c r="E833" s="107">
        <v>6951.05</v>
      </c>
    </row>
    <row r="834" spans="1:5" x14ac:dyDescent="0.2">
      <c r="A834" s="3">
        <v>41002</v>
      </c>
      <c r="B834" s="2" t="s">
        <v>17</v>
      </c>
      <c r="C834" s="2" t="s">
        <v>20</v>
      </c>
      <c r="D834" s="2" t="s">
        <v>30</v>
      </c>
      <c r="E834" s="107">
        <v>9991.67</v>
      </c>
    </row>
    <row r="835" spans="1:5" x14ac:dyDescent="0.2">
      <c r="A835" s="3">
        <v>41482</v>
      </c>
      <c r="B835" s="2" t="s">
        <v>31</v>
      </c>
      <c r="C835" s="2" t="s">
        <v>23</v>
      </c>
      <c r="D835" s="2" t="s">
        <v>30</v>
      </c>
      <c r="E835" s="107">
        <v>7571.32</v>
      </c>
    </row>
    <row r="836" spans="1:5" x14ac:dyDescent="0.2">
      <c r="A836" s="3">
        <v>41376</v>
      </c>
      <c r="B836" s="2" t="s">
        <v>13</v>
      </c>
      <c r="C836" s="2" t="s">
        <v>14</v>
      </c>
      <c r="D836" s="2" t="s">
        <v>24</v>
      </c>
      <c r="E836" s="107">
        <v>5955.14</v>
      </c>
    </row>
    <row r="837" spans="1:5" x14ac:dyDescent="0.2">
      <c r="A837" s="3">
        <v>41452</v>
      </c>
      <c r="B837" s="2" t="s">
        <v>17</v>
      </c>
      <c r="C837" s="2" t="s">
        <v>23</v>
      </c>
      <c r="D837" s="2" t="s">
        <v>18</v>
      </c>
      <c r="E837" s="107">
        <v>2908.29</v>
      </c>
    </row>
    <row r="838" spans="1:5" x14ac:dyDescent="0.2">
      <c r="A838" s="3">
        <v>41378</v>
      </c>
      <c r="B838" s="2" t="s">
        <v>17</v>
      </c>
      <c r="C838" s="2" t="s">
        <v>14</v>
      </c>
      <c r="D838" s="2" t="s">
        <v>36</v>
      </c>
      <c r="E838" s="107">
        <v>7474.18</v>
      </c>
    </row>
    <row r="839" spans="1:5" x14ac:dyDescent="0.2">
      <c r="A839" s="3">
        <v>41186</v>
      </c>
      <c r="B839" s="2" t="s">
        <v>28</v>
      </c>
      <c r="C839" s="2" t="s">
        <v>23</v>
      </c>
      <c r="D839" s="2" t="s">
        <v>21</v>
      </c>
      <c r="E839" s="107">
        <v>9839.06</v>
      </c>
    </row>
    <row r="840" spans="1:5" x14ac:dyDescent="0.2">
      <c r="A840" s="3">
        <v>41604</v>
      </c>
      <c r="B840" s="2" t="s">
        <v>31</v>
      </c>
      <c r="C840" s="2" t="s">
        <v>14</v>
      </c>
      <c r="D840" s="2" t="s">
        <v>282</v>
      </c>
      <c r="E840" s="107">
        <v>3464.57</v>
      </c>
    </row>
    <row r="841" spans="1:5" x14ac:dyDescent="0.2">
      <c r="A841" s="3">
        <v>41051</v>
      </c>
      <c r="B841" s="2" t="s">
        <v>13</v>
      </c>
      <c r="C841" s="2" t="s">
        <v>20</v>
      </c>
      <c r="D841" s="2" t="s">
        <v>24</v>
      </c>
      <c r="E841" s="107">
        <v>8840.51</v>
      </c>
    </row>
    <row r="842" spans="1:5" x14ac:dyDescent="0.2">
      <c r="A842" s="3">
        <v>41489</v>
      </c>
      <c r="B842" s="2" t="s">
        <v>28</v>
      </c>
      <c r="C842" s="2" t="s">
        <v>23</v>
      </c>
      <c r="D842" s="2" t="s">
        <v>21</v>
      </c>
      <c r="E842" s="107">
        <v>2826.42</v>
      </c>
    </row>
    <row r="843" spans="1:5" x14ac:dyDescent="0.2">
      <c r="A843" s="3">
        <v>41099</v>
      </c>
      <c r="B843" s="2" t="s">
        <v>13</v>
      </c>
      <c r="C843" s="2" t="s">
        <v>14</v>
      </c>
      <c r="D843" s="2" t="s">
        <v>15</v>
      </c>
      <c r="E843" s="107">
        <v>3720.44</v>
      </c>
    </row>
    <row r="844" spans="1:5" x14ac:dyDescent="0.2">
      <c r="A844" s="3">
        <v>41008</v>
      </c>
      <c r="B844" s="2" t="s">
        <v>31</v>
      </c>
      <c r="C844" s="2" t="s">
        <v>27</v>
      </c>
      <c r="D844" s="2" t="s">
        <v>24</v>
      </c>
      <c r="E844" s="107">
        <v>2030.93</v>
      </c>
    </row>
    <row r="845" spans="1:5" x14ac:dyDescent="0.2">
      <c r="A845" s="3">
        <v>41582</v>
      </c>
      <c r="B845" s="2" t="s">
        <v>17</v>
      </c>
      <c r="C845" s="2" t="s">
        <v>14</v>
      </c>
      <c r="D845" s="2" t="s">
        <v>21</v>
      </c>
      <c r="E845" s="107">
        <v>8700.43</v>
      </c>
    </row>
    <row r="846" spans="1:5" x14ac:dyDescent="0.2">
      <c r="A846" s="3">
        <v>41472</v>
      </c>
      <c r="B846" s="2" t="s">
        <v>17</v>
      </c>
      <c r="C846" s="2" t="s">
        <v>23</v>
      </c>
      <c r="D846" s="2" t="s">
        <v>24</v>
      </c>
      <c r="E846" s="107">
        <v>1423.17</v>
      </c>
    </row>
    <row r="847" spans="1:5" x14ac:dyDescent="0.2">
      <c r="A847" s="3">
        <v>40964</v>
      </c>
      <c r="B847" s="2" t="s">
        <v>31</v>
      </c>
      <c r="C847" s="2" t="s">
        <v>14</v>
      </c>
      <c r="D847" s="2" t="s">
        <v>36</v>
      </c>
      <c r="E847" s="107">
        <v>6901.55</v>
      </c>
    </row>
    <row r="848" spans="1:5" x14ac:dyDescent="0.2">
      <c r="A848" s="3">
        <v>41598</v>
      </c>
      <c r="B848" s="2" t="s">
        <v>17</v>
      </c>
      <c r="C848" s="2" t="s">
        <v>23</v>
      </c>
      <c r="D848" s="2" t="s">
        <v>24</v>
      </c>
      <c r="E848" s="107">
        <v>6634.39</v>
      </c>
    </row>
    <row r="849" spans="1:5" x14ac:dyDescent="0.2">
      <c r="A849" s="3">
        <v>41537</v>
      </c>
      <c r="B849" s="2" t="s">
        <v>31</v>
      </c>
      <c r="C849" s="2" t="s">
        <v>14</v>
      </c>
      <c r="D849" s="2" t="s">
        <v>36</v>
      </c>
      <c r="E849" s="107">
        <v>1560.73</v>
      </c>
    </row>
    <row r="850" spans="1:5" x14ac:dyDescent="0.2">
      <c r="A850" s="3">
        <v>41269</v>
      </c>
      <c r="B850" s="2" t="s">
        <v>31</v>
      </c>
      <c r="C850" s="2" t="s">
        <v>27</v>
      </c>
      <c r="D850" s="2" t="s">
        <v>30</v>
      </c>
      <c r="E850" s="107">
        <v>8349.4500000000007</v>
      </c>
    </row>
    <row r="851" spans="1:5" x14ac:dyDescent="0.2">
      <c r="A851" s="3">
        <v>41519</v>
      </c>
      <c r="B851" s="2" t="s">
        <v>28</v>
      </c>
      <c r="C851" s="2" t="s">
        <v>27</v>
      </c>
      <c r="D851" s="2" t="s">
        <v>30</v>
      </c>
      <c r="E851" s="107">
        <v>5326.01</v>
      </c>
    </row>
    <row r="852" spans="1:5" x14ac:dyDescent="0.2">
      <c r="A852" s="3">
        <v>41612</v>
      </c>
      <c r="B852" s="2" t="s">
        <v>13</v>
      </c>
      <c r="C852" s="2" t="s">
        <v>20</v>
      </c>
      <c r="D852" s="2" t="s">
        <v>26</v>
      </c>
      <c r="E852" s="107">
        <v>7750.8</v>
      </c>
    </row>
    <row r="853" spans="1:5" x14ac:dyDescent="0.2">
      <c r="A853" s="3">
        <v>41564</v>
      </c>
      <c r="B853" s="2" t="s">
        <v>17</v>
      </c>
      <c r="C853" s="2" t="s">
        <v>27</v>
      </c>
      <c r="D853" s="2" t="s">
        <v>33</v>
      </c>
      <c r="E853" s="107">
        <v>4617.01</v>
      </c>
    </row>
    <row r="854" spans="1:5" x14ac:dyDescent="0.2">
      <c r="A854" s="3">
        <v>41428</v>
      </c>
      <c r="B854" s="2" t="s">
        <v>17</v>
      </c>
      <c r="C854" s="2" t="s">
        <v>20</v>
      </c>
      <c r="D854" s="2" t="s">
        <v>33</v>
      </c>
      <c r="E854" s="107">
        <v>1722.65</v>
      </c>
    </row>
    <row r="855" spans="1:5" x14ac:dyDescent="0.2">
      <c r="A855" s="3">
        <v>41636</v>
      </c>
      <c r="B855" s="2" t="s">
        <v>13</v>
      </c>
      <c r="C855" s="2" t="s">
        <v>27</v>
      </c>
      <c r="D855" s="2" t="s">
        <v>21</v>
      </c>
      <c r="E855" s="107">
        <v>8539.31</v>
      </c>
    </row>
    <row r="856" spans="1:5" x14ac:dyDescent="0.2">
      <c r="A856" s="3">
        <v>40978</v>
      </c>
      <c r="B856" s="2" t="s">
        <v>28</v>
      </c>
      <c r="C856" s="2" t="s">
        <v>14</v>
      </c>
      <c r="D856" s="2" t="s">
        <v>36</v>
      </c>
      <c r="E856" s="107">
        <v>8783.41</v>
      </c>
    </row>
    <row r="857" spans="1:5" x14ac:dyDescent="0.2">
      <c r="A857" s="3">
        <v>40988</v>
      </c>
      <c r="B857" s="2" t="s">
        <v>13</v>
      </c>
      <c r="C857" s="2" t="s">
        <v>20</v>
      </c>
      <c r="D857" s="2" t="s">
        <v>282</v>
      </c>
      <c r="E857" s="107">
        <v>4670.03</v>
      </c>
    </row>
    <row r="858" spans="1:5" x14ac:dyDescent="0.2">
      <c r="A858" s="3">
        <v>41348</v>
      </c>
      <c r="B858" s="2" t="s">
        <v>28</v>
      </c>
      <c r="C858" s="2" t="s">
        <v>27</v>
      </c>
      <c r="D858" s="2" t="s">
        <v>26</v>
      </c>
      <c r="E858" s="107">
        <v>1268.9000000000001</v>
      </c>
    </row>
    <row r="859" spans="1:5" x14ac:dyDescent="0.2">
      <c r="A859" s="3">
        <v>41602</v>
      </c>
      <c r="B859" s="2" t="s">
        <v>13</v>
      </c>
      <c r="C859" s="2" t="s">
        <v>14</v>
      </c>
      <c r="D859" s="2" t="s">
        <v>36</v>
      </c>
      <c r="E859" s="107">
        <v>3504.74</v>
      </c>
    </row>
    <row r="860" spans="1:5" x14ac:dyDescent="0.2">
      <c r="A860" s="3">
        <v>41611</v>
      </c>
      <c r="B860" s="2" t="s">
        <v>17</v>
      </c>
      <c r="C860" s="2" t="s">
        <v>20</v>
      </c>
      <c r="D860" s="2" t="s">
        <v>26</v>
      </c>
      <c r="E860" s="107">
        <v>1487.85</v>
      </c>
    </row>
    <row r="861" spans="1:5" x14ac:dyDescent="0.2">
      <c r="A861" s="3">
        <v>41276</v>
      </c>
      <c r="B861" s="2" t="s">
        <v>31</v>
      </c>
      <c r="C861" s="2" t="s">
        <v>14</v>
      </c>
      <c r="D861" s="2" t="s">
        <v>24</v>
      </c>
      <c r="E861" s="107">
        <v>9032.0400000000009</v>
      </c>
    </row>
    <row r="862" spans="1:5" x14ac:dyDescent="0.2">
      <c r="A862" s="3">
        <v>41058</v>
      </c>
      <c r="B862" s="2" t="s">
        <v>28</v>
      </c>
      <c r="C862" s="2" t="s">
        <v>23</v>
      </c>
      <c r="D862" s="2" t="s">
        <v>36</v>
      </c>
      <c r="E862" s="107">
        <v>3019.36</v>
      </c>
    </row>
    <row r="863" spans="1:5" x14ac:dyDescent="0.2">
      <c r="A863" s="3">
        <v>41604</v>
      </c>
      <c r="B863" s="2" t="s">
        <v>28</v>
      </c>
      <c r="C863" s="2" t="s">
        <v>20</v>
      </c>
      <c r="D863" s="2" t="s">
        <v>36</v>
      </c>
      <c r="E863" s="107">
        <v>4489.16</v>
      </c>
    </row>
    <row r="864" spans="1:5" x14ac:dyDescent="0.2">
      <c r="A864" s="3">
        <v>41515</v>
      </c>
      <c r="B864" s="2" t="s">
        <v>31</v>
      </c>
      <c r="C864" s="2" t="s">
        <v>27</v>
      </c>
      <c r="D864" s="2" t="s">
        <v>29</v>
      </c>
      <c r="E864" s="107">
        <v>8696.65</v>
      </c>
    </row>
    <row r="865" spans="1:5" x14ac:dyDescent="0.2">
      <c r="A865" s="3">
        <v>41362</v>
      </c>
      <c r="B865" s="2" t="s">
        <v>17</v>
      </c>
      <c r="C865" s="2" t="s">
        <v>23</v>
      </c>
      <c r="D865" s="2" t="s">
        <v>18</v>
      </c>
      <c r="E865" s="107">
        <v>906.61</v>
      </c>
    </row>
    <row r="866" spans="1:5" x14ac:dyDescent="0.2">
      <c r="A866" s="3">
        <v>41387</v>
      </c>
      <c r="B866" s="2" t="s">
        <v>28</v>
      </c>
      <c r="C866" s="2" t="s">
        <v>23</v>
      </c>
      <c r="D866" s="2" t="s">
        <v>15</v>
      </c>
      <c r="E866" s="107">
        <v>4523.09</v>
      </c>
    </row>
    <row r="867" spans="1:5" x14ac:dyDescent="0.2">
      <c r="A867" s="3">
        <v>41627</v>
      </c>
      <c r="B867" s="2" t="s">
        <v>28</v>
      </c>
      <c r="C867" s="2" t="s">
        <v>27</v>
      </c>
      <c r="D867" s="2" t="s">
        <v>35</v>
      </c>
      <c r="E867" s="107">
        <v>1966.77</v>
      </c>
    </row>
    <row r="868" spans="1:5" x14ac:dyDescent="0.2">
      <c r="A868" s="3">
        <v>41231</v>
      </c>
      <c r="B868" s="2" t="s">
        <v>31</v>
      </c>
      <c r="C868" s="2" t="s">
        <v>27</v>
      </c>
      <c r="D868" s="2" t="s">
        <v>26</v>
      </c>
      <c r="E868" s="107">
        <v>1558.36</v>
      </c>
    </row>
    <row r="869" spans="1:5" x14ac:dyDescent="0.2">
      <c r="A869" s="3">
        <v>41342</v>
      </c>
      <c r="B869" s="2" t="s">
        <v>13</v>
      </c>
      <c r="C869" s="2" t="s">
        <v>20</v>
      </c>
      <c r="D869" s="2" t="s">
        <v>33</v>
      </c>
      <c r="E869" s="107">
        <v>8166.14</v>
      </c>
    </row>
    <row r="870" spans="1:5" x14ac:dyDescent="0.2">
      <c r="A870" s="3">
        <v>40969</v>
      </c>
      <c r="B870" s="2" t="s">
        <v>13</v>
      </c>
      <c r="C870" s="2" t="s">
        <v>23</v>
      </c>
      <c r="D870" s="2" t="s">
        <v>35</v>
      </c>
      <c r="E870" s="107">
        <v>4540.6099999999997</v>
      </c>
    </row>
    <row r="871" spans="1:5" x14ac:dyDescent="0.2">
      <c r="A871" s="3">
        <v>41406</v>
      </c>
      <c r="B871" s="2" t="s">
        <v>28</v>
      </c>
      <c r="C871" s="2" t="s">
        <v>14</v>
      </c>
      <c r="D871" s="2" t="s">
        <v>24</v>
      </c>
      <c r="E871" s="107">
        <v>7261.66</v>
      </c>
    </row>
    <row r="872" spans="1:5" x14ac:dyDescent="0.2">
      <c r="A872" s="3">
        <v>41347</v>
      </c>
      <c r="B872" s="2" t="s">
        <v>31</v>
      </c>
      <c r="C872" s="2" t="s">
        <v>20</v>
      </c>
      <c r="D872" s="2" t="s">
        <v>26</v>
      </c>
      <c r="E872" s="107">
        <v>3356.89</v>
      </c>
    </row>
    <row r="873" spans="1:5" x14ac:dyDescent="0.2">
      <c r="A873" s="3">
        <v>41059</v>
      </c>
      <c r="B873" s="2" t="s">
        <v>13</v>
      </c>
      <c r="C873" s="2" t="s">
        <v>27</v>
      </c>
      <c r="D873" s="2" t="s">
        <v>18</v>
      </c>
      <c r="E873" s="107">
        <v>4762.87</v>
      </c>
    </row>
    <row r="874" spans="1:5" x14ac:dyDescent="0.2">
      <c r="A874" s="3">
        <v>40940</v>
      </c>
      <c r="B874" s="2" t="s">
        <v>31</v>
      </c>
      <c r="C874" s="2" t="s">
        <v>27</v>
      </c>
      <c r="D874" s="2" t="s">
        <v>18</v>
      </c>
      <c r="E874" s="107">
        <v>6504.78</v>
      </c>
    </row>
    <row r="875" spans="1:5" x14ac:dyDescent="0.2">
      <c r="A875" s="3">
        <v>41162</v>
      </c>
      <c r="B875" s="2" t="s">
        <v>13</v>
      </c>
      <c r="C875" s="2" t="s">
        <v>27</v>
      </c>
      <c r="D875" s="2" t="s">
        <v>36</v>
      </c>
      <c r="E875" s="107">
        <v>8643.34</v>
      </c>
    </row>
    <row r="876" spans="1:5" x14ac:dyDescent="0.2">
      <c r="A876" s="3">
        <v>41440</v>
      </c>
      <c r="B876" s="2" t="s">
        <v>31</v>
      </c>
      <c r="C876" s="2" t="s">
        <v>27</v>
      </c>
      <c r="D876" s="2" t="s">
        <v>35</v>
      </c>
      <c r="E876" s="107">
        <v>4402.17</v>
      </c>
    </row>
    <row r="877" spans="1:5" x14ac:dyDescent="0.2">
      <c r="A877" s="3">
        <v>40943</v>
      </c>
      <c r="B877" s="2" t="s">
        <v>31</v>
      </c>
      <c r="C877" s="2" t="s">
        <v>20</v>
      </c>
      <c r="D877" s="2" t="s">
        <v>32</v>
      </c>
      <c r="E877" s="107">
        <v>3007.47</v>
      </c>
    </row>
    <row r="878" spans="1:5" x14ac:dyDescent="0.2">
      <c r="A878" s="3">
        <v>41035</v>
      </c>
      <c r="B878" s="2" t="s">
        <v>13</v>
      </c>
      <c r="C878" s="2" t="s">
        <v>27</v>
      </c>
      <c r="D878" s="2" t="s">
        <v>32</v>
      </c>
      <c r="E878" s="107">
        <v>8276.7900000000009</v>
      </c>
    </row>
    <row r="879" spans="1:5" x14ac:dyDescent="0.2">
      <c r="A879" s="3">
        <v>41084</v>
      </c>
      <c r="B879" s="2" t="s">
        <v>17</v>
      </c>
      <c r="C879" s="2" t="s">
        <v>23</v>
      </c>
      <c r="D879" s="2" t="s">
        <v>36</v>
      </c>
      <c r="E879" s="107">
        <v>9034.5499999999993</v>
      </c>
    </row>
    <row r="880" spans="1:5" x14ac:dyDescent="0.2">
      <c r="A880" s="3">
        <v>41578</v>
      </c>
      <c r="B880" s="2" t="s">
        <v>31</v>
      </c>
      <c r="C880" s="2" t="s">
        <v>20</v>
      </c>
      <c r="D880" s="2" t="s">
        <v>26</v>
      </c>
      <c r="E880" s="107">
        <v>8911.36</v>
      </c>
    </row>
    <row r="881" spans="1:5" x14ac:dyDescent="0.2">
      <c r="A881" s="3">
        <v>41172</v>
      </c>
      <c r="B881" s="2" t="s">
        <v>17</v>
      </c>
      <c r="C881" s="2" t="s">
        <v>27</v>
      </c>
      <c r="D881" s="2" t="s">
        <v>33</v>
      </c>
      <c r="E881" s="107">
        <v>6881.55</v>
      </c>
    </row>
    <row r="882" spans="1:5" x14ac:dyDescent="0.2">
      <c r="A882" s="3">
        <v>41289</v>
      </c>
      <c r="B882" s="2" t="s">
        <v>28</v>
      </c>
      <c r="C882" s="2" t="s">
        <v>20</v>
      </c>
      <c r="D882" s="2" t="s">
        <v>18</v>
      </c>
      <c r="E882" s="107">
        <v>7437.04</v>
      </c>
    </row>
    <row r="883" spans="1:5" x14ac:dyDescent="0.2">
      <c r="A883" s="3">
        <v>41070</v>
      </c>
      <c r="B883" s="2" t="s">
        <v>28</v>
      </c>
      <c r="C883" s="2" t="s">
        <v>14</v>
      </c>
      <c r="D883" s="2" t="s">
        <v>34</v>
      </c>
      <c r="E883" s="107">
        <v>5959.41</v>
      </c>
    </row>
    <row r="884" spans="1:5" x14ac:dyDescent="0.2">
      <c r="A884" s="3">
        <v>40929</v>
      </c>
      <c r="B884" s="2" t="s">
        <v>28</v>
      </c>
      <c r="C884" s="2" t="s">
        <v>27</v>
      </c>
      <c r="D884" s="2" t="s">
        <v>282</v>
      </c>
      <c r="E884" s="107">
        <v>882.6</v>
      </c>
    </row>
    <row r="885" spans="1:5" x14ac:dyDescent="0.2">
      <c r="A885" s="3">
        <v>41232</v>
      </c>
      <c r="B885" s="2" t="s">
        <v>17</v>
      </c>
      <c r="C885" s="2" t="s">
        <v>14</v>
      </c>
      <c r="D885" s="2" t="s">
        <v>32</v>
      </c>
      <c r="E885" s="107">
        <v>7115.33</v>
      </c>
    </row>
    <row r="886" spans="1:5" x14ac:dyDescent="0.2">
      <c r="A886" s="3">
        <v>41248</v>
      </c>
      <c r="B886" s="2" t="s">
        <v>13</v>
      </c>
      <c r="C886" s="2" t="s">
        <v>14</v>
      </c>
      <c r="D886" s="2" t="s">
        <v>15</v>
      </c>
      <c r="E886" s="107">
        <v>3332.81</v>
      </c>
    </row>
    <row r="887" spans="1:5" x14ac:dyDescent="0.2">
      <c r="A887" s="3">
        <v>40966</v>
      </c>
      <c r="B887" s="2" t="s">
        <v>17</v>
      </c>
      <c r="C887" s="2" t="s">
        <v>14</v>
      </c>
      <c r="D887" s="2" t="s">
        <v>15</v>
      </c>
      <c r="E887" s="107">
        <v>5974.18</v>
      </c>
    </row>
    <row r="888" spans="1:5" x14ac:dyDescent="0.2">
      <c r="A888" s="3">
        <v>41607</v>
      </c>
      <c r="B888" s="2" t="s">
        <v>31</v>
      </c>
      <c r="C888" s="2" t="s">
        <v>14</v>
      </c>
      <c r="D888" s="2" t="s">
        <v>36</v>
      </c>
      <c r="E888" s="107">
        <v>6237.26</v>
      </c>
    </row>
    <row r="889" spans="1:5" x14ac:dyDescent="0.2">
      <c r="A889" s="3">
        <v>41413</v>
      </c>
      <c r="B889" s="2" t="s">
        <v>13</v>
      </c>
      <c r="C889" s="2" t="s">
        <v>23</v>
      </c>
      <c r="D889" s="2" t="s">
        <v>282</v>
      </c>
      <c r="E889" s="107">
        <v>775.46</v>
      </c>
    </row>
    <row r="890" spans="1:5" x14ac:dyDescent="0.2">
      <c r="A890" s="3">
        <v>41349</v>
      </c>
      <c r="B890" s="2" t="s">
        <v>13</v>
      </c>
      <c r="C890" s="2" t="s">
        <v>27</v>
      </c>
      <c r="D890" s="2" t="s">
        <v>26</v>
      </c>
      <c r="E890" s="107">
        <v>4755.2299999999996</v>
      </c>
    </row>
    <row r="891" spans="1:5" x14ac:dyDescent="0.2">
      <c r="A891" s="3">
        <v>41335</v>
      </c>
      <c r="B891" s="2" t="s">
        <v>13</v>
      </c>
      <c r="C891" s="2" t="s">
        <v>23</v>
      </c>
      <c r="D891" s="2" t="s">
        <v>15</v>
      </c>
      <c r="E891" s="107">
        <v>4113.72</v>
      </c>
    </row>
    <row r="892" spans="1:5" x14ac:dyDescent="0.2">
      <c r="A892" s="3">
        <v>41100</v>
      </c>
      <c r="B892" s="2" t="s">
        <v>13</v>
      </c>
      <c r="C892" s="2" t="s">
        <v>27</v>
      </c>
      <c r="D892" s="2" t="s">
        <v>21</v>
      </c>
      <c r="E892" s="107">
        <v>9903.6299999999992</v>
      </c>
    </row>
    <row r="893" spans="1:5" x14ac:dyDescent="0.2">
      <c r="A893" s="3">
        <v>41166</v>
      </c>
      <c r="B893" s="2" t="s">
        <v>17</v>
      </c>
      <c r="C893" s="2" t="s">
        <v>23</v>
      </c>
      <c r="D893" s="2" t="s">
        <v>29</v>
      </c>
      <c r="E893" s="107">
        <v>6600.08</v>
      </c>
    </row>
    <row r="894" spans="1:5" x14ac:dyDescent="0.2">
      <c r="A894" s="3">
        <v>41499</v>
      </c>
      <c r="B894" s="2" t="s">
        <v>28</v>
      </c>
      <c r="C894" s="2" t="s">
        <v>23</v>
      </c>
      <c r="D894" s="2" t="s">
        <v>36</v>
      </c>
      <c r="E894" s="107">
        <v>733.46</v>
      </c>
    </row>
    <row r="895" spans="1:5" x14ac:dyDescent="0.2">
      <c r="A895" s="3">
        <v>41115</v>
      </c>
      <c r="B895" s="2" t="s">
        <v>17</v>
      </c>
      <c r="C895" s="2" t="s">
        <v>14</v>
      </c>
      <c r="D895" s="2" t="s">
        <v>24</v>
      </c>
      <c r="E895" s="107">
        <v>3244.7</v>
      </c>
    </row>
    <row r="896" spans="1:5" x14ac:dyDescent="0.2">
      <c r="A896" s="3">
        <v>41368</v>
      </c>
      <c r="B896" s="2" t="s">
        <v>17</v>
      </c>
      <c r="C896" s="2" t="s">
        <v>27</v>
      </c>
      <c r="D896" s="2" t="s">
        <v>282</v>
      </c>
      <c r="E896" s="107">
        <v>2615.39</v>
      </c>
    </row>
    <row r="897" spans="1:5" x14ac:dyDescent="0.2">
      <c r="A897" s="3">
        <v>41090</v>
      </c>
      <c r="B897" s="2" t="s">
        <v>28</v>
      </c>
      <c r="C897" s="2" t="s">
        <v>20</v>
      </c>
      <c r="D897" s="2" t="s">
        <v>35</v>
      </c>
      <c r="E897" s="107">
        <v>2844.17</v>
      </c>
    </row>
    <row r="898" spans="1:5" x14ac:dyDescent="0.2">
      <c r="A898" s="3">
        <v>41473</v>
      </c>
      <c r="B898" s="2" t="s">
        <v>17</v>
      </c>
      <c r="C898" s="2" t="s">
        <v>27</v>
      </c>
      <c r="D898" s="2" t="s">
        <v>15</v>
      </c>
      <c r="E898" s="107">
        <v>4552.62</v>
      </c>
    </row>
    <row r="899" spans="1:5" x14ac:dyDescent="0.2">
      <c r="A899" s="3">
        <v>41523</v>
      </c>
      <c r="B899" s="2" t="s">
        <v>13</v>
      </c>
      <c r="C899" s="2" t="s">
        <v>23</v>
      </c>
      <c r="D899" s="2" t="s">
        <v>29</v>
      </c>
      <c r="E899" s="107">
        <v>8362.3799999999992</v>
      </c>
    </row>
    <row r="900" spans="1:5" x14ac:dyDescent="0.2">
      <c r="A900" s="3">
        <v>41128</v>
      </c>
      <c r="B900" s="2" t="s">
        <v>17</v>
      </c>
      <c r="C900" s="2" t="s">
        <v>23</v>
      </c>
      <c r="D900" s="2" t="s">
        <v>26</v>
      </c>
      <c r="E900" s="107">
        <v>9072.86</v>
      </c>
    </row>
    <row r="901" spans="1:5" x14ac:dyDescent="0.2">
      <c r="A901" s="3">
        <v>41525</v>
      </c>
      <c r="B901" s="2" t="s">
        <v>17</v>
      </c>
      <c r="C901" s="2" t="s">
        <v>23</v>
      </c>
      <c r="D901" s="2" t="s">
        <v>30</v>
      </c>
      <c r="E901" s="107">
        <v>3514.66</v>
      </c>
    </row>
    <row r="902" spans="1:5" x14ac:dyDescent="0.2">
      <c r="A902" s="3">
        <v>41075</v>
      </c>
      <c r="B902" s="2" t="s">
        <v>31</v>
      </c>
      <c r="C902" s="2" t="s">
        <v>20</v>
      </c>
      <c r="D902" s="2" t="s">
        <v>15</v>
      </c>
      <c r="E902" s="107">
        <v>9295.5400000000009</v>
      </c>
    </row>
    <row r="903" spans="1:5" x14ac:dyDescent="0.2">
      <c r="A903" s="3">
        <v>41447</v>
      </c>
      <c r="B903" s="2" t="s">
        <v>17</v>
      </c>
      <c r="C903" s="2" t="s">
        <v>23</v>
      </c>
      <c r="D903" s="2" t="s">
        <v>35</v>
      </c>
      <c r="E903" s="107">
        <v>3858.08</v>
      </c>
    </row>
    <row r="904" spans="1:5" x14ac:dyDescent="0.2">
      <c r="A904" s="3">
        <v>41074</v>
      </c>
      <c r="B904" s="2" t="s">
        <v>31</v>
      </c>
      <c r="C904" s="2" t="s">
        <v>27</v>
      </c>
      <c r="D904" s="2" t="s">
        <v>32</v>
      </c>
      <c r="E904" s="107">
        <v>3205.02</v>
      </c>
    </row>
    <row r="905" spans="1:5" x14ac:dyDescent="0.2">
      <c r="A905" s="3">
        <v>41211</v>
      </c>
      <c r="B905" s="2" t="s">
        <v>13</v>
      </c>
      <c r="C905" s="2" t="s">
        <v>20</v>
      </c>
      <c r="D905" s="2" t="s">
        <v>30</v>
      </c>
      <c r="E905" s="107">
        <v>2688.73</v>
      </c>
    </row>
    <row r="906" spans="1:5" x14ac:dyDescent="0.2">
      <c r="A906" s="3">
        <v>40988</v>
      </c>
      <c r="B906" s="2" t="s">
        <v>28</v>
      </c>
      <c r="C906" s="2" t="s">
        <v>23</v>
      </c>
      <c r="D906" s="2" t="s">
        <v>26</v>
      </c>
      <c r="E906" s="107">
        <v>6389.03</v>
      </c>
    </row>
    <row r="907" spans="1:5" x14ac:dyDescent="0.2">
      <c r="A907" s="3">
        <v>41346</v>
      </c>
      <c r="B907" s="2" t="s">
        <v>17</v>
      </c>
      <c r="C907" s="2" t="s">
        <v>14</v>
      </c>
      <c r="D907" s="2" t="s">
        <v>30</v>
      </c>
      <c r="E907" s="107">
        <v>2619.9899999999998</v>
      </c>
    </row>
    <row r="908" spans="1:5" x14ac:dyDescent="0.2">
      <c r="A908" s="3">
        <v>40991</v>
      </c>
      <c r="B908" s="2" t="s">
        <v>28</v>
      </c>
      <c r="C908" s="2" t="s">
        <v>27</v>
      </c>
      <c r="D908" s="2" t="s">
        <v>29</v>
      </c>
      <c r="E908" s="107">
        <v>2721.16</v>
      </c>
    </row>
    <row r="909" spans="1:5" x14ac:dyDescent="0.2">
      <c r="A909" s="3">
        <v>41413</v>
      </c>
      <c r="B909" s="2" t="s">
        <v>17</v>
      </c>
      <c r="C909" s="2" t="s">
        <v>27</v>
      </c>
      <c r="D909" s="2" t="s">
        <v>282</v>
      </c>
      <c r="E909" s="107">
        <v>5634.52</v>
      </c>
    </row>
    <row r="910" spans="1:5" x14ac:dyDescent="0.2">
      <c r="A910" s="3">
        <v>41104</v>
      </c>
      <c r="B910" s="2" t="s">
        <v>31</v>
      </c>
      <c r="C910" s="2" t="s">
        <v>27</v>
      </c>
      <c r="D910" s="2" t="s">
        <v>15</v>
      </c>
      <c r="E910" s="107">
        <v>9808.24</v>
      </c>
    </row>
    <row r="911" spans="1:5" x14ac:dyDescent="0.2">
      <c r="A911" s="3">
        <v>41551</v>
      </c>
      <c r="B911" s="2" t="s">
        <v>17</v>
      </c>
      <c r="C911" s="2" t="s">
        <v>23</v>
      </c>
      <c r="D911" s="2" t="s">
        <v>282</v>
      </c>
      <c r="E911" s="107">
        <v>1443.15</v>
      </c>
    </row>
    <row r="912" spans="1:5" x14ac:dyDescent="0.2">
      <c r="A912" s="3">
        <v>41003</v>
      </c>
      <c r="B912" s="2" t="s">
        <v>13</v>
      </c>
      <c r="C912" s="2" t="s">
        <v>23</v>
      </c>
      <c r="D912" s="2" t="s">
        <v>33</v>
      </c>
      <c r="E912" s="107">
        <v>6312.64</v>
      </c>
    </row>
    <row r="913" spans="1:5" x14ac:dyDescent="0.2">
      <c r="A913" s="3">
        <v>40959</v>
      </c>
      <c r="B913" s="2" t="s">
        <v>17</v>
      </c>
      <c r="C913" s="2" t="s">
        <v>27</v>
      </c>
      <c r="D913" s="2" t="s">
        <v>33</v>
      </c>
      <c r="E913" s="107">
        <v>5386.23</v>
      </c>
    </row>
    <row r="914" spans="1:5" x14ac:dyDescent="0.2">
      <c r="A914" s="3">
        <v>41014</v>
      </c>
      <c r="B914" s="2" t="s">
        <v>13</v>
      </c>
      <c r="C914" s="2" t="s">
        <v>14</v>
      </c>
      <c r="D914" s="2" t="s">
        <v>34</v>
      </c>
      <c r="E914" s="107">
        <v>3281.49</v>
      </c>
    </row>
    <row r="915" spans="1:5" x14ac:dyDescent="0.2">
      <c r="A915" s="3">
        <v>40915</v>
      </c>
      <c r="B915" s="2" t="s">
        <v>28</v>
      </c>
      <c r="C915" s="2" t="s">
        <v>20</v>
      </c>
      <c r="D915" s="2" t="s">
        <v>18</v>
      </c>
      <c r="E915" s="107">
        <v>3125.34</v>
      </c>
    </row>
    <row r="916" spans="1:5" x14ac:dyDescent="0.2">
      <c r="A916" s="3">
        <v>41469</v>
      </c>
      <c r="B916" s="2" t="s">
        <v>17</v>
      </c>
      <c r="C916" s="2" t="s">
        <v>27</v>
      </c>
      <c r="D916" s="2" t="s">
        <v>282</v>
      </c>
      <c r="E916" s="107">
        <v>8238.6</v>
      </c>
    </row>
    <row r="917" spans="1:5" x14ac:dyDescent="0.2">
      <c r="A917" s="3">
        <v>41471</v>
      </c>
      <c r="B917" s="2" t="s">
        <v>17</v>
      </c>
      <c r="C917" s="2" t="s">
        <v>14</v>
      </c>
      <c r="D917" s="2" t="s">
        <v>35</v>
      </c>
      <c r="E917" s="107">
        <v>1480.98</v>
      </c>
    </row>
    <row r="918" spans="1:5" x14ac:dyDescent="0.2">
      <c r="A918" s="3">
        <v>41103</v>
      </c>
      <c r="B918" s="2" t="s">
        <v>13</v>
      </c>
      <c r="C918" s="2" t="s">
        <v>20</v>
      </c>
      <c r="D918" s="2" t="s">
        <v>36</v>
      </c>
      <c r="E918" s="107">
        <v>1190.68</v>
      </c>
    </row>
    <row r="919" spans="1:5" x14ac:dyDescent="0.2">
      <c r="A919" s="3">
        <v>40947</v>
      </c>
      <c r="B919" s="2" t="s">
        <v>28</v>
      </c>
      <c r="C919" s="2" t="s">
        <v>20</v>
      </c>
      <c r="D919" s="2" t="s">
        <v>282</v>
      </c>
      <c r="E919" s="107">
        <v>7473</v>
      </c>
    </row>
    <row r="920" spans="1:5" x14ac:dyDescent="0.2">
      <c r="A920" s="3">
        <v>41211</v>
      </c>
      <c r="B920" s="2" t="s">
        <v>17</v>
      </c>
      <c r="C920" s="2" t="s">
        <v>27</v>
      </c>
      <c r="D920" s="2" t="s">
        <v>21</v>
      </c>
      <c r="E920" s="107">
        <v>5484.35</v>
      </c>
    </row>
    <row r="921" spans="1:5" x14ac:dyDescent="0.2">
      <c r="A921" s="3">
        <v>41382</v>
      </c>
      <c r="B921" s="2" t="s">
        <v>13</v>
      </c>
      <c r="C921" s="2" t="s">
        <v>14</v>
      </c>
      <c r="D921" s="2" t="s">
        <v>34</v>
      </c>
      <c r="E921" s="107">
        <v>4222.49</v>
      </c>
    </row>
    <row r="922" spans="1:5" x14ac:dyDescent="0.2">
      <c r="A922" s="3">
        <v>41290</v>
      </c>
      <c r="B922" s="2" t="s">
        <v>17</v>
      </c>
      <c r="C922" s="2" t="s">
        <v>20</v>
      </c>
      <c r="D922" s="2" t="s">
        <v>24</v>
      </c>
      <c r="E922" s="107">
        <v>875.23</v>
      </c>
    </row>
    <row r="923" spans="1:5" x14ac:dyDescent="0.2">
      <c r="A923" s="3">
        <v>41523</v>
      </c>
      <c r="B923" s="2" t="s">
        <v>28</v>
      </c>
      <c r="C923" s="2" t="s">
        <v>23</v>
      </c>
      <c r="D923" s="2" t="s">
        <v>26</v>
      </c>
      <c r="E923" s="107">
        <v>884.98</v>
      </c>
    </row>
    <row r="924" spans="1:5" x14ac:dyDescent="0.2">
      <c r="A924" s="3">
        <v>40922</v>
      </c>
      <c r="B924" s="2" t="s">
        <v>17</v>
      </c>
      <c r="C924" s="2" t="s">
        <v>20</v>
      </c>
      <c r="D924" s="2" t="s">
        <v>15</v>
      </c>
      <c r="E924" s="107">
        <v>6689.14</v>
      </c>
    </row>
    <row r="925" spans="1:5" x14ac:dyDescent="0.2">
      <c r="A925" s="3">
        <v>41409</v>
      </c>
      <c r="B925" s="2" t="s">
        <v>13</v>
      </c>
      <c r="C925" s="2" t="s">
        <v>20</v>
      </c>
      <c r="D925" s="2" t="s">
        <v>30</v>
      </c>
      <c r="E925" s="107">
        <v>2910.78</v>
      </c>
    </row>
    <row r="926" spans="1:5" x14ac:dyDescent="0.2">
      <c r="A926" s="3">
        <v>41017</v>
      </c>
      <c r="B926" s="2" t="s">
        <v>28</v>
      </c>
      <c r="C926" s="2" t="s">
        <v>23</v>
      </c>
      <c r="D926" s="2" t="s">
        <v>32</v>
      </c>
      <c r="E926" s="107">
        <v>3465.18</v>
      </c>
    </row>
    <row r="927" spans="1:5" x14ac:dyDescent="0.2">
      <c r="A927" s="3">
        <v>41634</v>
      </c>
      <c r="B927" s="2" t="s">
        <v>17</v>
      </c>
      <c r="C927" s="2" t="s">
        <v>14</v>
      </c>
      <c r="D927" s="2" t="s">
        <v>36</v>
      </c>
      <c r="E927" s="107">
        <v>2474.4499999999998</v>
      </c>
    </row>
    <row r="928" spans="1:5" x14ac:dyDescent="0.2">
      <c r="A928" s="3">
        <v>41595</v>
      </c>
      <c r="B928" s="2" t="s">
        <v>17</v>
      </c>
      <c r="C928" s="2" t="s">
        <v>20</v>
      </c>
      <c r="D928" s="2" t="s">
        <v>32</v>
      </c>
      <c r="E928" s="107">
        <v>3868.85</v>
      </c>
    </row>
    <row r="929" spans="1:5" x14ac:dyDescent="0.2">
      <c r="A929" s="3">
        <v>41502</v>
      </c>
      <c r="B929" s="2" t="s">
        <v>17</v>
      </c>
      <c r="C929" s="2" t="s">
        <v>14</v>
      </c>
      <c r="D929" s="2" t="s">
        <v>29</v>
      </c>
      <c r="E929" s="107">
        <v>6869.11</v>
      </c>
    </row>
    <row r="930" spans="1:5" x14ac:dyDescent="0.2">
      <c r="A930" s="3">
        <v>41325</v>
      </c>
      <c r="B930" s="2" t="s">
        <v>28</v>
      </c>
      <c r="C930" s="2" t="s">
        <v>14</v>
      </c>
      <c r="D930" s="2" t="s">
        <v>33</v>
      </c>
      <c r="E930" s="107">
        <v>1602.17</v>
      </c>
    </row>
    <row r="931" spans="1:5" x14ac:dyDescent="0.2">
      <c r="A931" s="3">
        <v>41015</v>
      </c>
      <c r="B931" s="2" t="s">
        <v>28</v>
      </c>
      <c r="C931" s="2" t="s">
        <v>27</v>
      </c>
      <c r="D931" s="2" t="s">
        <v>33</v>
      </c>
      <c r="E931" s="107">
        <v>5865.47</v>
      </c>
    </row>
    <row r="932" spans="1:5" x14ac:dyDescent="0.2">
      <c r="A932" s="3">
        <v>41612</v>
      </c>
      <c r="B932" s="2" t="s">
        <v>31</v>
      </c>
      <c r="C932" s="2" t="s">
        <v>20</v>
      </c>
      <c r="D932" s="2" t="s">
        <v>15</v>
      </c>
      <c r="E932" s="107">
        <v>3981.23</v>
      </c>
    </row>
    <row r="933" spans="1:5" x14ac:dyDescent="0.2">
      <c r="A933" s="3">
        <v>41305</v>
      </c>
      <c r="B933" s="2" t="s">
        <v>17</v>
      </c>
      <c r="C933" s="2" t="s">
        <v>14</v>
      </c>
      <c r="D933" s="2" t="s">
        <v>36</v>
      </c>
      <c r="E933" s="107">
        <v>836.01</v>
      </c>
    </row>
    <row r="934" spans="1:5" x14ac:dyDescent="0.2">
      <c r="A934" s="3">
        <v>41318</v>
      </c>
      <c r="B934" s="2" t="s">
        <v>17</v>
      </c>
      <c r="C934" s="2" t="s">
        <v>23</v>
      </c>
      <c r="D934" s="2" t="s">
        <v>26</v>
      </c>
      <c r="E934" s="107">
        <v>9527.5400000000009</v>
      </c>
    </row>
    <row r="935" spans="1:5" x14ac:dyDescent="0.2">
      <c r="A935" s="3">
        <v>41408</v>
      </c>
      <c r="B935" s="2" t="s">
        <v>28</v>
      </c>
      <c r="C935" s="2" t="s">
        <v>20</v>
      </c>
      <c r="D935" s="2" t="s">
        <v>35</v>
      </c>
      <c r="E935" s="107">
        <v>4746.07</v>
      </c>
    </row>
    <row r="936" spans="1:5" x14ac:dyDescent="0.2">
      <c r="A936" s="3">
        <v>41202</v>
      </c>
      <c r="B936" s="2" t="s">
        <v>17</v>
      </c>
      <c r="C936" s="2" t="s">
        <v>14</v>
      </c>
      <c r="D936" s="2" t="s">
        <v>24</v>
      </c>
      <c r="E936" s="107">
        <v>4445.58</v>
      </c>
    </row>
    <row r="937" spans="1:5" x14ac:dyDescent="0.2">
      <c r="A937" s="3">
        <v>41532</v>
      </c>
      <c r="B937" s="2" t="s">
        <v>28</v>
      </c>
      <c r="C937" s="2" t="s">
        <v>23</v>
      </c>
      <c r="D937" s="2" t="s">
        <v>18</v>
      </c>
      <c r="E937" s="107">
        <v>7028.26</v>
      </c>
    </row>
    <row r="938" spans="1:5" x14ac:dyDescent="0.2">
      <c r="A938" s="3">
        <v>41117</v>
      </c>
      <c r="B938" s="2" t="s">
        <v>17</v>
      </c>
      <c r="C938" s="2" t="s">
        <v>27</v>
      </c>
      <c r="D938" s="2" t="s">
        <v>29</v>
      </c>
      <c r="E938" s="107">
        <v>2489.56</v>
      </c>
    </row>
    <row r="939" spans="1:5" x14ac:dyDescent="0.2">
      <c r="A939" s="3">
        <v>41271</v>
      </c>
      <c r="B939" s="2" t="s">
        <v>13</v>
      </c>
      <c r="C939" s="2" t="s">
        <v>27</v>
      </c>
      <c r="D939" s="2" t="s">
        <v>21</v>
      </c>
      <c r="E939" s="107">
        <v>3008.95</v>
      </c>
    </row>
    <row r="940" spans="1:5" x14ac:dyDescent="0.2">
      <c r="A940" s="3">
        <v>41570</v>
      </c>
      <c r="B940" s="2" t="s">
        <v>31</v>
      </c>
      <c r="C940" s="2" t="s">
        <v>23</v>
      </c>
      <c r="D940" s="2" t="s">
        <v>32</v>
      </c>
      <c r="E940" s="107">
        <v>1026.55</v>
      </c>
    </row>
    <row r="941" spans="1:5" x14ac:dyDescent="0.2">
      <c r="A941" s="3">
        <v>41334</v>
      </c>
      <c r="B941" s="2" t="s">
        <v>13</v>
      </c>
      <c r="C941" s="2" t="s">
        <v>23</v>
      </c>
      <c r="D941" s="2" t="s">
        <v>33</v>
      </c>
      <c r="E941" s="107">
        <v>2837.14</v>
      </c>
    </row>
    <row r="942" spans="1:5" x14ac:dyDescent="0.2">
      <c r="A942" s="3">
        <v>41109</v>
      </c>
      <c r="B942" s="2" t="s">
        <v>31</v>
      </c>
      <c r="C942" s="2" t="s">
        <v>27</v>
      </c>
      <c r="D942" s="2" t="s">
        <v>36</v>
      </c>
      <c r="E942" s="107">
        <v>8700.35</v>
      </c>
    </row>
    <row r="943" spans="1:5" x14ac:dyDescent="0.2">
      <c r="A943" s="3">
        <v>41180</v>
      </c>
      <c r="B943" s="2" t="s">
        <v>28</v>
      </c>
      <c r="C943" s="2" t="s">
        <v>27</v>
      </c>
      <c r="D943" s="2" t="s">
        <v>36</v>
      </c>
      <c r="E943" s="107">
        <v>9770.4699999999993</v>
      </c>
    </row>
    <row r="944" spans="1:5" x14ac:dyDescent="0.2">
      <c r="A944" s="3">
        <v>41516</v>
      </c>
      <c r="B944" s="2" t="s">
        <v>28</v>
      </c>
      <c r="C944" s="2" t="s">
        <v>20</v>
      </c>
      <c r="D944" s="2" t="s">
        <v>32</v>
      </c>
      <c r="E944" s="107">
        <v>258.08999999999997</v>
      </c>
    </row>
    <row r="945" spans="1:5" x14ac:dyDescent="0.2">
      <c r="A945" s="3">
        <v>41471</v>
      </c>
      <c r="B945" s="2" t="s">
        <v>13</v>
      </c>
      <c r="C945" s="2" t="s">
        <v>14</v>
      </c>
      <c r="D945" s="2" t="s">
        <v>36</v>
      </c>
      <c r="E945" s="107">
        <v>3050.15</v>
      </c>
    </row>
    <row r="946" spans="1:5" x14ac:dyDescent="0.2">
      <c r="A946" s="3">
        <v>41005</v>
      </c>
      <c r="B946" s="2" t="s">
        <v>13</v>
      </c>
      <c r="C946" s="2" t="s">
        <v>23</v>
      </c>
      <c r="D946" s="2" t="s">
        <v>29</v>
      </c>
      <c r="E946" s="107">
        <v>7888.73</v>
      </c>
    </row>
    <row r="947" spans="1:5" x14ac:dyDescent="0.2">
      <c r="A947" s="3">
        <v>41252</v>
      </c>
      <c r="B947" s="2" t="s">
        <v>13</v>
      </c>
      <c r="C947" s="2" t="s">
        <v>27</v>
      </c>
      <c r="D947" s="2" t="s">
        <v>18</v>
      </c>
      <c r="E947" s="107">
        <v>7436.48</v>
      </c>
    </row>
    <row r="948" spans="1:5" x14ac:dyDescent="0.2">
      <c r="A948" s="3">
        <v>40958</v>
      </c>
      <c r="B948" s="2" t="s">
        <v>17</v>
      </c>
      <c r="C948" s="2" t="s">
        <v>23</v>
      </c>
      <c r="D948" s="2" t="s">
        <v>34</v>
      </c>
      <c r="E948" s="107">
        <v>2110.79</v>
      </c>
    </row>
    <row r="949" spans="1:5" x14ac:dyDescent="0.2">
      <c r="A949" s="3">
        <v>41299</v>
      </c>
      <c r="B949" s="2" t="s">
        <v>31</v>
      </c>
      <c r="C949" s="2" t="s">
        <v>20</v>
      </c>
      <c r="D949" s="2" t="s">
        <v>36</v>
      </c>
      <c r="E949" s="107">
        <v>8886.15</v>
      </c>
    </row>
    <row r="950" spans="1:5" x14ac:dyDescent="0.2">
      <c r="A950" s="3">
        <v>41415</v>
      </c>
      <c r="B950" s="2" t="s">
        <v>13</v>
      </c>
      <c r="C950" s="2" t="s">
        <v>27</v>
      </c>
      <c r="D950" s="2" t="s">
        <v>32</v>
      </c>
      <c r="E950" s="107">
        <v>4057.49</v>
      </c>
    </row>
    <row r="951" spans="1:5" x14ac:dyDescent="0.2">
      <c r="A951" s="3">
        <v>41584</v>
      </c>
      <c r="B951" s="2" t="s">
        <v>31</v>
      </c>
      <c r="C951" s="2" t="s">
        <v>14</v>
      </c>
      <c r="D951" s="2" t="s">
        <v>29</v>
      </c>
      <c r="E951" s="107">
        <v>7898.61</v>
      </c>
    </row>
    <row r="952" spans="1:5" x14ac:dyDescent="0.2">
      <c r="A952" s="3">
        <v>41588</v>
      </c>
      <c r="B952" s="2" t="s">
        <v>13</v>
      </c>
      <c r="C952" s="2" t="s">
        <v>20</v>
      </c>
      <c r="D952" s="2" t="s">
        <v>30</v>
      </c>
      <c r="E952" s="107">
        <v>781.88</v>
      </c>
    </row>
    <row r="953" spans="1:5" x14ac:dyDescent="0.2">
      <c r="A953" s="3">
        <v>41345</v>
      </c>
      <c r="B953" s="2" t="s">
        <v>17</v>
      </c>
      <c r="C953" s="2" t="s">
        <v>23</v>
      </c>
      <c r="D953" s="2" t="s">
        <v>29</v>
      </c>
      <c r="E953" s="107">
        <v>1112.19</v>
      </c>
    </row>
    <row r="954" spans="1:5" x14ac:dyDescent="0.2">
      <c r="A954" s="3">
        <v>41129</v>
      </c>
      <c r="B954" s="2" t="s">
        <v>31</v>
      </c>
      <c r="C954" s="2" t="s">
        <v>20</v>
      </c>
      <c r="D954" s="2" t="s">
        <v>282</v>
      </c>
      <c r="E954" s="107">
        <v>8163.49</v>
      </c>
    </row>
    <row r="955" spans="1:5" x14ac:dyDescent="0.2">
      <c r="A955" s="3">
        <v>41043</v>
      </c>
      <c r="B955" s="2" t="s">
        <v>28</v>
      </c>
      <c r="C955" s="2" t="s">
        <v>14</v>
      </c>
      <c r="D955" s="2" t="s">
        <v>24</v>
      </c>
      <c r="E955" s="107">
        <v>9326.76</v>
      </c>
    </row>
    <row r="956" spans="1:5" x14ac:dyDescent="0.2">
      <c r="A956" s="3">
        <v>40928</v>
      </c>
      <c r="B956" s="2" t="s">
        <v>31</v>
      </c>
      <c r="C956" s="2" t="s">
        <v>27</v>
      </c>
      <c r="D956" s="2" t="s">
        <v>32</v>
      </c>
      <c r="E956" s="107">
        <v>6780.16</v>
      </c>
    </row>
    <row r="957" spans="1:5" x14ac:dyDescent="0.2">
      <c r="A957" s="3">
        <v>41177</v>
      </c>
      <c r="B957" s="2" t="s">
        <v>28</v>
      </c>
      <c r="C957" s="2" t="s">
        <v>14</v>
      </c>
      <c r="D957" s="2" t="s">
        <v>21</v>
      </c>
      <c r="E957" s="107">
        <v>4266.91</v>
      </c>
    </row>
    <row r="958" spans="1:5" x14ac:dyDescent="0.2">
      <c r="A958" s="3">
        <v>41562</v>
      </c>
      <c r="B958" s="2" t="s">
        <v>28</v>
      </c>
      <c r="C958" s="2" t="s">
        <v>23</v>
      </c>
      <c r="D958" s="2" t="s">
        <v>33</v>
      </c>
      <c r="E958" s="107">
        <v>1395.92</v>
      </c>
    </row>
    <row r="959" spans="1:5" x14ac:dyDescent="0.2">
      <c r="A959" s="3">
        <v>41130</v>
      </c>
      <c r="B959" s="2" t="s">
        <v>28</v>
      </c>
      <c r="C959" s="2" t="s">
        <v>20</v>
      </c>
      <c r="D959" s="2" t="s">
        <v>34</v>
      </c>
      <c r="E959" s="107">
        <v>6899.98</v>
      </c>
    </row>
    <row r="960" spans="1:5" x14ac:dyDescent="0.2">
      <c r="A960" s="3">
        <v>41377</v>
      </c>
      <c r="B960" s="2" t="s">
        <v>13</v>
      </c>
      <c r="C960" s="2" t="s">
        <v>20</v>
      </c>
      <c r="D960" s="2" t="s">
        <v>29</v>
      </c>
      <c r="E960" s="107">
        <v>5678.45</v>
      </c>
    </row>
    <row r="961" spans="1:5" x14ac:dyDescent="0.2">
      <c r="A961" s="3">
        <v>41501</v>
      </c>
      <c r="B961" s="2" t="s">
        <v>17</v>
      </c>
      <c r="C961" s="2" t="s">
        <v>23</v>
      </c>
      <c r="D961" s="2" t="s">
        <v>30</v>
      </c>
      <c r="E961" s="107">
        <v>4863.21</v>
      </c>
    </row>
    <row r="962" spans="1:5" x14ac:dyDescent="0.2">
      <c r="A962" s="3">
        <v>40959</v>
      </c>
      <c r="B962" s="2" t="s">
        <v>13</v>
      </c>
      <c r="C962" s="2" t="s">
        <v>23</v>
      </c>
      <c r="D962" s="2" t="s">
        <v>30</v>
      </c>
      <c r="E962" s="107">
        <v>3986.19</v>
      </c>
    </row>
    <row r="963" spans="1:5" x14ac:dyDescent="0.2">
      <c r="A963" s="3">
        <v>41118</v>
      </c>
      <c r="B963" s="2" t="s">
        <v>17</v>
      </c>
      <c r="C963" s="2" t="s">
        <v>20</v>
      </c>
      <c r="D963" s="2" t="s">
        <v>21</v>
      </c>
      <c r="E963" s="107">
        <v>9353.56</v>
      </c>
    </row>
    <row r="964" spans="1:5" x14ac:dyDescent="0.2">
      <c r="A964" s="3">
        <v>41110</v>
      </c>
      <c r="B964" s="2" t="s">
        <v>28</v>
      </c>
      <c r="C964" s="2" t="s">
        <v>20</v>
      </c>
      <c r="D964" s="2" t="s">
        <v>26</v>
      </c>
      <c r="E964" s="107">
        <v>4770.68</v>
      </c>
    </row>
    <row r="965" spans="1:5" x14ac:dyDescent="0.2">
      <c r="A965" s="3">
        <v>41420</v>
      </c>
      <c r="B965" s="2" t="s">
        <v>17</v>
      </c>
      <c r="C965" s="2" t="s">
        <v>23</v>
      </c>
      <c r="D965" s="2" t="s">
        <v>282</v>
      </c>
      <c r="E965" s="107">
        <v>6155.72</v>
      </c>
    </row>
    <row r="966" spans="1:5" x14ac:dyDescent="0.2">
      <c r="A966" s="3">
        <v>41474</v>
      </c>
      <c r="B966" s="2" t="s">
        <v>31</v>
      </c>
      <c r="C966" s="2" t="s">
        <v>20</v>
      </c>
      <c r="D966" s="2" t="s">
        <v>21</v>
      </c>
      <c r="E966" s="107">
        <v>7447.8</v>
      </c>
    </row>
    <row r="967" spans="1:5" x14ac:dyDescent="0.2">
      <c r="A967" s="3">
        <v>41118</v>
      </c>
      <c r="B967" s="2" t="s">
        <v>13</v>
      </c>
      <c r="C967" s="2" t="s">
        <v>23</v>
      </c>
      <c r="D967" s="2" t="s">
        <v>34</v>
      </c>
      <c r="E967" s="107">
        <v>5000.92</v>
      </c>
    </row>
    <row r="968" spans="1:5" x14ac:dyDescent="0.2">
      <c r="A968" s="3">
        <v>41550</v>
      </c>
      <c r="B968" s="2" t="s">
        <v>31</v>
      </c>
      <c r="C968" s="2" t="s">
        <v>20</v>
      </c>
      <c r="D968" s="2" t="s">
        <v>18</v>
      </c>
      <c r="E968" s="107">
        <v>4364.99</v>
      </c>
    </row>
    <row r="969" spans="1:5" x14ac:dyDescent="0.2">
      <c r="A969" s="3">
        <v>41518</v>
      </c>
      <c r="B969" s="2" t="s">
        <v>31</v>
      </c>
      <c r="C969" s="2" t="s">
        <v>23</v>
      </c>
      <c r="D969" s="2" t="s">
        <v>21</v>
      </c>
      <c r="E969" s="107">
        <v>455.63</v>
      </c>
    </row>
    <row r="970" spans="1:5" x14ac:dyDescent="0.2">
      <c r="A970" s="3">
        <v>41314</v>
      </c>
      <c r="B970" s="2" t="s">
        <v>31</v>
      </c>
      <c r="C970" s="2" t="s">
        <v>27</v>
      </c>
      <c r="D970" s="2" t="s">
        <v>21</v>
      </c>
      <c r="E970" s="107">
        <v>2583.71</v>
      </c>
    </row>
    <row r="971" spans="1:5" x14ac:dyDescent="0.2">
      <c r="A971" s="3">
        <v>41303</v>
      </c>
      <c r="B971" s="2" t="s">
        <v>31</v>
      </c>
      <c r="C971" s="2" t="s">
        <v>27</v>
      </c>
      <c r="D971" s="2" t="s">
        <v>33</v>
      </c>
      <c r="E971" s="107">
        <v>459.75</v>
      </c>
    </row>
    <row r="972" spans="1:5" x14ac:dyDescent="0.2">
      <c r="A972" s="3">
        <v>41098</v>
      </c>
      <c r="B972" s="2" t="s">
        <v>28</v>
      </c>
      <c r="C972" s="2" t="s">
        <v>14</v>
      </c>
      <c r="D972" s="2" t="s">
        <v>26</v>
      </c>
      <c r="E972" s="107">
        <v>2079.3200000000002</v>
      </c>
    </row>
    <row r="973" spans="1:5" x14ac:dyDescent="0.2">
      <c r="A973" s="3">
        <v>40928</v>
      </c>
      <c r="B973" s="2" t="s">
        <v>28</v>
      </c>
      <c r="C973" s="2" t="s">
        <v>14</v>
      </c>
      <c r="D973" s="2" t="s">
        <v>282</v>
      </c>
      <c r="E973" s="107">
        <v>893.83</v>
      </c>
    </row>
    <row r="974" spans="1:5" x14ac:dyDescent="0.2">
      <c r="A974" s="3">
        <v>41555</v>
      </c>
      <c r="B974" s="2" t="s">
        <v>31</v>
      </c>
      <c r="C974" s="2" t="s">
        <v>23</v>
      </c>
      <c r="D974" s="2" t="s">
        <v>24</v>
      </c>
      <c r="E974" s="107">
        <v>6653.48</v>
      </c>
    </row>
    <row r="975" spans="1:5" x14ac:dyDescent="0.2">
      <c r="A975" s="3">
        <v>41327</v>
      </c>
      <c r="B975" s="2" t="s">
        <v>17</v>
      </c>
      <c r="C975" s="2" t="s">
        <v>14</v>
      </c>
      <c r="D975" s="2" t="s">
        <v>33</v>
      </c>
      <c r="E975" s="107">
        <v>8946.84</v>
      </c>
    </row>
    <row r="976" spans="1:5" x14ac:dyDescent="0.2">
      <c r="A976" s="3">
        <v>41153</v>
      </c>
      <c r="B976" s="2" t="s">
        <v>13</v>
      </c>
      <c r="C976" s="2" t="s">
        <v>20</v>
      </c>
      <c r="D976" s="2" t="s">
        <v>35</v>
      </c>
      <c r="E976" s="107">
        <v>7380.17</v>
      </c>
    </row>
    <row r="977" spans="1:5" x14ac:dyDescent="0.2">
      <c r="A977" s="3">
        <v>40943</v>
      </c>
      <c r="B977" s="2" t="s">
        <v>17</v>
      </c>
      <c r="C977" s="2" t="s">
        <v>20</v>
      </c>
      <c r="D977" s="2" t="s">
        <v>33</v>
      </c>
      <c r="E977" s="107">
        <v>9568.1200000000008</v>
      </c>
    </row>
    <row r="978" spans="1:5" x14ac:dyDescent="0.2">
      <c r="A978" s="3">
        <v>41580</v>
      </c>
      <c r="B978" s="2" t="s">
        <v>17</v>
      </c>
      <c r="C978" s="2" t="s">
        <v>14</v>
      </c>
      <c r="D978" s="2" t="s">
        <v>26</v>
      </c>
      <c r="E978" s="107">
        <v>8633.24</v>
      </c>
    </row>
    <row r="979" spans="1:5" x14ac:dyDescent="0.2">
      <c r="A979" s="3">
        <v>41255</v>
      </c>
      <c r="B979" s="2" t="s">
        <v>17</v>
      </c>
      <c r="C979" s="2" t="s">
        <v>14</v>
      </c>
      <c r="D979" s="2" t="s">
        <v>21</v>
      </c>
      <c r="E979" s="107">
        <v>3195.56</v>
      </c>
    </row>
    <row r="980" spans="1:5" x14ac:dyDescent="0.2">
      <c r="A980" s="3">
        <v>41039</v>
      </c>
      <c r="B980" s="2" t="s">
        <v>31</v>
      </c>
      <c r="C980" s="2" t="s">
        <v>14</v>
      </c>
      <c r="D980" s="2" t="s">
        <v>30</v>
      </c>
      <c r="E980" s="107">
        <v>7329.59</v>
      </c>
    </row>
    <row r="981" spans="1:5" x14ac:dyDescent="0.2">
      <c r="A981" s="3">
        <v>41380</v>
      </c>
      <c r="B981" s="2" t="s">
        <v>17</v>
      </c>
      <c r="C981" s="2" t="s">
        <v>20</v>
      </c>
      <c r="D981" s="2" t="s">
        <v>29</v>
      </c>
      <c r="E981" s="107">
        <v>5964.81</v>
      </c>
    </row>
    <row r="982" spans="1:5" x14ac:dyDescent="0.2">
      <c r="A982" s="3">
        <v>41276</v>
      </c>
      <c r="B982" s="2" t="s">
        <v>13</v>
      </c>
      <c r="C982" s="2" t="s">
        <v>14</v>
      </c>
      <c r="D982" s="2" t="s">
        <v>24</v>
      </c>
      <c r="E982" s="107">
        <v>3585.7</v>
      </c>
    </row>
    <row r="983" spans="1:5" x14ac:dyDescent="0.2">
      <c r="A983" s="3">
        <v>41189</v>
      </c>
      <c r="B983" s="2" t="s">
        <v>13</v>
      </c>
      <c r="C983" s="2" t="s">
        <v>23</v>
      </c>
      <c r="D983" s="2" t="s">
        <v>34</v>
      </c>
      <c r="E983" s="107">
        <v>7741.09</v>
      </c>
    </row>
    <row r="984" spans="1:5" x14ac:dyDescent="0.2">
      <c r="A984" s="3">
        <v>41395</v>
      </c>
      <c r="B984" s="2" t="s">
        <v>31</v>
      </c>
      <c r="C984" s="2" t="s">
        <v>20</v>
      </c>
      <c r="D984" s="2" t="s">
        <v>282</v>
      </c>
      <c r="E984" s="107">
        <v>8807.32</v>
      </c>
    </row>
    <row r="985" spans="1:5" x14ac:dyDescent="0.2">
      <c r="A985" s="3">
        <v>41552</v>
      </c>
      <c r="B985" s="2" t="s">
        <v>28</v>
      </c>
      <c r="C985" s="2" t="s">
        <v>27</v>
      </c>
      <c r="D985" s="2" t="s">
        <v>282</v>
      </c>
      <c r="E985" s="107">
        <v>1135.92</v>
      </c>
    </row>
    <row r="986" spans="1:5" x14ac:dyDescent="0.2">
      <c r="A986" s="3">
        <v>41115</v>
      </c>
      <c r="B986" s="2" t="s">
        <v>17</v>
      </c>
      <c r="C986" s="2" t="s">
        <v>14</v>
      </c>
      <c r="D986" s="2" t="s">
        <v>32</v>
      </c>
      <c r="E986" s="107">
        <v>9975.93</v>
      </c>
    </row>
    <row r="987" spans="1:5" x14ac:dyDescent="0.2">
      <c r="A987" s="3">
        <v>41394</v>
      </c>
      <c r="B987" s="2" t="s">
        <v>17</v>
      </c>
      <c r="C987" s="2" t="s">
        <v>14</v>
      </c>
      <c r="D987" s="2" t="s">
        <v>24</v>
      </c>
      <c r="E987" s="107">
        <v>3178.08</v>
      </c>
    </row>
    <row r="988" spans="1:5" x14ac:dyDescent="0.2">
      <c r="A988" s="3">
        <v>41224</v>
      </c>
      <c r="B988" s="2" t="s">
        <v>31</v>
      </c>
      <c r="C988" s="2" t="s">
        <v>27</v>
      </c>
      <c r="D988" s="2" t="s">
        <v>33</v>
      </c>
      <c r="E988" s="107">
        <v>4044.6</v>
      </c>
    </row>
    <row r="989" spans="1:5" x14ac:dyDescent="0.2">
      <c r="A989" s="3">
        <v>41356</v>
      </c>
      <c r="B989" s="2" t="s">
        <v>31</v>
      </c>
      <c r="C989" s="2" t="s">
        <v>23</v>
      </c>
      <c r="D989" s="2" t="s">
        <v>35</v>
      </c>
      <c r="E989" s="107">
        <v>3468.33</v>
      </c>
    </row>
    <row r="990" spans="1:5" x14ac:dyDescent="0.2">
      <c r="A990" s="3">
        <v>41541</v>
      </c>
      <c r="B990" s="2" t="s">
        <v>31</v>
      </c>
      <c r="C990" s="2" t="s">
        <v>20</v>
      </c>
      <c r="D990" s="2" t="s">
        <v>32</v>
      </c>
      <c r="E990" s="107">
        <v>5319.85</v>
      </c>
    </row>
    <row r="991" spans="1:5" x14ac:dyDescent="0.2">
      <c r="A991" s="3">
        <v>41093</v>
      </c>
      <c r="B991" s="2" t="s">
        <v>28</v>
      </c>
      <c r="C991" s="2" t="s">
        <v>14</v>
      </c>
      <c r="D991" s="2" t="s">
        <v>36</v>
      </c>
      <c r="E991" s="107">
        <v>2580.02</v>
      </c>
    </row>
    <row r="992" spans="1:5" x14ac:dyDescent="0.2">
      <c r="A992" s="3">
        <v>41353</v>
      </c>
      <c r="B992" s="2" t="s">
        <v>17</v>
      </c>
      <c r="C992" s="2" t="s">
        <v>23</v>
      </c>
      <c r="D992" s="2" t="s">
        <v>34</v>
      </c>
      <c r="E992" s="107">
        <v>1890.37</v>
      </c>
    </row>
    <row r="993" spans="1:5" x14ac:dyDescent="0.2">
      <c r="A993" s="3">
        <v>41482</v>
      </c>
      <c r="B993" s="2" t="s">
        <v>31</v>
      </c>
      <c r="C993" s="2" t="s">
        <v>14</v>
      </c>
      <c r="D993" s="2" t="s">
        <v>34</v>
      </c>
      <c r="E993" s="107">
        <v>664.15</v>
      </c>
    </row>
    <row r="994" spans="1:5" x14ac:dyDescent="0.2">
      <c r="A994" s="3">
        <v>41265</v>
      </c>
      <c r="B994" s="2" t="s">
        <v>17</v>
      </c>
      <c r="C994" s="2" t="s">
        <v>20</v>
      </c>
      <c r="D994" s="2" t="s">
        <v>33</v>
      </c>
      <c r="E994" s="107">
        <v>4303.6099999999997</v>
      </c>
    </row>
    <row r="995" spans="1:5" x14ac:dyDescent="0.2">
      <c r="A995" s="3">
        <v>41404</v>
      </c>
      <c r="B995" s="2" t="s">
        <v>17</v>
      </c>
      <c r="C995" s="2" t="s">
        <v>27</v>
      </c>
      <c r="D995" s="2" t="s">
        <v>29</v>
      </c>
      <c r="E995" s="107">
        <v>1723.64</v>
      </c>
    </row>
    <row r="996" spans="1:5" x14ac:dyDescent="0.2">
      <c r="A996" s="3">
        <v>41324</v>
      </c>
      <c r="B996" s="2" t="s">
        <v>31</v>
      </c>
      <c r="C996" s="2" t="s">
        <v>20</v>
      </c>
      <c r="D996" s="2" t="s">
        <v>32</v>
      </c>
      <c r="E996" s="107">
        <v>9522.83</v>
      </c>
    </row>
    <row r="997" spans="1:5" x14ac:dyDescent="0.2">
      <c r="A997" s="3">
        <v>41068</v>
      </c>
      <c r="B997" s="2" t="s">
        <v>31</v>
      </c>
      <c r="C997" s="2" t="s">
        <v>27</v>
      </c>
      <c r="D997" s="2" t="s">
        <v>15</v>
      </c>
      <c r="E997" s="107">
        <v>3635.75</v>
      </c>
    </row>
    <row r="998" spans="1:5" x14ac:dyDescent="0.2">
      <c r="A998" s="3">
        <v>41602</v>
      </c>
      <c r="B998" s="2" t="s">
        <v>13</v>
      </c>
      <c r="C998" s="2" t="s">
        <v>14</v>
      </c>
      <c r="D998" s="2" t="s">
        <v>32</v>
      </c>
      <c r="E998" s="107">
        <v>3980.04</v>
      </c>
    </row>
    <row r="999" spans="1:5" x14ac:dyDescent="0.2">
      <c r="A999" s="3">
        <v>41435</v>
      </c>
      <c r="B999" s="2" t="s">
        <v>13</v>
      </c>
      <c r="C999" s="2" t="s">
        <v>14</v>
      </c>
      <c r="D999" s="2" t="s">
        <v>35</v>
      </c>
      <c r="E999" s="107">
        <v>361.12</v>
      </c>
    </row>
    <row r="1000" spans="1:5" x14ac:dyDescent="0.2">
      <c r="A1000" s="3">
        <v>40987</v>
      </c>
      <c r="B1000" s="2" t="s">
        <v>13</v>
      </c>
      <c r="C1000" s="2" t="s">
        <v>20</v>
      </c>
      <c r="D1000" s="2" t="s">
        <v>21</v>
      </c>
      <c r="E1000" s="107">
        <v>2548.77</v>
      </c>
    </row>
    <row r="1001" spans="1:5" x14ac:dyDescent="0.2">
      <c r="A1001" s="3">
        <v>41261</v>
      </c>
      <c r="B1001" s="2" t="s">
        <v>17</v>
      </c>
      <c r="C1001" s="2" t="s">
        <v>14</v>
      </c>
      <c r="D1001" s="2" t="s">
        <v>33</v>
      </c>
      <c r="E1001" s="107">
        <v>1406.89</v>
      </c>
    </row>
    <row r="1002" spans="1:5" x14ac:dyDescent="0.2">
      <c r="A1002" s="3">
        <v>41160</v>
      </c>
      <c r="B1002" s="2" t="s">
        <v>17</v>
      </c>
      <c r="C1002" s="2" t="s">
        <v>14</v>
      </c>
      <c r="D1002" s="2" t="s">
        <v>29</v>
      </c>
      <c r="E1002" s="107">
        <v>769.09</v>
      </c>
    </row>
    <row r="1003" spans="1:5" x14ac:dyDescent="0.2">
      <c r="A1003" s="3">
        <v>41628</v>
      </c>
      <c r="B1003" s="2" t="s">
        <v>28</v>
      </c>
      <c r="C1003" s="2" t="s">
        <v>20</v>
      </c>
      <c r="D1003" s="2" t="s">
        <v>21</v>
      </c>
      <c r="E1003" s="107">
        <v>5993.42</v>
      </c>
    </row>
    <row r="1004" spans="1:5" x14ac:dyDescent="0.2">
      <c r="A1004" s="3">
        <v>41173</v>
      </c>
      <c r="B1004" s="2" t="s">
        <v>17</v>
      </c>
      <c r="C1004" s="2" t="s">
        <v>14</v>
      </c>
      <c r="D1004" s="2" t="s">
        <v>26</v>
      </c>
      <c r="E1004" s="107">
        <v>9955.09</v>
      </c>
    </row>
    <row r="1005" spans="1:5" x14ac:dyDescent="0.2">
      <c r="A1005" s="3">
        <v>41104</v>
      </c>
      <c r="B1005" s="2" t="s">
        <v>17</v>
      </c>
      <c r="C1005" s="2" t="s">
        <v>23</v>
      </c>
      <c r="D1005" s="2" t="s">
        <v>24</v>
      </c>
      <c r="E1005" s="107">
        <v>5067.67</v>
      </c>
    </row>
    <row r="1006" spans="1:5" x14ac:dyDescent="0.2">
      <c r="A1006" s="3">
        <v>41351</v>
      </c>
      <c r="B1006" s="2" t="s">
        <v>31</v>
      </c>
      <c r="C1006" s="2" t="s">
        <v>20</v>
      </c>
      <c r="D1006" s="2" t="s">
        <v>33</v>
      </c>
      <c r="E1006" s="107">
        <v>4661.96</v>
      </c>
    </row>
    <row r="1007" spans="1:5" x14ac:dyDescent="0.2">
      <c r="A1007" s="3">
        <v>41603</v>
      </c>
      <c r="B1007" s="2" t="s">
        <v>17</v>
      </c>
      <c r="C1007" s="2" t="s">
        <v>14</v>
      </c>
      <c r="D1007" s="2" t="s">
        <v>24</v>
      </c>
      <c r="E1007" s="107">
        <v>5522.25</v>
      </c>
    </row>
    <row r="1008" spans="1:5" x14ac:dyDescent="0.2">
      <c r="A1008" s="3">
        <v>41260</v>
      </c>
      <c r="B1008" s="2" t="s">
        <v>28</v>
      </c>
      <c r="C1008" s="2" t="s">
        <v>20</v>
      </c>
      <c r="D1008" s="2" t="s">
        <v>32</v>
      </c>
      <c r="E1008" s="107">
        <v>3214.61</v>
      </c>
    </row>
    <row r="1009" spans="1:5" x14ac:dyDescent="0.2">
      <c r="A1009" s="3">
        <v>41175</v>
      </c>
      <c r="B1009" s="2" t="s">
        <v>17</v>
      </c>
      <c r="C1009" s="2" t="s">
        <v>23</v>
      </c>
      <c r="D1009" s="2" t="s">
        <v>35</v>
      </c>
      <c r="E1009" s="107">
        <v>9510.83</v>
      </c>
    </row>
    <row r="1010" spans="1:5" x14ac:dyDescent="0.2">
      <c r="A1010" s="3">
        <v>41059</v>
      </c>
      <c r="B1010" s="2" t="s">
        <v>13</v>
      </c>
      <c r="C1010" s="2" t="s">
        <v>14</v>
      </c>
      <c r="D1010" s="2" t="s">
        <v>282</v>
      </c>
      <c r="E1010" s="107">
        <v>1293.6300000000001</v>
      </c>
    </row>
    <row r="1011" spans="1:5" x14ac:dyDescent="0.2">
      <c r="A1011" s="3">
        <v>41558</v>
      </c>
      <c r="B1011" s="2" t="s">
        <v>17</v>
      </c>
      <c r="C1011" s="2" t="s">
        <v>27</v>
      </c>
      <c r="D1011" s="2" t="s">
        <v>36</v>
      </c>
      <c r="E1011" s="107">
        <v>7815.59</v>
      </c>
    </row>
    <row r="1012" spans="1:5" x14ac:dyDescent="0.2">
      <c r="A1012" s="3">
        <v>41562</v>
      </c>
      <c r="B1012" s="2" t="s">
        <v>31</v>
      </c>
      <c r="C1012" s="2" t="s">
        <v>14</v>
      </c>
      <c r="D1012" s="2" t="s">
        <v>30</v>
      </c>
      <c r="E1012" s="107">
        <v>6123.41</v>
      </c>
    </row>
    <row r="1013" spans="1:5" x14ac:dyDescent="0.2">
      <c r="A1013" s="3">
        <v>41402</v>
      </c>
      <c r="B1013" s="2" t="s">
        <v>17</v>
      </c>
      <c r="C1013" s="2" t="s">
        <v>20</v>
      </c>
      <c r="D1013" s="2" t="s">
        <v>33</v>
      </c>
      <c r="E1013" s="107">
        <v>1810.68</v>
      </c>
    </row>
    <row r="1014" spans="1:5" x14ac:dyDescent="0.2">
      <c r="A1014" s="3">
        <v>41004</v>
      </c>
      <c r="B1014" s="2" t="s">
        <v>28</v>
      </c>
      <c r="C1014" s="2" t="s">
        <v>20</v>
      </c>
      <c r="D1014" s="2" t="s">
        <v>18</v>
      </c>
      <c r="E1014" s="107">
        <v>8475.39</v>
      </c>
    </row>
    <row r="1015" spans="1:5" x14ac:dyDescent="0.2">
      <c r="A1015" s="3">
        <v>41185</v>
      </c>
      <c r="B1015" s="2" t="s">
        <v>13</v>
      </c>
      <c r="C1015" s="2" t="s">
        <v>27</v>
      </c>
      <c r="D1015" s="2" t="s">
        <v>15</v>
      </c>
      <c r="E1015" s="107">
        <v>5589.08</v>
      </c>
    </row>
    <row r="1016" spans="1:5" x14ac:dyDescent="0.2">
      <c r="A1016" s="3">
        <v>41063</v>
      </c>
      <c r="B1016" s="2" t="s">
        <v>13</v>
      </c>
      <c r="C1016" s="2" t="s">
        <v>14</v>
      </c>
      <c r="D1016" s="2" t="s">
        <v>21</v>
      </c>
      <c r="E1016" s="107">
        <v>8409.93</v>
      </c>
    </row>
    <row r="1017" spans="1:5" x14ac:dyDescent="0.2">
      <c r="A1017" s="3">
        <v>41478</v>
      </c>
      <c r="B1017" s="2" t="s">
        <v>31</v>
      </c>
      <c r="C1017" s="2" t="s">
        <v>23</v>
      </c>
      <c r="D1017" s="2" t="s">
        <v>33</v>
      </c>
      <c r="E1017" s="107">
        <v>942.12</v>
      </c>
    </row>
    <row r="1018" spans="1:5" x14ac:dyDescent="0.2">
      <c r="A1018" s="3">
        <v>41540</v>
      </c>
      <c r="B1018" s="2" t="s">
        <v>31</v>
      </c>
      <c r="C1018" s="2" t="s">
        <v>23</v>
      </c>
      <c r="D1018" s="2" t="s">
        <v>30</v>
      </c>
      <c r="E1018" s="107">
        <v>5656.2</v>
      </c>
    </row>
    <row r="1019" spans="1:5" x14ac:dyDescent="0.2">
      <c r="A1019" s="3">
        <v>41522</v>
      </c>
      <c r="B1019" s="2" t="s">
        <v>17</v>
      </c>
      <c r="C1019" s="2" t="s">
        <v>23</v>
      </c>
      <c r="D1019" s="2" t="s">
        <v>21</v>
      </c>
      <c r="E1019" s="107">
        <v>5440.98</v>
      </c>
    </row>
    <row r="1020" spans="1:5" x14ac:dyDescent="0.2">
      <c r="A1020" s="3">
        <v>41103</v>
      </c>
      <c r="B1020" s="2" t="s">
        <v>17</v>
      </c>
      <c r="C1020" s="2" t="s">
        <v>27</v>
      </c>
      <c r="D1020" s="2" t="s">
        <v>21</v>
      </c>
      <c r="E1020" s="107">
        <v>4357.99</v>
      </c>
    </row>
    <row r="1021" spans="1:5" x14ac:dyDescent="0.2">
      <c r="A1021" s="3">
        <v>41413</v>
      </c>
      <c r="B1021" s="2" t="s">
        <v>31</v>
      </c>
      <c r="C1021" s="2" t="s">
        <v>14</v>
      </c>
      <c r="D1021" s="2" t="s">
        <v>29</v>
      </c>
      <c r="E1021" s="107">
        <v>3101.57</v>
      </c>
    </row>
    <row r="1022" spans="1:5" x14ac:dyDescent="0.2">
      <c r="A1022" s="3">
        <v>41205</v>
      </c>
      <c r="B1022" s="2" t="s">
        <v>31</v>
      </c>
      <c r="C1022" s="2" t="s">
        <v>27</v>
      </c>
      <c r="D1022" s="2" t="s">
        <v>26</v>
      </c>
      <c r="E1022" s="107">
        <v>8344.94</v>
      </c>
    </row>
    <row r="1023" spans="1:5" x14ac:dyDescent="0.2">
      <c r="A1023" s="3">
        <v>41315</v>
      </c>
      <c r="B1023" s="2" t="s">
        <v>13</v>
      </c>
      <c r="C1023" s="2" t="s">
        <v>14</v>
      </c>
      <c r="D1023" s="2" t="s">
        <v>24</v>
      </c>
      <c r="E1023" s="107">
        <v>2532.1799999999998</v>
      </c>
    </row>
    <row r="1024" spans="1:5" x14ac:dyDescent="0.2">
      <c r="A1024" s="3">
        <v>41161</v>
      </c>
      <c r="B1024" s="2" t="s">
        <v>17</v>
      </c>
      <c r="C1024" s="2" t="s">
        <v>23</v>
      </c>
      <c r="D1024" s="2" t="s">
        <v>18</v>
      </c>
      <c r="E1024" s="107">
        <v>4696.7</v>
      </c>
    </row>
    <row r="1025" spans="1:5" x14ac:dyDescent="0.2">
      <c r="A1025" s="3">
        <v>40996</v>
      </c>
      <c r="B1025" s="2" t="s">
        <v>17</v>
      </c>
      <c r="C1025" s="2" t="s">
        <v>14</v>
      </c>
      <c r="D1025" s="2" t="s">
        <v>34</v>
      </c>
      <c r="E1025" s="107">
        <v>2454.62</v>
      </c>
    </row>
    <row r="1026" spans="1:5" x14ac:dyDescent="0.2">
      <c r="A1026" s="3">
        <v>41297</v>
      </c>
      <c r="B1026" s="2" t="s">
        <v>17</v>
      </c>
      <c r="C1026" s="2" t="s">
        <v>14</v>
      </c>
      <c r="D1026" s="2" t="s">
        <v>15</v>
      </c>
      <c r="E1026" s="107">
        <v>8229.1299999999992</v>
      </c>
    </row>
    <row r="1027" spans="1:5" x14ac:dyDescent="0.2">
      <c r="A1027" s="3">
        <v>41537</v>
      </c>
      <c r="B1027" s="2" t="s">
        <v>13</v>
      </c>
      <c r="C1027" s="2" t="s">
        <v>20</v>
      </c>
      <c r="D1027" s="2" t="s">
        <v>26</v>
      </c>
      <c r="E1027" s="107">
        <v>8011.59</v>
      </c>
    </row>
    <row r="1028" spans="1:5" x14ac:dyDescent="0.2">
      <c r="A1028" s="3">
        <v>41115</v>
      </c>
      <c r="B1028" s="2" t="s">
        <v>13</v>
      </c>
      <c r="C1028" s="2" t="s">
        <v>23</v>
      </c>
      <c r="D1028" s="2" t="s">
        <v>24</v>
      </c>
      <c r="E1028" s="107">
        <v>5977.11</v>
      </c>
    </row>
    <row r="1029" spans="1:5" x14ac:dyDescent="0.2">
      <c r="A1029" s="3">
        <v>41427</v>
      </c>
      <c r="B1029" s="2" t="s">
        <v>28</v>
      </c>
      <c r="C1029" s="2" t="s">
        <v>23</v>
      </c>
      <c r="D1029" s="2" t="s">
        <v>30</v>
      </c>
      <c r="E1029" s="107">
        <v>9798.59</v>
      </c>
    </row>
    <row r="1030" spans="1:5" x14ac:dyDescent="0.2">
      <c r="A1030" s="3">
        <v>41158</v>
      </c>
      <c r="B1030" s="2" t="s">
        <v>31</v>
      </c>
      <c r="C1030" s="2" t="s">
        <v>20</v>
      </c>
      <c r="D1030" s="2" t="s">
        <v>282</v>
      </c>
      <c r="E1030" s="107">
        <v>8681.99</v>
      </c>
    </row>
    <row r="1031" spans="1:5" x14ac:dyDescent="0.2">
      <c r="A1031" s="3">
        <v>41094</v>
      </c>
      <c r="B1031" s="2" t="s">
        <v>13</v>
      </c>
      <c r="C1031" s="2" t="s">
        <v>23</v>
      </c>
      <c r="D1031" s="2" t="s">
        <v>18</v>
      </c>
      <c r="E1031" s="107">
        <v>9986.23</v>
      </c>
    </row>
    <row r="1032" spans="1:5" x14ac:dyDescent="0.2">
      <c r="A1032" s="3">
        <v>41470</v>
      </c>
      <c r="B1032" s="2" t="s">
        <v>17</v>
      </c>
      <c r="C1032" s="2" t="s">
        <v>20</v>
      </c>
      <c r="D1032" s="2" t="s">
        <v>15</v>
      </c>
      <c r="E1032" s="107">
        <v>3364.07</v>
      </c>
    </row>
    <row r="1033" spans="1:5" x14ac:dyDescent="0.2">
      <c r="A1033" s="3">
        <v>41250</v>
      </c>
      <c r="B1033" s="2" t="s">
        <v>31</v>
      </c>
      <c r="C1033" s="2" t="s">
        <v>27</v>
      </c>
      <c r="D1033" s="2" t="s">
        <v>24</v>
      </c>
      <c r="E1033" s="107">
        <v>4797.24</v>
      </c>
    </row>
    <row r="1034" spans="1:5" x14ac:dyDescent="0.2">
      <c r="A1034" s="3">
        <v>41109</v>
      </c>
      <c r="B1034" s="2" t="s">
        <v>17</v>
      </c>
      <c r="C1034" s="2" t="s">
        <v>20</v>
      </c>
      <c r="D1034" s="2" t="s">
        <v>33</v>
      </c>
      <c r="E1034" s="107">
        <v>3105.78</v>
      </c>
    </row>
    <row r="1035" spans="1:5" x14ac:dyDescent="0.2">
      <c r="A1035" s="3">
        <v>41610</v>
      </c>
      <c r="B1035" s="2" t="s">
        <v>17</v>
      </c>
      <c r="C1035" s="2" t="s">
        <v>23</v>
      </c>
      <c r="D1035" s="2" t="s">
        <v>35</v>
      </c>
      <c r="E1035" s="107">
        <v>4690.08</v>
      </c>
    </row>
    <row r="1036" spans="1:5" x14ac:dyDescent="0.2">
      <c r="A1036" s="3">
        <v>41165</v>
      </c>
      <c r="B1036" s="2" t="s">
        <v>28</v>
      </c>
      <c r="C1036" s="2" t="s">
        <v>20</v>
      </c>
      <c r="D1036" s="2" t="s">
        <v>15</v>
      </c>
      <c r="E1036" s="107">
        <v>4071.04</v>
      </c>
    </row>
    <row r="1037" spans="1:5" x14ac:dyDescent="0.2">
      <c r="A1037" s="3">
        <v>40967</v>
      </c>
      <c r="B1037" s="2" t="s">
        <v>28</v>
      </c>
      <c r="C1037" s="2" t="s">
        <v>27</v>
      </c>
      <c r="D1037" s="2" t="s">
        <v>29</v>
      </c>
      <c r="E1037" s="107">
        <v>1899.88</v>
      </c>
    </row>
    <row r="1038" spans="1:5" x14ac:dyDescent="0.2">
      <c r="A1038" s="3">
        <v>41338</v>
      </c>
      <c r="B1038" s="2" t="s">
        <v>17</v>
      </c>
      <c r="C1038" s="2" t="s">
        <v>14</v>
      </c>
      <c r="D1038" s="2" t="s">
        <v>15</v>
      </c>
      <c r="E1038" s="107">
        <v>1447.29</v>
      </c>
    </row>
    <row r="1039" spans="1:5" x14ac:dyDescent="0.2">
      <c r="A1039" s="3">
        <v>41158</v>
      </c>
      <c r="B1039" s="2" t="s">
        <v>28</v>
      </c>
      <c r="C1039" s="2" t="s">
        <v>20</v>
      </c>
      <c r="D1039" s="2" t="s">
        <v>33</v>
      </c>
      <c r="E1039" s="107">
        <v>4523.49</v>
      </c>
    </row>
    <row r="1040" spans="1:5" x14ac:dyDescent="0.2">
      <c r="A1040" s="3">
        <v>41284</v>
      </c>
      <c r="B1040" s="2" t="s">
        <v>17</v>
      </c>
      <c r="C1040" s="2" t="s">
        <v>20</v>
      </c>
      <c r="D1040" s="2" t="s">
        <v>21</v>
      </c>
      <c r="E1040" s="107">
        <v>1057.9100000000001</v>
      </c>
    </row>
    <row r="1041" spans="1:5" x14ac:dyDescent="0.2">
      <c r="A1041" s="3">
        <v>41264</v>
      </c>
      <c r="B1041" s="2" t="s">
        <v>28</v>
      </c>
      <c r="C1041" s="2" t="s">
        <v>27</v>
      </c>
      <c r="D1041" s="2" t="s">
        <v>15</v>
      </c>
      <c r="E1041" s="107">
        <v>1871.38</v>
      </c>
    </row>
    <row r="1042" spans="1:5" x14ac:dyDescent="0.2">
      <c r="A1042" s="3">
        <v>41356</v>
      </c>
      <c r="B1042" s="2" t="s">
        <v>13</v>
      </c>
      <c r="C1042" s="2" t="s">
        <v>14</v>
      </c>
      <c r="D1042" s="2" t="s">
        <v>35</v>
      </c>
      <c r="E1042" s="107">
        <v>8533.7800000000007</v>
      </c>
    </row>
    <row r="1043" spans="1:5" x14ac:dyDescent="0.2">
      <c r="A1043" s="3">
        <v>41587</v>
      </c>
      <c r="B1043" s="2" t="s">
        <v>13</v>
      </c>
      <c r="C1043" s="2" t="s">
        <v>14</v>
      </c>
      <c r="D1043" s="2" t="s">
        <v>35</v>
      </c>
      <c r="E1043" s="107">
        <v>7847.27</v>
      </c>
    </row>
    <row r="1044" spans="1:5" x14ac:dyDescent="0.2">
      <c r="A1044" s="3">
        <v>41119</v>
      </c>
      <c r="B1044" s="2" t="s">
        <v>17</v>
      </c>
      <c r="C1044" s="2" t="s">
        <v>23</v>
      </c>
      <c r="D1044" s="2" t="s">
        <v>282</v>
      </c>
      <c r="E1044" s="107">
        <v>5852.17</v>
      </c>
    </row>
    <row r="1045" spans="1:5" x14ac:dyDescent="0.2">
      <c r="A1045" s="3">
        <v>41556</v>
      </c>
      <c r="B1045" s="2" t="s">
        <v>13</v>
      </c>
      <c r="C1045" s="2" t="s">
        <v>14</v>
      </c>
      <c r="D1045" s="2" t="s">
        <v>36</v>
      </c>
      <c r="E1045" s="107">
        <v>7439.38</v>
      </c>
    </row>
    <row r="1046" spans="1:5" x14ac:dyDescent="0.2">
      <c r="A1046" s="3">
        <v>40935</v>
      </c>
      <c r="B1046" s="2" t="s">
        <v>17</v>
      </c>
      <c r="C1046" s="2" t="s">
        <v>23</v>
      </c>
      <c r="D1046" s="2" t="s">
        <v>35</v>
      </c>
      <c r="E1046" s="107">
        <v>5194.92</v>
      </c>
    </row>
    <row r="1047" spans="1:5" x14ac:dyDescent="0.2">
      <c r="A1047" s="3">
        <v>41033</v>
      </c>
      <c r="B1047" s="2" t="s">
        <v>13</v>
      </c>
      <c r="C1047" s="2" t="s">
        <v>23</v>
      </c>
      <c r="D1047" s="2" t="s">
        <v>36</v>
      </c>
      <c r="E1047" s="107">
        <v>9423.1200000000008</v>
      </c>
    </row>
    <row r="1048" spans="1:5" x14ac:dyDescent="0.2">
      <c r="A1048" s="3">
        <v>40967</v>
      </c>
      <c r="B1048" s="2" t="s">
        <v>28</v>
      </c>
      <c r="C1048" s="2" t="s">
        <v>20</v>
      </c>
      <c r="D1048" s="2" t="s">
        <v>15</v>
      </c>
      <c r="E1048" s="107">
        <v>9889.02</v>
      </c>
    </row>
    <row r="1049" spans="1:5" x14ac:dyDescent="0.2">
      <c r="A1049" s="3">
        <v>41223</v>
      </c>
      <c r="B1049" s="2" t="s">
        <v>17</v>
      </c>
      <c r="C1049" s="2" t="s">
        <v>20</v>
      </c>
      <c r="D1049" s="2" t="s">
        <v>34</v>
      </c>
      <c r="E1049" s="107">
        <v>6230.56</v>
      </c>
    </row>
    <row r="1050" spans="1:5" x14ac:dyDescent="0.2">
      <c r="A1050" s="3">
        <v>41010</v>
      </c>
      <c r="B1050" s="2" t="s">
        <v>13</v>
      </c>
      <c r="C1050" s="2" t="s">
        <v>20</v>
      </c>
      <c r="D1050" s="2" t="s">
        <v>282</v>
      </c>
      <c r="E1050" s="107">
        <v>7599.77</v>
      </c>
    </row>
    <row r="1051" spans="1:5" x14ac:dyDescent="0.2">
      <c r="A1051" s="3">
        <v>41351</v>
      </c>
      <c r="B1051" s="2" t="s">
        <v>17</v>
      </c>
      <c r="C1051" s="2" t="s">
        <v>14</v>
      </c>
      <c r="D1051" s="2" t="s">
        <v>36</v>
      </c>
      <c r="E1051" s="107">
        <v>7421.85</v>
      </c>
    </row>
    <row r="1052" spans="1:5" x14ac:dyDescent="0.2">
      <c r="A1052" s="3">
        <v>40969</v>
      </c>
      <c r="B1052" s="2" t="s">
        <v>31</v>
      </c>
      <c r="C1052" s="2" t="s">
        <v>27</v>
      </c>
      <c r="D1052" s="2" t="s">
        <v>18</v>
      </c>
      <c r="E1052" s="107">
        <v>3352.44</v>
      </c>
    </row>
    <row r="1053" spans="1:5" x14ac:dyDescent="0.2">
      <c r="A1053" s="3">
        <v>41628</v>
      </c>
      <c r="B1053" s="2" t="s">
        <v>13</v>
      </c>
      <c r="C1053" s="2" t="s">
        <v>27</v>
      </c>
      <c r="D1053" s="2" t="s">
        <v>282</v>
      </c>
      <c r="E1053" s="107">
        <v>8347.6299999999992</v>
      </c>
    </row>
    <row r="1054" spans="1:5" x14ac:dyDescent="0.2">
      <c r="A1054" s="3">
        <v>41127</v>
      </c>
      <c r="B1054" s="2" t="s">
        <v>28</v>
      </c>
      <c r="C1054" s="2" t="s">
        <v>23</v>
      </c>
      <c r="D1054" s="2" t="s">
        <v>36</v>
      </c>
      <c r="E1054" s="107">
        <v>8412.92</v>
      </c>
    </row>
    <row r="1055" spans="1:5" x14ac:dyDescent="0.2">
      <c r="A1055" s="3">
        <v>41502</v>
      </c>
      <c r="B1055" s="2" t="s">
        <v>31</v>
      </c>
      <c r="C1055" s="2" t="s">
        <v>14</v>
      </c>
      <c r="D1055" s="2" t="s">
        <v>32</v>
      </c>
      <c r="E1055" s="107">
        <v>3082.98</v>
      </c>
    </row>
    <row r="1056" spans="1:5" x14ac:dyDescent="0.2">
      <c r="A1056" s="3">
        <v>41029</v>
      </c>
      <c r="B1056" s="2" t="s">
        <v>28</v>
      </c>
      <c r="C1056" s="2" t="s">
        <v>14</v>
      </c>
      <c r="D1056" s="2" t="s">
        <v>30</v>
      </c>
      <c r="E1056" s="107">
        <v>5481.38</v>
      </c>
    </row>
    <row r="1057" spans="1:5" x14ac:dyDescent="0.2">
      <c r="A1057" s="3">
        <v>41456</v>
      </c>
      <c r="B1057" s="2" t="s">
        <v>17</v>
      </c>
      <c r="C1057" s="2" t="s">
        <v>27</v>
      </c>
      <c r="D1057" s="2" t="s">
        <v>32</v>
      </c>
      <c r="E1057" s="107">
        <v>4502.4799999999996</v>
      </c>
    </row>
    <row r="1058" spans="1:5" x14ac:dyDescent="0.2">
      <c r="A1058" s="3">
        <v>41282</v>
      </c>
      <c r="B1058" s="2" t="s">
        <v>28</v>
      </c>
      <c r="C1058" s="2" t="s">
        <v>20</v>
      </c>
      <c r="D1058" s="2" t="s">
        <v>29</v>
      </c>
      <c r="E1058" s="107">
        <v>2654.38</v>
      </c>
    </row>
    <row r="1059" spans="1:5" x14ac:dyDescent="0.2">
      <c r="A1059" s="3">
        <v>41172</v>
      </c>
      <c r="B1059" s="2" t="s">
        <v>13</v>
      </c>
      <c r="C1059" s="2" t="s">
        <v>14</v>
      </c>
      <c r="D1059" s="2" t="s">
        <v>35</v>
      </c>
      <c r="E1059" s="107">
        <v>4801.4799999999996</v>
      </c>
    </row>
    <row r="1060" spans="1:5" x14ac:dyDescent="0.2">
      <c r="A1060" s="3">
        <v>41400</v>
      </c>
      <c r="B1060" s="2" t="s">
        <v>17</v>
      </c>
      <c r="C1060" s="2" t="s">
        <v>27</v>
      </c>
      <c r="D1060" s="2" t="s">
        <v>282</v>
      </c>
      <c r="E1060" s="107">
        <v>3463.27</v>
      </c>
    </row>
    <row r="1061" spans="1:5" x14ac:dyDescent="0.2">
      <c r="A1061" s="3">
        <v>41434</v>
      </c>
      <c r="B1061" s="2" t="s">
        <v>31</v>
      </c>
      <c r="C1061" s="2" t="s">
        <v>23</v>
      </c>
      <c r="D1061" s="2" t="s">
        <v>24</v>
      </c>
      <c r="E1061" s="107">
        <v>9950.44</v>
      </c>
    </row>
    <row r="1062" spans="1:5" x14ac:dyDescent="0.2">
      <c r="A1062" s="3">
        <v>41523</v>
      </c>
      <c r="B1062" s="2" t="s">
        <v>28</v>
      </c>
      <c r="C1062" s="2" t="s">
        <v>27</v>
      </c>
      <c r="D1062" s="2" t="s">
        <v>30</v>
      </c>
      <c r="E1062" s="107">
        <v>3090.13</v>
      </c>
    </row>
    <row r="1063" spans="1:5" x14ac:dyDescent="0.2">
      <c r="A1063" s="3">
        <v>41335</v>
      </c>
      <c r="B1063" s="2" t="s">
        <v>31</v>
      </c>
      <c r="C1063" s="2" t="s">
        <v>14</v>
      </c>
      <c r="D1063" s="2" t="s">
        <v>24</v>
      </c>
      <c r="E1063" s="107">
        <v>6557.99</v>
      </c>
    </row>
    <row r="1064" spans="1:5" x14ac:dyDescent="0.2">
      <c r="A1064" s="3">
        <v>41098</v>
      </c>
      <c r="B1064" s="2" t="s">
        <v>13</v>
      </c>
      <c r="C1064" s="2" t="s">
        <v>20</v>
      </c>
      <c r="D1064" s="2" t="s">
        <v>34</v>
      </c>
      <c r="E1064" s="107">
        <v>4980.28</v>
      </c>
    </row>
    <row r="1065" spans="1:5" x14ac:dyDescent="0.2">
      <c r="A1065" s="3">
        <v>41018</v>
      </c>
      <c r="B1065" s="2" t="s">
        <v>28</v>
      </c>
      <c r="C1065" s="2" t="s">
        <v>20</v>
      </c>
      <c r="D1065" s="2" t="s">
        <v>30</v>
      </c>
      <c r="E1065" s="107">
        <v>7353.83</v>
      </c>
    </row>
    <row r="1066" spans="1:5" x14ac:dyDescent="0.2">
      <c r="A1066" s="3">
        <v>41181</v>
      </c>
      <c r="B1066" s="2" t="s">
        <v>17</v>
      </c>
      <c r="C1066" s="2" t="s">
        <v>27</v>
      </c>
      <c r="D1066" s="2" t="s">
        <v>282</v>
      </c>
      <c r="E1066" s="107">
        <v>5225.42</v>
      </c>
    </row>
    <row r="1067" spans="1:5" x14ac:dyDescent="0.2">
      <c r="A1067" s="3">
        <v>40917</v>
      </c>
      <c r="B1067" s="2" t="s">
        <v>31</v>
      </c>
      <c r="C1067" s="2" t="s">
        <v>14</v>
      </c>
      <c r="D1067" s="2" t="s">
        <v>34</v>
      </c>
      <c r="E1067" s="107">
        <v>1772.08</v>
      </c>
    </row>
    <row r="1068" spans="1:5" x14ac:dyDescent="0.2">
      <c r="A1068" s="3">
        <v>41216</v>
      </c>
      <c r="B1068" s="2" t="s">
        <v>17</v>
      </c>
      <c r="C1068" s="2" t="s">
        <v>27</v>
      </c>
      <c r="D1068" s="2" t="s">
        <v>18</v>
      </c>
      <c r="E1068" s="107">
        <v>6394.38</v>
      </c>
    </row>
    <row r="1069" spans="1:5" x14ac:dyDescent="0.2">
      <c r="A1069" s="3">
        <v>41515</v>
      </c>
      <c r="B1069" s="2" t="s">
        <v>28</v>
      </c>
      <c r="C1069" s="2" t="s">
        <v>27</v>
      </c>
      <c r="D1069" s="2" t="s">
        <v>33</v>
      </c>
      <c r="E1069" s="107">
        <v>4130.1099999999997</v>
      </c>
    </row>
    <row r="1070" spans="1:5" x14ac:dyDescent="0.2">
      <c r="A1070" s="3">
        <v>41085</v>
      </c>
      <c r="B1070" s="2" t="s">
        <v>13</v>
      </c>
      <c r="C1070" s="2" t="s">
        <v>20</v>
      </c>
      <c r="D1070" s="2" t="s">
        <v>15</v>
      </c>
      <c r="E1070" s="107">
        <v>2521.41</v>
      </c>
    </row>
    <row r="1071" spans="1:5" x14ac:dyDescent="0.2">
      <c r="A1071" s="3">
        <v>41515</v>
      </c>
      <c r="B1071" s="2" t="s">
        <v>28</v>
      </c>
      <c r="C1071" s="2" t="s">
        <v>14</v>
      </c>
      <c r="D1071" s="2" t="s">
        <v>32</v>
      </c>
      <c r="E1071" s="107">
        <v>8716.4599999999991</v>
      </c>
    </row>
    <row r="1072" spans="1:5" x14ac:dyDescent="0.2">
      <c r="A1072" s="3">
        <v>40921</v>
      </c>
      <c r="B1072" s="2" t="s">
        <v>31</v>
      </c>
      <c r="C1072" s="2" t="s">
        <v>27</v>
      </c>
      <c r="D1072" s="2" t="s">
        <v>21</v>
      </c>
      <c r="E1072" s="107">
        <v>8554.83</v>
      </c>
    </row>
    <row r="1073" spans="1:5" x14ac:dyDescent="0.2">
      <c r="A1073" s="3">
        <v>40953</v>
      </c>
      <c r="B1073" s="2" t="s">
        <v>31</v>
      </c>
      <c r="C1073" s="2" t="s">
        <v>27</v>
      </c>
      <c r="D1073" s="2" t="s">
        <v>33</v>
      </c>
      <c r="E1073" s="107">
        <v>7245.14</v>
      </c>
    </row>
    <row r="1074" spans="1:5" x14ac:dyDescent="0.2">
      <c r="A1074" s="3">
        <v>41541</v>
      </c>
      <c r="B1074" s="2" t="s">
        <v>28</v>
      </c>
      <c r="C1074" s="2" t="s">
        <v>23</v>
      </c>
      <c r="D1074" s="2" t="s">
        <v>18</v>
      </c>
      <c r="E1074" s="107">
        <v>3830.76</v>
      </c>
    </row>
    <row r="1075" spans="1:5" x14ac:dyDescent="0.2">
      <c r="A1075" s="3">
        <v>40931</v>
      </c>
      <c r="B1075" s="2" t="s">
        <v>13</v>
      </c>
      <c r="C1075" s="2" t="s">
        <v>27</v>
      </c>
      <c r="D1075" s="2" t="s">
        <v>15</v>
      </c>
      <c r="E1075" s="107">
        <v>1932.33</v>
      </c>
    </row>
    <row r="1076" spans="1:5" x14ac:dyDescent="0.2">
      <c r="A1076" s="3">
        <v>41199</v>
      </c>
      <c r="B1076" s="2" t="s">
        <v>17</v>
      </c>
      <c r="C1076" s="2" t="s">
        <v>14</v>
      </c>
      <c r="D1076" s="2" t="s">
        <v>24</v>
      </c>
      <c r="E1076" s="107">
        <v>5953.71</v>
      </c>
    </row>
    <row r="1077" spans="1:5" x14ac:dyDescent="0.2">
      <c r="A1077" s="3">
        <v>41506</v>
      </c>
      <c r="B1077" s="2" t="s">
        <v>13</v>
      </c>
      <c r="C1077" s="2" t="s">
        <v>14</v>
      </c>
      <c r="D1077" s="2" t="s">
        <v>35</v>
      </c>
      <c r="E1077" s="107">
        <v>4635.03</v>
      </c>
    </row>
    <row r="1078" spans="1:5" x14ac:dyDescent="0.2">
      <c r="A1078" s="3">
        <v>41062</v>
      </c>
      <c r="B1078" s="2" t="s">
        <v>17</v>
      </c>
      <c r="C1078" s="2" t="s">
        <v>23</v>
      </c>
      <c r="D1078" s="2" t="s">
        <v>33</v>
      </c>
      <c r="E1078" s="107">
        <v>4604.09</v>
      </c>
    </row>
    <row r="1079" spans="1:5" x14ac:dyDescent="0.2">
      <c r="A1079" s="3">
        <v>41550</v>
      </c>
      <c r="B1079" s="2" t="s">
        <v>31</v>
      </c>
      <c r="C1079" s="2" t="s">
        <v>20</v>
      </c>
      <c r="D1079" s="2" t="s">
        <v>36</v>
      </c>
      <c r="E1079" s="107">
        <v>2186.2399999999998</v>
      </c>
    </row>
    <row r="1080" spans="1:5" x14ac:dyDescent="0.2">
      <c r="A1080" s="3">
        <v>40912</v>
      </c>
      <c r="B1080" s="2" t="s">
        <v>31</v>
      </c>
      <c r="C1080" s="2" t="s">
        <v>23</v>
      </c>
      <c r="D1080" s="2" t="s">
        <v>21</v>
      </c>
      <c r="E1080" s="107">
        <v>8586.2800000000007</v>
      </c>
    </row>
    <row r="1081" spans="1:5" x14ac:dyDescent="0.2">
      <c r="A1081" s="3">
        <v>41067</v>
      </c>
      <c r="B1081" s="2" t="s">
        <v>28</v>
      </c>
      <c r="C1081" s="2" t="s">
        <v>14</v>
      </c>
      <c r="D1081" s="2" t="s">
        <v>15</v>
      </c>
      <c r="E1081" s="107">
        <v>2660.55</v>
      </c>
    </row>
    <row r="1082" spans="1:5" x14ac:dyDescent="0.2">
      <c r="A1082" s="3">
        <v>41597</v>
      </c>
      <c r="B1082" s="2" t="s">
        <v>13</v>
      </c>
      <c r="C1082" s="2" t="s">
        <v>23</v>
      </c>
      <c r="D1082" s="2" t="s">
        <v>34</v>
      </c>
      <c r="E1082" s="107">
        <v>4853.7299999999996</v>
      </c>
    </row>
    <row r="1083" spans="1:5" x14ac:dyDescent="0.2">
      <c r="A1083" s="3">
        <v>40937</v>
      </c>
      <c r="B1083" s="2" t="s">
        <v>17</v>
      </c>
      <c r="C1083" s="2" t="s">
        <v>27</v>
      </c>
      <c r="D1083" s="2" t="s">
        <v>24</v>
      </c>
      <c r="E1083" s="107">
        <v>6857.44</v>
      </c>
    </row>
    <row r="1084" spans="1:5" x14ac:dyDescent="0.2">
      <c r="A1084" s="3">
        <v>40961</v>
      </c>
      <c r="B1084" s="2" t="s">
        <v>13</v>
      </c>
      <c r="C1084" s="2" t="s">
        <v>23</v>
      </c>
      <c r="D1084" s="2" t="s">
        <v>282</v>
      </c>
      <c r="E1084" s="107">
        <v>303.5</v>
      </c>
    </row>
    <row r="1085" spans="1:5" x14ac:dyDescent="0.2">
      <c r="A1085" s="3">
        <v>41210</v>
      </c>
      <c r="B1085" s="2" t="s">
        <v>31</v>
      </c>
      <c r="C1085" s="2" t="s">
        <v>23</v>
      </c>
      <c r="D1085" s="2" t="s">
        <v>30</v>
      </c>
      <c r="E1085" s="107">
        <v>1663.8</v>
      </c>
    </row>
    <row r="1086" spans="1:5" x14ac:dyDescent="0.2">
      <c r="A1086" s="3">
        <v>41609</v>
      </c>
      <c r="B1086" s="2" t="s">
        <v>13</v>
      </c>
      <c r="C1086" s="2" t="s">
        <v>20</v>
      </c>
      <c r="D1086" s="2" t="s">
        <v>18</v>
      </c>
      <c r="E1086" s="107">
        <v>4583.07</v>
      </c>
    </row>
    <row r="1087" spans="1:5" x14ac:dyDescent="0.2">
      <c r="A1087" s="3">
        <v>40955</v>
      </c>
      <c r="B1087" s="2" t="s">
        <v>17</v>
      </c>
      <c r="C1087" s="2" t="s">
        <v>27</v>
      </c>
      <c r="D1087" s="2" t="s">
        <v>21</v>
      </c>
      <c r="E1087" s="107">
        <v>95.01</v>
      </c>
    </row>
    <row r="1088" spans="1:5" x14ac:dyDescent="0.2">
      <c r="A1088" s="3">
        <v>41364</v>
      </c>
      <c r="B1088" s="2" t="s">
        <v>17</v>
      </c>
      <c r="C1088" s="2" t="s">
        <v>23</v>
      </c>
      <c r="D1088" s="2" t="s">
        <v>34</v>
      </c>
      <c r="E1088" s="107">
        <v>1050.48</v>
      </c>
    </row>
    <row r="1089" spans="1:5" x14ac:dyDescent="0.2">
      <c r="A1089" s="3">
        <v>41636</v>
      </c>
      <c r="B1089" s="2" t="s">
        <v>17</v>
      </c>
      <c r="C1089" s="2" t="s">
        <v>27</v>
      </c>
      <c r="D1089" s="2" t="s">
        <v>35</v>
      </c>
      <c r="E1089" s="107">
        <v>5988.13</v>
      </c>
    </row>
    <row r="1090" spans="1:5" x14ac:dyDescent="0.2">
      <c r="A1090" s="3">
        <v>41458</v>
      </c>
      <c r="B1090" s="2" t="s">
        <v>31</v>
      </c>
      <c r="C1090" s="2" t="s">
        <v>27</v>
      </c>
      <c r="D1090" s="2" t="s">
        <v>36</v>
      </c>
      <c r="E1090" s="107">
        <v>1783.3</v>
      </c>
    </row>
    <row r="1091" spans="1:5" x14ac:dyDescent="0.2">
      <c r="A1091" s="3">
        <v>41586</v>
      </c>
      <c r="B1091" s="2" t="s">
        <v>17</v>
      </c>
      <c r="C1091" s="2" t="s">
        <v>14</v>
      </c>
      <c r="D1091" s="2" t="s">
        <v>32</v>
      </c>
      <c r="E1091" s="107">
        <v>5655.51</v>
      </c>
    </row>
    <row r="1092" spans="1:5" x14ac:dyDescent="0.2">
      <c r="A1092" s="3">
        <v>41247</v>
      </c>
      <c r="B1092" s="2" t="s">
        <v>31</v>
      </c>
      <c r="C1092" s="2" t="s">
        <v>14</v>
      </c>
      <c r="D1092" s="2" t="s">
        <v>24</v>
      </c>
      <c r="E1092" s="107">
        <v>5376.55</v>
      </c>
    </row>
    <row r="1093" spans="1:5" x14ac:dyDescent="0.2">
      <c r="A1093" s="3">
        <v>41622</v>
      </c>
      <c r="B1093" s="2" t="s">
        <v>13</v>
      </c>
      <c r="C1093" s="2" t="s">
        <v>14</v>
      </c>
      <c r="D1093" s="2" t="s">
        <v>30</v>
      </c>
      <c r="E1093" s="107">
        <v>8063.05</v>
      </c>
    </row>
    <row r="1094" spans="1:5" x14ac:dyDescent="0.2">
      <c r="A1094" s="3">
        <v>41421</v>
      </c>
      <c r="B1094" s="2" t="s">
        <v>28</v>
      </c>
      <c r="C1094" s="2" t="s">
        <v>20</v>
      </c>
      <c r="D1094" s="2" t="s">
        <v>24</v>
      </c>
      <c r="E1094" s="107">
        <v>1809.87</v>
      </c>
    </row>
    <row r="1095" spans="1:5" x14ac:dyDescent="0.2">
      <c r="A1095" s="3">
        <v>41427</v>
      </c>
      <c r="B1095" s="2" t="s">
        <v>13</v>
      </c>
      <c r="C1095" s="2" t="s">
        <v>20</v>
      </c>
      <c r="D1095" s="2" t="s">
        <v>33</v>
      </c>
      <c r="E1095" s="107">
        <v>9024.76</v>
      </c>
    </row>
    <row r="1096" spans="1:5" x14ac:dyDescent="0.2">
      <c r="A1096" s="3">
        <v>41473</v>
      </c>
      <c r="B1096" s="2" t="s">
        <v>17</v>
      </c>
      <c r="C1096" s="2" t="s">
        <v>27</v>
      </c>
      <c r="D1096" s="2" t="s">
        <v>30</v>
      </c>
      <c r="E1096" s="107">
        <v>9888.6299999999992</v>
      </c>
    </row>
    <row r="1097" spans="1:5" x14ac:dyDescent="0.2">
      <c r="A1097" s="3">
        <v>41453</v>
      </c>
      <c r="B1097" s="2" t="s">
        <v>13</v>
      </c>
      <c r="C1097" s="2" t="s">
        <v>20</v>
      </c>
      <c r="D1097" s="2" t="s">
        <v>282</v>
      </c>
      <c r="E1097" s="107">
        <v>4752.33</v>
      </c>
    </row>
    <row r="1098" spans="1:5" x14ac:dyDescent="0.2">
      <c r="A1098" s="3">
        <v>41061</v>
      </c>
      <c r="B1098" s="2" t="s">
        <v>17</v>
      </c>
      <c r="C1098" s="2" t="s">
        <v>23</v>
      </c>
      <c r="D1098" s="2" t="s">
        <v>36</v>
      </c>
      <c r="E1098" s="107">
        <v>8926.61</v>
      </c>
    </row>
    <row r="1099" spans="1:5" x14ac:dyDescent="0.2">
      <c r="A1099" s="3">
        <v>41547</v>
      </c>
      <c r="B1099" s="2" t="s">
        <v>13</v>
      </c>
      <c r="C1099" s="2" t="s">
        <v>20</v>
      </c>
      <c r="D1099" s="2" t="s">
        <v>29</v>
      </c>
      <c r="E1099" s="107">
        <v>9523.4500000000007</v>
      </c>
    </row>
    <row r="1100" spans="1:5" x14ac:dyDescent="0.2">
      <c r="A1100" s="3">
        <v>41633</v>
      </c>
      <c r="B1100" s="2" t="s">
        <v>13</v>
      </c>
      <c r="C1100" s="2" t="s">
        <v>27</v>
      </c>
      <c r="D1100" s="2" t="s">
        <v>30</v>
      </c>
      <c r="E1100" s="107">
        <v>4142.3599999999997</v>
      </c>
    </row>
    <row r="1101" spans="1:5" x14ac:dyDescent="0.2">
      <c r="A1101" s="3">
        <v>41162</v>
      </c>
      <c r="B1101" s="2" t="s">
        <v>13</v>
      </c>
      <c r="C1101" s="2" t="s">
        <v>20</v>
      </c>
      <c r="D1101" s="2" t="s">
        <v>29</v>
      </c>
      <c r="E1101" s="107">
        <v>7709.96</v>
      </c>
    </row>
    <row r="1102" spans="1:5" x14ac:dyDescent="0.2">
      <c r="A1102" s="3">
        <v>40926</v>
      </c>
      <c r="B1102" s="2" t="s">
        <v>28</v>
      </c>
      <c r="C1102" s="2" t="s">
        <v>23</v>
      </c>
      <c r="D1102" s="2" t="s">
        <v>21</v>
      </c>
      <c r="E1102" s="107">
        <v>539.69000000000005</v>
      </c>
    </row>
    <row r="1103" spans="1:5" x14ac:dyDescent="0.2">
      <c r="A1103" s="3">
        <v>41611</v>
      </c>
      <c r="B1103" s="2" t="s">
        <v>31</v>
      </c>
      <c r="C1103" s="2" t="s">
        <v>14</v>
      </c>
      <c r="D1103" s="2" t="s">
        <v>24</v>
      </c>
      <c r="E1103" s="107">
        <v>6164.28</v>
      </c>
    </row>
    <row r="1104" spans="1:5" x14ac:dyDescent="0.2">
      <c r="A1104" s="3">
        <v>41301</v>
      </c>
      <c r="B1104" s="2" t="s">
        <v>31</v>
      </c>
      <c r="C1104" s="2" t="s">
        <v>27</v>
      </c>
      <c r="D1104" s="2" t="s">
        <v>15</v>
      </c>
      <c r="E1104" s="107">
        <v>5177.1499999999996</v>
      </c>
    </row>
    <row r="1105" spans="1:5" x14ac:dyDescent="0.2">
      <c r="A1105" s="3">
        <v>41098</v>
      </c>
      <c r="B1105" s="2" t="s">
        <v>17</v>
      </c>
      <c r="C1105" s="2" t="s">
        <v>27</v>
      </c>
      <c r="D1105" s="2" t="s">
        <v>21</v>
      </c>
      <c r="E1105" s="107">
        <v>664.62</v>
      </c>
    </row>
    <row r="1106" spans="1:5" x14ac:dyDescent="0.2">
      <c r="A1106" s="3">
        <v>41247</v>
      </c>
      <c r="B1106" s="2" t="s">
        <v>13</v>
      </c>
      <c r="C1106" s="2" t="s">
        <v>14</v>
      </c>
      <c r="D1106" s="2" t="s">
        <v>24</v>
      </c>
      <c r="E1106" s="107">
        <v>8682.67</v>
      </c>
    </row>
    <row r="1107" spans="1:5" x14ac:dyDescent="0.2">
      <c r="A1107" s="3">
        <v>41311</v>
      </c>
      <c r="B1107" s="2" t="s">
        <v>17</v>
      </c>
      <c r="C1107" s="2" t="s">
        <v>14</v>
      </c>
      <c r="D1107" s="2" t="s">
        <v>33</v>
      </c>
      <c r="E1107" s="107">
        <v>4189.08</v>
      </c>
    </row>
    <row r="1108" spans="1:5" x14ac:dyDescent="0.2">
      <c r="A1108" s="3">
        <v>41346</v>
      </c>
      <c r="B1108" s="2" t="s">
        <v>31</v>
      </c>
      <c r="C1108" s="2" t="s">
        <v>14</v>
      </c>
      <c r="D1108" s="2" t="s">
        <v>32</v>
      </c>
      <c r="E1108" s="107">
        <v>6554.83</v>
      </c>
    </row>
    <row r="1109" spans="1:5" x14ac:dyDescent="0.2">
      <c r="A1109" s="3">
        <v>41599</v>
      </c>
      <c r="B1109" s="2" t="s">
        <v>17</v>
      </c>
      <c r="C1109" s="2" t="s">
        <v>27</v>
      </c>
      <c r="D1109" s="2" t="s">
        <v>33</v>
      </c>
      <c r="E1109" s="107">
        <v>8500.2800000000007</v>
      </c>
    </row>
    <row r="1110" spans="1:5" x14ac:dyDescent="0.2">
      <c r="A1110" s="3">
        <v>41301</v>
      </c>
      <c r="B1110" s="2" t="s">
        <v>17</v>
      </c>
      <c r="C1110" s="2" t="s">
        <v>14</v>
      </c>
      <c r="D1110" s="2" t="s">
        <v>21</v>
      </c>
      <c r="E1110" s="107">
        <v>6906.91</v>
      </c>
    </row>
    <row r="1111" spans="1:5" x14ac:dyDescent="0.2">
      <c r="A1111" s="3">
        <v>41265</v>
      </c>
      <c r="B1111" s="2" t="s">
        <v>28</v>
      </c>
      <c r="C1111" s="2" t="s">
        <v>20</v>
      </c>
      <c r="D1111" s="2" t="s">
        <v>30</v>
      </c>
      <c r="E1111" s="107">
        <v>4981.6099999999997</v>
      </c>
    </row>
    <row r="1112" spans="1:5" x14ac:dyDescent="0.2">
      <c r="A1112" s="3">
        <v>41150</v>
      </c>
      <c r="B1112" s="2" t="s">
        <v>13</v>
      </c>
      <c r="C1112" s="2" t="s">
        <v>20</v>
      </c>
      <c r="D1112" s="2" t="s">
        <v>18</v>
      </c>
      <c r="E1112" s="107">
        <v>5717.78</v>
      </c>
    </row>
    <row r="1113" spans="1:5" x14ac:dyDescent="0.2">
      <c r="A1113" s="3">
        <v>41410</v>
      </c>
      <c r="B1113" s="2" t="s">
        <v>28</v>
      </c>
      <c r="C1113" s="2" t="s">
        <v>27</v>
      </c>
      <c r="D1113" s="2" t="s">
        <v>36</v>
      </c>
      <c r="E1113" s="107">
        <v>6045.59</v>
      </c>
    </row>
    <row r="1114" spans="1:5" x14ac:dyDescent="0.2">
      <c r="A1114" s="3">
        <v>40956</v>
      </c>
      <c r="B1114" s="2" t="s">
        <v>31</v>
      </c>
      <c r="C1114" s="2" t="s">
        <v>23</v>
      </c>
      <c r="D1114" s="2" t="s">
        <v>18</v>
      </c>
      <c r="E1114" s="107">
        <v>1696.26</v>
      </c>
    </row>
    <row r="1115" spans="1:5" x14ac:dyDescent="0.2">
      <c r="A1115" s="3">
        <v>41201</v>
      </c>
      <c r="B1115" s="2" t="s">
        <v>17</v>
      </c>
      <c r="C1115" s="2" t="s">
        <v>20</v>
      </c>
      <c r="D1115" s="2" t="s">
        <v>32</v>
      </c>
      <c r="E1115" s="107">
        <v>5911.45</v>
      </c>
    </row>
    <row r="1116" spans="1:5" x14ac:dyDescent="0.2">
      <c r="A1116" s="3">
        <v>40959</v>
      </c>
      <c r="B1116" s="2" t="s">
        <v>28</v>
      </c>
      <c r="C1116" s="2" t="s">
        <v>14</v>
      </c>
      <c r="D1116" s="2" t="s">
        <v>282</v>
      </c>
      <c r="E1116" s="107">
        <v>6686.4</v>
      </c>
    </row>
    <row r="1117" spans="1:5" x14ac:dyDescent="0.2">
      <c r="A1117" s="3">
        <v>41072</v>
      </c>
      <c r="B1117" s="2" t="s">
        <v>13</v>
      </c>
      <c r="C1117" s="2" t="s">
        <v>20</v>
      </c>
      <c r="D1117" s="2" t="s">
        <v>15</v>
      </c>
      <c r="E1117" s="107">
        <v>5390.32</v>
      </c>
    </row>
    <row r="1118" spans="1:5" x14ac:dyDescent="0.2">
      <c r="A1118" s="3">
        <v>41047</v>
      </c>
      <c r="B1118" s="2" t="s">
        <v>17</v>
      </c>
      <c r="C1118" s="2" t="s">
        <v>14</v>
      </c>
      <c r="D1118" s="2" t="s">
        <v>36</v>
      </c>
      <c r="E1118" s="107">
        <v>9251.11</v>
      </c>
    </row>
    <row r="1119" spans="1:5" x14ac:dyDescent="0.2">
      <c r="A1119" s="3">
        <v>41023</v>
      </c>
      <c r="B1119" s="2" t="s">
        <v>17</v>
      </c>
      <c r="C1119" s="2" t="s">
        <v>20</v>
      </c>
      <c r="D1119" s="2" t="s">
        <v>24</v>
      </c>
      <c r="E1119" s="107">
        <v>3792.25</v>
      </c>
    </row>
    <row r="1120" spans="1:5" x14ac:dyDescent="0.2">
      <c r="A1120" s="3">
        <v>40965</v>
      </c>
      <c r="B1120" s="2" t="s">
        <v>13</v>
      </c>
      <c r="C1120" s="2" t="s">
        <v>20</v>
      </c>
      <c r="D1120" s="2" t="s">
        <v>33</v>
      </c>
      <c r="E1120" s="107">
        <v>4039.15</v>
      </c>
    </row>
    <row r="1121" spans="1:5" x14ac:dyDescent="0.2">
      <c r="A1121" s="3">
        <v>40990</v>
      </c>
      <c r="B1121" s="2" t="s">
        <v>17</v>
      </c>
      <c r="C1121" s="2" t="s">
        <v>23</v>
      </c>
      <c r="D1121" s="2" t="s">
        <v>33</v>
      </c>
      <c r="E1121" s="107">
        <v>2535.2800000000002</v>
      </c>
    </row>
    <row r="1122" spans="1:5" x14ac:dyDescent="0.2">
      <c r="A1122" s="3">
        <v>41100</v>
      </c>
      <c r="B1122" s="2" t="s">
        <v>31</v>
      </c>
      <c r="C1122" s="2" t="s">
        <v>27</v>
      </c>
      <c r="D1122" s="2" t="s">
        <v>33</v>
      </c>
      <c r="E1122" s="107">
        <v>9274.25</v>
      </c>
    </row>
    <row r="1123" spans="1:5" x14ac:dyDescent="0.2">
      <c r="A1123" s="3">
        <v>41434</v>
      </c>
      <c r="B1123" s="2" t="s">
        <v>13</v>
      </c>
      <c r="C1123" s="2" t="s">
        <v>23</v>
      </c>
      <c r="D1123" s="2" t="s">
        <v>34</v>
      </c>
      <c r="E1123" s="107">
        <v>6002.12</v>
      </c>
    </row>
    <row r="1124" spans="1:5" x14ac:dyDescent="0.2">
      <c r="A1124" s="3">
        <v>41469</v>
      </c>
      <c r="B1124" s="2" t="s">
        <v>31</v>
      </c>
      <c r="C1124" s="2" t="s">
        <v>27</v>
      </c>
      <c r="D1124" s="2" t="s">
        <v>29</v>
      </c>
      <c r="E1124" s="107">
        <v>1971.35</v>
      </c>
    </row>
    <row r="1125" spans="1:5" x14ac:dyDescent="0.2">
      <c r="A1125" s="3">
        <v>41581</v>
      </c>
      <c r="B1125" s="2" t="s">
        <v>13</v>
      </c>
      <c r="C1125" s="2" t="s">
        <v>23</v>
      </c>
      <c r="D1125" s="2" t="s">
        <v>34</v>
      </c>
      <c r="E1125" s="107">
        <v>2629.51</v>
      </c>
    </row>
    <row r="1126" spans="1:5" x14ac:dyDescent="0.2">
      <c r="A1126" s="3">
        <v>40939</v>
      </c>
      <c r="B1126" s="2" t="s">
        <v>17</v>
      </c>
      <c r="C1126" s="2" t="s">
        <v>20</v>
      </c>
      <c r="D1126" s="2" t="s">
        <v>32</v>
      </c>
      <c r="E1126" s="107">
        <v>4899.3100000000004</v>
      </c>
    </row>
    <row r="1127" spans="1:5" x14ac:dyDescent="0.2">
      <c r="A1127" s="3">
        <v>41470</v>
      </c>
      <c r="B1127" s="2" t="s">
        <v>13</v>
      </c>
      <c r="C1127" s="2" t="s">
        <v>23</v>
      </c>
      <c r="D1127" s="2" t="s">
        <v>30</v>
      </c>
      <c r="E1127" s="107">
        <v>6786.19</v>
      </c>
    </row>
    <row r="1128" spans="1:5" x14ac:dyDescent="0.2">
      <c r="A1128" s="3">
        <v>41152</v>
      </c>
      <c r="B1128" s="2" t="s">
        <v>28</v>
      </c>
      <c r="C1128" s="2" t="s">
        <v>23</v>
      </c>
      <c r="D1128" s="2" t="s">
        <v>18</v>
      </c>
      <c r="E1128" s="107">
        <v>3520.7</v>
      </c>
    </row>
    <row r="1129" spans="1:5" x14ac:dyDescent="0.2">
      <c r="A1129" s="3">
        <v>41433</v>
      </c>
      <c r="B1129" s="2" t="s">
        <v>13</v>
      </c>
      <c r="C1129" s="2" t="s">
        <v>27</v>
      </c>
      <c r="D1129" s="2" t="s">
        <v>29</v>
      </c>
      <c r="E1129" s="107">
        <v>8389.02</v>
      </c>
    </row>
    <row r="1130" spans="1:5" x14ac:dyDescent="0.2">
      <c r="A1130" s="3">
        <v>41433</v>
      </c>
      <c r="B1130" s="2" t="s">
        <v>28</v>
      </c>
      <c r="C1130" s="2" t="s">
        <v>20</v>
      </c>
      <c r="D1130" s="2" t="s">
        <v>30</v>
      </c>
      <c r="E1130" s="107">
        <v>1873.63</v>
      </c>
    </row>
    <row r="1131" spans="1:5" x14ac:dyDescent="0.2">
      <c r="A1131" s="3">
        <v>41424</v>
      </c>
      <c r="B1131" s="2" t="s">
        <v>13</v>
      </c>
      <c r="C1131" s="2" t="s">
        <v>27</v>
      </c>
      <c r="D1131" s="2" t="s">
        <v>15</v>
      </c>
      <c r="E1131" s="107">
        <v>1732.39</v>
      </c>
    </row>
    <row r="1132" spans="1:5" x14ac:dyDescent="0.2">
      <c r="A1132" s="3">
        <v>41074</v>
      </c>
      <c r="B1132" s="2" t="s">
        <v>17</v>
      </c>
      <c r="C1132" s="2" t="s">
        <v>23</v>
      </c>
      <c r="D1132" s="2" t="s">
        <v>26</v>
      </c>
      <c r="E1132" s="107">
        <v>7879.83</v>
      </c>
    </row>
    <row r="1133" spans="1:5" x14ac:dyDescent="0.2">
      <c r="A1133" s="3">
        <v>40926</v>
      </c>
      <c r="B1133" s="2" t="s">
        <v>31</v>
      </c>
      <c r="C1133" s="2" t="s">
        <v>14</v>
      </c>
      <c r="D1133" s="2" t="s">
        <v>24</v>
      </c>
      <c r="E1133" s="107">
        <v>8492.31</v>
      </c>
    </row>
    <row r="1134" spans="1:5" x14ac:dyDescent="0.2">
      <c r="A1134" s="3">
        <v>41291</v>
      </c>
      <c r="B1134" s="2" t="s">
        <v>31</v>
      </c>
      <c r="C1134" s="2" t="s">
        <v>27</v>
      </c>
      <c r="D1134" s="2" t="s">
        <v>18</v>
      </c>
      <c r="E1134" s="107">
        <v>799.85</v>
      </c>
    </row>
    <row r="1135" spans="1:5" x14ac:dyDescent="0.2">
      <c r="A1135" s="3">
        <v>41397</v>
      </c>
      <c r="B1135" s="2" t="s">
        <v>31</v>
      </c>
      <c r="C1135" s="2" t="s">
        <v>14</v>
      </c>
      <c r="D1135" s="2" t="s">
        <v>282</v>
      </c>
      <c r="E1135" s="107">
        <v>6514.18</v>
      </c>
    </row>
    <row r="1136" spans="1:5" x14ac:dyDescent="0.2">
      <c r="A1136" s="3">
        <v>41489</v>
      </c>
      <c r="B1136" s="2" t="s">
        <v>31</v>
      </c>
      <c r="C1136" s="2" t="s">
        <v>14</v>
      </c>
      <c r="D1136" s="2" t="s">
        <v>34</v>
      </c>
      <c r="E1136" s="107">
        <v>4514.13</v>
      </c>
    </row>
    <row r="1137" spans="1:5" x14ac:dyDescent="0.2">
      <c r="A1137" s="3">
        <v>41518</v>
      </c>
      <c r="B1137" s="2" t="s">
        <v>13</v>
      </c>
      <c r="C1137" s="2" t="s">
        <v>20</v>
      </c>
      <c r="D1137" s="2" t="s">
        <v>24</v>
      </c>
      <c r="E1137" s="107">
        <v>5119.33</v>
      </c>
    </row>
    <row r="1138" spans="1:5" x14ac:dyDescent="0.2">
      <c r="A1138" s="3">
        <v>41477</v>
      </c>
      <c r="B1138" s="2" t="s">
        <v>31</v>
      </c>
      <c r="C1138" s="2" t="s">
        <v>20</v>
      </c>
      <c r="D1138" s="2" t="s">
        <v>35</v>
      </c>
      <c r="E1138" s="107">
        <v>7248.74</v>
      </c>
    </row>
    <row r="1139" spans="1:5" x14ac:dyDescent="0.2">
      <c r="A1139" s="3">
        <v>40926</v>
      </c>
      <c r="B1139" s="2" t="s">
        <v>13</v>
      </c>
      <c r="C1139" s="2" t="s">
        <v>27</v>
      </c>
      <c r="D1139" s="2" t="s">
        <v>21</v>
      </c>
      <c r="E1139" s="107">
        <v>9885.9599999999991</v>
      </c>
    </row>
    <row r="1140" spans="1:5" x14ac:dyDescent="0.2">
      <c r="A1140" s="3">
        <v>41615</v>
      </c>
      <c r="B1140" s="2" t="s">
        <v>13</v>
      </c>
      <c r="C1140" s="2" t="s">
        <v>27</v>
      </c>
      <c r="D1140" s="2" t="s">
        <v>34</v>
      </c>
      <c r="E1140" s="107">
        <v>2887.44</v>
      </c>
    </row>
    <row r="1141" spans="1:5" x14ac:dyDescent="0.2">
      <c r="A1141" s="3">
        <v>41004</v>
      </c>
      <c r="B1141" s="2" t="s">
        <v>31</v>
      </c>
      <c r="C1141" s="2" t="s">
        <v>27</v>
      </c>
      <c r="D1141" s="2" t="s">
        <v>29</v>
      </c>
      <c r="E1141" s="107">
        <v>1588.32</v>
      </c>
    </row>
    <row r="1142" spans="1:5" x14ac:dyDescent="0.2">
      <c r="A1142" s="3">
        <v>40990</v>
      </c>
      <c r="B1142" s="2" t="s">
        <v>31</v>
      </c>
      <c r="C1142" s="2" t="s">
        <v>23</v>
      </c>
      <c r="D1142" s="2" t="s">
        <v>282</v>
      </c>
      <c r="E1142" s="107">
        <v>2814.25</v>
      </c>
    </row>
    <row r="1143" spans="1:5" x14ac:dyDescent="0.2">
      <c r="A1143" s="3">
        <v>41110</v>
      </c>
      <c r="B1143" s="2" t="s">
        <v>31</v>
      </c>
      <c r="C1143" s="2" t="s">
        <v>14</v>
      </c>
      <c r="D1143" s="2" t="s">
        <v>36</v>
      </c>
      <c r="E1143" s="107">
        <v>1895.04</v>
      </c>
    </row>
    <row r="1144" spans="1:5" x14ac:dyDescent="0.2">
      <c r="A1144" s="3">
        <v>41074</v>
      </c>
      <c r="B1144" s="2" t="s">
        <v>13</v>
      </c>
      <c r="C1144" s="2" t="s">
        <v>23</v>
      </c>
      <c r="D1144" s="2" t="s">
        <v>282</v>
      </c>
      <c r="E1144" s="107">
        <v>2868.45</v>
      </c>
    </row>
    <row r="1145" spans="1:5" x14ac:dyDescent="0.2">
      <c r="A1145" s="3">
        <v>41098</v>
      </c>
      <c r="B1145" s="2" t="s">
        <v>28</v>
      </c>
      <c r="C1145" s="2" t="s">
        <v>14</v>
      </c>
      <c r="D1145" s="2" t="s">
        <v>35</v>
      </c>
      <c r="E1145" s="107">
        <v>1905.08</v>
      </c>
    </row>
    <row r="1146" spans="1:5" x14ac:dyDescent="0.2">
      <c r="A1146" s="3">
        <v>41027</v>
      </c>
      <c r="B1146" s="2" t="s">
        <v>28</v>
      </c>
      <c r="C1146" s="2" t="s">
        <v>23</v>
      </c>
      <c r="D1146" s="2" t="s">
        <v>32</v>
      </c>
      <c r="E1146" s="107">
        <v>265.85000000000002</v>
      </c>
    </row>
    <row r="1147" spans="1:5" x14ac:dyDescent="0.2">
      <c r="A1147" s="3">
        <v>40940</v>
      </c>
      <c r="B1147" s="2" t="s">
        <v>28</v>
      </c>
      <c r="C1147" s="2" t="s">
        <v>27</v>
      </c>
      <c r="D1147" s="2" t="s">
        <v>30</v>
      </c>
      <c r="E1147" s="107">
        <v>8590.34</v>
      </c>
    </row>
    <row r="1148" spans="1:5" x14ac:dyDescent="0.2">
      <c r="A1148" s="3">
        <v>41397</v>
      </c>
      <c r="B1148" s="2" t="s">
        <v>17</v>
      </c>
      <c r="C1148" s="2" t="s">
        <v>27</v>
      </c>
      <c r="D1148" s="2" t="s">
        <v>33</v>
      </c>
      <c r="E1148" s="107">
        <v>2116.7600000000002</v>
      </c>
    </row>
    <row r="1149" spans="1:5" x14ac:dyDescent="0.2">
      <c r="A1149" s="3">
        <v>41021</v>
      </c>
      <c r="B1149" s="2" t="s">
        <v>13</v>
      </c>
      <c r="C1149" s="2" t="s">
        <v>27</v>
      </c>
      <c r="D1149" s="2" t="s">
        <v>34</v>
      </c>
      <c r="E1149" s="107">
        <v>405.57</v>
      </c>
    </row>
    <row r="1150" spans="1:5" x14ac:dyDescent="0.2">
      <c r="A1150" s="3">
        <v>40932</v>
      </c>
      <c r="B1150" s="2" t="s">
        <v>28</v>
      </c>
      <c r="C1150" s="2" t="s">
        <v>23</v>
      </c>
      <c r="D1150" s="2" t="s">
        <v>36</v>
      </c>
      <c r="E1150" s="107">
        <v>3387.15</v>
      </c>
    </row>
    <row r="1151" spans="1:5" x14ac:dyDescent="0.2">
      <c r="A1151" s="3">
        <v>41216</v>
      </c>
      <c r="B1151" s="2" t="s">
        <v>17</v>
      </c>
      <c r="C1151" s="2" t="s">
        <v>20</v>
      </c>
      <c r="D1151" s="2" t="s">
        <v>26</v>
      </c>
      <c r="E1151" s="107">
        <v>5434.85</v>
      </c>
    </row>
    <row r="1152" spans="1:5" x14ac:dyDescent="0.2">
      <c r="A1152" s="3">
        <v>41151</v>
      </c>
      <c r="B1152" s="2" t="s">
        <v>17</v>
      </c>
      <c r="C1152" s="2" t="s">
        <v>20</v>
      </c>
      <c r="D1152" s="2" t="s">
        <v>15</v>
      </c>
      <c r="E1152" s="107">
        <v>3504.52</v>
      </c>
    </row>
    <row r="1153" spans="1:5" x14ac:dyDescent="0.2">
      <c r="A1153" s="3">
        <v>41030</v>
      </c>
      <c r="B1153" s="2" t="s">
        <v>13</v>
      </c>
      <c r="C1153" s="2" t="s">
        <v>23</v>
      </c>
      <c r="D1153" s="2" t="s">
        <v>18</v>
      </c>
      <c r="E1153" s="107">
        <v>4840.1000000000004</v>
      </c>
    </row>
    <row r="1154" spans="1:5" x14ac:dyDescent="0.2">
      <c r="A1154" s="3">
        <v>41588</v>
      </c>
      <c r="B1154" s="2" t="s">
        <v>13</v>
      </c>
      <c r="C1154" s="2" t="s">
        <v>27</v>
      </c>
      <c r="D1154" s="2" t="s">
        <v>36</v>
      </c>
      <c r="E1154" s="107">
        <v>9266.7900000000009</v>
      </c>
    </row>
    <row r="1155" spans="1:5" x14ac:dyDescent="0.2">
      <c r="A1155" s="3">
        <v>41355</v>
      </c>
      <c r="B1155" s="2" t="s">
        <v>31</v>
      </c>
      <c r="C1155" s="2" t="s">
        <v>23</v>
      </c>
      <c r="D1155" s="2" t="s">
        <v>282</v>
      </c>
      <c r="E1155" s="107">
        <v>2077.98</v>
      </c>
    </row>
    <row r="1156" spans="1:5" x14ac:dyDescent="0.2">
      <c r="A1156" s="3">
        <v>41562</v>
      </c>
      <c r="B1156" s="2" t="s">
        <v>31</v>
      </c>
      <c r="C1156" s="2" t="s">
        <v>27</v>
      </c>
      <c r="D1156" s="2" t="s">
        <v>18</v>
      </c>
      <c r="E1156" s="107">
        <v>600.74</v>
      </c>
    </row>
    <row r="1157" spans="1:5" x14ac:dyDescent="0.2">
      <c r="A1157" s="3">
        <v>41394</v>
      </c>
      <c r="B1157" s="2" t="s">
        <v>28</v>
      </c>
      <c r="C1157" s="2" t="s">
        <v>20</v>
      </c>
      <c r="D1157" s="2" t="s">
        <v>21</v>
      </c>
      <c r="E1157" s="107">
        <v>5382.83</v>
      </c>
    </row>
    <row r="1158" spans="1:5" x14ac:dyDescent="0.2">
      <c r="A1158" s="3">
        <v>41472</v>
      </c>
      <c r="B1158" s="2" t="s">
        <v>17</v>
      </c>
      <c r="C1158" s="2" t="s">
        <v>14</v>
      </c>
      <c r="D1158" s="2" t="s">
        <v>29</v>
      </c>
      <c r="E1158" s="107">
        <v>5552.08</v>
      </c>
    </row>
    <row r="1159" spans="1:5" x14ac:dyDescent="0.2">
      <c r="A1159" s="3">
        <v>41430</v>
      </c>
      <c r="B1159" s="2" t="s">
        <v>13</v>
      </c>
      <c r="C1159" s="2" t="s">
        <v>20</v>
      </c>
      <c r="D1159" s="2" t="s">
        <v>26</v>
      </c>
      <c r="E1159" s="107">
        <v>2582.46</v>
      </c>
    </row>
    <row r="1160" spans="1:5" x14ac:dyDescent="0.2">
      <c r="A1160" s="3">
        <v>41337</v>
      </c>
      <c r="B1160" s="2" t="s">
        <v>13</v>
      </c>
      <c r="C1160" s="2" t="s">
        <v>14</v>
      </c>
      <c r="D1160" s="2" t="s">
        <v>18</v>
      </c>
      <c r="E1160" s="107">
        <v>7547.8</v>
      </c>
    </row>
    <row r="1161" spans="1:5" x14ac:dyDescent="0.2">
      <c r="A1161" s="3">
        <v>41298</v>
      </c>
      <c r="B1161" s="2" t="s">
        <v>17</v>
      </c>
      <c r="C1161" s="2" t="s">
        <v>20</v>
      </c>
      <c r="D1161" s="2" t="s">
        <v>36</v>
      </c>
      <c r="E1161" s="107">
        <v>9496.6</v>
      </c>
    </row>
    <row r="1162" spans="1:5" x14ac:dyDescent="0.2">
      <c r="A1162" s="3">
        <v>41349</v>
      </c>
      <c r="B1162" s="2" t="s">
        <v>28</v>
      </c>
      <c r="C1162" s="2" t="s">
        <v>27</v>
      </c>
      <c r="D1162" s="2" t="s">
        <v>35</v>
      </c>
      <c r="E1162" s="107">
        <v>9633.4699999999993</v>
      </c>
    </row>
    <row r="1163" spans="1:5" x14ac:dyDescent="0.2">
      <c r="A1163" s="3">
        <v>41192</v>
      </c>
      <c r="B1163" s="2" t="s">
        <v>28</v>
      </c>
      <c r="C1163" s="2" t="s">
        <v>20</v>
      </c>
      <c r="D1163" s="2" t="s">
        <v>18</v>
      </c>
      <c r="E1163" s="107">
        <v>4191.91</v>
      </c>
    </row>
    <row r="1164" spans="1:5" x14ac:dyDescent="0.2">
      <c r="A1164" s="3">
        <v>41070</v>
      </c>
      <c r="B1164" s="2" t="s">
        <v>13</v>
      </c>
      <c r="C1164" s="2" t="s">
        <v>14</v>
      </c>
      <c r="D1164" s="2" t="s">
        <v>18</v>
      </c>
      <c r="E1164" s="107">
        <v>2159.5500000000002</v>
      </c>
    </row>
    <row r="1165" spans="1:5" x14ac:dyDescent="0.2">
      <c r="A1165" s="3">
        <v>40934</v>
      </c>
      <c r="B1165" s="2" t="s">
        <v>13</v>
      </c>
      <c r="C1165" s="2" t="s">
        <v>27</v>
      </c>
      <c r="D1165" s="2" t="s">
        <v>282</v>
      </c>
      <c r="E1165" s="107">
        <v>5149.4799999999996</v>
      </c>
    </row>
    <row r="1166" spans="1:5" x14ac:dyDescent="0.2">
      <c r="A1166" s="3">
        <v>41057</v>
      </c>
      <c r="B1166" s="2" t="s">
        <v>17</v>
      </c>
      <c r="C1166" s="2" t="s">
        <v>27</v>
      </c>
      <c r="D1166" s="2" t="s">
        <v>29</v>
      </c>
      <c r="E1166" s="107">
        <v>8953.4500000000007</v>
      </c>
    </row>
    <row r="1167" spans="1:5" x14ac:dyDescent="0.2">
      <c r="A1167" s="3">
        <v>41009</v>
      </c>
      <c r="B1167" s="2" t="s">
        <v>31</v>
      </c>
      <c r="C1167" s="2" t="s">
        <v>14</v>
      </c>
      <c r="D1167" s="2" t="s">
        <v>30</v>
      </c>
      <c r="E1167" s="107">
        <v>6445.13</v>
      </c>
    </row>
    <row r="1168" spans="1:5" x14ac:dyDescent="0.2">
      <c r="A1168" s="3">
        <v>41499</v>
      </c>
      <c r="B1168" s="2" t="s">
        <v>31</v>
      </c>
      <c r="C1168" s="2" t="s">
        <v>20</v>
      </c>
      <c r="D1168" s="2" t="s">
        <v>32</v>
      </c>
      <c r="E1168" s="107">
        <v>1470.18</v>
      </c>
    </row>
    <row r="1169" spans="1:5" x14ac:dyDescent="0.2">
      <c r="A1169" s="3">
        <v>41115</v>
      </c>
      <c r="B1169" s="2" t="s">
        <v>13</v>
      </c>
      <c r="C1169" s="2" t="s">
        <v>20</v>
      </c>
      <c r="D1169" s="2" t="s">
        <v>15</v>
      </c>
      <c r="E1169" s="107">
        <v>9868.7800000000007</v>
      </c>
    </row>
    <row r="1170" spans="1:5" x14ac:dyDescent="0.2">
      <c r="A1170" s="3">
        <v>41605</v>
      </c>
      <c r="B1170" s="2" t="s">
        <v>28</v>
      </c>
      <c r="C1170" s="2" t="s">
        <v>20</v>
      </c>
      <c r="D1170" s="2" t="s">
        <v>29</v>
      </c>
      <c r="E1170" s="107">
        <v>4011.8</v>
      </c>
    </row>
    <row r="1171" spans="1:5" x14ac:dyDescent="0.2">
      <c r="A1171" s="3">
        <v>41555</v>
      </c>
      <c r="B1171" s="2" t="s">
        <v>17</v>
      </c>
      <c r="C1171" s="2" t="s">
        <v>23</v>
      </c>
      <c r="D1171" s="2" t="s">
        <v>24</v>
      </c>
      <c r="E1171" s="107">
        <v>8807.58</v>
      </c>
    </row>
    <row r="1172" spans="1:5" x14ac:dyDescent="0.2">
      <c r="A1172" s="3">
        <v>41195</v>
      </c>
      <c r="B1172" s="2" t="s">
        <v>28</v>
      </c>
      <c r="C1172" s="2" t="s">
        <v>14</v>
      </c>
      <c r="D1172" s="2" t="s">
        <v>32</v>
      </c>
      <c r="E1172" s="107">
        <v>7394.15</v>
      </c>
    </row>
    <row r="1173" spans="1:5" x14ac:dyDescent="0.2">
      <c r="A1173" s="3">
        <v>41344</v>
      </c>
      <c r="B1173" s="2" t="s">
        <v>13</v>
      </c>
      <c r="C1173" s="2" t="s">
        <v>27</v>
      </c>
      <c r="D1173" s="2" t="s">
        <v>26</v>
      </c>
      <c r="E1173" s="107">
        <v>4478.03</v>
      </c>
    </row>
    <row r="1174" spans="1:5" x14ac:dyDescent="0.2">
      <c r="A1174" s="3">
        <v>41178</v>
      </c>
      <c r="B1174" s="2" t="s">
        <v>28</v>
      </c>
      <c r="C1174" s="2" t="s">
        <v>27</v>
      </c>
      <c r="D1174" s="2" t="s">
        <v>21</v>
      </c>
      <c r="E1174" s="107">
        <v>8421.57</v>
      </c>
    </row>
    <row r="1175" spans="1:5" x14ac:dyDescent="0.2">
      <c r="A1175" s="3">
        <v>41360</v>
      </c>
      <c r="B1175" s="2" t="s">
        <v>31</v>
      </c>
      <c r="C1175" s="2" t="s">
        <v>27</v>
      </c>
      <c r="D1175" s="2" t="s">
        <v>33</v>
      </c>
      <c r="E1175" s="107">
        <v>5724.06</v>
      </c>
    </row>
    <row r="1176" spans="1:5" x14ac:dyDescent="0.2">
      <c r="A1176" s="3">
        <v>41534</v>
      </c>
      <c r="B1176" s="2" t="s">
        <v>17</v>
      </c>
      <c r="C1176" s="2" t="s">
        <v>27</v>
      </c>
      <c r="D1176" s="2" t="s">
        <v>29</v>
      </c>
      <c r="E1176" s="107">
        <v>7244.51</v>
      </c>
    </row>
    <row r="1177" spans="1:5" x14ac:dyDescent="0.2">
      <c r="A1177" s="3">
        <v>41118</v>
      </c>
      <c r="B1177" s="2" t="s">
        <v>13</v>
      </c>
      <c r="C1177" s="2" t="s">
        <v>20</v>
      </c>
      <c r="D1177" s="2" t="s">
        <v>36</v>
      </c>
      <c r="E1177" s="107">
        <v>6740.55</v>
      </c>
    </row>
    <row r="1178" spans="1:5" x14ac:dyDescent="0.2">
      <c r="A1178" s="3">
        <v>40917</v>
      </c>
      <c r="B1178" s="2" t="s">
        <v>17</v>
      </c>
      <c r="C1178" s="2" t="s">
        <v>23</v>
      </c>
      <c r="D1178" s="2" t="s">
        <v>282</v>
      </c>
      <c r="E1178" s="107">
        <v>7851.12</v>
      </c>
    </row>
    <row r="1179" spans="1:5" x14ac:dyDescent="0.2">
      <c r="A1179" s="3">
        <v>41478</v>
      </c>
      <c r="B1179" s="2" t="s">
        <v>31</v>
      </c>
      <c r="C1179" s="2" t="s">
        <v>23</v>
      </c>
      <c r="D1179" s="2" t="s">
        <v>36</v>
      </c>
      <c r="E1179" s="107">
        <v>3114.36</v>
      </c>
    </row>
    <row r="1180" spans="1:5" x14ac:dyDescent="0.2">
      <c r="A1180" s="3">
        <v>41279</v>
      </c>
      <c r="B1180" s="2" t="s">
        <v>28</v>
      </c>
      <c r="C1180" s="2" t="s">
        <v>20</v>
      </c>
      <c r="D1180" s="2" t="s">
        <v>35</v>
      </c>
      <c r="E1180" s="107">
        <v>9614.39</v>
      </c>
    </row>
    <row r="1181" spans="1:5" x14ac:dyDescent="0.2">
      <c r="A1181" s="3">
        <v>41012</v>
      </c>
      <c r="B1181" s="2" t="s">
        <v>31</v>
      </c>
      <c r="C1181" s="2" t="s">
        <v>23</v>
      </c>
      <c r="D1181" s="2" t="s">
        <v>282</v>
      </c>
      <c r="E1181" s="107">
        <v>5794.27</v>
      </c>
    </row>
    <row r="1182" spans="1:5" x14ac:dyDescent="0.2">
      <c r="A1182" s="3">
        <v>41420</v>
      </c>
      <c r="B1182" s="2" t="s">
        <v>28</v>
      </c>
      <c r="C1182" s="2" t="s">
        <v>27</v>
      </c>
      <c r="D1182" s="2" t="s">
        <v>15</v>
      </c>
      <c r="E1182" s="107">
        <v>354.03</v>
      </c>
    </row>
    <row r="1183" spans="1:5" x14ac:dyDescent="0.2">
      <c r="A1183" s="3">
        <v>41443</v>
      </c>
      <c r="B1183" s="2" t="s">
        <v>31</v>
      </c>
      <c r="C1183" s="2" t="s">
        <v>20</v>
      </c>
      <c r="D1183" s="2" t="s">
        <v>35</v>
      </c>
      <c r="E1183" s="107">
        <v>9560.08</v>
      </c>
    </row>
    <row r="1184" spans="1:5" x14ac:dyDescent="0.2">
      <c r="A1184" s="3">
        <v>41472</v>
      </c>
      <c r="B1184" s="2" t="s">
        <v>13</v>
      </c>
      <c r="C1184" s="2" t="s">
        <v>20</v>
      </c>
      <c r="D1184" s="2" t="s">
        <v>32</v>
      </c>
      <c r="E1184" s="107">
        <v>5054.24</v>
      </c>
    </row>
    <row r="1185" spans="1:5" x14ac:dyDescent="0.2">
      <c r="A1185" s="3">
        <v>41121</v>
      </c>
      <c r="B1185" s="2" t="s">
        <v>13</v>
      </c>
      <c r="C1185" s="2" t="s">
        <v>14</v>
      </c>
      <c r="D1185" s="2" t="s">
        <v>35</v>
      </c>
      <c r="E1185" s="107">
        <v>7416.34</v>
      </c>
    </row>
    <row r="1186" spans="1:5" x14ac:dyDescent="0.2">
      <c r="A1186" s="3">
        <v>41376</v>
      </c>
      <c r="B1186" s="2" t="s">
        <v>31</v>
      </c>
      <c r="C1186" s="2" t="s">
        <v>20</v>
      </c>
      <c r="D1186" s="2" t="s">
        <v>33</v>
      </c>
      <c r="E1186" s="107">
        <v>7552.17</v>
      </c>
    </row>
    <row r="1187" spans="1:5" x14ac:dyDescent="0.2">
      <c r="A1187" s="3">
        <v>41564</v>
      </c>
      <c r="B1187" s="2" t="s">
        <v>17</v>
      </c>
      <c r="C1187" s="2" t="s">
        <v>14</v>
      </c>
      <c r="D1187" s="2" t="s">
        <v>21</v>
      </c>
      <c r="E1187" s="107">
        <v>6922.63</v>
      </c>
    </row>
    <row r="1188" spans="1:5" x14ac:dyDescent="0.2">
      <c r="A1188" s="3">
        <v>41229</v>
      </c>
      <c r="B1188" s="2" t="s">
        <v>17</v>
      </c>
      <c r="C1188" s="2" t="s">
        <v>20</v>
      </c>
      <c r="D1188" s="2" t="s">
        <v>21</v>
      </c>
      <c r="E1188" s="107">
        <v>9747.5300000000007</v>
      </c>
    </row>
    <row r="1189" spans="1:5" x14ac:dyDescent="0.2">
      <c r="A1189" s="3">
        <v>41571</v>
      </c>
      <c r="B1189" s="2" t="s">
        <v>28</v>
      </c>
      <c r="C1189" s="2" t="s">
        <v>23</v>
      </c>
      <c r="D1189" s="2" t="s">
        <v>282</v>
      </c>
      <c r="E1189" s="107">
        <v>8310.24</v>
      </c>
    </row>
    <row r="1190" spans="1:5" x14ac:dyDescent="0.2">
      <c r="A1190" s="3">
        <v>40932</v>
      </c>
      <c r="B1190" s="2" t="s">
        <v>28</v>
      </c>
      <c r="C1190" s="2" t="s">
        <v>14</v>
      </c>
      <c r="D1190" s="2" t="s">
        <v>33</v>
      </c>
      <c r="E1190" s="107">
        <v>8314.8700000000008</v>
      </c>
    </row>
    <row r="1191" spans="1:5" x14ac:dyDescent="0.2">
      <c r="A1191" s="3">
        <v>41334</v>
      </c>
      <c r="B1191" s="2" t="s">
        <v>17</v>
      </c>
      <c r="C1191" s="2" t="s">
        <v>27</v>
      </c>
      <c r="D1191" s="2" t="s">
        <v>30</v>
      </c>
      <c r="E1191" s="107">
        <v>2005.8</v>
      </c>
    </row>
    <row r="1192" spans="1:5" x14ac:dyDescent="0.2">
      <c r="A1192" s="3">
        <v>41112</v>
      </c>
      <c r="B1192" s="2" t="s">
        <v>13</v>
      </c>
      <c r="C1192" s="2" t="s">
        <v>20</v>
      </c>
      <c r="D1192" s="2" t="s">
        <v>15</v>
      </c>
      <c r="E1192" s="107">
        <v>9261.9699999999993</v>
      </c>
    </row>
    <row r="1193" spans="1:5" x14ac:dyDescent="0.2">
      <c r="A1193" s="3">
        <v>41577</v>
      </c>
      <c r="B1193" s="2" t="s">
        <v>31</v>
      </c>
      <c r="C1193" s="2" t="s">
        <v>23</v>
      </c>
      <c r="D1193" s="2" t="s">
        <v>30</v>
      </c>
      <c r="E1193" s="107">
        <v>7684.6</v>
      </c>
    </row>
    <row r="1194" spans="1:5" x14ac:dyDescent="0.2">
      <c r="A1194" s="3">
        <v>41547</v>
      </c>
      <c r="B1194" s="2" t="s">
        <v>31</v>
      </c>
      <c r="C1194" s="2" t="s">
        <v>14</v>
      </c>
      <c r="D1194" s="2" t="s">
        <v>34</v>
      </c>
      <c r="E1194" s="107">
        <v>9493</v>
      </c>
    </row>
    <row r="1195" spans="1:5" x14ac:dyDescent="0.2">
      <c r="A1195" s="3">
        <v>40917</v>
      </c>
      <c r="B1195" s="2" t="s">
        <v>28</v>
      </c>
      <c r="C1195" s="2" t="s">
        <v>20</v>
      </c>
      <c r="D1195" s="2" t="s">
        <v>30</v>
      </c>
      <c r="E1195" s="107">
        <v>8777.75</v>
      </c>
    </row>
    <row r="1196" spans="1:5" x14ac:dyDescent="0.2">
      <c r="A1196" s="3">
        <v>41180</v>
      </c>
      <c r="B1196" s="2" t="s">
        <v>31</v>
      </c>
      <c r="C1196" s="2" t="s">
        <v>14</v>
      </c>
      <c r="D1196" s="2" t="s">
        <v>36</v>
      </c>
      <c r="E1196" s="107">
        <v>2328.7800000000002</v>
      </c>
    </row>
    <row r="1197" spans="1:5" x14ac:dyDescent="0.2">
      <c r="A1197" s="3">
        <v>41336</v>
      </c>
      <c r="B1197" s="2" t="s">
        <v>31</v>
      </c>
      <c r="C1197" s="2" t="s">
        <v>27</v>
      </c>
      <c r="D1197" s="2" t="s">
        <v>18</v>
      </c>
      <c r="E1197" s="107">
        <v>738.26</v>
      </c>
    </row>
    <row r="1198" spans="1:5" x14ac:dyDescent="0.2">
      <c r="A1198" s="3">
        <v>41464</v>
      </c>
      <c r="B1198" s="2" t="s">
        <v>13</v>
      </c>
      <c r="C1198" s="2" t="s">
        <v>14</v>
      </c>
      <c r="D1198" s="2" t="s">
        <v>15</v>
      </c>
      <c r="E1198" s="107">
        <v>8201.57</v>
      </c>
    </row>
    <row r="1199" spans="1:5" x14ac:dyDescent="0.2">
      <c r="A1199" s="3">
        <v>41296</v>
      </c>
      <c r="B1199" s="2" t="s">
        <v>28</v>
      </c>
      <c r="C1199" s="2" t="s">
        <v>14</v>
      </c>
      <c r="D1199" s="2" t="s">
        <v>33</v>
      </c>
      <c r="E1199" s="107">
        <v>6644.46</v>
      </c>
    </row>
    <row r="1200" spans="1:5" x14ac:dyDescent="0.2">
      <c r="A1200" s="3">
        <v>41597</v>
      </c>
      <c r="B1200" s="2" t="s">
        <v>28</v>
      </c>
      <c r="C1200" s="2" t="s">
        <v>23</v>
      </c>
      <c r="D1200" s="2" t="s">
        <v>15</v>
      </c>
      <c r="E1200" s="107">
        <v>5948.53</v>
      </c>
    </row>
    <row r="1201" spans="1:5" x14ac:dyDescent="0.2">
      <c r="A1201" s="3">
        <v>41098</v>
      </c>
      <c r="B1201" s="2" t="s">
        <v>31</v>
      </c>
      <c r="C1201" s="2" t="s">
        <v>27</v>
      </c>
      <c r="D1201" s="2" t="s">
        <v>30</v>
      </c>
      <c r="E1201" s="107">
        <v>9813.43</v>
      </c>
    </row>
    <row r="1202" spans="1:5" x14ac:dyDescent="0.2">
      <c r="A1202" s="3">
        <v>41159</v>
      </c>
      <c r="B1202" s="2" t="s">
        <v>28</v>
      </c>
      <c r="C1202" s="2" t="s">
        <v>20</v>
      </c>
      <c r="D1202" s="2" t="s">
        <v>30</v>
      </c>
      <c r="E1202" s="107">
        <v>8135.94</v>
      </c>
    </row>
    <row r="1203" spans="1:5" x14ac:dyDescent="0.2">
      <c r="A1203" s="3">
        <v>41408</v>
      </c>
      <c r="B1203" s="2" t="s">
        <v>31</v>
      </c>
      <c r="C1203" s="2" t="s">
        <v>27</v>
      </c>
      <c r="D1203" s="2" t="s">
        <v>32</v>
      </c>
      <c r="E1203" s="107">
        <v>8296.02</v>
      </c>
    </row>
    <row r="1204" spans="1:5" x14ac:dyDescent="0.2">
      <c r="A1204" s="3">
        <v>41579</v>
      </c>
      <c r="B1204" s="2" t="s">
        <v>31</v>
      </c>
      <c r="C1204" s="2" t="s">
        <v>23</v>
      </c>
      <c r="D1204" s="2" t="s">
        <v>15</v>
      </c>
      <c r="E1204" s="107">
        <v>62.46</v>
      </c>
    </row>
    <row r="1205" spans="1:5" x14ac:dyDescent="0.2">
      <c r="A1205" s="3">
        <v>41395</v>
      </c>
      <c r="B1205" s="2" t="s">
        <v>31</v>
      </c>
      <c r="C1205" s="2" t="s">
        <v>20</v>
      </c>
      <c r="D1205" s="2" t="s">
        <v>29</v>
      </c>
      <c r="E1205" s="107">
        <v>7476.78</v>
      </c>
    </row>
    <row r="1206" spans="1:5" x14ac:dyDescent="0.2">
      <c r="A1206" s="3">
        <v>41237</v>
      </c>
      <c r="B1206" s="2" t="s">
        <v>28</v>
      </c>
      <c r="C1206" s="2" t="s">
        <v>27</v>
      </c>
      <c r="D1206" s="2" t="s">
        <v>282</v>
      </c>
      <c r="E1206" s="107">
        <v>4120.1099999999997</v>
      </c>
    </row>
    <row r="1207" spans="1:5" x14ac:dyDescent="0.2">
      <c r="A1207" s="3">
        <v>41369</v>
      </c>
      <c r="B1207" s="2" t="s">
        <v>17</v>
      </c>
      <c r="C1207" s="2" t="s">
        <v>23</v>
      </c>
      <c r="D1207" s="2" t="s">
        <v>24</v>
      </c>
      <c r="E1207" s="107">
        <v>6755.08</v>
      </c>
    </row>
    <row r="1208" spans="1:5" x14ac:dyDescent="0.2">
      <c r="A1208" s="3">
        <v>41465</v>
      </c>
      <c r="B1208" s="2" t="s">
        <v>13</v>
      </c>
      <c r="C1208" s="2" t="s">
        <v>27</v>
      </c>
      <c r="D1208" s="2" t="s">
        <v>18</v>
      </c>
      <c r="E1208" s="107">
        <v>9579.83</v>
      </c>
    </row>
    <row r="1209" spans="1:5" x14ac:dyDescent="0.2">
      <c r="A1209" s="3">
        <v>41262</v>
      </c>
      <c r="B1209" s="2" t="s">
        <v>31</v>
      </c>
      <c r="C1209" s="2" t="s">
        <v>27</v>
      </c>
      <c r="D1209" s="2" t="s">
        <v>29</v>
      </c>
      <c r="E1209" s="107">
        <v>2944.3</v>
      </c>
    </row>
    <row r="1210" spans="1:5" x14ac:dyDescent="0.2">
      <c r="A1210" s="3">
        <v>41452</v>
      </c>
      <c r="B1210" s="2" t="s">
        <v>13</v>
      </c>
      <c r="C1210" s="2" t="s">
        <v>27</v>
      </c>
      <c r="D1210" s="2" t="s">
        <v>36</v>
      </c>
      <c r="E1210" s="107">
        <v>5379.41</v>
      </c>
    </row>
    <row r="1211" spans="1:5" x14ac:dyDescent="0.2">
      <c r="A1211" s="3">
        <v>41334</v>
      </c>
      <c r="B1211" s="2" t="s">
        <v>13</v>
      </c>
      <c r="C1211" s="2" t="s">
        <v>20</v>
      </c>
      <c r="D1211" s="2" t="s">
        <v>35</v>
      </c>
      <c r="E1211" s="107">
        <v>7563.68</v>
      </c>
    </row>
    <row r="1212" spans="1:5" x14ac:dyDescent="0.2">
      <c r="A1212" s="3">
        <v>41152</v>
      </c>
      <c r="B1212" s="2" t="s">
        <v>31</v>
      </c>
      <c r="C1212" s="2" t="s">
        <v>27</v>
      </c>
      <c r="D1212" s="2" t="s">
        <v>24</v>
      </c>
      <c r="E1212" s="107">
        <v>9835.9500000000007</v>
      </c>
    </row>
    <row r="1213" spans="1:5" x14ac:dyDescent="0.2">
      <c r="A1213" s="3">
        <v>41272</v>
      </c>
      <c r="B1213" s="2" t="s">
        <v>13</v>
      </c>
      <c r="C1213" s="2" t="s">
        <v>14</v>
      </c>
      <c r="D1213" s="2" t="s">
        <v>30</v>
      </c>
      <c r="E1213" s="107">
        <v>31.54</v>
      </c>
    </row>
    <row r="1214" spans="1:5" x14ac:dyDescent="0.2">
      <c r="A1214" s="3">
        <v>41568</v>
      </c>
      <c r="B1214" s="2" t="s">
        <v>31</v>
      </c>
      <c r="C1214" s="2" t="s">
        <v>14</v>
      </c>
      <c r="D1214" s="2" t="s">
        <v>30</v>
      </c>
      <c r="E1214" s="107">
        <v>8592.39</v>
      </c>
    </row>
    <row r="1215" spans="1:5" x14ac:dyDescent="0.2">
      <c r="A1215" s="3">
        <v>41264</v>
      </c>
      <c r="B1215" s="2" t="s">
        <v>31</v>
      </c>
      <c r="C1215" s="2" t="s">
        <v>14</v>
      </c>
      <c r="D1215" s="2" t="s">
        <v>36</v>
      </c>
      <c r="E1215" s="107">
        <v>5494.66</v>
      </c>
    </row>
    <row r="1216" spans="1:5" x14ac:dyDescent="0.2">
      <c r="A1216" s="3">
        <v>41003</v>
      </c>
      <c r="B1216" s="2" t="s">
        <v>17</v>
      </c>
      <c r="C1216" s="2" t="s">
        <v>27</v>
      </c>
      <c r="D1216" s="2" t="s">
        <v>18</v>
      </c>
      <c r="E1216" s="107">
        <v>6701.54</v>
      </c>
    </row>
    <row r="1217" spans="1:5" x14ac:dyDescent="0.2">
      <c r="A1217" s="3">
        <v>41629</v>
      </c>
      <c r="B1217" s="2" t="s">
        <v>28</v>
      </c>
      <c r="C1217" s="2" t="s">
        <v>23</v>
      </c>
      <c r="D1217" s="2" t="s">
        <v>21</v>
      </c>
      <c r="E1217" s="107">
        <v>6575.83</v>
      </c>
    </row>
    <row r="1218" spans="1:5" x14ac:dyDescent="0.2">
      <c r="A1218" s="3">
        <v>41405</v>
      </c>
      <c r="B1218" s="2" t="s">
        <v>17</v>
      </c>
      <c r="C1218" s="2" t="s">
        <v>20</v>
      </c>
      <c r="D1218" s="2" t="s">
        <v>21</v>
      </c>
      <c r="E1218" s="107">
        <v>3058.53</v>
      </c>
    </row>
    <row r="1219" spans="1:5" x14ac:dyDescent="0.2">
      <c r="A1219" s="3">
        <v>40937</v>
      </c>
      <c r="B1219" s="2" t="s">
        <v>13</v>
      </c>
      <c r="C1219" s="2" t="s">
        <v>14</v>
      </c>
      <c r="D1219" s="2" t="s">
        <v>26</v>
      </c>
      <c r="E1219" s="107">
        <v>273.7</v>
      </c>
    </row>
    <row r="1220" spans="1:5" x14ac:dyDescent="0.2">
      <c r="A1220" s="3">
        <v>41248</v>
      </c>
      <c r="B1220" s="2" t="s">
        <v>17</v>
      </c>
      <c r="C1220" s="2" t="s">
        <v>14</v>
      </c>
      <c r="D1220" s="2" t="s">
        <v>29</v>
      </c>
      <c r="E1220" s="107">
        <v>2302.75</v>
      </c>
    </row>
    <row r="1221" spans="1:5" x14ac:dyDescent="0.2">
      <c r="A1221" s="3">
        <v>41064</v>
      </c>
      <c r="B1221" s="2" t="s">
        <v>17</v>
      </c>
      <c r="C1221" s="2" t="s">
        <v>14</v>
      </c>
      <c r="D1221" s="2" t="s">
        <v>32</v>
      </c>
      <c r="E1221" s="107">
        <v>5779.27</v>
      </c>
    </row>
    <row r="1222" spans="1:5" x14ac:dyDescent="0.2">
      <c r="A1222" s="3">
        <v>40997</v>
      </c>
      <c r="B1222" s="2" t="s">
        <v>28</v>
      </c>
      <c r="C1222" s="2" t="s">
        <v>20</v>
      </c>
      <c r="D1222" s="2" t="s">
        <v>21</v>
      </c>
      <c r="E1222" s="107">
        <v>3012</v>
      </c>
    </row>
    <row r="1223" spans="1:5" x14ac:dyDescent="0.2">
      <c r="A1223" s="3">
        <v>40999</v>
      </c>
      <c r="B1223" s="2" t="s">
        <v>28</v>
      </c>
      <c r="C1223" s="2" t="s">
        <v>27</v>
      </c>
      <c r="D1223" s="2" t="s">
        <v>35</v>
      </c>
      <c r="E1223" s="107">
        <v>4098.3900000000003</v>
      </c>
    </row>
    <row r="1224" spans="1:5" x14ac:dyDescent="0.2">
      <c r="A1224" s="3">
        <v>41268</v>
      </c>
      <c r="B1224" s="2" t="s">
        <v>13</v>
      </c>
      <c r="C1224" s="2" t="s">
        <v>23</v>
      </c>
      <c r="D1224" s="2" t="s">
        <v>18</v>
      </c>
      <c r="E1224" s="107">
        <v>6167.4</v>
      </c>
    </row>
    <row r="1225" spans="1:5" x14ac:dyDescent="0.2">
      <c r="A1225" s="3">
        <v>41025</v>
      </c>
      <c r="B1225" s="2" t="s">
        <v>17</v>
      </c>
      <c r="C1225" s="2" t="s">
        <v>27</v>
      </c>
      <c r="D1225" s="2" t="s">
        <v>24</v>
      </c>
      <c r="E1225" s="107">
        <v>1469.65</v>
      </c>
    </row>
    <row r="1226" spans="1:5" x14ac:dyDescent="0.2">
      <c r="A1226" s="3">
        <v>41105</v>
      </c>
      <c r="B1226" s="2" t="s">
        <v>17</v>
      </c>
      <c r="C1226" s="2" t="s">
        <v>27</v>
      </c>
      <c r="D1226" s="2" t="s">
        <v>34</v>
      </c>
      <c r="E1226" s="107">
        <v>1678.34</v>
      </c>
    </row>
    <row r="1227" spans="1:5" x14ac:dyDescent="0.2">
      <c r="A1227" s="3">
        <v>40954</v>
      </c>
      <c r="B1227" s="2" t="s">
        <v>28</v>
      </c>
      <c r="C1227" s="2" t="s">
        <v>20</v>
      </c>
      <c r="D1227" s="2" t="s">
        <v>33</v>
      </c>
      <c r="E1227" s="107">
        <v>9386.07</v>
      </c>
    </row>
    <row r="1228" spans="1:5" x14ac:dyDescent="0.2">
      <c r="A1228" s="3">
        <v>41495</v>
      </c>
      <c r="B1228" s="2" t="s">
        <v>17</v>
      </c>
      <c r="C1228" s="2" t="s">
        <v>23</v>
      </c>
      <c r="D1228" s="2" t="s">
        <v>33</v>
      </c>
      <c r="E1228" s="107">
        <v>3106.92</v>
      </c>
    </row>
    <row r="1229" spans="1:5" x14ac:dyDescent="0.2">
      <c r="A1229" s="3">
        <v>41084</v>
      </c>
      <c r="B1229" s="2" t="s">
        <v>17</v>
      </c>
      <c r="C1229" s="2" t="s">
        <v>14</v>
      </c>
      <c r="D1229" s="2" t="s">
        <v>34</v>
      </c>
      <c r="E1229" s="107">
        <v>4622.3100000000004</v>
      </c>
    </row>
    <row r="1230" spans="1:5" x14ac:dyDescent="0.2">
      <c r="A1230" s="3">
        <v>41567</v>
      </c>
      <c r="B1230" s="2" t="s">
        <v>28</v>
      </c>
      <c r="C1230" s="2" t="s">
        <v>27</v>
      </c>
      <c r="D1230" s="2" t="s">
        <v>33</v>
      </c>
      <c r="E1230" s="107">
        <v>8667.5300000000007</v>
      </c>
    </row>
    <row r="1231" spans="1:5" x14ac:dyDescent="0.2">
      <c r="A1231" s="3">
        <v>41081</v>
      </c>
      <c r="B1231" s="2" t="s">
        <v>17</v>
      </c>
      <c r="C1231" s="2" t="s">
        <v>23</v>
      </c>
      <c r="D1231" s="2" t="s">
        <v>33</v>
      </c>
      <c r="E1231" s="107">
        <v>8209.86</v>
      </c>
    </row>
    <row r="1232" spans="1:5" x14ac:dyDescent="0.2">
      <c r="A1232" s="3">
        <v>40922</v>
      </c>
      <c r="B1232" s="2" t="s">
        <v>17</v>
      </c>
      <c r="C1232" s="2" t="s">
        <v>14</v>
      </c>
      <c r="D1232" s="2" t="s">
        <v>33</v>
      </c>
      <c r="E1232" s="107">
        <v>5964.32</v>
      </c>
    </row>
    <row r="1233" spans="1:5" x14ac:dyDescent="0.2">
      <c r="A1233" s="3">
        <v>41579</v>
      </c>
      <c r="B1233" s="2" t="s">
        <v>17</v>
      </c>
      <c r="C1233" s="2" t="s">
        <v>23</v>
      </c>
      <c r="D1233" s="2" t="s">
        <v>18</v>
      </c>
      <c r="E1233" s="107">
        <v>7067.17</v>
      </c>
    </row>
    <row r="1234" spans="1:5" x14ac:dyDescent="0.2">
      <c r="A1234" s="3">
        <v>40949</v>
      </c>
      <c r="B1234" s="2" t="s">
        <v>13</v>
      </c>
      <c r="C1234" s="2" t="s">
        <v>20</v>
      </c>
      <c r="D1234" s="2" t="s">
        <v>21</v>
      </c>
      <c r="E1234" s="107">
        <v>9994.32</v>
      </c>
    </row>
    <row r="1235" spans="1:5" x14ac:dyDescent="0.2">
      <c r="A1235" s="3">
        <v>41459</v>
      </c>
      <c r="B1235" s="2" t="s">
        <v>17</v>
      </c>
      <c r="C1235" s="2" t="s">
        <v>23</v>
      </c>
      <c r="D1235" s="2" t="s">
        <v>26</v>
      </c>
      <c r="E1235" s="107">
        <v>369.52</v>
      </c>
    </row>
    <row r="1236" spans="1:5" x14ac:dyDescent="0.2">
      <c r="A1236" s="3">
        <v>41286</v>
      </c>
      <c r="B1236" s="2" t="s">
        <v>28</v>
      </c>
      <c r="C1236" s="2" t="s">
        <v>20</v>
      </c>
      <c r="D1236" s="2" t="s">
        <v>29</v>
      </c>
      <c r="E1236" s="107">
        <v>5108.2</v>
      </c>
    </row>
    <row r="1237" spans="1:5" x14ac:dyDescent="0.2">
      <c r="A1237" s="3">
        <v>41374</v>
      </c>
      <c r="B1237" s="2" t="s">
        <v>13</v>
      </c>
      <c r="C1237" s="2" t="s">
        <v>20</v>
      </c>
      <c r="D1237" s="2" t="s">
        <v>18</v>
      </c>
      <c r="E1237" s="107">
        <v>3490.67</v>
      </c>
    </row>
    <row r="1238" spans="1:5" x14ac:dyDescent="0.2">
      <c r="A1238" s="3">
        <v>41260</v>
      </c>
      <c r="B1238" s="2" t="s">
        <v>31</v>
      </c>
      <c r="C1238" s="2" t="s">
        <v>20</v>
      </c>
      <c r="D1238" s="2" t="s">
        <v>282</v>
      </c>
      <c r="E1238" s="107">
        <v>7889.84</v>
      </c>
    </row>
    <row r="1239" spans="1:5" x14ac:dyDescent="0.2">
      <c r="A1239" s="3">
        <v>41263</v>
      </c>
      <c r="B1239" s="2" t="s">
        <v>13</v>
      </c>
      <c r="C1239" s="2" t="s">
        <v>20</v>
      </c>
      <c r="D1239" s="2" t="s">
        <v>34</v>
      </c>
      <c r="E1239" s="107">
        <v>1049.04</v>
      </c>
    </row>
    <row r="1240" spans="1:5" x14ac:dyDescent="0.2">
      <c r="A1240" s="3">
        <v>41391</v>
      </c>
      <c r="B1240" s="2" t="s">
        <v>13</v>
      </c>
      <c r="C1240" s="2" t="s">
        <v>14</v>
      </c>
      <c r="D1240" s="2" t="s">
        <v>34</v>
      </c>
      <c r="E1240" s="107">
        <v>2590.96</v>
      </c>
    </row>
    <row r="1241" spans="1:5" x14ac:dyDescent="0.2">
      <c r="A1241" s="3">
        <v>41257</v>
      </c>
      <c r="B1241" s="2" t="s">
        <v>17</v>
      </c>
      <c r="C1241" s="2" t="s">
        <v>23</v>
      </c>
      <c r="D1241" s="2" t="s">
        <v>30</v>
      </c>
      <c r="E1241" s="107">
        <v>5370.26</v>
      </c>
    </row>
    <row r="1242" spans="1:5" x14ac:dyDescent="0.2">
      <c r="A1242" s="3">
        <v>41314</v>
      </c>
      <c r="B1242" s="2" t="s">
        <v>13</v>
      </c>
      <c r="C1242" s="2" t="s">
        <v>14</v>
      </c>
      <c r="D1242" s="2" t="s">
        <v>35</v>
      </c>
      <c r="E1242" s="107">
        <v>9816.44</v>
      </c>
    </row>
    <row r="1243" spans="1:5" x14ac:dyDescent="0.2">
      <c r="A1243" s="3">
        <v>40948</v>
      </c>
      <c r="B1243" s="2" t="s">
        <v>13</v>
      </c>
      <c r="C1243" s="2" t="s">
        <v>14</v>
      </c>
      <c r="D1243" s="2" t="s">
        <v>15</v>
      </c>
      <c r="E1243" s="107">
        <v>6025.9</v>
      </c>
    </row>
    <row r="1244" spans="1:5" x14ac:dyDescent="0.2">
      <c r="A1244" s="3">
        <v>41036</v>
      </c>
      <c r="B1244" s="2" t="s">
        <v>17</v>
      </c>
      <c r="C1244" s="2" t="s">
        <v>20</v>
      </c>
      <c r="D1244" s="2" t="s">
        <v>33</v>
      </c>
      <c r="E1244" s="107">
        <v>2965.38</v>
      </c>
    </row>
    <row r="1245" spans="1:5" x14ac:dyDescent="0.2">
      <c r="A1245" s="3">
        <v>41114</v>
      </c>
      <c r="B1245" s="2" t="s">
        <v>13</v>
      </c>
      <c r="C1245" s="2" t="s">
        <v>14</v>
      </c>
      <c r="D1245" s="2" t="s">
        <v>24</v>
      </c>
      <c r="E1245" s="107">
        <v>9405.16</v>
      </c>
    </row>
    <row r="1246" spans="1:5" x14ac:dyDescent="0.2">
      <c r="A1246" s="3">
        <v>41268</v>
      </c>
      <c r="B1246" s="2" t="s">
        <v>17</v>
      </c>
      <c r="C1246" s="2" t="s">
        <v>14</v>
      </c>
      <c r="D1246" s="2" t="s">
        <v>18</v>
      </c>
      <c r="E1246" s="107">
        <v>6326.34</v>
      </c>
    </row>
    <row r="1247" spans="1:5" x14ac:dyDescent="0.2">
      <c r="A1247" s="3">
        <v>40956</v>
      </c>
      <c r="B1247" s="2" t="s">
        <v>28</v>
      </c>
      <c r="C1247" s="2" t="s">
        <v>23</v>
      </c>
      <c r="D1247" s="2" t="s">
        <v>33</v>
      </c>
      <c r="E1247" s="107">
        <v>3704.16</v>
      </c>
    </row>
    <row r="1248" spans="1:5" x14ac:dyDescent="0.2">
      <c r="A1248" s="3">
        <v>41407</v>
      </c>
      <c r="B1248" s="2" t="s">
        <v>31</v>
      </c>
      <c r="C1248" s="2" t="s">
        <v>27</v>
      </c>
      <c r="D1248" s="2" t="s">
        <v>18</v>
      </c>
      <c r="E1248" s="107">
        <v>2507.71</v>
      </c>
    </row>
    <row r="1249" spans="1:5" x14ac:dyDescent="0.2">
      <c r="A1249" s="3">
        <v>41480</v>
      </c>
      <c r="B1249" s="2" t="s">
        <v>17</v>
      </c>
      <c r="C1249" s="2" t="s">
        <v>14</v>
      </c>
      <c r="D1249" s="2" t="s">
        <v>29</v>
      </c>
      <c r="E1249" s="107">
        <v>410.39</v>
      </c>
    </row>
    <row r="1250" spans="1:5" x14ac:dyDescent="0.2">
      <c r="A1250" s="3">
        <v>41261</v>
      </c>
      <c r="B1250" s="2" t="s">
        <v>13</v>
      </c>
      <c r="C1250" s="2" t="s">
        <v>27</v>
      </c>
      <c r="D1250" s="2" t="s">
        <v>15</v>
      </c>
      <c r="E1250" s="107">
        <v>7278.45</v>
      </c>
    </row>
    <row r="1251" spans="1:5" x14ac:dyDescent="0.2">
      <c r="A1251" s="3">
        <v>41379</v>
      </c>
      <c r="B1251" s="2" t="s">
        <v>13</v>
      </c>
      <c r="C1251" s="2" t="s">
        <v>23</v>
      </c>
      <c r="D1251" s="2" t="s">
        <v>21</v>
      </c>
      <c r="E1251" s="107">
        <v>8654.61</v>
      </c>
    </row>
    <row r="1252" spans="1:5" x14ac:dyDescent="0.2">
      <c r="A1252" s="3">
        <v>40912</v>
      </c>
      <c r="B1252" s="2" t="s">
        <v>28</v>
      </c>
      <c r="C1252" s="2" t="s">
        <v>20</v>
      </c>
      <c r="D1252" s="2" t="s">
        <v>30</v>
      </c>
      <c r="E1252" s="107">
        <v>5986.43</v>
      </c>
    </row>
    <row r="1253" spans="1:5" x14ac:dyDescent="0.2">
      <c r="A1253" s="3">
        <v>41084</v>
      </c>
      <c r="B1253" s="2" t="s">
        <v>28</v>
      </c>
      <c r="C1253" s="2" t="s">
        <v>27</v>
      </c>
      <c r="D1253" s="2" t="s">
        <v>282</v>
      </c>
      <c r="E1253" s="107">
        <v>1990.3</v>
      </c>
    </row>
    <row r="1254" spans="1:5" x14ac:dyDescent="0.2">
      <c r="A1254" s="3">
        <v>41172</v>
      </c>
      <c r="B1254" s="2" t="s">
        <v>13</v>
      </c>
      <c r="C1254" s="2" t="s">
        <v>23</v>
      </c>
      <c r="D1254" s="2" t="s">
        <v>21</v>
      </c>
      <c r="E1254" s="107">
        <v>2776</v>
      </c>
    </row>
    <row r="1255" spans="1:5" x14ac:dyDescent="0.2">
      <c r="A1255" s="3">
        <v>40921</v>
      </c>
      <c r="B1255" s="2" t="s">
        <v>13</v>
      </c>
      <c r="C1255" s="2" t="s">
        <v>23</v>
      </c>
      <c r="D1255" s="2" t="s">
        <v>29</v>
      </c>
      <c r="E1255" s="107">
        <v>1691.53</v>
      </c>
    </row>
    <row r="1256" spans="1:5" x14ac:dyDescent="0.2">
      <c r="A1256" s="3">
        <v>41556</v>
      </c>
      <c r="B1256" s="2" t="s">
        <v>17</v>
      </c>
      <c r="C1256" s="2" t="s">
        <v>20</v>
      </c>
      <c r="D1256" s="2" t="s">
        <v>33</v>
      </c>
      <c r="E1256" s="107">
        <v>6323.65</v>
      </c>
    </row>
    <row r="1257" spans="1:5" x14ac:dyDescent="0.2">
      <c r="A1257" s="3">
        <v>41580</v>
      </c>
      <c r="B1257" s="2" t="s">
        <v>31</v>
      </c>
      <c r="C1257" s="2" t="s">
        <v>20</v>
      </c>
      <c r="D1257" s="2" t="s">
        <v>29</v>
      </c>
      <c r="E1257" s="107">
        <v>4733.03</v>
      </c>
    </row>
    <row r="1258" spans="1:5" x14ac:dyDescent="0.2">
      <c r="A1258" s="3">
        <v>41416</v>
      </c>
      <c r="B1258" s="2" t="s">
        <v>31</v>
      </c>
      <c r="C1258" s="2" t="s">
        <v>27</v>
      </c>
      <c r="D1258" s="2" t="s">
        <v>26</v>
      </c>
      <c r="E1258" s="107">
        <v>6531.42</v>
      </c>
    </row>
    <row r="1259" spans="1:5" x14ac:dyDescent="0.2">
      <c r="A1259" s="3">
        <v>41514</v>
      </c>
      <c r="B1259" s="2" t="s">
        <v>17</v>
      </c>
      <c r="C1259" s="2" t="s">
        <v>27</v>
      </c>
      <c r="D1259" s="2" t="s">
        <v>32</v>
      </c>
      <c r="E1259" s="107">
        <v>7887.55</v>
      </c>
    </row>
    <row r="1260" spans="1:5" x14ac:dyDescent="0.2">
      <c r="A1260" s="3">
        <v>41281</v>
      </c>
      <c r="B1260" s="2" t="s">
        <v>13</v>
      </c>
      <c r="C1260" s="2" t="s">
        <v>27</v>
      </c>
      <c r="D1260" s="2" t="s">
        <v>282</v>
      </c>
      <c r="E1260" s="107">
        <v>6601.01</v>
      </c>
    </row>
    <row r="1261" spans="1:5" x14ac:dyDescent="0.2">
      <c r="A1261" s="3">
        <v>40946</v>
      </c>
      <c r="B1261" s="2" t="s">
        <v>17</v>
      </c>
      <c r="C1261" s="2" t="s">
        <v>14</v>
      </c>
      <c r="D1261" s="2" t="s">
        <v>34</v>
      </c>
      <c r="E1261" s="107">
        <v>3985.79</v>
      </c>
    </row>
    <row r="1262" spans="1:5" x14ac:dyDescent="0.2">
      <c r="A1262" s="3">
        <v>41554</v>
      </c>
      <c r="B1262" s="2" t="s">
        <v>13</v>
      </c>
      <c r="C1262" s="2" t="s">
        <v>23</v>
      </c>
      <c r="D1262" s="2" t="s">
        <v>30</v>
      </c>
      <c r="E1262" s="107">
        <v>9337.6200000000008</v>
      </c>
    </row>
    <row r="1263" spans="1:5" x14ac:dyDescent="0.2">
      <c r="A1263" s="3">
        <v>41207</v>
      </c>
      <c r="B1263" s="2" t="s">
        <v>13</v>
      </c>
      <c r="C1263" s="2" t="s">
        <v>27</v>
      </c>
      <c r="D1263" s="2" t="s">
        <v>26</v>
      </c>
      <c r="E1263" s="107">
        <v>3506.7</v>
      </c>
    </row>
    <row r="1264" spans="1:5" x14ac:dyDescent="0.2">
      <c r="A1264" s="3">
        <v>40990</v>
      </c>
      <c r="B1264" s="2" t="s">
        <v>13</v>
      </c>
      <c r="C1264" s="2" t="s">
        <v>23</v>
      </c>
      <c r="D1264" s="2" t="s">
        <v>30</v>
      </c>
      <c r="E1264" s="107">
        <v>7295.47</v>
      </c>
    </row>
    <row r="1265" spans="1:5" x14ac:dyDescent="0.2">
      <c r="A1265" s="3">
        <v>40992</v>
      </c>
      <c r="B1265" s="2" t="s">
        <v>13</v>
      </c>
      <c r="C1265" s="2" t="s">
        <v>27</v>
      </c>
      <c r="D1265" s="2" t="s">
        <v>24</v>
      </c>
      <c r="E1265" s="107">
        <v>314.99</v>
      </c>
    </row>
    <row r="1266" spans="1:5" x14ac:dyDescent="0.2">
      <c r="A1266" s="3">
        <v>41431</v>
      </c>
      <c r="B1266" s="2" t="s">
        <v>13</v>
      </c>
      <c r="C1266" s="2" t="s">
        <v>27</v>
      </c>
      <c r="D1266" s="2" t="s">
        <v>24</v>
      </c>
      <c r="E1266" s="107">
        <v>2675.19</v>
      </c>
    </row>
    <row r="1267" spans="1:5" x14ac:dyDescent="0.2">
      <c r="A1267" s="3">
        <v>41257</v>
      </c>
      <c r="B1267" s="2" t="s">
        <v>28</v>
      </c>
      <c r="C1267" s="2" t="s">
        <v>27</v>
      </c>
      <c r="D1267" s="2" t="s">
        <v>26</v>
      </c>
      <c r="E1267" s="107">
        <v>4958.79</v>
      </c>
    </row>
    <row r="1268" spans="1:5" x14ac:dyDescent="0.2">
      <c r="A1268" s="3">
        <v>41315</v>
      </c>
      <c r="B1268" s="2" t="s">
        <v>28</v>
      </c>
      <c r="C1268" s="2" t="s">
        <v>27</v>
      </c>
      <c r="D1268" s="2" t="s">
        <v>34</v>
      </c>
      <c r="E1268" s="107">
        <v>593.20000000000005</v>
      </c>
    </row>
    <row r="1269" spans="1:5" x14ac:dyDescent="0.2">
      <c r="A1269" s="3">
        <v>41024</v>
      </c>
      <c r="B1269" s="2" t="s">
        <v>13</v>
      </c>
      <c r="C1269" s="2" t="s">
        <v>20</v>
      </c>
      <c r="D1269" s="2" t="s">
        <v>18</v>
      </c>
      <c r="E1269" s="107">
        <v>4842.3500000000004</v>
      </c>
    </row>
    <row r="1270" spans="1:5" x14ac:dyDescent="0.2">
      <c r="A1270" s="3">
        <v>41376</v>
      </c>
      <c r="B1270" s="2" t="s">
        <v>31</v>
      </c>
      <c r="C1270" s="2" t="s">
        <v>23</v>
      </c>
      <c r="D1270" s="2" t="s">
        <v>34</v>
      </c>
      <c r="E1270" s="107">
        <v>7905.9</v>
      </c>
    </row>
    <row r="1271" spans="1:5" x14ac:dyDescent="0.2">
      <c r="A1271" s="3">
        <v>41140</v>
      </c>
      <c r="B1271" s="2" t="s">
        <v>28</v>
      </c>
      <c r="C1271" s="2" t="s">
        <v>14</v>
      </c>
      <c r="D1271" s="2" t="s">
        <v>36</v>
      </c>
      <c r="E1271" s="107">
        <v>8313.9599999999991</v>
      </c>
    </row>
    <row r="1272" spans="1:5" x14ac:dyDescent="0.2">
      <c r="A1272" s="3">
        <v>41217</v>
      </c>
      <c r="B1272" s="2" t="s">
        <v>13</v>
      </c>
      <c r="C1272" s="2" t="s">
        <v>27</v>
      </c>
      <c r="D1272" s="2" t="s">
        <v>34</v>
      </c>
      <c r="E1272" s="107">
        <v>2450.98</v>
      </c>
    </row>
    <row r="1273" spans="1:5" x14ac:dyDescent="0.2">
      <c r="A1273" s="3">
        <v>40964</v>
      </c>
      <c r="B1273" s="2" t="s">
        <v>17</v>
      </c>
      <c r="C1273" s="2" t="s">
        <v>14</v>
      </c>
      <c r="D1273" s="2" t="s">
        <v>35</v>
      </c>
      <c r="E1273" s="107">
        <v>6235.81</v>
      </c>
    </row>
    <row r="1274" spans="1:5" x14ac:dyDescent="0.2">
      <c r="A1274" s="3">
        <v>41213</v>
      </c>
      <c r="B1274" s="2" t="s">
        <v>13</v>
      </c>
      <c r="C1274" s="2" t="s">
        <v>23</v>
      </c>
      <c r="D1274" s="2" t="s">
        <v>24</v>
      </c>
      <c r="E1274" s="107">
        <v>7023.61</v>
      </c>
    </row>
    <row r="1275" spans="1:5" x14ac:dyDescent="0.2">
      <c r="A1275" s="3">
        <v>41089</v>
      </c>
      <c r="B1275" s="2" t="s">
        <v>31</v>
      </c>
      <c r="C1275" s="2" t="s">
        <v>27</v>
      </c>
      <c r="D1275" s="2" t="s">
        <v>18</v>
      </c>
      <c r="E1275" s="107">
        <v>2846.72</v>
      </c>
    </row>
    <row r="1276" spans="1:5" x14ac:dyDescent="0.2">
      <c r="A1276" s="3">
        <v>41529</v>
      </c>
      <c r="B1276" s="2" t="s">
        <v>13</v>
      </c>
      <c r="C1276" s="2" t="s">
        <v>23</v>
      </c>
      <c r="D1276" s="2" t="s">
        <v>33</v>
      </c>
      <c r="E1276" s="107">
        <v>1940.05</v>
      </c>
    </row>
    <row r="1277" spans="1:5" x14ac:dyDescent="0.2">
      <c r="A1277" s="3">
        <v>41282</v>
      </c>
      <c r="B1277" s="2" t="s">
        <v>17</v>
      </c>
      <c r="C1277" s="2" t="s">
        <v>27</v>
      </c>
      <c r="D1277" s="2" t="s">
        <v>21</v>
      </c>
      <c r="E1277" s="107">
        <v>4942.41</v>
      </c>
    </row>
    <row r="1278" spans="1:5" x14ac:dyDescent="0.2">
      <c r="A1278" s="3">
        <v>41162</v>
      </c>
      <c r="B1278" s="2" t="s">
        <v>17</v>
      </c>
      <c r="C1278" s="2" t="s">
        <v>14</v>
      </c>
      <c r="D1278" s="2" t="s">
        <v>282</v>
      </c>
      <c r="E1278" s="107">
        <v>5564.9</v>
      </c>
    </row>
    <row r="1279" spans="1:5" x14ac:dyDescent="0.2">
      <c r="A1279" s="3">
        <v>41522</v>
      </c>
      <c r="B1279" s="2" t="s">
        <v>28</v>
      </c>
      <c r="C1279" s="2" t="s">
        <v>14</v>
      </c>
      <c r="D1279" s="2" t="s">
        <v>15</v>
      </c>
      <c r="E1279" s="107">
        <v>6024.98</v>
      </c>
    </row>
    <row r="1280" spans="1:5" x14ac:dyDescent="0.2">
      <c r="A1280" s="3">
        <v>40922</v>
      </c>
      <c r="B1280" s="2" t="s">
        <v>17</v>
      </c>
      <c r="C1280" s="2" t="s">
        <v>20</v>
      </c>
      <c r="D1280" s="2" t="s">
        <v>18</v>
      </c>
      <c r="E1280" s="107">
        <v>3467.09</v>
      </c>
    </row>
    <row r="1281" spans="1:5" x14ac:dyDescent="0.2">
      <c r="A1281" s="3">
        <v>41274</v>
      </c>
      <c r="B1281" s="2" t="s">
        <v>13</v>
      </c>
      <c r="C1281" s="2" t="s">
        <v>23</v>
      </c>
      <c r="D1281" s="2" t="s">
        <v>32</v>
      </c>
      <c r="E1281" s="107">
        <v>8663.48</v>
      </c>
    </row>
    <row r="1282" spans="1:5" x14ac:dyDescent="0.2">
      <c r="A1282" s="3">
        <v>41315</v>
      </c>
      <c r="B1282" s="2" t="s">
        <v>13</v>
      </c>
      <c r="C1282" s="2" t="s">
        <v>20</v>
      </c>
      <c r="D1282" s="2" t="s">
        <v>30</v>
      </c>
      <c r="E1282" s="107">
        <v>7189.73</v>
      </c>
    </row>
    <row r="1283" spans="1:5" x14ac:dyDescent="0.2">
      <c r="A1283" s="3">
        <v>41012</v>
      </c>
      <c r="B1283" s="2" t="s">
        <v>28</v>
      </c>
      <c r="C1283" s="2" t="s">
        <v>14</v>
      </c>
      <c r="D1283" s="2" t="s">
        <v>33</v>
      </c>
      <c r="E1283" s="107">
        <v>1237.4000000000001</v>
      </c>
    </row>
    <row r="1284" spans="1:5" x14ac:dyDescent="0.2">
      <c r="A1284" s="3">
        <v>41299</v>
      </c>
      <c r="B1284" s="2" t="s">
        <v>17</v>
      </c>
      <c r="C1284" s="2" t="s">
        <v>27</v>
      </c>
      <c r="D1284" s="2" t="s">
        <v>30</v>
      </c>
      <c r="E1284" s="107">
        <v>941.43</v>
      </c>
    </row>
    <row r="1285" spans="1:5" x14ac:dyDescent="0.2">
      <c r="A1285" s="3">
        <v>41445</v>
      </c>
      <c r="B1285" s="2" t="s">
        <v>13</v>
      </c>
      <c r="C1285" s="2" t="s">
        <v>27</v>
      </c>
      <c r="D1285" s="2" t="s">
        <v>29</v>
      </c>
      <c r="E1285" s="107">
        <v>9912.23</v>
      </c>
    </row>
    <row r="1286" spans="1:5" x14ac:dyDescent="0.2">
      <c r="A1286" s="3">
        <v>41186</v>
      </c>
      <c r="B1286" s="2" t="s">
        <v>13</v>
      </c>
      <c r="C1286" s="2" t="s">
        <v>20</v>
      </c>
      <c r="D1286" s="2" t="s">
        <v>32</v>
      </c>
      <c r="E1286" s="107">
        <v>9942.48</v>
      </c>
    </row>
    <row r="1287" spans="1:5" x14ac:dyDescent="0.2">
      <c r="A1287" s="3">
        <v>41216</v>
      </c>
      <c r="B1287" s="2" t="s">
        <v>13</v>
      </c>
      <c r="C1287" s="2" t="s">
        <v>14</v>
      </c>
      <c r="D1287" s="2" t="s">
        <v>29</v>
      </c>
      <c r="E1287" s="107">
        <v>3732.1</v>
      </c>
    </row>
    <row r="1288" spans="1:5" x14ac:dyDescent="0.2">
      <c r="A1288" s="3">
        <v>41506</v>
      </c>
      <c r="B1288" s="2" t="s">
        <v>17</v>
      </c>
      <c r="C1288" s="2" t="s">
        <v>27</v>
      </c>
      <c r="D1288" s="2" t="s">
        <v>21</v>
      </c>
      <c r="E1288" s="107">
        <v>5507.18</v>
      </c>
    </row>
    <row r="1289" spans="1:5" x14ac:dyDescent="0.2">
      <c r="A1289" s="3">
        <v>41519</v>
      </c>
      <c r="B1289" s="2" t="s">
        <v>28</v>
      </c>
      <c r="C1289" s="2" t="s">
        <v>23</v>
      </c>
      <c r="D1289" s="2" t="s">
        <v>15</v>
      </c>
      <c r="E1289" s="107">
        <v>4227.7</v>
      </c>
    </row>
    <row r="1290" spans="1:5" x14ac:dyDescent="0.2">
      <c r="A1290" s="3">
        <v>41476</v>
      </c>
      <c r="B1290" s="2" t="s">
        <v>31</v>
      </c>
      <c r="C1290" s="2" t="s">
        <v>20</v>
      </c>
      <c r="D1290" s="2" t="s">
        <v>34</v>
      </c>
      <c r="E1290" s="107">
        <v>9392.94</v>
      </c>
    </row>
    <row r="1291" spans="1:5" x14ac:dyDescent="0.2">
      <c r="A1291" s="3">
        <v>41186</v>
      </c>
      <c r="B1291" s="2" t="s">
        <v>13</v>
      </c>
      <c r="C1291" s="2" t="s">
        <v>27</v>
      </c>
      <c r="D1291" s="2" t="s">
        <v>21</v>
      </c>
      <c r="E1291" s="107">
        <v>5262.45</v>
      </c>
    </row>
    <row r="1292" spans="1:5" x14ac:dyDescent="0.2">
      <c r="A1292" s="3">
        <v>41536</v>
      </c>
      <c r="B1292" s="2" t="s">
        <v>17</v>
      </c>
      <c r="C1292" s="2" t="s">
        <v>23</v>
      </c>
      <c r="D1292" s="2" t="s">
        <v>35</v>
      </c>
      <c r="E1292" s="107">
        <v>2438.77</v>
      </c>
    </row>
    <row r="1293" spans="1:5" x14ac:dyDescent="0.2">
      <c r="A1293" s="3">
        <v>41266</v>
      </c>
      <c r="B1293" s="2" t="s">
        <v>31</v>
      </c>
      <c r="C1293" s="2" t="s">
        <v>20</v>
      </c>
      <c r="D1293" s="2" t="s">
        <v>30</v>
      </c>
      <c r="E1293" s="107">
        <v>5986.3</v>
      </c>
    </row>
    <row r="1294" spans="1:5" x14ac:dyDescent="0.2">
      <c r="A1294" s="3">
        <v>40922</v>
      </c>
      <c r="B1294" s="2" t="s">
        <v>31</v>
      </c>
      <c r="C1294" s="2" t="s">
        <v>14</v>
      </c>
      <c r="D1294" s="2" t="s">
        <v>29</v>
      </c>
      <c r="E1294" s="107">
        <v>8026.98</v>
      </c>
    </row>
    <row r="1295" spans="1:5" x14ac:dyDescent="0.2">
      <c r="A1295" s="3">
        <v>41442</v>
      </c>
      <c r="B1295" s="2" t="s">
        <v>28</v>
      </c>
      <c r="C1295" s="2" t="s">
        <v>20</v>
      </c>
      <c r="D1295" s="2" t="s">
        <v>33</v>
      </c>
      <c r="E1295" s="107">
        <v>7235.89</v>
      </c>
    </row>
    <row r="1296" spans="1:5" x14ac:dyDescent="0.2">
      <c r="A1296" s="3">
        <v>41051</v>
      </c>
      <c r="B1296" s="2" t="s">
        <v>17</v>
      </c>
      <c r="C1296" s="2" t="s">
        <v>20</v>
      </c>
      <c r="D1296" s="2" t="s">
        <v>21</v>
      </c>
      <c r="E1296" s="107">
        <v>8808.0400000000009</v>
      </c>
    </row>
    <row r="1297" spans="1:5" x14ac:dyDescent="0.2">
      <c r="A1297" s="3">
        <v>40979</v>
      </c>
      <c r="B1297" s="2" t="s">
        <v>17</v>
      </c>
      <c r="C1297" s="2" t="s">
        <v>20</v>
      </c>
      <c r="D1297" s="2" t="s">
        <v>30</v>
      </c>
      <c r="E1297" s="107">
        <v>4787.0200000000004</v>
      </c>
    </row>
    <row r="1298" spans="1:5" x14ac:dyDescent="0.2">
      <c r="A1298" s="3">
        <v>40947</v>
      </c>
      <c r="B1298" s="2" t="s">
        <v>31</v>
      </c>
      <c r="C1298" s="2" t="s">
        <v>14</v>
      </c>
      <c r="D1298" s="2" t="s">
        <v>35</v>
      </c>
      <c r="E1298" s="107">
        <v>2477.19</v>
      </c>
    </row>
    <row r="1299" spans="1:5" x14ac:dyDescent="0.2">
      <c r="A1299" s="3">
        <v>41499</v>
      </c>
      <c r="B1299" s="2" t="s">
        <v>28</v>
      </c>
      <c r="C1299" s="2" t="s">
        <v>20</v>
      </c>
      <c r="D1299" s="2" t="s">
        <v>32</v>
      </c>
      <c r="E1299" s="107">
        <v>7546.89</v>
      </c>
    </row>
    <row r="1300" spans="1:5" x14ac:dyDescent="0.2">
      <c r="A1300" s="3">
        <v>41084</v>
      </c>
      <c r="B1300" s="2" t="s">
        <v>17</v>
      </c>
      <c r="C1300" s="2" t="s">
        <v>27</v>
      </c>
      <c r="D1300" s="2" t="s">
        <v>24</v>
      </c>
      <c r="E1300" s="107">
        <v>1946.91</v>
      </c>
    </row>
    <row r="1301" spans="1:5" x14ac:dyDescent="0.2">
      <c r="A1301" s="3">
        <v>41146</v>
      </c>
      <c r="B1301" s="2" t="s">
        <v>17</v>
      </c>
      <c r="C1301" s="2" t="s">
        <v>23</v>
      </c>
      <c r="D1301" s="2" t="s">
        <v>24</v>
      </c>
      <c r="E1301" s="107">
        <v>7230.92</v>
      </c>
    </row>
    <row r="1302" spans="1:5" x14ac:dyDescent="0.2">
      <c r="A1302" s="3">
        <v>41617</v>
      </c>
      <c r="B1302" s="2" t="s">
        <v>31</v>
      </c>
      <c r="C1302" s="2" t="s">
        <v>23</v>
      </c>
      <c r="D1302" s="2" t="s">
        <v>282</v>
      </c>
      <c r="E1302" s="107">
        <v>9734.74</v>
      </c>
    </row>
    <row r="1303" spans="1:5" x14ac:dyDescent="0.2">
      <c r="A1303" s="3">
        <v>41177</v>
      </c>
      <c r="B1303" s="2" t="s">
        <v>13</v>
      </c>
      <c r="C1303" s="2" t="s">
        <v>27</v>
      </c>
      <c r="D1303" s="2" t="s">
        <v>30</v>
      </c>
      <c r="E1303" s="107">
        <v>9228.41</v>
      </c>
    </row>
    <row r="1304" spans="1:5" x14ac:dyDescent="0.2">
      <c r="A1304" s="3">
        <v>41205</v>
      </c>
      <c r="B1304" s="2" t="s">
        <v>13</v>
      </c>
      <c r="C1304" s="2" t="s">
        <v>14</v>
      </c>
      <c r="D1304" s="2" t="s">
        <v>30</v>
      </c>
      <c r="E1304" s="107">
        <v>2249.8000000000002</v>
      </c>
    </row>
    <row r="1305" spans="1:5" x14ac:dyDescent="0.2">
      <c r="A1305" s="3">
        <v>41443</v>
      </c>
      <c r="B1305" s="2" t="s">
        <v>28</v>
      </c>
      <c r="C1305" s="2" t="s">
        <v>14</v>
      </c>
      <c r="D1305" s="2" t="s">
        <v>35</v>
      </c>
      <c r="E1305" s="107">
        <v>3713.35</v>
      </c>
    </row>
    <row r="1306" spans="1:5" x14ac:dyDescent="0.2">
      <c r="A1306" s="3">
        <v>41222</v>
      </c>
      <c r="B1306" s="2" t="s">
        <v>17</v>
      </c>
      <c r="C1306" s="2" t="s">
        <v>27</v>
      </c>
      <c r="D1306" s="2" t="s">
        <v>34</v>
      </c>
      <c r="E1306" s="107">
        <v>3302.21</v>
      </c>
    </row>
    <row r="1307" spans="1:5" x14ac:dyDescent="0.2">
      <c r="A1307" s="3">
        <v>41115</v>
      </c>
      <c r="B1307" s="2" t="s">
        <v>31</v>
      </c>
      <c r="C1307" s="2" t="s">
        <v>14</v>
      </c>
      <c r="D1307" s="2" t="s">
        <v>32</v>
      </c>
      <c r="E1307" s="107">
        <v>2128.56</v>
      </c>
    </row>
    <row r="1308" spans="1:5" x14ac:dyDescent="0.2">
      <c r="A1308" s="3">
        <v>41220</v>
      </c>
      <c r="B1308" s="2" t="s">
        <v>13</v>
      </c>
      <c r="C1308" s="2" t="s">
        <v>20</v>
      </c>
      <c r="D1308" s="2" t="s">
        <v>24</v>
      </c>
      <c r="E1308" s="107">
        <v>4371.5600000000004</v>
      </c>
    </row>
    <row r="1309" spans="1:5" x14ac:dyDescent="0.2">
      <c r="A1309" s="3">
        <v>41409</v>
      </c>
      <c r="B1309" s="2" t="s">
        <v>28</v>
      </c>
      <c r="C1309" s="2" t="s">
        <v>27</v>
      </c>
      <c r="D1309" s="2" t="s">
        <v>34</v>
      </c>
      <c r="E1309" s="107">
        <v>9200.9</v>
      </c>
    </row>
    <row r="1310" spans="1:5" x14ac:dyDescent="0.2">
      <c r="A1310" s="3">
        <v>41601</v>
      </c>
      <c r="B1310" s="2" t="s">
        <v>31</v>
      </c>
      <c r="C1310" s="2" t="s">
        <v>14</v>
      </c>
      <c r="D1310" s="2" t="s">
        <v>33</v>
      </c>
      <c r="E1310" s="107">
        <v>2983.97</v>
      </c>
    </row>
    <row r="1311" spans="1:5" x14ac:dyDescent="0.2">
      <c r="A1311" s="3">
        <v>40953</v>
      </c>
      <c r="B1311" s="2" t="s">
        <v>28</v>
      </c>
      <c r="C1311" s="2" t="s">
        <v>27</v>
      </c>
      <c r="D1311" s="2" t="s">
        <v>24</v>
      </c>
      <c r="E1311" s="107">
        <v>8897.76</v>
      </c>
    </row>
    <row r="1312" spans="1:5" x14ac:dyDescent="0.2">
      <c r="A1312" s="3">
        <v>41222</v>
      </c>
      <c r="B1312" s="2" t="s">
        <v>17</v>
      </c>
      <c r="C1312" s="2" t="s">
        <v>27</v>
      </c>
      <c r="D1312" s="2" t="s">
        <v>24</v>
      </c>
      <c r="E1312" s="107">
        <v>5328.05</v>
      </c>
    </row>
    <row r="1313" spans="1:5" x14ac:dyDescent="0.2">
      <c r="A1313" s="3">
        <v>41252</v>
      </c>
      <c r="B1313" s="2" t="s">
        <v>31</v>
      </c>
      <c r="C1313" s="2" t="s">
        <v>14</v>
      </c>
      <c r="D1313" s="2" t="s">
        <v>32</v>
      </c>
      <c r="E1313" s="107">
        <v>6064.02</v>
      </c>
    </row>
    <row r="1314" spans="1:5" x14ac:dyDescent="0.2">
      <c r="A1314" s="3">
        <v>41321</v>
      </c>
      <c r="B1314" s="2" t="s">
        <v>17</v>
      </c>
      <c r="C1314" s="2" t="s">
        <v>14</v>
      </c>
      <c r="D1314" s="2" t="s">
        <v>36</v>
      </c>
      <c r="E1314" s="107">
        <v>2540.73</v>
      </c>
    </row>
    <row r="1315" spans="1:5" x14ac:dyDescent="0.2">
      <c r="A1315" s="3">
        <v>41526</v>
      </c>
      <c r="B1315" s="2" t="s">
        <v>31</v>
      </c>
      <c r="C1315" s="2" t="s">
        <v>27</v>
      </c>
      <c r="D1315" s="2" t="s">
        <v>34</v>
      </c>
      <c r="E1315" s="107">
        <v>7946.26</v>
      </c>
    </row>
    <row r="1316" spans="1:5" x14ac:dyDescent="0.2">
      <c r="A1316" s="3">
        <v>40917</v>
      </c>
      <c r="B1316" s="2" t="s">
        <v>17</v>
      </c>
      <c r="C1316" s="2" t="s">
        <v>14</v>
      </c>
      <c r="D1316" s="2" t="s">
        <v>34</v>
      </c>
      <c r="E1316" s="107">
        <v>6628.35</v>
      </c>
    </row>
    <row r="1317" spans="1:5" x14ac:dyDescent="0.2">
      <c r="A1317" s="3">
        <v>41188</v>
      </c>
      <c r="B1317" s="2" t="s">
        <v>13</v>
      </c>
      <c r="C1317" s="2" t="s">
        <v>20</v>
      </c>
      <c r="D1317" s="2" t="s">
        <v>26</v>
      </c>
      <c r="E1317" s="107">
        <v>6154.24</v>
      </c>
    </row>
    <row r="1318" spans="1:5" x14ac:dyDescent="0.2">
      <c r="A1318" s="3">
        <v>41423</v>
      </c>
      <c r="B1318" s="2" t="s">
        <v>17</v>
      </c>
      <c r="C1318" s="2" t="s">
        <v>23</v>
      </c>
      <c r="D1318" s="2" t="s">
        <v>15</v>
      </c>
      <c r="E1318" s="107">
        <v>6269.78</v>
      </c>
    </row>
    <row r="1319" spans="1:5" x14ac:dyDescent="0.2">
      <c r="A1319" s="3">
        <v>41348</v>
      </c>
      <c r="B1319" s="2" t="s">
        <v>28</v>
      </c>
      <c r="C1319" s="2" t="s">
        <v>27</v>
      </c>
      <c r="D1319" s="2" t="s">
        <v>26</v>
      </c>
      <c r="E1319" s="107">
        <v>9176.73</v>
      </c>
    </row>
    <row r="1320" spans="1:5" x14ac:dyDescent="0.2">
      <c r="A1320" s="3">
        <v>41406</v>
      </c>
      <c r="B1320" s="2" t="s">
        <v>17</v>
      </c>
      <c r="C1320" s="2" t="s">
        <v>27</v>
      </c>
      <c r="D1320" s="2" t="s">
        <v>18</v>
      </c>
      <c r="E1320" s="107">
        <v>392</v>
      </c>
    </row>
    <row r="1321" spans="1:5" x14ac:dyDescent="0.2">
      <c r="A1321" s="3">
        <v>41456</v>
      </c>
      <c r="B1321" s="2" t="s">
        <v>31</v>
      </c>
      <c r="C1321" s="2" t="s">
        <v>27</v>
      </c>
      <c r="D1321" s="2" t="s">
        <v>32</v>
      </c>
      <c r="E1321" s="107">
        <v>7202.27</v>
      </c>
    </row>
    <row r="1322" spans="1:5" x14ac:dyDescent="0.2">
      <c r="A1322" s="3">
        <v>41211</v>
      </c>
      <c r="B1322" s="2" t="s">
        <v>13</v>
      </c>
      <c r="C1322" s="2" t="s">
        <v>23</v>
      </c>
      <c r="D1322" s="2" t="s">
        <v>15</v>
      </c>
      <c r="E1322" s="107">
        <v>151.79</v>
      </c>
    </row>
    <row r="1323" spans="1:5" x14ac:dyDescent="0.2">
      <c r="A1323" s="3">
        <v>41270</v>
      </c>
      <c r="B1323" s="2" t="s">
        <v>28</v>
      </c>
      <c r="C1323" s="2" t="s">
        <v>14</v>
      </c>
      <c r="D1323" s="2" t="s">
        <v>26</v>
      </c>
      <c r="E1323" s="107">
        <v>5168.9399999999996</v>
      </c>
    </row>
    <row r="1324" spans="1:5" x14ac:dyDescent="0.2">
      <c r="A1324" s="3">
        <v>41163</v>
      </c>
      <c r="B1324" s="2" t="s">
        <v>31</v>
      </c>
      <c r="C1324" s="2" t="s">
        <v>27</v>
      </c>
      <c r="D1324" s="2" t="s">
        <v>29</v>
      </c>
      <c r="E1324" s="107">
        <v>4682.79</v>
      </c>
    </row>
    <row r="1325" spans="1:5" x14ac:dyDescent="0.2">
      <c r="A1325" s="3">
        <v>41432</v>
      </c>
      <c r="B1325" s="2" t="s">
        <v>31</v>
      </c>
      <c r="C1325" s="2" t="s">
        <v>20</v>
      </c>
      <c r="D1325" s="2" t="s">
        <v>30</v>
      </c>
      <c r="E1325" s="107">
        <v>8083.21</v>
      </c>
    </row>
    <row r="1326" spans="1:5" x14ac:dyDescent="0.2">
      <c r="A1326" s="3">
        <v>41185</v>
      </c>
      <c r="B1326" s="2" t="s">
        <v>17</v>
      </c>
      <c r="C1326" s="2" t="s">
        <v>20</v>
      </c>
      <c r="D1326" s="2" t="s">
        <v>30</v>
      </c>
      <c r="E1326" s="107">
        <v>7137.88</v>
      </c>
    </row>
    <row r="1327" spans="1:5" x14ac:dyDescent="0.2">
      <c r="A1327" s="3">
        <v>41317</v>
      </c>
      <c r="B1327" s="2" t="s">
        <v>31</v>
      </c>
      <c r="C1327" s="2" t="s">
        <v>23</v>
      </c>
      <c r="D1327" s="2" t="s">
        <v>30</v>
      </c>
      <c r="E1327" s="107">
        <v>1468.41</v>
      </c>
    </row>
    <row r="1328" spans="1:5" x14ac:dyDescent="0.2">
      <c r="A1328" s="3">
        <v>41066</v>
      </c>
      <c r="B1328" s="2" t="s">
        <v>13</v>
      </c>
      <c r="C1328" s="2" t="s">
        <v>14</v>
      </c>
      <c r="D1328" s="2" t="s">
        <v>18</v>
      </c>
      <c r="E1328" s="107">
        <v>2049.73</v>
      </c>
    </row>
    <row r="1329" spans="1:5" x14ac:dyDescent="0.2">
      <c r="A1329" s="3">
        <v>41302</v>
      </c>
      <c r="B1329" s="2" t="s">
        <v>13</v>
      </c>
      <c r="C1329" s="2" t="s">
        <v>20</v>
      </c>
      <c r="D1329" s="2" t="s">
        <v>36</v>
      </c>
      <c r="E1329" s="107">
        <v>5184.43</v>
      </c>
    </row>
    <row r="1330" spans="1:5" x14ac:dyDescent="0.2">
      <c r="A1330" s="3">
        <v>41404</v>
      </c>
      <c r="B1330" s="2" t="s">
        <v>28</v>
      </c>
      <c r="C1330" s="2" t="s">
        <v>23</v>
      </c>
      <c r="D1330" s="2" t="s">
        <v>30</v>
      </c>
      <c r="E1330" s="107">
        <v>6320.72</v>
      </c>
    </row>
    <row r="1331" spans="1:5" x14ac:dyDescent="0.2">
      <c r="A1331" s="3">
        <v>41155</v>
      </c>
      <c r="B1331" s="2" t="s">
        <v>17</v>
      </c>
      <c r="C1331" s="2" t="s">
        <v>20</v>
      </c>
      <c r="D1331" s="2" t="s">
        <v>21</v>
      </c>
      <c r="E1331" s="107">
        <v>5168.95</v>
      </c>
    </row>
    <row r="1332" spans="1:5" x14ac:dyDescent="0.2">
      <c r="A1332" s="3">
        <v>41595</v>
      </c>
      <c r="B1332" s="2" t="s">
        <v>31</v>
      </c>
      <c r="C1332" s="2" t="s">
        <v>23</v>
      </c>
      <c r="D1332" s="2" t="s">
        <v>30</v>
      </c>
      <c r="E1332" s="107">
        <v>8468.7800000000007</v>
      </c>
    </row>
    <row r="1333" spans="1:5" x14ac:dyDescent="0.2">
      <c r="A1333" s="3">
        <v>41392</v>
      </c>
      <c r="B1333" s="2" t="s">
        <v>13</v>
      </c>
      <c r="C1333" s="2" t="s">
        <v>20</v>
      </c>
      <c r="D1333" s="2" t="s">
        <v>21</v>
      </c>
      <c r="E1333" s="107">
        <v>4508.32</v>
      </c>
    </row>
    <row r="1334" spans="1:5" x14ac:dyDescent="0.2">
      <c r="A1334" s="3">
        <v>41238</v>
      </c>
      <c r="B1334" s="2" t="s">
        <v>28</v>
      </c>
      <c r="C1334" s="2" t="s">
        <v>20</v>
      </c>
      <c r="D1334" s="2" t="s">
        <v>18</v>
      </c>
      <c r="E1334" s="107">
        <v>8289.4500000000007</v>
      </c>
    </row>
    <row r="1335" spans="1:5" x14ac:dyDescent="0.2">
      <c r="A1335" s="3">
        <v>41505</v>
      </c>
      <c r="B1335" s="2" t="s">
        <v>28</v>
      </c>
      <c r="C1335" s="2" t="s">
        <v>14</v>
      </c>
      <c r="D1335" s="2" t="s">
        <v>36</v>
      </c>
      <c r="E1335" s="107">
        <v>3857.33</v>
      </c>
    </row>
    <row r="1336" spans="1:5" x14ac:dyDescent="0.2">
      <c r="A1336" s="3">
        <v>41368</v>
      </c>
      <c r="B1336" s="2" t="s">
        <v>13</v>
      </c>
      <c r="C1336" s="2" t="s">
        <v>27</v>
      </c>
      <c r="D1336" s="2" t="s">
        <v>36</v>
      </c>
      <c r="E1336" s="107">
        <v>9043.77</v>
      </c>
    </row>
    <row r="1337" spans="1:5" x14ac:dyDescent="0.2">
      <c r="A1337" s="3">
        <v>41364</v>
      </c>
      <c r="B1337" s="2" t="s">
        <v>28</v>
      </c>
      <c r="C1337" s="2" t="s">
        <v>23</v>
      </c>
      <c r="D1337" s="2" t="s">
        <v>282</v>
      </c>
      <c r="E1337" s="107">
        <v>3295.51</v>
      </c>
    </row>
    <row r="1338" spans="1:5" x14ac:dyDescent="0.2">
      <c r="A1338" s="3">
        <v>41258</v>
      </c>
      <c r="B1338" s="2" t="s">
        <v>17</v>
      </c>
      <c r="C1338" s="2" t="s">
        <v>23</v>
      </c>
      <c r="D1338" s="2" t="s">
        <v>36</v>
      </c>
      <c r="E1338" s="107">
        <v>4275.43</v>
      </c>
    </row>
    <row r="1339" spans="1:5" x14ac:dyDescent="0.2">
      <c r="A1339" s="3">
        <v>41309</v>
      </c>
      <c r="B1339" s="2" t="s">
        <v>13</v>
      </c>
      <c r="C1339" s="2" t="s">
        <v>14</v>
      </c>
      <c r="D1339" s="2" t="s">
        <v>24</v>
      </c>
      <c r="E1339" s="107">
        <v>4768.92</v>
      </c>
    </row>
    <row r="1340" spans="1:5" x14ac:dyDescent="0.2">
      <c r="A1340" s="3">
        <v>41031</v>
      </c>
      <c r="B1340" s="2" t="s">
        <v>13</v>
      </c>
      <c r="C1340" s="2" t="s">
        <v>27</v>
      </c>
      <c r="D1340" s="2" t="s">
        <v>18</v>
      </c>
      <c r="E1340" s="107">
        <v>1438.96</v>
      </c>
    </row>
    <row r="1341" spans="1:5" x14ac:dyDescent="0.2">
      <c r="A1341" s="3">
        <v>41398</v>
      </c>
      <c r="B1341" s="2" t="s">
        <v>13</v>
      </c>
      <c r="C1341" s="2" t="s">
        <v>20</v>
      </c>
      <c r="D1341" s="2" t="s">
        <v>30</v>
      </c>
      <c r="E1341" s="107">
        <v>9112.9500000000007</v>
      </c>
    </row>
    <row r="1342" spans="1:5" x14ac:dyDescent="0.2">
      <c r="A1342" s="3">
        <v>41113</v>
      </c>
      <c r="B1342" s="2" t="s">
        <v>17</v>
      </c>
      <c r="C1342" s="2" t="s">
        <v>20</v>
      </c>
      <c r="D1342" s="2" t="s">
        <v>29</v>
      </c>
      <c r="E1342" s="107">
        <v>8696.7199999999993</v>
      </c>
    </row>
    <row r="1343" spans="1:5" x14ac:dyDescent="0.2">
      <c r="A1343" s="3">
        <v>41358</v>
      </c>
      <c r="B1343" s="2" t="s">
        <v>28</v>
      </c>
      <c r="C1343" s="2" t="s">
        <v>27</v>
      </c>
      <c r="D1343" s="2" t="s">
        <v>282</v>
      </c>
      <c r="E1343" s="107">
        <v>4975.5</v>
      </c>
    </row>
    <row r="1344" spans="1:5" x14ac:dyDescent="0.2">
      <c r="A1344" s="3">
        <v>41011</v>
      </c>
      <c r="B1344" s="2" t="s">
        <v>28</v>
      </c>
      <c r="C1344" s="2" t="s">
        <v>23</v>
      </c>
      <c r="D1344" s="2" t="s">
        <v>32</v>
      </c>
      <c r="E1344" s="107">
        <v>1671.64</v>
      </c>
    </row>
    <row r="1345" spans="1:5" x14ac:dyDescent="0.2">
      <c r="A1345" s="3">
        <v>41085</v>
      </c>
      <c r="B1345" s="2" t="s">
        <v>13</v>
      </c>
      <c r="C1345" s="2" t="s">
        <v>23</v>
      </c>
      <c r="D1345" s="2" t="s">
        <v>34</v>
      </c>
      <c r="E1345" s="107">
        <v>6606.17</v>
      </c>
    </row>
    <row r="1346" spans="1:5" x14ac:dyDescent="0.2">
      <c r="A1346" s="3">
        <v>41168</v>
      </c>
      <c r="B1346" s="2" t="s">
        <v>31</v>
      </c>
      <c r="C1346" s="2" t="s">
        <v>20</v>
      </c>
      <c r="D1346" s="2" t="s">
        <v>18</v>
      </c>
      <c r="E1346" s="107">
        <v>7048.8</v>
      </c>
    </row>
    <row r="1347" spans="1:5" x14ac:dyDescent="0.2">
      <c r="A1347" s="3">
        <v>40995</v>
      </c>
      <c r="B1347" s="2" t="s">
        <v>13</v>
      </c>
      <c r="C1347" s="2" t="s">
        <v>14</v>
      </c>
      <c r="D1347" s="2" t="s">
        <v>29</v>
      </c>
      <c r="E1347" s="107">
        <v>6754.74</v>
      </c>
    </row>
    <row r="1348" spans="1:5" x14ac:dyDescent="0.2">
      <c r="A1348" s="3">
        <v>41078</v>
      </c>
      <c r="B1348" s="2" t="s">
        <v>31</v>
      </c>
      <c r="C1348" s="2" t="s">
        <v>14</v>
      </c>
      <c r="D1348" s="2" t="s">
        <v>15</v>
      </c>
      <c r="E1348" s="107">
        <v>298.25</v>
      </c>
    </row>
    <row r="1349" spans="1:5" x14ac:dyDescent="0.2">
      <c r="A1349" s="3">
        <v>41472</v>
      </c>
      <c r="B1349" s="2" t="s">
        <v>28</v>
      </c>
      <c r="C1349" s="2" t="s">
        <v>14</v>
      </c>
      <c r="D1349" s="2" t="s">
        <v>35</v>
      </c>
      <c r="E1349" s="107">
        <v>9247.17</v>
      </c>
    </row>
    <row r="1350" spans="1:5" x14ac:dyDescent="0.2">
      <c r="A1350" s="3">
        <v>41508</v>
      </c>
      <c r="B1350" s="2" t="s">
        <v>31</v>
      </c>
      <c r="C1350" s="2" t="s">
        <v>14</v>
      </c>
      <c r="D1350" s="2" t="s">
        <v>15</v>
      </c>
      <c r="E1350" s="107">
        <v>9322.98</v>
      </c>
    </row>
    <row r="1351" spans="1:5" x14ac:dyDescent="0.2">
      <c r="A1351" s="3">
        <v>41069</v>
      </c>
      <c r="B1351" s="2" t="s">
        <v>13</v>
      </c>
      <c r="C1351" s="2" t="s">
        <v>20</v>
      </c>
      <c r="D1351" s="2" t="s">
        <v>35</v>
      </c>
      <c r="E1351" s="107">
        <v>2382.67</v>
      </c>
    </row>
    <row r="1352" spans="1:5" x14ac:dyDescent="0.2">
      <c r="A1352" s="3">
        <v>40983</v>
      </c>
      <c r="B1352" s="2" t="s">
        <v>13</v>
      </c>
      <c r="C1352" s="2" t="s">
        <v>23</v>
      </c>
      <c r="D1352" s="2" t="s">
        <v>26</v>
      </c>
      <c r="E1352" s="107">
        <v>3722.19</v>
      </c>
    </row>
    <row r="1353" spans="1:5" x14ac:dyDescent="0.2">
      <c r="A1353" s="3">
        <v>41056</v>
      </c>
      <c r="B1353" s="2" t="s">
        <v>28</v>
      </c>
      <c r="C1353" s="2" t="s">
        <v>23</v>
      </c>
      <c r="D1353" s="2" t="s">
        <v>34</v>
      </c>
      <c r="E1353" s="107">
        <v>4162.07</v>
      </c>
    </row>
    <row r="1354" spans="1:5" x14ac:dyDescent="0.2">
      <c r="A1354" s="3">
        <v>41605</v>
      </c>
      <c r="B1354" s="2" t="s">
        <v>17</v>
      </c>
      <c r="C1354" s="2" t="s">
        <v>20</v>
      </c>
      <c r="D1354" s="2" t="s">
        <v>36</v>
      </c>
      <c r="E1354" s="107">
        <v>2024.05</v>
      </c>
    </row>
    <row r="1355" spans="1:5" x14ac:dyDescent="0.2">
      <c r="A1355" s="3">
        <v>41269</v>
      </c>
      <c r="B1355" s="2" t="s">
        <v>13</v>
      </c>
      <c r="C1355" s="2" t="s">
        <v>14</v>
      </c>
      <c r="D1355" s="2" t="s">
        <v>29</v>
      </c>
      <c r="E1355" s="107">
        <v>3761.05</v>
      </c>
    </row>
    <row r="1356" spans="1:5" x14ac:dyDescent="0.2">
      <c r="A1356" s="3">
        <v>41395</v>
      </c>
      <c r="B1356" s="2" t="s">
        <v>13</v>
      </c>
      <c r="C1356" s="2" t="s">
        <v>23</v>
      </c>
      <c r="D1356" s="2" t="s">
        <v>15</v>
      </c>
      <c r="E1356" s="107">
        <v>7327.26</v>
      </c>
    </row>
    <row r="1357" spans="1:5" x14ac:dyDescent="0.2">
      <c r="A1357" s="3">
        <v>41219</v>
      </c>
      <c r="B1357" s="2" t="s">
        <v>28</v>
      </c>
      <c r="C1357" s="2" t="s">
        <v>20</v>
      </c>
      <c r="D1357" s="2" t="s">
        <v>33</v>
      </c>
      <c r="E1357" s="107">
        <v>5763.67</v>
      </c>
    </row>
    <row r="1358" spans="1:5" x14ac:dyDescent="0.2">
      <c r="A1358" s="3">
        <v>41491</v>
      </c>
      <c r="B1358" s="2" t="s">
        <v>17</v>
      </c>
      <c r="C1358" s="2" t="s">
        <v>27</v>
      </c>
      <c r="D1358" s="2" t="s">
        <v>26</v>
      </c>
      <c r="E1358" s="107">
        <v>1858.66</v>
      </c>
    </row>
    <row r="1359" spans="1:5" x14ac:dyDescent="0.2">
      <c r="A1359" s="3">
        <v>41098</v>
      </c>
      <c r="B1359" s="2" t="s">
        <v>13</v>
      </c>
      <c r="C1359" s="2" t="s">
        <v>27</v>
      </c>
      <c r="D1359" s="2" t="s">
        <v>30</v>
      </c>
      <c r="E1359" s="107">
        <v>2381.0700000000002</v>
      </c>
    </row>
    <row r="1360" spans="1:5" x14ac:dyDescent="0.2">
      <c r="A1360" s="3">
        <v>41135</v>
      </c>
      <c r="B1360" s="2" t="s">
        <v>13</v>
      </c>
      <c r="C1360" s="2" t="s">
        <v>20</v>
      </c>
      <c r="D1360" s="2" t="s">
        <v>21</v>
      </c>
      <c r="E1360" s="107">
        <v>9416.41</v>
      </c>
    </row>
    <row r="1361" spans="1:5" x14ac:dyDescent="0.2">
      <c r="A1361" s="3">
        <v>41289</v>
      </c>
      <c r="B1361" s="2" t="s">
        <v>31</v>
      </c>
      <c r="C1361" s="2" t="s">
        <v>23</v>
      </c>
      <c r="D1361" s="2" t="s">
        <v>35</v>
      </c>
      <c r="E1361" s="107">
        <v>2294.9</v>
      </c>
    </row>
    <row r="1362" spans="1:5" x14ac:dyDescent="0.2">
      <c r="A1362" s="3">
        <v>41348</v>
      </c>
      <c r="B1362" s="2" t="s">
        <v>13</v>
      </c>
      <c r="C1362" s="2" t="s">
        <v>20</v>
      </c>
      <c r="D1362" s="2" t="s">
        <v>18</v>
      </c>
      <c r="E1362" s="107">
        <v>9432.56</v>
      </c>
    </row>
    <row r="1363" spans="1:5" x14ac:dyDescent="0.2">
      <c r="A1363" s="3">
        <v>41339</v>
      </c>
      <c r="B1363" s="2" t="s">
        <v>31</v>
      </c>
      <c r="C1363" s="2" t="s">
        <v>14</v>
      </c>
      <c r="D1363" s="2" t="s">
        <v>36</v>
      </c>
      <c r="E1363" s="107">
        <v>8190.87</v>
      </c>
    </row>
    <row r="1364" spans="1:5" x14ac:dyDescent="0.2">
      <c r="A1364" s="3">
        <v>40952</v>
      </c>
      <c r="B1364" s="2" t="s">
        <v>13</v>
      </c>
      <c r="C1364" s="2" t="s">
        <v>23</v>
      </c>
      <c r="D1364" s="2" t="s">
        <v>18</v>
      </c>
      <c r="E1364" s="107">
        <v>8864.7199999999993</v>
      </c>
    </row>
    <row r="1365" spans="1:5" x14ac:dyDescent="0.2">
      <c r="A1365" s="3">
        <v>41541</v>
      </c>
      <c r="B1365" s="2" t="s">
        <v>17</v>
      </c>
      <c r="C1365" s="2" t="s">
        <v>27</v>
      </c>
      <c r="D1365" s="2" t="s">
        <v>30</v>
      </c>
      <c r="E1365" s="107">
        <v>128.22999999999999</v>
      </c>
    </row>
    <row r="1366" spans="1:5" x14ac:dyDescent="0.2">
      <c r="A1366" s="3">
        <v>41430</v>
      </c>
      <c r="B1366" s="2" t="s">
        <v>13</v>
      </c>
      <c r="C1366" s="2" t="s">
        <v>14</v>
      </c>
      <c r="D1366" s="2" t="s">
        <v>33</v>
      </c>
      <c r="E1366" s="107">
        <v>1083.79</v>
      </c>
    </row>
    <row r="1367" spans="1:5" x14ac:dyDescent="0.2">
      <c r="A1367" s="3">
        <v>41036</v>
      </c>
      <c r="B1367" s="2" t="s">
        <v>31</v>
      </c>
      <c r="C1367" s="2" t="s">
        <v>20</v>
      </c>
      <c r="D1367" s="2" t="s">
        <v>33</v>
      </c>
      <c r="E1367" s="107">
        <v>2158.4499999999998</v>
      </c>
    </row>
    <row r="1368" spans="1:5" x14ac:dyDescent="0.2">
      <c r="A1368" s="3">
        <v>41009</v>
      </c>
      <c r="B1368" s="2" t="s">
        <v>13</v>
      </c>
      <c r="C1368" s="2" t="s">
        <v>23</v>
      </c>
      <c r="D1368" s="2" t="s">
        <v>15</v>
      </c>
      <c r="E1368" s="107">
        <v>4092.58</v>
      </c>
    </row>
    <row r="1369" spans="1:5" x14ac:dyDescent="0.2">
      <c r="A1369" s="3">
        <v>41332</v>
      </c>
      <c r="B1369" s="2" t="s">
        <v>31</v>
      </c>
      <c r="C1369" s="2" t="s">
        <v>14</v>
      </c>
      <c r="D1369" s="2" t="s">
        <v>21</v>
      </c>
      <c r="E1369" s="107">
        <v>6486.55</v>
      </c>
    </row>
    <row r="1370" spans="1:5" x14ac:dyDescent="0.2">
      <c r="A1370" s="3">
        <v>41013</v>
      </c>
      <c r="B1370" s="2" t="s">
        <v>17</v>
      </c>
      <c r="C1370" s="2" t="s">
        <v>27</v>
      </c>
      <c r="D1370" s="2" t="s">
        <v>26</v>
      </c>
      <c r="E1370" s="107">
        <v>8550.7900000000009</v>
      </c>
    </row>
    <row r="1371" spans="1:5" x14ac:dyDescent="0.2">
      <c r="A1371" s="3">
        <v>41602</v>
      </c>
      <c r="B1371" s="2" t="s">
        <v>13</v>
      </c>
      <c r="C1371" s="2" t="s">
        <v>14</v>
      </c>
      <c r="D1371" s="2" t="s">
        <v>30</v>
      </c>
      <c r="E1371" s="107">
        <v>9633.2000000000007</v>
      </c>
    </row>
    <row r="1372" spans="1:5" x14ac:dyDescent="0.2">
      <c r="A1372" s="3">
        <v>41385</v>
      </c>
      <c r="B1372" s="2" t="s">
        <v>31</v>
      </c>
      <c r="C1372" s="2" t="s">
        <v>20</v>
      </c>
      <c r="D1372" s="2" t="s">
        <v>24</v>
      </c>
      <c r="E1372" s="107">
        <v>3548.23</v>
      </c>
    </row>
    <row r="1373" spans="1:5" x14ac:dyDescent="0.2">
      <c r="A1373" s="3">
        <v>41359</v>
      </c>
      <c r="B1373" s="2" t="s">
        <v>17</v>
      </c>
      <c r="C1373" s="2" t="s">
        <v>14</v>
      </c>
      <c r="D1373" s="2" t="s">
        <v>18</v>
      </c>
      <c r="E1373" s="107">
        <v>2422.6999999999998</v>
      </c>
    </row>
    <row r="1374" spans="1:5" x14ac:dyDescent="0.2">
      <c r="A1374" s="3">
        <v>41482</v>
      </c>
      <c r="B1374" s="2" t="s">
        <v>13</v>
      </c>
      <c r="C1374" s="2" t="s">
        <v>20</v>
      </c>
      <c r="D1374" s="2" t="s">
        <v>26</v>
      </c>
      <c r="E1374" s="107">
        <v>9438.56</v>
      </c>
    </row>
    <row r="1375" spans="1:5" x14ac:dyDescent="0.2">
      <c r="A1375" s="3">
        <v>41536</v>
      </c>
      <c r="B1375" s="2" t="s">
        <v>28</v>
      </c>
      <c r="C1375" s="2" t="s">
        <v>27</v>
      </c>
      <c r="D1375" s="2" t="s">
        <v>21</v>
      </c>
      <c r="E1375" s="107">
        <v>5713.56</v>
      </c>
    </row>
    <row r="1376" spans="1:5" x14ac:dyDescent="0.2">
      <c r="A1376" s="3">
        <v>40978</v>
      </c>
      <c r="B1376" s="2" t="s">
        <v>31</v>
      </c>
      <c r="C1376" s="2" t="s">
        <v>14</v>
      </c>
      <c r="D1376" s="2" t="s">
        <v>30</v>
      </c>
      <c r="E1376" s="107">
        <v>9917.5300000000007</v>
      </c>
    </row>
    <row r="1377" spans="1:5" x14ac:dyDescent="0.2">
      <c r="A1377" s="3">
        <v>40912</v>
      </c>
      <c r="B1377" s="2" t="s">
        <v>31</v>
      </c>
      <c r="C1377" s="2" t="s">
        <v>14</v>
      </c>
      <c r="D1377" s="2" t="s">
        <v>32</v>
      </c>
      <c r="E1377" s="107">
        <v>6663.43</v>
      </c>
    </row>
    <row r="1378" spans="1:5" x14ac:dyDescent="0.2">
      <c r="A1378" s="3">
        <v>41057</v>
      </c>
      <c r="B1378" s="2" t="s">
        <v>31</v>
      </c>
      <c r="C1378" s="2" t="s">
        <v>23</v>
      </c>
      <c r="D1378" s="2" t="s">
        <v>34</v>
      </c>
      <c r="E1378" s="107">
        <v>2502.91</v>
      </c>
    </row>
    <row r="1379" spans="1:5" x14ac:dyDescent="0.2">
      <c r="A1379" s="3">
        <v>41637</v>
      </c>
      <c r="B1379" s="2" t="s">
        <v>28</v>
      </c>
      <c r="C1379" s="2" t="s">
        <v>27</v>
      </c>
      <c r="D1379" s="2" t="s">
        <v>30</v>
      </c>
      <c r="E1379" s="107">
        <v>7390.8</v>
      </c>
    </row>
    <row r="1380" spans="1:5" x14ac:dyDescent="0.2">
      <c r="A1380" s="3">
        <v>40978</v>
      </c>
      <c r="B1380" s="2" t="s">
        <v>31</v>
      </c>
      <c r="C1380" s="2" t="s">
        <v>27</v>
      </c>
      <c r="D1380" s="2" t="s">
        <v>34</v>
      </c>
      <c r="E1380" s="107">
        <v>151.43</v>
      </c>
    </row>
    <row r="1381" spans="1:5" x14ac:dyDescent="0.2">
      <c r="A1381" s="3">
        <v>41264</v>
      </c>
      <c r="B1381" s="2" t="s">
        <v>17</v>
      </c>
      <c r="C1381" s="2" t="s">
        <v>27</v>
      </c>
      <c r="D1381" s="2" t="s">
        <v>15</v>
      </c>
      <c r="E1381" s="107">
        <v>2266.88</v>
      </c>
    </row>
    <row r="1382" spans="1:5" x14ac:dyDescent="0.2">
      <c r="A1382" s="3">
        <v>41540</v>
      </c>
      <c r="B1382" s="2" t="s">
        <v>31</v>
      </c>
      <c r="C1382" s="2" t="s">
        <v>23</v>
      </c>
      <c r="D1382" s="2" t="s">
        <v>35</v>
      </c>
      <c r="E1382" s="107">
        <v>6130.77</v>
      </c>
    </row>
    <row r="1383" spans="1:5" x14ac:dyDescent="0.2">
      <c r="A1383" s="3">
        <v>41507</v>
      </c>
      <c r="B1383" s="2" t="s">
        <v>28</v>
      </c>
      <c r="C1383" s="2" t="s">
        <v>20</v>
      </c>
      <c r="D1383" s="2" t="s">
        <v>24</v>
      </c>
      <c r="E1383" s="107">
        <v>2962.02</v>
      </c>
    </row>
    <row r="1384" spans="1:5" x14ac:dyDescent="0.2">
      <c r="A1384" s="3">
        <v>40994</v>
      </c>
      <c r="B1384" s="2" t="s">
        <v>17</v>
      </c>
      <c r="C1384" s="2" t="s">
        <v>27</v>
      </c>
      <c r="D1384" s="2" t="s">
        <v>30</v>
      </c>
      <c r="E1384" s="107">
        <v>3599.55</v>
      </c>
    </row>
    <row r="1385" spans="1:5" x14ac:dyDescent="0.2">
      <c r="A1385" s="3">
        <v>41575</v>
      </c>
      <c r="B1385" s="2" t="s">
        <v>28</v>
      </c>
      <c r="C1385" s="2" t="s">
        <v>20</v>
      </c>
      <c r="D1385" s="2" t="s">
        <v>34</v>
      </c>
      <c r="E1385" s="107">
        <v>2186.5100000000002</v>
      </c>
    </row>
    <row r="1386" spans="1:5" x14ac:dyDescent="0.2">
      <c r="A1386" s="3">
        <v>40992</v>
      </c>
      <c r="B1386" s="2" t="s">
        <v>17</v>
      </c>
      <c r="C1386" s="2" t="s">
        <v>27</v>
      </c>
      <c r="D1386" s="2" t="s">
        <v>24</v>
      </c>
      <c r="E1386" s="107">
        <v>8278.4500000000007</v>
      </c>
    </row>
    <row r="1387" spans="1:5" x14ac:dyDescent="0.2">
      <c r="A1387" s="3">
        <v>41078</v>
      </c>
      <c r="B1387" s="2" t="s">
        <v>17</v>
      </c>
      <c r="C1387" s="2" t="s">
        <v>14</v>
      </c>
      <c r="D1387" s="2" t="s">
        <v>26</v>
      </c>
      <c r="E1387" s="107">
        <v>2811.33</v>
      </c>
    </row>
    <row r="1388" spans="1:5" x14ac:dyDescent="0.2">
      <c r="A1388" s="3">
        <v>41478</v>
      </c>
      <c r="B1388" s="2" t="s">
        <v>31</v>
      </c>
      <c r="C1388" s="2" t="s">
        <v>27</v>
      </c>
      <c r="D1388" s="2" t="s">
        <v>18</v>
      </c>
      <c r="E1388" s="107">
        <v>7793.36</v>
      </c>
    </row>
    <row r="1389" spans="1:5" x14ac:dyDescent="0.2">
      <c r="A1389" s="3">
        <v>41312</v>
      </c>
      <c r="B1389" s="2" t="s">
        <v>31</v>
      </c>
      <c r="C1389" s="2" t="s">
        <v>20</v>
      </c>
      <c r="D1389" s="2" t="s">
        <v>35</v>
      </c>
      <c r="E1389" s="107">
        <v>2705.78</v>
      </c>
    </row>
    <row r="1390" spans="1:5" x14ac:dyDescent="0.2">
      <c r="A1390" s="3">
        <v>41373</v>
      </c>
      <c r="B1390" s="2" t="s">
        <v>17</v>
      </c>
      <c r="C1390" s="2" t="s">
        <v>27</v>
      </c>
      <c r="D1390" s="2" t="s">
        <v>35</v>
      </c>
      <c r="E1390" s="107">
        <v>5672.65</v>
      </c>
    </row>
    <row r="1391" spans="1:5" x14ac:dyDescent="0.2">
      <c r="A1391" s="3">
        <v>41008</v>
      </c>
      <c r="B1391" s="2" t="s">
        <v>13</v>
      </c>
      <c r="C1391" s="2" t="s">
        <v>23</v>
      </c>
      <c r="D1391" s="2" t="s">
        <v>26</v>
      </c>
      <c r="E1391" s="107">
        <v>2049.14</v>
      </c>
    </row>
    <row r="1392" spans="1:5" x14ac:dyDescent="0.2">
      <c r="A1392" s="3">
        <v>41158</v>
      </c>
      <c r="B1392" s="2" t="s">
        <v>31</v>
      </c>
      <c r="C1392" s="2" t="s">
        <v>20</v>
      </c>
      <c r="D1392" s="2" t="s">
        <v>34</v>
      </c>
      <c r="E1392" s="107">
        <v>6229.03</v>
      </c>
    </row>
    <row r="1393" spans="1:5" x14ac:dyDescent="0.2">
      <c r="A1393" s="3">
        <v>41096</v>
      </c>
      <c r="B1393" s="2" t="s">
        <v>13</v>
      </c>
      <c r="C1393" s="2" t="s">
        <v>27</v>
      </c>
      <c r="D1393" s="2" t="s">
        <v>282</v>
      </c>
      <c r="E1393" s="107">
        <v>9438.4500000000007</v>
      </c>
    </row>
    <row r="1394" spans="1:5" x14ac:dyDescent="0.2">
      <c r="A1394" s="3">
        <v>41497</v>
      </c>
      <c r="B1394" s="2" t="s">
        <v>17</v>
      </c>
      <c r="C1394" s="2" t="s">
        <v>20</v>
      </c>
      <c r="D1394" s="2" t="s">
        <v>32</v>
      </c>
      <c r="E1394" s="107">
        <v>883.76</v>
      </c>
    </row>
    <row r="1395" spans="1:5" x14ac:dyDescent="0.2">
      <c r="A1395" s="3">
        <v>41348</v>
      </c>
      <c r="B1395" s="2" t="s">
        <v>17</v>
      </c>
      <c r="C1395" s="2" t="s">
        <v>14</v>
      </c>
      <c r="D1395" s="2" t="s">
        <v>21</v>
      </c>
      <c r="E1395" s="107">
        <v>6759.88</v>
      </c>
    </row>
    <row r="1396" spans="1:5" x14ac:dyDescent="0.2">
      <c r="A1396" s="3">
        <v>41477</v>
      </c>
      <c r="B1396" s="2" t="s">
        <v>17</v>
      </c>
      <c r="C1396" s="2" t="s">
        <v>27</v>
      </c>
      <c r="D1396" s="2" t="s">
        <v>18</v>
      </c>
      <c r="E1396" s="107">
        <v>1214.19</v>
      </c>
    </row>
    <row r="1397" spans="1:5" x14ac:dyDescent="0.2">
      <c r="A1397" s="3">
        <v>41257</v>
      </c>
      <c r="B1397" s="2" t="s">
        <v>13</v>
      </c>
      <c r="C1397" s="2" t="s">
        <v>23</v>
      </c>
      <c r="D1397" s="2" t="s">
        <v>21</v>
      </c>
      <c r="E1397" s="107">
        <v>6588.17</v>
      </c>
    </row>
    <row r="1398" spans="1:5" x14ac:dyDescent="0.2">
      <c r="A1398" s="3">
        <v>41617</v>
      </c>
      <c r="B1398" s="2" t="s">
        <v>13</v>
      </c>
      <c r="C1398" s="2" t="s">
        <v>20</v>
      </c>
      <c r="D1398" s="2" t="s">
        <v>33</v>
      </c>
      <c r="E1398" s="107">
        <v>3251.88</v>
      </c>
    </row>
    <row r="1399" spans="1:5" x14ac:dyDescent="0.2">
      <c r="A1399" s="3">
        <v>41370</v>
      </c>
      <c r="B1399" s="2" t="s">
        <v>28</v>
      </c>
      <c r="C1399" s="2" t="s">
        <v>14</v>
      </c>
      <c r="D1399" s="2" t="s">
        <v>35</v>
      </c>
      <c r="E1399" s="107">
        <v>8522.11</v>
      </c>
    </row>
    <row r="1400" spans="1:5" x14ac:dyDescent="0.2">
      <c r="A1400" s="3">
        <v>41268</v>
      </c>
      <c r="B1400" s="2" t="s">
        <v>28</v>
      </c>
      <c r="C1400" s="2" t="s">
        <v>27</v>
      </c>
      <c r="D1400" s="2" t="s">
        <v>33</v>
      </c>
      <c r="E1400" s="107">
        <v>5904.78</v>
      </c>
    </row>
    <row r="1401" spans="1:5" x14ac:dyDescent="0.2">
      <c r="A1401" s="3">
        <v>41545</v>
      </c>
      <c r="B1401" s="2" t="s">
        <v>13</v>
      </c>
      <c r="C1401" s="2" t="s">
        <v>14</v>
      </c>
      <c r="D1401" s="2" t="s">
        <v>33</v>
      </c>
      <c r="E1401" s="107">
        <v>1151.6400000000001</v>
      </c>
    </row>
    <row r="1402" spans="1:5" x14ac:dyDescent="0.2">
      <c r="A1402" s="3">
        <v>41151</v>
      </c>
      <c r="B1402" s="2" t="s">
        <v>17</v>
      </c>
      <c r="C1402" s="2" t="s">
        <v>20</v>
      </c>
      <c r="D1402" s="2" t="s">
        <v>21</v>
      </c>
      <c r="E1402" s="107">
        <v>6121.52</v>
      </c>
    </row>
    <row r="1403" spans="1:5" x14ac:dyDescent="0.2">
      <c r="A1403" s="3">
        <v>41141</v>
      </c>
      <c r="B1403" s="2" t="s">
        <v>17</v>
      </c>
      <c r="C1403" s="2" t="s">
        <v>23</v>
      </c>
      <c r="D1403" s="2" t="s">
        <v>18</v>
      </c>
      <c r="E1403" s="107">
        <v>1099.8699999999999</v>
      </c>
    </row>
    <row r="1404" spans="1:5" x14ac:dyDescent="0.2">
      <c r="A1404" s="3">
        <v>41623</v>
      </c>
      <c r="B1404" s="2" t="s">
        <v>31</v>
      </c>
      <c r="C1404" s="2" t="s">
        <v>27</v>
      </c>
      <c r="D1404" s="2" t="s">
        <v>33</v>
      </c>
      <c r="E1404" s="107">
        <v>7952.07</v>
      </c>
    </row>
    <row r="1405" spans="1:5" x14ac:dyDescent="0.2">
      <c r="A1405" s="3">
        <v>41408</v>
      </c>
      <c r="B1405" s="2" t="s">
        <v>17</v>
      </c>
      <c r="C1405" s="2" t="s">
        <v>20</v>
      </c>
      <c r="D1405" s="2" t="s">
        <v>282</v>
      </c>
      <c r="E1405" s="107">
        <v>6829.24</v>
      </c>
    </row>
    <row r="1406" spans="1:5" x14ac:dyDescent="0.2">
      <c r="A1406" s="3">
        <v>41279</v>
      </c>
      <c r="B1406" s="2" t="s">
        <v>13</v>
      </c>
      <c r="C1406" s="2" t="s">
        <v>23</v>
      </c>
      <c r="D1406" s="2" t="s">
        <v>18</v>
      </c>
      <c r="E1406" s="107">
        <v>131.53</v>
      </c>
    </row>
    <row r="1407" spans="1:5" x14ac:dyDescent="0.2">
      <c r="A1407" s="3">
        <v>41392</v>
      </c>
      <c r="B1407" s="2" t="s">
        <v>17</v>
      </c>
      <c r="C1407" s="2" t="s">
        <v>27</v>
      </c>
      <c r="D1407" s="2" t="s">
        <v>32</v>
      </c>
      <c r="E1407" s="107">
        <v>6253.65</v>
      </c>
    </row>
    <row r="1408" spans="1:5" x14ac:dyDescent="0.2">
      <c r="A1408" s="3">
        <v>41105</v>
      </c>
      <c r="B1408" s="2" t="s">
        <v>28</v>
      </c>
      <c r="C1408" s="2" t="s">
        <v>23</v>
      </c>
      <c r="D1408" s="2" t="s">
        <v>18</v>
      </c>
      <c r="E1408" s="107">
        <v>3233.53</v>
      </c>
    </row>
    <row r="1409" spans="1:5" x14ac:dyDescent="0.2">
      <c r="A1409" s="3">
        <v>41193</v>
      </c>
      <c r="B1409" s="2" t="s">
        <v>28</v>
      </c>
      <c r="C1409" s="2" t="s">
        <v>14</v>
      </c>
      <c r="D1409" s="2" t="s">
        <v>35</v>
      </c>
      <c r="E1409" s="107">
        <v>3326.95</v>
      </c>
    </row>
    <row r="1410" spans="1:5" x14ac:dyDescent="0.2">
      <c r="A1410" s="3">
        <v>41092</v>
      </c>
      <c r="B1410" s="2" t="s">
        <v>13</v>
      </c>
      <c r="C1410" s="2" t="s">
        <v>14</v>
      </c>
      <c r="D1410" s="2" t="s">
        <v>36</v>
      </c>
      <c r="E1410" s="107">
        <v>1551.68</v>
      </c>
    </row>
    <row r="1411" spans="1:5" x14ac:dyDescent="0.2">
      <c r="A1411" s="3">
        <v>41165</v>
      </c>
      <c r="B1411" s="2" t="s">
        <v>17</v>
      </c>
      <c r="C1411" s="2" t="s">
        <v>20</v>
      </c>
      <c r="D1411" s="2" t="s">
        <v>26</v>
      </c>
      <c r="E1411" s="107">
        <v>8418.5499999999993</v>
      </c>
    </row>
    <row r="1412" spans="1:5" x14ac:dyDescent="0.2">
      <c r="A1412" s="3">
        <v>41164</v>
      </c>
      <c r="B1412" s="2" t="s">
        <v>17</v>
      </c>
      <c r="C1412" s="2" t="s">
        <v>20</v>
      </c>
      <c r="D1412" s="2" t="s">
        <v>29</v>
      </c>
      <c r="E1412" s="107">
        <v>4174.1899999999996</v>
      </c>
    </row>
    <row r="1413" spans="1:5" x14ac:dyDescent="0.2">
      <c r="A1413" s="3">
        <v>41273</v>
      </c>
      <c r="B1413" s="2" t="s">
        <v>28</v>
      </c>
      <c r="C1413" s="2" t="s">
        <v>14</v>
      </c>
      <c r="D1413" s="2" t="s">
        <v>21</v>
      </c>
      <c r="E1413" s="107">
        <v>7527.42</v>
      </c>
    </row>
    <row r="1414" spans="1:5" x14ac:dyDescent="0.2">
      <c r="A1414" s="3">
        <v>41196</v>
      </c>
      <c r="B1414" s="2" t="s">
        <v>31</v>
      </c>
      <c r="C1414" s="2" t="s">
        <v>27</v>
      </c>
      <c r="D1414" s="2" t="s">
        <v>26</v>
      </c>
      <c r="E1414" s="107">
        <v>273.88</v>
      </c>
    </row>
    <row r="1415" spans="1:5" x14ac:dyDescent="0.2">
      <c r="A1415" s="3">
        <v>41235</v>
      </c>
      <c r="B1415" s="2" t="s">
        <v>17</v>
      </c>
      <c r="C1415" s="2" t="s">
        <v>14</v>
      </c>
      <c r="D1415" s="2" t="s">
        <v>30</v>
      </c>
      <c r="E1415" s="107">
        <v>5354.64</v>
      </c>
    </row>
    <row r="1416" spans="1:5" x14ac:dyDescent="0.2">
      <c r="A1416" s="3">
        <v>41100</v>
      </c>
      <c r="B1416" s="2" t="s">
        <v>13</v>
      </c>
      <c r="C1416" s="2" t="s">
        <v>23</v>
      </c>
      <c r="D1416" s="2" t="s">
        <v>18</v>
      </c>
      <c r="E1416" s="107">
        <v>8362.93</v>
      </c>
    </row>
    <row r="1417" spans="1:5" x14ac:dyDescent="0.2">
      <c r="A1417" s="3">
        <v>41439</v>
      </c>
      <c r="B1417" s="2" t="s">
        <v>31</v>
      </c>
      <c r="C1417" s="2" t="s">
        <v>27</v>
      </c>
      <c r="D1417" s="2" t="s">
        <v>18</v>
      </c>
      <c r="E1417" s="107">
        <v>3755.3</v>
      </c>
    </row>
    <row r="1418" spans="1:5" x14ac:dyDescent="0.2">
      <c r="A1418" s="3">
        <v>41050</v>
      </c>
      <c r="B1418" s="2" t="s">
        <v>13</v>
      </c>
      <c r="C1418" s="2" t="s">
        <v>23</v>
      </c>
      <c r="D1418" s="2" t="s">
        <v>33</v>
      </c>
      <c r="E1418" s="107">
        <v>3685.1</v>
      </c>
    </row>
    <row r="1419" spans="1:5" x14ac:dyDescent="0.2">
      <c r="A1419" s="3">
        <v>41154</v>
      </c>
      <c r="B1419" s="2" t="s">
        <v>28</v>
      </c>
      <c r="C1419" s="2" t="s">
        <v>23</v>
      </c>
      <c r="D1419" s="2" t="s">
        <v>282</v>
      </c>
      <c r="E1419" s="107">
        <v>4092.51</v>
      </c>
    </row>
    <row r="1420" spans="1:5" x14ac:dyDescent="0.2">
      <c r="A1420" s="3">
        <v>41395</v>
      </c>
      <c r="B1420" s="2" t="s">
        <v>13</v>
      </c>
      <c r="C1420" s="2" t="s">
        <v>27</v>
      </c>
      <c r="D1420" s="2" t="s">
        <v>26</v>
      </c>
      <c r="E1420" s="107">
        <v>5369.26</v>
      </c>
    </row>
    <row r="1421" spans="1:5" x14ac:dyDescent="0.2">
      <c r="A1421" s="3">
        <v>41309</v>
      </c>
      <c r="B1421" s="2" t="s">
        <v>28</v>
      </c>
      <c r="C1421" s="2" t="s">
        <v>20</v>
      </c>
      <c r="D1421" s="2" t="s">
        <v>18</v>
      </c>
      <c r="E1421" s="107">
        <v>233.93</v>
      </c>
    </row>
    <row r="1422" spans="1:5" x14ac:dyDescent="0.2">
      <c r="A1422" s="3">
        <v>41160</v>
      </c>
      <c r="B1422" s="2" t="s">
        <v>17</v>
      </c>
      <c r="C1422" s="2" t="s">
        <v>14</v>
      </c>
      <c r="D1422" s="2" t="s">
        <v>282</v>
      </c>
      <c r="E1422" s="107">
        <v>1818.2</v>
      </c>
    </row>
    <row r="1423" spans="1:5" x14ac:dyDescent="0.2">
      <c r="A1423" s="3">
        <v>41144</v>
      </c>
      <c r="B1423" s="2" t="s">
        <v>13</v>
      </c>
      <c r="C1423" s="2" t="s">
        <v>27</v>
      </c>
      <c r="D1423" s="2" t="s">
        <v>32</v>
      </c>
      <c r="E1423" s="107">
        <v>8986.8700000000008</v>
      </c>
    </row>
    <row r="1424" spans="1:5" x14ac:dyDescent="0.2">
      <c r="A1424" s="3">
        <v>41371</v>
      </c>
      <c r="B1424" s="2" t="s">
        <v>28</v>
      </c>
      <c r="C1424" s="2" t="s">
        <v>14</v>
      </c>
      <c r="D1424" s="2" t="s">
        <v>282</v>
      </c>
      <c r="E1424" s="107">
        <v>1575.04</v>
      </c>
    </row>
    <row r="1425" spans="1:5" x14ac:dyDescent="0.2">
      <c r="A1425" s="3">
        <v>40931</v>
      </c>
      <c r="B1425" s="2" t="s">
        <v>31</v>
      </c>
      <c r="C1425" s="2" t="s">
        <v>23</v>
      </c>
      <c r="D1425" s="2" t="s">
        <v>15</v>
      </c>
      <c r="E1425" s="107">
        <v>9453.89</v>
      </c>
    </row>
    <row r="1426" spans="1:5" x14ac:dyDescent="0.2">
      <c r="A1426" s="3">
        <v>41405</v>
      </c>
      <c r="B1426" s="2" t="s">
        <v>31</v>
      </c>
      <c r="C1426" s="2" t="s">
        <v>20</v>
      </c>
      <c r="D1426" s="2" t="s">
        <v>34</v>
      </c>
      <c r="E1426" s="107">
        <v>7087.03</v>
      </c>
    </row>
    <row r="1427" spans="1:5" x14ac:dyDescent="0.2">
      <c r="A1427" s="3">
        <v>41621</v>
      </c>
      <c r="B1427" s="2" t="s">
        <v>28</v>
      </c>
      <c r="C1427" s="2" t="s">
        <v>27</v>
      </c>
      <c r="D1427" s="2" t="s">
        <v>282</v>
      </c>
      <c r="E1427" s="107">
        <v>8837.56</v>
      </c>
    </row>
    <row r="1428" spans="1:5" x14ac:dyDescent="0.2">
      <c r="A1428" s="3">
        <v>40962</v>
      </c>
      <c r="B1428" s="2" t="s">
        <v>31</v>
      </c>
      <c r="C1428" s="2" t="s">
        <v>20</v>
      </c>
      <c r="D1428" s="2" t="s">
        <v>26</v>
      </c>
      <c r="E1428" s="107">
        <v>2498.8000000000002</v>
      </c>
    </row>
    <row r="1429" spans="1:5" x14ac:dyDescent="0.2">
      <c r="A1429" s="3">
        <v>41502</v>
      </c>
      <c r="B1429" s="2" t="s">
        <v>31</v>
      </c>
      <c r="C1429" s="2" t="s">
        <v>14</v>
      </c>
      <c r="D1429" s="2" t="s">
        <v>29</v>
      </c>
      <c r="E1429" s="107">
        <v>5094.3100000000004</v>
      </c>
    </row>
    <row r="1430" spans="1:5" x14ac:dyDescent="0.2">
      <c r="A1430" s="3">
        <v>41636</v>
      </c>
      <c r="B1430" s="2" t="s">
        <v>31</v>
      </c>
      <c r="C1430" s="2" t="s">
        <v>20</v>
      </c>
      <c r="D1430" s="2" t="s">
        <v>30</v>
      </c>
      <c r="E1430" s="107">
        <v>6320.42</v>
      </c>
    </row>
    <row r="1431" spans="1:5" x14ac:dyDescent="0.2">
      <c r="A1431" s="3">
        <v>41429</v>
      </c>
      <c r="B1431" s="2" t="s">
        <v>13</v>
      </c>
      <c r="C1431" s="2" t="s">
        <v>14</v>
      </c>
      <c r="D1431" s="2" t="s">
        <v>18</v>
      </c>
      <c r="E1431" s="107">
        <v>3447.75</v>
      </c>
    </row>
    <row r="1432" spans="1:5" x14ac:dyDescent="0.2">
      <c r="A1432" s="3">
        <v>41084</v>
      </c>
      <c r="B1432" s="2" t="s">
        <v>17</v>
      </c>
      <c r="C1432" s="2" t="s">
        <v>27</v>
      </c>
      <c r="D1432" s="2" t="s">
        <v>34</v>
      </c>
      <c r="E1432" s="107">
        <v>1594.58</v>
      </c>
    </row>
    <row r="1433" spans="1:5" x14ac:dyDescent="0.2">
      <c r="A1433" s="3">
        <v>41000</v>
      </c>
      <c r="B1433" s="2" t="s">
        <v>28</v>
      </c>
      <c r="C1433" s="2" t="s">
        <v>23</v>
      </c>
      <c r="D1433" s="2" t="s">
        <v>21</v>
      </c>
      <c r="E1433" s="107">
        <v>2740.27</v>
      </c>
    </row>
    <row r="1434" spans="1:5" x14ac:dyDescent="0.2">
      <c r="A1434" s="3">
        <v>41323</v>
      </c>
      <c r="B1434" s="2" t="s">
        <v>13</v>
      </c>
      <c r="C1434" s="2" t="s">
        <v>27</v>
      </c>
      <c r="D1434" s="2" t="s">
        <v>15</v>
      </c>
      <c r="E1434" s="107">
        <v>4959.49</v>
      </c>
    </row>
    <row r="1435" spans="1:5" x14ac:dyDescent="0.2">
      <c r="A1435" s="3">
        <v>41442</v>
      </c>
      <c r="B1435" s="2" t="s">
        <v>13</v>
      </c>
      <c r="C1435" s="2" t="s">
        <v>20</v>
      </c>
      <c r="D1435" s="2" t="s">
        <v>35</v>
      </c>
      <c r="E1435" s="107">
        <v>7784.31</v>
      </c>
    </row>
    <row r="1436" spans="1:5" x14ac:dyDescent="0.2">
      <c r="A1436" s="3">
        <v>40994</v>
      </c>
      <c r="B1436" s="2" t="s">
        <v>31</v>
      </c>
      <c r="C1436" s="2" t="s">
        <v>14</v>
      </c>
      <c r="D1436" s="2" t="s">
        <v>18</v>
      </c>
      <c r="E1436" s="107">
        <v>981.81</v>
      </c>
    </row>
    <row r="1437" spans="1:5" x14ac:dyDescent="0.2">
      <c r="A1437" s="3">
        <v>41398</v>
      </c>
      <c r="B1437" s="2" t="s">
        <v>17</v>
      </c>
      <c r="C1437" s="2" t="s">
        <v>14</v>
      </c>
      <c r="D1437" s="2" t="s">
        <v>24</v>
      </c>
      <c r="E1437" s="107">
        <v>772.53</v>
      </c>
    </row>
    <row r="1438" spans="1:5" x14ac:dyDescent="0.2">
      <c r="A1438" s="3">
        <v>41370</v>
      </c>
      <c r="B1438" s="2" t="s">
        <v>31</v>
      </c>
      <c r="C1438" s="2" t="s">
        <v>20</v>
      </c>
      <c r="D1438" s="2" t="s">
        <v>33</v>
      </c>
      <c r="E1438" s="107">
        <v>2958.96</v>
      </c>
    </row>
    <row r="1439" spans="1:5" x14ac:dyDescent="0.2">
      <c r="A1439" s="3">
        <v>40948</v>
      </c>
      <c r="B1439" s="2" t="s">
        <v>17</v>
      </c>
      <c r="C1439" s="2" t="s">
        <v>27</v>
      </c>
      <c r="D1439" s="2" t="s">
        <v>32</v>
      </c>
      <c r="E1439" s="107">
        <v>2534.4299999999998</v>
      </c>
    </row>
    <row r="1440" spans="1:5" x14ac:dyDescent="0.2">
      <c r="A1440" s="3">
        <v>41285</v>
      </c>
      <c r="B1440" s="2" t="s">
        <v>31</v>
      </c>
      <c r="C1440" s="2" t="s">
        <v>23</v>
      </c>
      <c r="D1440" s="2" t="s">
        <v>32</v>
      </c>
      <c r="E1440" s="107">
        <v>8229.5</v>
      </c>
    </row>
    <row r="1441" spans="1:5" x14ac:dyDescent="0.2">
      <c r="A1441" s="3">
        <v>41139</v>
      </c>
      <c r="B1441" s="2" t="s">
        <v>28</v>
      </c>
      <c r="C1441" s="2" t="s">
        <v>14</v>
      </c>
      <c r="D1441" s="2" t="s">
        <v>33</v>
      </c>
      <c r="E1441" s="107">
        <v>7124.33</v>
      </c>
    </row>
    <row r="1442" spans="1:5" x14ac:dyDescent="0.2">
      <c r="A1442" s="3">
        <v>41484</v>
      </c>
      <c r="B1442" s="2" t="s">
        <v>17</v>
      </c>
      <c r="C1442" s="2" t="s">
        <v>23</v>
      </c>
      <c r="D1442" s="2" t="s">
        <v>18</v>
      </c>
      <c r="E1442" s="107">
        <v>3896.71</v>
      </c>
    </row>
    <row r="1443" spans="1:5" x14ac:dyDescent="0.2">
      <c r="A1443" s="3">
        <v>41067</v>
      </c>
      <c r="B1443" s="2" t="s">
        <v>28</v>
      </c>
      <c r="C1443" s="2" t="s">
        <v>20</v>
      </c>
      <c r="D1443" s="2" t="s">
        <v>21</v>
      </c>
      <c r="E1443" s="107">
        <v>5483.03</v>
      </c>
    </row>
    <row r="1444" spans="1:5" x14ac:dyDescent="0.2">
      <c r="A1444" s="3">
        <v>41108</v>
      </c>
      <c r="B1444" s="2" t="s">
        <v>31</v>
      </c>
      <c r="C1444" s="2" t="s">
        <v>20</v>
      </c>
      <c r="D1444" s="2" t="s">
        <v>15</v>
      </c>
      <c r="E1444" s="107">
        <v>7065.86</v>
      </c>
    </row>
    <row r="1445" spans="1:5" x14ac:dyDescent="0.2">
      <c r="A1445" s="3">
        <v>41028</v>
      </c>
      <c r="B1445" s="2" t="s">
        <v>31</v>
      </c>
      <c r="C1445" s="2" t="s">
        <v>20</v>
      </c>
      <c r="D1445" s="2" t="s">
        <v>36</v>
      </c>
      <c r="E1445" s="107">
        <v>434.52</v>
      </c>
    </row>
    <row r="1446" spans="1:5" x14ac:dyDescent="0.2">
      <c r="A1446" s="3">
        <v>41250</v>
      </c>
      <c r="B1446" s="2" t="s">
        <v>31</v>
      </c>
      <c r="C1446" s="2" t="s">
        <v>14</v>
      </c>
      <c r="D1446" s="2" t="s">
        <v>34</v>
      </c>
      <c r="E1446" s="107">
        <v>9421.75</v>
      </c>
    </row>
    <row r="1447" spans="1:5" x14ac:dyDescent="0.2">
      <c r="A1447" s="3">
        <v>41075</v>
      </c>
      <c r="B1447" s="2" t="s">
        <v>17</v>
      </c>
      <c r="C1447" s="2" t="s">
        <v>23</v>
      </c>
      <c r="D1447" s="2" t="s">
        <v>15</v>
      </c>
      <c r="E1447" s="107">
        <v>837.8</v>
      </c>
    </row>
    <row r="1448" spans="1:5" x14ac:dyDescent="0.2">
      <c r="A1448" s="3">
        <v>41022</v>
      </c>
      <c r="B1448" s="2" t="s">
        <v>17</v>
      </c>
      <c r="C1448" s="2" t="s">
        <v>23</v>
      </c>
      <c r="D1448" s="2" t="s">
        <v>21</v>
      </c>
      <c r="E1448" s="107">
        <v>305.06</v>
      </c>
    </row>
    <row r="1449" spans="1:5" x14ac:dyDescent="0.2">
      <c r="A1449" s="3">
        <v>41556</v>
      </c>
      <c r="B1449" s="2" t="s">
        <v>31</v>
      </c>
      <c r="C1449" s="2" t="s">
        <v>23</v>
      </c>
      <c r="D1449" s="2" t="s">
        <v>18</v>
      </c>
      <c r="E1449" s="107">
        <v>2324.88</v>
      </c>
    </row>
    <row r="1450" spans="1:5" x14ac:dyDescent="0.2">
      <c r="A1450" s="3">
        <v>41166</v>
      </c>
      <c r="B1450" s="2" t="s">
        <v>13</v>
      </c>
      <c r="C1450" s="2" t="s">
        <v>20</v>
      </c>
      <c r="D1450" s="2" t="s">
        <v>21</v>
      </c>
      <c r="E1450" s="107">
        <v>3454.94</v>
      </c>
    </row>
    <row r="1451" spans="1:5" x14ac:dyDescent="0.2">
      <c r="A1451" s="3">
        <v>40986</v>
      </c>
      <c r="B1451" s="2" t="s">
        <v>13</v>
      </c>
      <c r="C1451" s="2" t="s">
        <v>14</v>
      </c>
      <c r="D1451" s="2" t="s">
        <v>32</v>
      </c>
      <c r="E1451" s="107">
        <v>4093.64</v>
      </c>
    </row>
    <row r="1452" spans="1:5" x14ac:dyDescent="0.2">
      <c r="A1452" s="3">
        <v>41067</v>
      </c>
      <c r="B1452" s="2" t="s">
        <v>31</v>
      </c>
      <c r="C1452" s="2" t="s">
        <v>20</v>
      </c>
      <c r="D1452" s="2" t="s">
        <v>282</v>
      </c>
      <c r="E1452" s="107">
        <v>871.23</v>
      </c>
    </row>
    <row r="1453" spans="1:5" x14ac:dyDescent="0.2">
      <c r="A1453" s="3">
        <v>41338</v>
      </c>
      <c r="B1453" s="2" t="s">
        <v>13</v>
      </c>
      <c r="C1453" s="2" t="s">
        <v>23</v>
      </c>
      <c r="D1453" s="2" t="s">
        <v>35</v>
      </c>
      <c r="E1453" s="107">
        <v>1373.19</v>
      </c>
    </row>
    <row r="1454" spans="1:5" x14ac:dyDescent="0.2">
      <c r="A1454" s="3">
        <v>41467</v>
      </c>
      <c r="B1454" s="2" t="s">
        <v>17</v>
      </c>
      <c r="C1454" s="2" t="s">
        <v>27</v>
      </c>
      <c r="D1454" s="2" t="s">
        <v>34</v>
      </c>
      <c r="E1454" s="107">
        <v>327.45</v>
      </c>
    </row>
    <row r="1455" spans="1:5" x14ac:dyDescent="0.2">
      <c r="A1455" s="3">
        <v>41299</v>
      </c>
      <c r="B1455" s="2" t="s">
        <v>31</v>
      </c>
      <c r="C1455" s="2" t="s">
        <v>14</v>
      </c>
      <c r="D1455" s="2" t="s">
        <v>18</v>
      </c>
      <c r="E1455" s="107">
        <v>2144.37</v>
      </c>
    </row>
    <row r="1456" spans="1:5" x14ac:dyDescent="0.2">
      <c r="A1456" s="3">
        <v>40950</v>
      </c>
      <c r="B1456" s="2" t="s">
        <v>31</v>
      </c>
      <c r="C1456" s="2" t="s">
        <v>27</v>
      </c>
      <c r="D1456" s="2" t="s">
        <v>34</v>
      </c>
      <c r="E1456" s="107">
        <v>7921.68</v>
      </c>
    </row>
    <row r="1457" spans="1:5" x14ac:dyDescent="0.2">
      <c r="A1457" s="3">
        <v>41589</v>
      </c>
      <c r="B1457" s="2" t="s">
        <v>13</v>
      </c>
      <c r="C1457" s="2" t="s">
        <v>14</v>
      </c>
      <c r="D1457" s="2" t="s">
        <v>35</v>
      </c>
      <c r="E1457" s="107">
        <v>6709.79</v>
      </c>
    </row>
    <row r="1458" spans="1:5" x14ac:dyDescent="0.2">
      <c r="A1458" s="3">
        <v>40953</v>
      </c>
      <c r="B1458" s="2" t="s">
        <v>17</v>
      </c>
      <c r="C1458" s="2" t="s">
        <v>20</v>
      </c>
      <c r="D1458" s="2" t="s">
        <v>33</v>
      </c>
      <c r="E1458" s="107">
        <v>2375</v>
      </c>
    </row>
    <row r="1459" spans="1:5" x14ac:dyDescent="0.2">
      <c r="A1459" s="3">
        <v>41044</v>
      </c>
      <c r="B1459" s="2" t="s">
        <v>17</v>
      </c>
      <c r="C1459" s="2" t="s">
        <v>27</v>
      </c>
      <c r="D1459" s="2" t="s">
        <v>35</v>
      </c>
      <c r="E1459" s="107">
        <v>2752.72</v>
      </c>
    </row>
    <row r="1460" spans="1:5" x14ac:dyDescent="0.2">
      <c r="A1460" s="3">
        <v>41345</v>
      </c>
      <c r="B1460" s="2" t="s">
        <v>17</v>
      </c>
      <c r="C1460" s="2" t="s">
        <v>20</v>
      </c>
      <c r="D1460" s="2" t="s">
        <v>29</v>
      </c>
      <c r="E1460" s="107">
        <v>4847.3100000000004</v>
      </c>
    </row>
    <row r="1461" spans="1:5" x14ac:dyDescent="0.2">
      <c r="A1461" s="3">
        <v>40976</v>
      </c>
      <c r="B1461" s="2" t="s">
        <v>17</v>
      </c>
      <c r="C1461" s="2" t="s">
        <v>20</v>
      </c>
      <c r="D1461" s="2" t="s">
        <v>26</v>
      </c>
      <c r="E1461" s="107">
        <v>291.07</v>
      </c>
    </row>
    <row r="1462" spans="1:5" x14ac:dyDescent="0.2">
      <c r="A1462" s="3">
        <v>41175</v>
      </c>
      <c r="B1462" s="2" t="s">
        <v>13</v>
      </c>
      <c r="C1462" s="2" t="s">
        <v>14</v>
      </c>
      <c r="D1462" s="2" t="s">
        <v>15</v>
      </c>
      <c r="E1462" s="107">
        <v>3561.7</v>
      </c>
    </row>
    <row r="1463" spans="1:5" x14ac:dyDescent="0.2">
      <c r="A1463" s="3">
        <v>41444</v>
      </c>
      <c r="B1463" s="2" t="s">
        <v>31</v>
      </c>
      <c r="C1463" s="2" t="s">
        <v>14</v>
      </c>
      <c r="D1463" s="2" t="s">
        <v>30</v>
      </c>
      <c r="E1463" s="107">
        <v>854.24</v>
      </c>
    </row>
    <row r="1464" spans="1:5" x14ac:dyDescent="0.2">
      <c r="A1464" s="3">
        <v>41109</v>
      </c>
      <c r="B1464" s="2" t="s">
        <v>28</v>
      </c>
      <c r="C1464" s="2" t="s">
        <v>23</v>
      </c>
      <c r="D1464" s="2" t="s">
        <v>18</v>
      </c>
      <c r="E1464" s="107">
        <v>1503.24</v>
      </c>
    </row>
    <row r="1465" spans="1:5" x14ac:dyDescent="0.2">
      <c r="A1465" s="3">
        <v>41297</v>
      </c>
      <c r="B1465" s="2" t="s">
        <v>13</v>
      </c>
      <c r="C1465" s="2" t="s">
        <v>20</v>
      </c>
      <c r="D1465" s="2" t="s">
        <v>21</v>
      </c>
      <c r="E1465" s="107">
        <v>6542.93</v>
      </c>
    </row>
    <row r="1466" spans="1:5" x14ac:dyDescent="0.2">
      <c r="A1466" s="3">
        <v>41547</v>
      </c>
      <c r="B1466" s="2" t="s">
        <v>31</v>
      </c>
      <c r="C1466" s="2" t="s">
        <v>27</v>
      </c>
      <c r="D1466" s="2" t="s">
        <v>35</v>
      </c>
      <c r="E1466" s="107">
        <v>6789.19</v>
      </c>
    </row>
    <row r="1467" spans="1:5" x14ac:dyDescent="0.2">
      <c r="A1467" s="3">
        <v>41258</v>
      </c>
      <c r="B1467" s="2" t="s">
        <v>28</v>
      </c>
      <c r="C1467" s="2" t="s">
        <v>14</v>
      </c>
      <c r="D1467" s="2" t="s">
        <v>18</v>
      </c>
      <c r="E1467" s="107">
        <v>6865.5</v>
      </c>
    </row>
    <row r="1468" spans="1:5" x14ac:dyDescent="0.2">
      <c r="A1468" s="3">
        <v>41306</v>
      </c>
      <c r="B1468" s="2" t="s">
        <v>17</v>
      </c>
      <c r="C1468" s="2" t="s">
        <v>27</v>
      </c>
      <c r="D1468" s="2" t="s">
        <v>30</v>
      </c>
      <c r="E1468" s="107">
        <v>208.4</v>
      </c>
    </row>
    <row r="1469" spans="1:5" x14ac:dyDescent="0.2">
      <c r="A1469" s="3">
        <v>41286</v>
      </c>
      <c r="B1469" s="2" t="s">
        <v>28</v>
      </c>
      <c r="C1469" s="2" t="s">
        <v>27</v>
      </c>
      <c r="D1469" s="2" t="s">
        <v>29</v>
      </c>
      <c r="E1469" s="107">
        <v>7346.1</v>
      </c>
    </row>
    <row r="1470" spans="1:5" x14ac:dyDescent="0.2">
      <c r="A1470" s="3">
        <v>41614</v>
      </c>
      <c r="B1470" s="2" t="s">
        <v>28</v>
      </c>
      <c r="C1470" s="2" t="s">
        <v>20</v>
      </c>
      <c r="D1470" s="2" t="s">
        <v>15</v>
      </c>
      <c r="E1470" s="107">
        <v>47.19</v>
      </c>
    </row>
    <row r="1471" spans="1:5" x14ac:dyDescent="0.2">
      <c r="A1471" s="3">
        <v>41449</v>
      </c>
      <c r="B1471" s="2" t="s">
        <v>28</v>
      </c>
      <c r="C1471" s="2" t="s">
        <v>14</v>
      </c>
      <c r="D1471" s="2" t="s">
        <v>30</v>
      </c>
      <c r="E1471" s="107">
        <v>3411.16</v>
      </c>
    </row>
    <row r="1472" spans="1:5" x14ac:dyDescent="0.2">
      <c r="A1472" s="3">
        <v>41058</v>
      </c>
      <c r="B1472" s="2" t="s">
        <v>17</v>
      </c>
      <c r="C1472" s="2" t="s">
        <v>23</v>
      </c>
      <c r="D1472" s="2" t="s">
        <v>35</v>
      </c>
      <c r="E1472" s="107">
        <v>4854.93</v>
      </c>
    </row>
    <row r="1473" spans="1:5" x14ac:dyDescent="0.2">
      <c r="A1473" s="3">
        <v>40936</v>
      </c>
      <c r="B1473" s="2" t="s">
        <v>17</v>
      </c>
      <c r="C1473" s="2" t="s">
        <v>14</v>
      </c>
      <c r="D1473" s="2" t="s">
        <v>29</v>
      </c>
      <c r="E1473" s="107">
        <v>3505.96</v>
      </c>
    </row>
    <row r="1474" spans="1:5" x14ac:dyDescent="0.2">
      <c r="A1474" s="3">
        <v>41615</v>
      </c>
      <c r="B1474" s="2" t="s">
        <v>17</v>
      </c>
      <c r="C1474" s="2" t="s">
        <v>23</v>
      </c>
      <c r="D1474" s="2" t="s">
        <v>282</v>
      </c>
      <c r="E1474" s="107">
        <v>8109.37</v>
      </c>
    </row>
    <row r="1475" spans="1:5" x14ac:dyDescent="0.2">
      <c r="A1475" s="3">
        <v>41055</v>
      </c>
      <c r="B1475" s="2" t="s">
        <v>28</v>
      </c>
      <c r="C1475" s="2" t="s">
        <v>23</v>
      </c>
      <c r="D1475" s="2" t="s">
        <v>18</v>
      </c>
      <c r="E1475" s="107">
        <v>7795.79</v>
      </c>
    </row>
    <row r="1476" spans="1:5" x14ac:dyDescent="0.2">
      <c r="A1476" s="3">
        <v>41056</v>
      </c>
      <c r="B1476" s="2" t="s">
        <v>28</v>
      </c>
      <c r="C1476" s="2" t="s">
        <v>27</v>
      </c>
      <c r="D1476" s="2" t="s">
        <v>15</v>
      </c>
      <c r="E1476" s="107">
        <v>9061.9599999999991</v>
      </c>
    </row>
    <row r="1477" spans="1:5" x14ac:dyDescent="0.2">
      <c r="A1477" s="3">
        <v>41220</v>
      </c>
      <c r="B1477" s="2" t="s">
        <v>28</v>
      </c>
      <c r="C1477" s="2" t="s">
        <v>27</v>
      </c>
      <c r="D1477" s="2" t="s">
        <v>32</v>
      </c>
      <c r="E1477" s="107">
        <v>6059.13</v>
      </c>
    </row>
    <row r="1478" spans="1:5" x14ac:dyDescent="0.2">
      <c r="A1478" s="3">
        <v>40910</v>
      </c>
      <c r="B1478" s="2" t="s">
        <v>17</v>
      </c>
      <c r="C1478" s="2" t="s">
        <v>27</v>
      </c>
      <c r="D1478" s="2" t="s">
        <v>32</v>
      </c>
      <c r="E1478" s="107">
        <v>6087.7</v>
      </c>
    </row>
    <row r="1479" spans="1:5" x14ac:dyDescent="0.2">
      <c r="A1479" s="3">
        <v>40914</v>
      </c>
      <c r="B1479" s="2" t="s">
        <v>17</v>
      </c>
      <c r="C1479" s="2" t="s">
        <v>23</v>
      </c>
      <c r="D1479" s="2" t="s">
        <v>21</v>
      </c>
      <c r="E1479" s="107">
        <v>4738.03</v>
      </c>
    </row>
    <row r="1480" spans="1:5" x14ac:dyDescent="0.2">
      <c r="A1480" s="3">
        <v>41145</v>
      </c>
      <c r="B1480" s="2" t="s">
        <v>17</v>
      </c>
      <c r="C1480" s="2" t="s">
        <v>20</v>
      </c>
      <c r="D1480" s="2" t="s">
        <v>26</v>
      </c>
      <c r="E1480" s="107">
        <v>7988.48</v>
      </c>
    </row>
    <row r="1481" spans="1:5" x14ac:dyDescent="0.2">
      <c r="A1481" s="3">
        <v>40980</v>
      </c>
      <c r="B1481" s="2" t="s">
        <v>31</v>
      </c>
      <c r="C1481" s="2" t="s">
        <v>14</v>
      </c>
      <c r="D1481" s="2" t="s">
        <v>15</v>
      </c>
      <c r="E1481" s="107">
        <v>9311.11</v>
      </c>
    </row>
    <row r="1482" spans="1:5" x14ac:dyDescent="0.2">
      <c r="A1482" s="3">
        <v>41496</v>
      </c>
      <c r="B1482" s="2" t="s">
        <v>13</v>
      </c>
      <c r="C1482" s="2" t="s">
        <v>20</v>
      </c>
      <c r="D1482" s="2" t="s">
        <v>21</v>
      </c>
      <c r="E1482" s="107">
        <v>9804.34</v>
      </c>
    </row>
    <row r="1483" spans="1:5" x14ac:dyDescent="0.2">
      <c r="A1483" s="3">
        <v>41449</v>
      </c>
      <c r="B1483" s="2" t="s">
        <v>17</v>
      </c>
      <c r="C1483" s="2" t="s">
        <v>20</v>
      </c>
      <c r="D1483" s="2" t="s">
        <v>21</v>
      </c>
      <c r="E1483" s="107">
        <v>3423.29</v>
      </c>
    </row>
    <row r="1484" spans="1:5" x14ac:dyDescent="0.2">
      <c r="A1484" s="3">
        <v>41149</v>
      </c>
      <c r="B1484" s="2" t="s">
        <v>31</v>
      </c>
      <c r="C1484" s="2" t="s">
        <v>23</v>
      </c>
      <c r="D1484" s="2" t="s">
        <v>282</v>
      </c>
      <c r="E1484" s="107">
        <v>8094.2</v>
      </c>
    </row>
    <row r="1485" spans="1:5" x14ac:dyDescent="0.2">
      <c r="A1485" s="3">
        <v>41196</v>
      </c>
      <c r="B1485" s="2" t="s">
        <v>31</v>
      </c>
      <c r="C1485" s="2" t="s">
        <v>23</v>
      </c>
      <c r="D1485" s="2" t="s">
        <v>35</v>
      </c>
      <c r="E1485" s="107">
        <v>5048.97</v>
      </c>
    </row>
    <row r="1486" spans="1:5" x14ac:dyDescent="0.2">
      <c r="A1486" s="3">
        <v>41309</v>
      </c>
      <c r="B1486" s="2" t="s">
        <v>31</v>
      </c>
      <c r="C1486" s="2" t="s">
        <v>23</v>
      </c>
      <c r="D1486" s="2" t="s">
        <v>15</v>
      </c>
      <c r="E1486" s="107">
        <v>2526.65</v>
      </c>
    </row>
    <row r="1487" spans="1:5" x14ac:dyDescent="0.2">
      <c r="A1487" s="3">
        <v>41554</v>
      </c>
      <c r="B1487" s="2" t="s">
        <v>28</v>
      </c>
      <c r="C1487" s="2" t="s">
        <v>23</v>
      </c>
      <c r="D1487" s="2" t="s">
        <v>24</v>
      </c>
      <c r="E1487" s="107">
        <v>8823.48</v>
      </c>
    </row>
    <row r="1488" spans="1:5" x14ac:dyDescent="0.2">
      <c r="A1488" s="3">
        <v>41345</v>
      </c>
      <c r="B1488" s="2" t="s">
        <v>31</v>
      </c>
      <c r="C1488" s="2" t="s">
        <v>20</v>
      </c>
      <c r="D1488" s="2" t="s">
        <v>18</v>
      </c>
      <c r="E1488" s="107">
        <v>6034.21</v>
      </c>
    </row>
    <row r="1489" spans="1:5" x14ac:dyDescent="0.2">
      <c r="A1489" s="3">
        <v>41502</v>
      </c>
      <c r="B1489" s="2" t="s">
        <v>31</v>
      </c>
      <c r="C1489" s="2" t="s">
        <v>14</v>
      </c>
      <c r="D1489" s="2" t="s">
        <v>26</v>
      </c>
      <c r="E1489" s="107">
        <v>3421.82</v>
      </c>
    </row>
    <row r="1490" spans="1:5" x14ac:dyDescent="0.2">
      <c r="A1490" s="3">
        <v>41042</v>
      </c>
      <c r="B1490" s="2" t="s">
        <v>31</v>
      </c>
      <c r="C1490" s="2" t="s">
        <v>27</v>
      </c>
      <c r="D1490" s="2" t="s">
        <v>24</v>
      </c>
      <c r="E1490" s="107">
        <v>8626.83</v>
      </c>
    </row>
    <row r="1491" spans="1:5" x14ac:dyDescent="0.2">
      <c r="A1491" s="3">
        <v>41315</v>
      </c>
      <c r="B1491" s="2" t="s">
        <v>17</v>
      </c>
      <c r="C1491" s="2" t="s">
        <v>23</v>
      </c>
      <c r="D1491" s="2" t="s">
        <v>24</v>
      </c>
      <c r="E1491" s="107">
        <v>2944.99</v>
      </c>
    </row>
    <row r="1492" spans="1:5" x14ac:dyDescent="0.2">
      <c r="A1492" s="3">
        <v>41183</v>
      </c>
      <c r="B1492" s="2" t="s">
        <v>28</v>
      </c>
      <c r="C1492" s="2" t="s">
        <v>27</v>
      </c>
      <c r="D1492" s="2" t="s">
        <v>15</v>
      </c>
      <c r="E1492" s="107">
        <v>8821.31</v>
      </c>
    </row>
    <row r="1493" spans="1:5" x14ac:dyDescent="0.2">
      <c r="A1493" s="3">
        <v>41127</v>
      </c>
      <c r="B1493" s="2" t="s">
        <v>17</v>
      </c>
      <c r="C1493" s="2" t="s">
        <v>23</v>
      </c>
      <c r="D1493" s="2" t="s">
        <v>30</v>
      </c>
      <c r="E1493" s="107">
        <v>2080.83</v>
      </c>
    </row>
    <row r="1494" spans="1:5" x14ac:dyDescent="0.2">
      <c r="A1494" s="3">
        <v>41116</v>
      </c>
      <c r="B1494" s="2" t="s">
        <v>13</v>
      </c>
      <c r="C1494" s="2" t="s">
        <v>14</v>
      </c>
      <c r="D1494" s="2" t="s">
        <v>282</v>
      </c>
      <c r="E1494" s="107">
        <v>1292.67</v>
      </c>
    </row>
    <row r="1495" spans="1:5" x14ac:dyDescent="0.2">
      <c r="A1495" s="3">
        <v>41565</v>
      </c>
      <c r="B1495" s="2" t="s">
        <v>31</v>
      </c>
      <c r="C1495" s="2" t="s">
        <v>23</v>
      </c>
      <c r="D1495" s="2" t="s">
        <v>24</v>
      </c>
      <c r="E1495" s="107">
        <v>6511</v>
      </c>
    </row>
    <row r="1496" spans="1:5" x14ac:dyDescent="0.2">
      <c r="A1496" s="3">
        <v>41016</v>
      </c>
      <c r="B1496" s="2" t="s">
        <v>17</v>
      </c>
      <c r="C1496" s="2" t="s">
        <v>27</v>
      </c>
      <c r="D1496" s="2" t="s">
        <v>36</v>
      </c>
      <c r="E1496" s="107">
        <v>1590.23</v>
      </c>
    </row>
    <row r="1497" spans="1:5" x14ac:dyDescent="0.2">
      <c r="A1497" s="3">
        <v>41296</v>
      </c>
      <c r="B1497" s="2" t="s">
        <v>13</v>
      </c>
      <c r="C1497" s="2" t="s">
        <v>20</v>
      </c>
      <c r="D1497" s="2" t="s">
        <v>32</v>
      </c>
      <c r="E1497" s="107">
        <v>1409.23</v>
      </c>
    </row>
    <row r="1498" spans="1:5" x14ac:dyDescent="0.2">
      <c r="A1498" s="3">
        <v>41442</v>
      </c>
      <c r="B1498" s="2" t="s">
        <v>31</v>
      </c>
      <c r="C1498" s="2" t="s">
        <v>23</v>
      </c>
      <c r="D1498" s="2" t="s">
        <v>282</v>
      </c>
      <c r="E1498" s="107">
        <v>1692.37</v>
      </c>
    </row>
    <row r="1499" spans="1:5" x14ac:dyDescent="0.2">
      <c r="A1499" s="3">
        <v>41367</v>
      </c>
      <c r="B1499" s="2" t="s">
        <v>13</v>
      </c>
      <c r="C1499" s="2" t="s">
        <v>27</v>
      </c>
      <c r="D1499" s="2" t="s">
        <v>21</v>
      </c>
      <c r="E1499" s="107">
        <v>6842.67</v>
      </c>
    </row>
    <row r="1500" spans="1:5" x14ac:dyDescent="0.2">
      <c r="A1500" s="3">
        <v>41392</v>
      </c>
      <c r="B1500" s="2" t="s">
        <v>31</v>
      </c>
      <c r="C1500" s="2" t="s">
        <v>20</v>
      </c>
      <c r="D1500" s="2" t="s">
        <v>15</v>
      </c>
      <c r="E1500" s="107">
        <v>8123.02</v>
      </c>
    </row>
    <row r="1501" spans="1:5" x14ac:dyDescent="0.2">
      <c r="A1501" s="3">
        <v>40932</v>
      </c>
      <c r="B1501" s="2" t="s">
        <v>31</v>
      </c>
      <c r="C1501" s="2" t="s">
        <v>23</v>
      </c>
      <c r="D1501" s="2" t="s">
        <v>282</v>
      </c>
      <c r="E1501" s="107">
        <v>2672.07</v>
      </c>
    </row>
    <row r="1502" spans="1:5" x14ac:dyDescent="0.2">
      <c r="A1502" s="3">
        <v>41511</v>
      </c>
      <c r="B1502" s="2" t="s">
        <v>31</v>
      </c>
      <c r="C1502" s="2" t="s">
        <v>23</v>
      </c>
      <c r="D1502" s="2" t="s">
        <v>24</v>
      </c>
      <c r="E1502" s="107">
        <v>9364.35</v>
      </c>
    </row>
    <row r="1503" spans="1:5" x14ac:dyDescent="0.2">
      <c r="A1503" s="3">
        <v>40941</v>
      </c>
      <c r="B1503" s="2" t="s">
        <v>31</v>
      </c>
      <c r="C1503" s="2" t="s">
        <v>20</v>
      </c>
      <c r="D1503" s="2" t="s">
        <v>26</v>
      </c>
      <c r="E1503" s="107">
        <v>3236.53</v>
      </c>
    </row>
    <row r="1504" spans="1:5" x14ac:dyDescent="0.2">
      <c r="A1504" s="3">
        <v>41086</v>
      </c>
      <c r="B1504" s="2" t="s">
        <v>28</v>
      </c>
      <c r="C1504" s="2" t="s">
        <v>20</v>
      </c>
      <c r="D1504" s="2" t="s">
        <v>21</v>
      </c>
      <c r="E1504" s="107">
        <v>7783.64</v>
      </c>
    </row>
    <row r="1505" spans="1:5" x14ac:dyDescent="0.2">
      <c r="A1505" s="3">
        <v>41048</v>
      </c>
      <c r="B1505" s="2" t="s">
        <v>17</v>
      </c>
      <c r="C1505" s="2" t="s">
        <v>14</v>
      </c>
      <c r="D1505" s="2" t="s">
        <v>21</v>
      </c>
      <c r="E1505" s="107">
        <v>2651.35</v>
      </c>
    </row>
    <row r="1506" spans="1:5" x14ac:dyDescent="0.2">
      <c r="A1506" s="3">
        <v>41237</v>
      </c>
      <c r="B1506" s="2" t="s">
        <v>13</v>
      </c>
      <c r="C1506" s="2" t="s">
        <v>14</v>
      </c>
      <c r="D1506" s="2" t="s">
        <v>35</v>
      </c>
      <c r="E1506" s="107">
        <v>7604.51</v>
      </c>
    </row>
    <row r="1507" spans="1:5" x14ac:dyDescent="0.2">
      <c r="A1507" s="3">
        <v>41337</v>
      </c>
      <c r="B1507" s="2" t="s">
        <v>17</v>
      </c>
      <c r="C1507" s="2" t="s">
        <v>23</v>
      </c>
      <c r="D1507" s="2" t="s">
        <v>36</v>
      </c>
      <c r="E1507" s="107">
        <v>977.6</v>
      </c>
    </row>
    <row r="1508" spans="1:5" x14ac:dyDescent="0.2">
      <c r="A1508" s="3">
        <v>41520</v>
      </c>
      <c r="B1508" s="2" t="s">
        <v>28</v>
      </c>
      <c r="C1508" s="2" t="s">
        <v>20</v>
      </c>
      <c r="D1508" s="2" t="s">
        <v>15</v>
      </c>
      <c r="E1508" s="107">
        <v>2193.91</v>
      </c>
    </row>
    <row r="1509" spans="1:5" x14ac:dyDescent="0.2">
      <c r="A1509" s="3">
        <v>41577</v>
      </c>
      <c r="B1509" s="2" t="s">
        <v>28</v>
      </c>
      <c r="C1509" s="2" t="s">
        <v>20</v>
      </c>
      <c r="D1509" s="2" t="s">
        <v>36</v>
      </c>
      <c r="E1509" s="107">
        <v>9958.91</v>
      </c>
    </row>
    <row r="1510" spans="1:5" x14ac:dyDescent="0.2">
      <c r="A1510" s="3">
        <v>41432</v>
      </c>
      <c r="B1510" s="2" t="s">
        <v>17</v>
      </c>
      <c r="C1510" s="2" t="s">
        <v>20</v>
      </c>
      <c r="D1510" s="2" t="s">
        <v>34</v>
      </c>
      <c r="E1510" s="107">
        <v>326.17</v>
      </c>
    </row>
    <row r="1511" spans="1:5" x14ac:dyDescent="0.2">
      <c r="A1511" s="3">
        <v>41202</v>
      </c>
      <c r="B1511" s="2" t="s">
        <v>28</v>
      </c>
      <c r="C1511" s="2" t="s">
        <v>14</v>
      </c>
      <c r="D1511" s="2" t="s">
        <v>21</v>
      </c>
      <c r="E1511" s="107">
        <v>7405.59</v>
      </c>
    </row>
    <row r="1512" spans="1:5" x14ac:dyDescent="0.2">
      <c r="A1512" s="3">
        <v>41332</v>
      </c>
      <c r="B1512" s="2" t="s">
        <v>31</v>
      </c>
      <c r="C1512" s="2" t="s">
        <v>20</v>
      </c>
      <c r="D1512" s="2" t="s">
        <v>33</v>
      </c>
      <c r="E1512" s="107">
        <v>1355.81</v>
      </c>
    </row>
    <row r="1513" spans="1:5" x14ac:dyDescent="0.2">
      <c r="A1513" s="3">
        <v>41093</v>
      </c>
      <c r="B1513" s="2" t="s">
        <v>17</v>
      </c>
      <c r="C1513" s="2" t="s">
        <v>20</v>
      </c>
      <c r="D1513" s="2" t="s">
        <v>29</v>
      </c>
      <c r="E1513" s="107">
        <v>4319.04</v>
      </c>
    </row>
    <row r="1514" spans="1:5" x14ac:dyDescent="0.2">
      <c r="A1514" s="3">
        <v>41153</v>
      </c>
      <c r="B1514" s="2" t="s">
        <v>17</v>
      </c>
      <c r="C1514" s="2" t="s">
        <v>14</v>
      </c>
      <c r="D1514" s="2" t="s">
        <v>33</v>
      </c>
      <c r="E1514" s="107">
        <v>1267.8599999999999</v>
      </c>
    </row>
    <row r="1515" spans="1:5" x14ac:dyDescent="0.2">
      <c r="A1515" s="3">
        <v>41211</v>
      </c>
      <c r="B1515" s="2" t="s">
        <v>13</v>
      </c>
      <c r="C1515" s="2" t="s">
        <v>23</v>
      </c>
      <c r="D1515" s="2" t="s">
        <v>33</v>
      </c>
      <c r="E1515" s="107">
        <v>3984.23</v>
      </c>
    </row>
    <row r="1516" spans="1:5" x14ac:dyDescent="0.2">
      <c r="A1516" s="3">
        <v>40913</v>
      </c>
      <c r="B1516" s="2" t="s">
        <v>17</v>
      </c>
      <c r="C1516" s="2" t="s">
        <v>27</v>
      </c>
      <c r="D1516" s="2" t="s">
        <v>282</v>
      </c>
      <c r="E1516" s="107">
        <v>301.98</v>
      </c>
    </row>
    <row r="1517" spans="1:5" x14ac:dyDescent="0.2">
      <c r="A1517" s="3">
        <v>41524</v>
      </c>
      <c r="B1517" s="2" t="s">
        <v>31</v>
      </c>
      <c r="C1517" s="2" t="s">
        <v>20</v>
      </c>
      <c r="D1517" s="2" t="s">
        <v>18</v>
      </c>
      <c r="E1517" s="107">
        <v>3258.95</v>
      </c>
    </row>
    <row r="1518" spans="1:5" x14ac:dyDescent="0.2">
      <c r="A1518" s="3">
        <v>40915</v>
      </c>
      <c r="B1518" s="2" t="s">
        <v>13</v>
      </c>
      <c r="C1518" s="2" t="s">
        <v>23</v>
      </c>
      <c r="D1518" s="2" t="s">
        <v>35</v>
      </c>
      <c r="E1518" s="107">
        <v>6336.02</v>
      </c>
    </row>
    <row r="1519" spans="1:5" x14ac:dyDescent="0.2">
      <c r="A1519" s="3">
        <v>41030</v>
      </c>
      <c r="B1519" s="2" t="s">
        <v>17</v>
      </c>
      <c r="C1519" s="2" t="s">
        <v>20</v>
      </c>
      <c r="D1519" s="2" t="s">
        <v>18</v>
      </c>
      <c r="E1519" s="107">
        <v>7987.99</v>
      </c>
    </row>
    <row r="1520" spans="1:5" x14ac:dyDescent="0.2">
      <c r="A1520" s="3">
        <v>41494</v>
      </c>
      <c r="B1520" s="2" t="s">
        <v>13</v>
      </c>
      <c r="C1520" s="2" t="s">
        <v>20</v>
      </c>
      <c r="D1520" s="2" t="s">
        <v>18</v>
      </c>
      <c r="E1520" s="107">
        <v>9532.74</v>
      </c>
    </row>
    <row r="1521" spans="1:5" x14ac:dyDescent="0.2">
      <c r="A1521" s="3">
        <v>41637</v>
      </c>
      <c r="B1521" s="2" t="s">
        <v>28</v>
      </c>
      <c r="C1521" s="2" t="s">
        <v>23</v>
      </c>
      <c r="D1521" s="2" t="s">
        <v>30</v>
      </c>
      <c r="E1521" s="107">
        <v>6835.78</v>
      </c>
    </row>
    <row r="1522" spans="1:5" x14ac:dyDescent="0.2">
      <c r="A1522" s="3">
        <v>41340</v>
      </c>
      <c r="B1522" s="2" t="s">
        <v>28</v>
      </c>
      <c r="C1522" s="2" t="s">
        <v>20</v>
      </c>
      <c r="D1522" s="2" t="s">
        <v>29</v>
      </c>
      <c r="E1522" s="107">
        <v>3895.21</v>
      </c>
    </row>
    <row r="1523" spans="1:5" x14ac:dyDescent="0.2">
      <c r="A1523" s="3">
        <v>41201</v>
      </c>
      <c r="B1523" s="2" t="s">
        <v>13</v>
      </c>
      <c r="C1523" s="2" t="s">
        <v>20</v>
      </c>
      <c r="D1523" s="2" t="s">
        <v>15</v>
      </c>
      <c r="E1523" s="107">
        <v>2553.1</v>
      </c>
    </row>
    <row r="1524" spans="1:5" x14ac:dyDescent="0.2">
      <c r="A1524" s="3">
        <v>41279</v>
      </c>
      <c r="B1524" s="2" t="s">
        <v>31</v>
      </c>
      <c r="C1524" s="2" t="s">
        <v>27</v>
      </c>
      <c r="D1524" s="2" t="s">
        <v>30</v>
      </c>
      <c r="E1524" s="107">
        <v>234.42</v>
      </c>
    </row>
    <row r="1525" spans="1:5" x14ac:dyDescent="0.2">
      <c r="A1525" s="3">
        <v>41122</v>
      </c>
      <c r="B1525" s="2" t="s">
        <v>13</v>
      </c>
      <c r="C1525" s="2" t="s">
        <v>14</v>
      </c>
      <c r="D1525" s="2" t="s">
        <v>33</v>
      </c>
      <c r="E1525" s="107">
        <v>906.58</v>
      </c>
    </row>
    <row r="1526" spans="1:5" x14ac:dyDescent="0.2">
      <c r="A1526" s="3">
        <v>41215</v>
      </c>
      <c r="B1526" s="2" t="s">
        <v>31</v>
      </c>
      <c r="C1526" s="2" t="s">
        <v>23</v>
      </c>
      <c r="D1526" s="2" t="s">
        <v>33</v>
      </c>
      <c r="E1526" s="107">
        <v>9445.4599999999991</v>
      </c>
    </row>
    <row r="1527" spans="1:5" x14ac:dyDescent="0.2">
      <c r="A1527" s="3">
        <v>41487</v>
      </c>
      <c r="B1527" s="2" t="s">
        <v>17</v>
      </c>
      <c r="C1527" s="2" t="s">
        <v>23</v>
      </c>
      <c r="D1527" s="2" t="s">
        <v>26</v>
      </c>
      <c r="E1527" s="107">
        <v>537.72</v>
      </c>
    </row>
    <row r="1528" spans="1:5" x14ac:dyDescent="0.2">
      <c r="A1528" s="3">
        <v>40978</v>
      </c>
      <c r="B1528" s="2" t="s">
        <v>28</v>
      </c>
      <c r="C1528" s="2" t="s">
        <v>27</v>
      </c>
      <c r="D1528" s="2" t="s">
        <v>35</v>
      </c>
      <c r="E1528" s="107">
        <v>4683.67</v>
      </c>
    </row>
    <row r="1529" spans="1:5" x14ac:dyDescent="0.2">
      <c r="A1529" s="3">
        <v>41359</v>
      </c>
      <c r="B1529" s="2" t="s">
        <v>17</v>
      </c>
      <c r="C1529" s="2" t="s">
        <v>14</v>
      </c>
      <c r="D1529" s="2" t="s">
        <v>36</v>
      </c>
      <c r="E1529" s="107">
        <v>8058.5</v>
      </c>
    </row>
    <row r="1530" spans="1:5" x14ac:dyDescent="0.2">
      <c r="A1530" s="3">
        <v>40938</v>
      </c>
      <c r="B1530" s="2" t="s">
        <v>17</v>
      </c>
      <c r="C1530" s="2" t="s">
        <v>27</v>
      </c>
      <c r="D1530" s="2" t="s">
        <v>34</v>
      </c>
      <c r="E1530" s="107">
        <v>2375.75</v>
      </c>
    </row>
    <row r="1531" spans="1:5" x14ac:dyDescent="0.2">
      <c r="A1531" s="3">
        <v>41068</v>
      </c>
      <c r="B1531" s="2" t="s">
        <v>13</v>
      </c>
      <c r="C1531" s="2" t="s">
        <v>14</v>
      </c>
      <c r="D1531" s="2" t="s">
        <v>282</v>
      </c>
      <c r="E1531" s="107">
        <v>5392.6</v>
      </c>
    </row>
    <row r="1532" spans="1:5" x14ac:dyDescent="0.2">
      <c r="A1532" s="3">
        <v>41285</v>
      </c>
      <c r="B1532" s="2" t="s">
        <v>17</v>
      </c>
      <c r="C1532" s="2" t="s">
        <v>23</v>
      </c>
      <c r="D1532" s="2" t="s">
        <v>18</v>
      </c>
      <c r="E1532" s="107">
        <v>638.58000000000004</v>
      </c>
    </row>
    <row r="1533" spans="1:5" x14ac:dyDescent="0.2">
      <c r="A1533" s="3">
        <v>41121</v>
      </c>
      <c r="B1533" s="2" t="s">
        <v>13</v>
      </c>
      <c r="C1533" s="2" t="s">
        <v>23</v>
      </c>
      <c r="D1533" s="2" t="s">
        <v>18</v>
      </c>
      <c r="E1533" s="107">
        <v>8731.93</v>
      </c>
    </row>
    <row r="1534" spans="1:5" x14ac:dyDescent="0.2">
      <c r="A1534" s="3">
        <v>41058</v>
      </c>
      <c r="B1534" s="2" t="s">
        <v>13</v>
      </c>
      <c r="C1534" s="2" t="s">
        <v>14</v>
      </c>
      <c r="D1534" s="2" t="s">
        <v>34</v>
      </c>
      <c r="E1534" s="107">
        <v>4212.3900000000003</v>
      </c>
    </row>
    <row r="1535" spans="1:5" x14ac:dyDescent="0.2">
      <c r="A1535" s="3">
        <v>41079</v>
      </c>
      <c r="B1535" s="2" t="s">
        <v>17</v>
      </c>
      <c r="C1535" s="2" t="s">
        <v>14</v>
      </c>
      <c r="D1535" s="2" t="s">
        <v>34</v>
      </c>
      <c r="E1535" s="107">
        <v>8385.7999999999993</v>
      </c>
    </row>
    <row r="1536" spans="1:5" x14ac:dyDescent="0.2">
      <c r="A1536" s="3">
        <v>41268</v>
      </c>
      <c r="B1536" s="2" t="s">
        <v>28</v>
      </c>
      <c r="C1536" s="2" t="s">
        <v>14</v>
      </c>
      <c r="D1536" s="2" t="s">
        <v>32</v>
      </c>
      <c r="E1536" s="107">
        <v>5859.68</v>
      </c>
    </row>
    <row r="1537" spans="1:5" x14ac:dyDescent="0.2">
      <c r="A1537" s="3">
        <v>41434</v>
      </c>
      <c r="B1537" s="2" t="s">
        <v>17</v>
      </c>
      <c r="C1537" s="2" t="s">
        <v>23</v>
      </c>
      <c r="D1537" s="2" t="s">
        <v>18</v>
      </c>
      <c r="E1537" s="107">
        <v>7503.59</v>
      </c>
    </row>
    <row r="1538" spans="1:5" x14ac:dyDescent="0.2">
      <c r="A1538" s="3">
        <v>41436</v>
      </c>
      <c r="B1538" s="2" t="s">
        <v>17</v>
      </c>
      <c r="C1538" s="2" t="s">
        <v>14</v>
      </c>
      <c r="D1538" s="2" t="s">
        <v>35</v>
      </c>
      <c r="E1538" s="107">
        <v>6842.14</v>
      </c>
    </row>
    <row r="1539" spans="1:5" x14ac:dyDescent="0.2">
      <c r="A1539" s="3">
        <v>41412</v>
      </c>
      <c r="B1539" s="2" t="s">
        <v>28</v>
      </c>
      <c r="C1539" s="2" t="s">
        <v>27</v>
      </c>
      <c r="D1539" s="2" t="s">
        <v>36</v>
      </c>
      <c r="E1539" s="107">
        <v>4653.32</v>
      </c>
    </row>
    <row r="1540" spans="1:5" x14ac:dyDescent="0.2">
      <c r="A1540" s="3">
        <v>41394</v>
      </c>
      <c r="B1540" s="2" t="s">
        <v>28</v>
      </c>
      <c r="C1540" s="2" t="s">
        <v>23</v>
      </c>
      <c r="D1540" s="2" t="s">
        <v>26</v>
      </c>
      <c r="E1540" s="107">
        <v>974.24</v>
      </c>
    </row>
    <row r="1541" spans="1:5" x14ac:dyDescent="0.2">
      <c r="A1541" s="3">
        <v>41364</v>
      </c>
      <c r="B1541" s="2" t="s">
        <v>31</v>
      </c>
      <c r="C1541" s="2" t="s">
        <v>14</v>
      </c>
      <c r="D1541" s="2" t="s">
        <v>36</v>
      </c>
      <c r="E1541" s="107">
        <v>5939.5</v>
      </c>
    </row>
    <row r="1542" spans="1:5" x14ac:dyDescent="0.2">
      <c r="A1542" s="3">
        <v>41240</v>
      </c>
      <c r="B1542" s="2" t="s">
        <v>31</v>
      </c>
      <c r="C1542" s="2" t="s">
        <v>14</v>
      </c>
      <c r="D1542" s="2" t="s">
        <v>30</v>
      </c>
      <c r="E1542" s="107">
        <v>2776.13</v>
      </c>
    </row>
    <row r="1543" spans="1:5" x14ac:dyDescent="0.2">
      <c r="A1543" s="3">
        <v>41442</v>
      </c>
      <c r="B1543" s="2" t="s">
        <v>31</v>
      </c>
      <c r="C1543" s="2" t="s">
        <v>14</v>
      </c>
      <c r="D1543" s="2" t="s">
        <v>32</v>
      </c>
      <c r="E1543" s="107">
        <v>9281.7099999999991</v>
      </c>
    </row>
    <row r="1544" spans="1:5" x14ac:dyDescent="0.2">
      <c r="A1544" s="3">
        <v>41612</v>
      </c>
      <c r="B1544" s="2" t="s">
        <v>13</v>
      </c>
      <c r="C1544" s="2" t="s">
        <v>23</v>
      </c>
      <c r="D1544" s="2" t="s">
        <v>18</v>
      </c>
      <c r="E1544" s="107">
        <v>4369.2</v>
      </c>
    </row>
    <row r="1545" spans="1:5" x14ac:dyDescent="0.2">
      <c r="A1545" s="3">
        <v>41312</v>
      </c>
      <c r="B1545" s="2" t="s">
        <v>28</v>
      </c>
      <c r="C1545" s="2" t="s">
        <v>27</v>
      </c>
      <c r="D1545" s="2" t="s">
        <v>282</v>
      </c>
      <c r="E1545" s="107">
        <v>7048.83</v>
      </c>
    </row>
    <row r="1546" spans="1:5" x14ac:dyDescent="0.2">
      <c r="A1546" s="3">
        <v>41629</v>
      </c>
      <c r="B1546" s="2" t="s">
        <v>17</v>
      </c>
      <c r="C1546" s="2" t="s">
        <v>20</v>
      </c>
      <c r="D1546" s="2" t="s">
        <v>35</v>
      </c>
      <c r="E1546" s="107">
        <v>512.46</v>
      </c>
    </row>
    <row r="1547" spans="1:5" x14ac:dyDescent="0.2">
      <c r="A1547" s="3">
        <v>41504</v>
      </c>
      <c r="B1547" s="2" t="s">
        <v>31</v>
      </c>
      <c r="C1547" s="2" t="s">
        <v>14</v>
      </c>
      <c r="D1547" s="2" t="s">
        <v>18</v>
      </c>
      <c r="E1547" s="107">
        <v>4227.09</v>
      </c>
    </row>
    <row r="1548" spans="1:5" x14ac:dyDescent="0.2">
      <c r="A1548" s="3">
        <v>41037</v>
      </c>
      <c r="B1548" s="2" t="s">
        <v>13</v>
      </c>
      <c r="C1548" s="2" t="s">
        <v>23</v>
      </c>
      <c r="D1548" s="2" t="s">
        <v>32</v>
      </c>
      <c r="E1548" s="107">
        <v>9556.4</v>
      </c>
    </row>
    <row r="1549" spans="1:5" x14ac:dyDescent="0.2">
      <c r="A1549" s="3">
        <v>41446</v>
      </c>
      <c r="B1549" s="2" t="s">
        <v>17</v>
      </c>
      <c r="C1549" s="2" t="s">
        <v>14</v>
      </c>
      <c r="D1549" s="2" t="s">
        <v>33</v>
      </c>
      <c r="E1549" s="107">
        <v>9151.75</v>
      </c>
    </row>
    <row r="1550" spans="1:5" x14ac:dyDescent="0.2">
      <c r="A1550" s="3">
        <v>41033</v>
      </c>
      <c r="B1550" s="2" t="s">
        <v>28</v>
      </c>
      <c r="C1550" s="2" t="s">
        <v>20</v>
      </c>
      <c r="D1550" s="2" t="s">
        <v>29</v>
      </c>
      <c r="E1550" s="107">
        <v>1852.9</v>
      </c>
    </row>
    <row r="1551" spans="1:5" x14ac:dyDescent="0.2">
      <c r="A1551" s="3">
        <v>41559</v>
      </c>
      <c r="B1551" s="2" t="s">
        <v>28</v>
      </c>
      <c r="C1551" s="2" t="s">
        <v>20</v>
      </c>
      <c r="D1551" s="2" t="s">
        <v>29</v>
      </c>
      <c r="E1551" s="107">
        <v>9512.85</v>
      </c>
    </row>
    <row r="1552" spans="1:5" x14ac:dyDescent="0.2">
      <c r="A1552" s="3">
        <v>41329</v>
      </c>
      <c r="B1552" s="2" t="s">
        <v>13</v>
      </c>
      <c r="C1552" s="2" t="s">
        <v>27</v>
      </c>
      <c r="D1552" s="2" t="s">
        <v>18</v>
      </c>
      <c r="E1552" s="107">
        <v>4424.8599999999997</v>
      </c>
    </row>
    <row r="1553" spans="1:5" x14ac:dyDescent="0.2">
      <c r="A1553" s="3">
        <v>41338</v>
      </c>
      <c r="B1553" s="2" t="s">
        <v>31</v>
      </c>
      <c r="C1553" s="2" t="s">
        <v>23</v>
      </c>
      <c r="D1553" s="2" t="s">
        <v>36</v>
      </c>
      <c r="E1553" s="107">
        <v>8281.25</v>
      </c>
    </row>
    <row r="1554" spans="1:5" x14ac:dyDescent="0.2">
      <c r="A1554" s="3">
        <v>40945</v>
      </c>
      <c r="B1554" s="2" t="s">
        <v>28</v>
      </c>
      <c r="C1554" s="2" t="s">
        <v>27</v>
      </c>
      <c r="D1554" s="2" t="s">
        <v>32</v>
      </c>
      <c r="E1554" s="107">
        <v>7827.71</v>
      </c>
    </row>
    <row r="1555" spans="1:5" x14ac:dyDescent="0.2">
      <c r="A1555" s="3">
        <v>41127</v>
      </c>
      <c r="B1555" s="2" t="s">
        <v>17</v>
      </c>
      <c r="C1555" s="2" t="s">
        <v>20</v>
      </c>
      <c r="D1555" s="2" t="s">
        <v>18</v>
      </c>
      <c r="E1555" s="107">
        <v>1819.25</v>
      </c>
    </row>
    <row r="1556" spans="1:5" x14ac:dyDescent="0.2">
      <c r="A1556" s="3">
        <v>41338</v>
      </c>
      <c r="B1556" s="2" t="s">
        <v>13</v>
      </c>
      <c r="C1556" s="2" t="s">
        <v>20</v>
      </c>
      <c r="D1556" s="2" t="s">
        <v>26</v>
      </c>
      <c r="E1556" s="107">
        <v>2790.18</v>
      </c>
    </row>
    <row r="1557" spans="1:5" x14ac:dyDescent="0.2">
      <c r="A1557" s="3">
        <v>41004</v>
      </c>
      <c r="B1557" s="2" t="s">
        <v>28</v>
      </c>
      <c r="C1557" s="2" t="s">
        <v>23</v>
      </c>
      <c r="D1557" s="2" t="s">
        <v>29</v>
      </c>
      <c r="E1557" s="107">
        <v>3922.96</v>
      </c>
    </row>
    <row r="1558" spans="1:5" x14ac:dyDescent="0.2">
      <c r="A1558" s="3">
        <v>41504</v>
      </c>
      <c r="B1558" s="2" t="s">
        <v>28</v>
      </c>
      <c r="C1558" s="2" t="s">
        <v>27</v>
      </c>
      <c r="D1558" s="2" t="s">
        <v>30</v>
      </c>
      <c r="E1558" s="107">
        <v>4682.43</v>
      </c>
    </row>
    <row r="1559" spans="1:5" x14ac:dyDescent="0.2">
      <c r="A1559" s="3">
        <v>40927</v>
      </c>
      <c r="B1559" s="2" t="s">
        <v>13</v>
      </c>
      <c r="C1559" s="2" t="s">
        <v>27</v>
      </c>
      <c r="D1559" s="2" t="s">
        <v>18</v>
      </c>
      <c r="E1559" s="107">
        <v>7881.88</v>
      </c>
    </row>
    <row r="1560" spans="1:5" x14ac:dyDescent="0.2">
      <c r="A1560" s="3">
        <v>41637</v>
      </c>
      <c r="B1560" s="2" t="s">
        <v>28</v>
      </c>
      <c r="C1560" s="2" t="s">
        <v>20</v>
      </c>
      <c r="D1560" s="2" t="s">
        <v>34</v>
      </c>
      <c r="E1560" s="107">
        <v>4802.22</v>
      </c>
    </row>
    <row r="1561" spans="1:5" x14ac:dyDescent="0.2">
      <c r="A1561" s="3">
        <v>41247</v>
      </c>
      <c r="B1561" s="2" t="s">
        <v>17</v>
      </c>
      <c r="C1561" s="2" t="s">
        <v>23</v>
      </c>
      <c r="D1561" s="2" t="s">
        <v>26</v>
      </c>
      <c r="E1561" s="107">
        <v>5405.11</v>
      </c>
    </row>
    <row r="1562" spans="1:5" x14ac:dyDescent="0.2">
      <c r="A1562" s="3">
        <v>41318</v>
      </c>
      <c r="B1562" s="2" t="s">
        <v>31</v>
      </c>
      <c r="C1562" s="2" t="s">
        <v>27</v>
      </c>
      <c r="D1562" s="2" t="s">
        <v>35</v>
      </c>
      <c r="E1562" s="107">
        <v>8613.5499999999993</v>
      </c>
    </row>
    <row r="1563" spans="1:5" x14ac:dyDescent="0.2">
      <c r="A1563" s="3">
        <v>41315</v>
      </c>
      <c r="B1563" s="2" t="s">
        <v>13</v>
      </c>
      <c r="C1563" s="2" t="s">
        <v>14</v>
      </c>
      <c r="D1563" s="2" t="s">
        <v>18</v>
      </c>
      <c r="E1563" s="107">
        <v>2273.7399999999998</v>
      </c>
    </row>
    <row r="1564" spans="1:5" x14ac:dyDescent="0.2">
      <c r="A1564" s="3">
        <v>40959</v>
      </c>
      <c r="B1564" s="2" t="s">
        <v>17</v>
      </c>
      <c r="C1564" s="2" t="s">
        <v>14</v>
      </c>
      <c r="D1564" s="2" t="s">
        <v>33</v>
      </c>
      <c r="E1564" s="107">
        <v>8290.76</v>
      </c>
    </row>
    <row r="1565" spans="1:5" x14ac:dyDescent="0.2">
      <c r="A1565" s="3">
        <v>41255</v>
      </c>
      <c r="B1565" s="2" t="s">
        <v>13</v>
      </c>
      <c r="C1565" s="2" t="s">
        <v>23</v>
      </c>
      <c r="D1565" s="2" t="s">
        <v>34</v>
      </c>
      <c r="E1565" s="107">
        <v>5419.91</v>
      </c>
    </row>
    <row r="1566" spans="1:5" x14ac:dyDescent="0.2">
      <c r="A1566" s="3">
        <v>41555</v>
      </c>
      <c r="B1566" s="2" t="s">
        <v>31</v>
      </c>
      <c r="C1566" s="2" t="s">
        <v>23</v>
      </c>
      <c r="D1566" s="2" t="s">
        <v>29</v>
      </c>
      <c r="E1566" s="107">
        <v>4815.74</v>
      </c>
    </row>
    <row r="1567" spans="1:5" x14ac:dyDescent="0.2">
      <c r="A1567" s="3">
        <v>41214</v>
      </c>
      <c r="B1567" s="2" t="s">
        <v>28</v>
      </c>
      <c r="C1567" s="2" t="s">
        <v>14</v>
      </c>
      <c r="D1567" s="2" t="s">
        <v>30</v>
      </c>
      <c r="E1567" s="107">
        <v>1373.15</v>
      </c>
    </row>
    <row r="1568" spans="1:5" x14ac:dyDescent="0.2">
      <c r="A1568" s="3">
        <v>41281</v>
      </c>
      <c r="B1568" s="2" t="s">
        <v>13</v>
      </c>
      <c r="C1568" s="2" t="s">
        <v>20</v>
      </c>
      <c r="D1568" s="2" t="s">
        <v>30</v>
      </c>
      <c r="E1568" s="107">
        <v>6720.97</v>
      </c>
    </row>
    <row r="1569" spans="1:5" x14ac:dyDescent="0.2">
      <c r="A1569" s="3">
        <v>41035</v>
      </c>
      <c r="B1569" s="2" t="s">
        <v>13</v>
      </c>
      <c r="C1569" s="2" t="s">
        <v>27</v>
      </c>
      <c r="D1569" s="2" t="s">
        <v>33</v>
      </c>
      <c r="E1569" s="107">
        <v>3677.86</v>
      </c>
    </row>
    <row r="1570" spans="1:5" x14ac:dyDescent="0.2">
      <c r="A1570" s="3">
        <v>41094</v>
      </c>
      <c r="B1570" s="2" t="s">
        <v>31</v>
      </c>
      <c r="C1570" s="2" t="s">
        <v>23</v>
      </c>
      <c r="D1570" s="2" t="s">
        <v>282</v>
      </c>
      <c r="E1570" s="107">
        <v>8805.44</v>
      </c>
    </row>
    <row r="1571" spans="1:5" x14ac:dyDescent="0.2">
      <c r="A1571" s="3">
        <v>41107</v>
      </c>
      <c r="B1571" s="2" t="s">
        <v>17</v>
      </c>
      <c r="C1571" s="2" t="s">
        <v>23</v>
      </c>
      <c r="D1571" s="2" t="s">
        <v>36</v>
      </c>
      <c r="E1571" s="107">
        <v>328.15</v>
      </c>
    </row>
    <row r="1572" spans="1:5" x14ac:dyDescent="0.2">
      <c r="A1572" s="3">
        <v>41309</v>
      </c>
      <c r="B1572" s="2" t="s">
        <v>17</v>
      </c>
      <c r="C1572" s="2" t="s">
        <v>14</v>
      </c>
      <c r="D1572" s="2" t="s">
        <v>33</v>
      </c>
      <c r="E1572" s="107">
        <v>9139.43</v>
      </c>
    </row>
    <row r="1573" spans="1:5" x14ac:dyDescent="0.2">
      <c r="A1573" s="3">
        <v>41456</v>
      </c>
      <c r="B1573" s="2" t="s">
        <v>17</v>
      </c>
      <c r="C1573" s="2" t="s">
        <v>14</v>
      </c>
      <c r="D1573" s="2" t="s">
        <v>282</v>
      </c>
      <c r="E1573" s="107">
        <v>8442.98</v>
      </c>
    </row>
    <row r="1574" spans="1:5" x14ac:dyDescent="0.2">
      <c r="A1574" s="3">
        <v>41412</v>
      </c>
      <c r="B1574" s="2" t="s">
        <v>28</v>
      </c>
      <c r="C1574" s="2" t="s">
        <v>23</v>
      </c>
      <c r="D1574" s="2" t="s">
        <v>32</v>
      </c>
      <c r="E1574" s="107">
        <v>8291.9599999999991</v>
      </c>
    </row>
    <row r="1575" spans="1:5" x14ac:dyDescent="0.2">
      <c r="A1575" s="3">
        <v>41052</v>
      </c>
      <c r="B1575" s="2" t="s">
        <v>17</v>
      </c>
      <c r="C1575" s="2" t="s">
        <v>23</v>
      </c>
      <c r="D1575" s="2" t="s">
        <v>36</v>
      </c>
      <c r="E1575" s="107">
        <v>7690.36</v>
      </c>
    </row>
    <row r="1576" spans="1:5" x14ac:dyDescent="0.2">
      <c r="A1576" s="3">
        <v>41260</v>
      </c>
      <c r="B1576" s="2" t="s">
        <v>13</v>
      </c>
      <c r="C1576" s="2" t="s">
        <v>23</v>
      </c>
      <c r="D1576" s="2" t="s">
        <v>36</v>
      </c>
      <c r="E1576" s="107">
        <v>1700.86</v>
      </c>
    </row>
    <row r="1577" spans="1:5" x14ac:dyDescent="0.2">
      <c r="A1577" s="3">
        <v>41262</v>
      </c>
      <c r="B1577" s="2" t="s">
        <v>13</v>
      </c>
      <c r="C1577" s="2" t="s">
        <v>27</v>
      </c>
      <c r="D1577" s="2" t="s">
        <v>15</v>
      </c>
      <c r="E1577" s="107">
        <v>4392.51</v>
      </c>
    </row>
    <row r="1578" spans="1:5" x14ac:dyDescent="0.2">
      <c r="A1578" s="3">
        <v>41339</v>
      </c>
      <c r="B1578" s="2" t="s">
        <v>28</v>
      </c>
      <c r="C1578" s="2" t="s">
        <v>23</v>
      </c>
      <c r="D1578" s="2" t="s">
        <v>282</v>
      </c>
      <c r="E1578" s="107">
        <v>5128.1000000000004</v>
      </c>
    </row>
    <row r="1579" spans="1:5" x14ac:dyDescent="0.2">
      <c r="A1579" s="3">
        <v>41014</v>
      </c>
      <c r="B1579" s="2" t="s">
        <v>17</v>
      </c>
      <c r="C1579" s="2" t="s">
        <v>23</v>
      </c>
      <c r="D1579" s="2" t="s">
        <v>18</v>
      </c>
      <c r="E1579" s="107">
        <v>2969.35</v>
      </c>
    </row>
    <row r="1580" spans="1:5" x14ac:dyDescent="0.2">
      <c r="A1580" s="3">
        <v>41336</v>
      </c>
      <c r="B1580" s="2" t="s">
        <v>13</v>
      </c>
      <c r="C1580" s="2" t="s">
        <v>27</v>
      </c>
      <c r="D1580" s="2" t="s">
        <v>24</v>
      </c>
      <c r="E1580" s="107">
        <v>7962.77</v>
      </c>
    </row>
    <row r="1581" spans="1:5" x14ac:dyDescent="0.2">
      <c r="A1581" s="3">
        <v>41092</v>
      </c>
      <c r="B1581" s="2" t="s">
        <v>13</v>
      </c>
      <c r="C1581" s="2" t="s">
        <v>27</v>
      </c>
      <c r="D1581" s="2" t="s">
        <v>30</v>
      </c>
      <c r="E1581" s="107">
        <v>8123.53</v>
      </c>
    </row>
    <row r="1582" spans="1:5" x14ac:dyDescent="0.2">
      <c r="A1582" s="3">
        <v>41316</v>
      </c>
      <c r="B1582" s="2" t="s">
        <v>13</v>
      </c>
      <c r="C1582" s="2" t="s">
        <v>23</v>
      </c>
      <c r="D1582" s="2" t="s">
        <v>15</v>
      </c>
      <c r="E1582" s="107">
        <v>3780.15</v>
      </c>
    </row>
    <row r="1583" spans="1:5" x14ac:dyDescent="0.2">
      <c r="A1583" s="3">
        <v>41280</v>
      </c>
      <c r="B1583" s="2" t="s">
        <v>31</v>
      </c>
      <c r="C1583" s="2" t="s">
        <v>23</v>
      </c>
      <c r="D1583" s="2" t="s">
        <v>30</v>
      </c>
      <c r="E1583" s="107">
        <v>226.82</v>
      </c>
    </row>
    <row r="1584" spans="1:5" x14ac:dyDescent="0.2">
      <c r="A1584" s="3">
        <v>41358</v>
      </c>
      <c r="B1584" s="2" t="s">
        <v>31</v>
      </c>
      <c r="C1584" s="2" t="s">
        <v>23</v>
      </c>
      <c r="D1584" s="2" t="s">
        <v>29</v>
      </c>
      <c r="E1584" s="107">
        <v>1900.39</v>
      </c>
    </row>
    <row r="1585" spans="1:5" x14ac:dyDescent="0.2">
      <c r="A1585" s="3">
        <v>40912</v>
      </c>
      <c r="B1585" s="2" t="s">
        <v>17</v>
      </c>
      <c r="C1585" s="2" t="s">
        <v>27</v>
      </c>
      <c r="D1585" s="2" t="s">
        <v>21</v>
      </c>
      <c r="E1585" s="107">
        <v>4624.37</v>
      </c>
    </row>
    <row r="1586" spans="1:5" x14ac:dyDescent="0.2">
      <c r="A1586" s="3">
        <v>41079</v>
      </c>
      <c r="B1586" s="2" t="s">
        <v>13</v>
      </c>
      <c r="C1586" s="2" t="s">
        <v>14</v>
      </c>
      <c r="D1586" s="2" t="s">
        <v>34</v>
      </c>
      <c r="E1586" s="107">
        <v>271.74</v>
      </c>
    </row>
    <row r="1587" spans="1:5" x14ac:dyDescent="0.2">
      <c r="A1587" s="3">
        <v>40969</v>
      </c>
      <c r="B1587" s="2" t="s">
        <v>13</v>
      </c>
      <c r="C1587" s="2" t="s">
        <v>23</v>
      </c>
      <c r="D1587" s="2" t="s">
        <v>36</v>
      </c>
      <c r="E1587" s="107">
        <v>7318.15</v>
      </c>
    </row>
    <row r="1588" spans="1:5" x14ac:dyDescent="0.2">
      <c r="A1588" s="3">
        <v>40916</v>
      </c>
      <c r="B1588" s="2" t="s">
        <v>28</v>
      </c>
      <c r="C1588" s="2" t="s">
        <v>20</v>
      </c>
      <c r="D1588" s="2" t="s">
        <v>35</v>
      </c>
      <c r="E1588" s="107">
        <v>2795.66</v>
      </c>
    </row>
    <row r="1589" spans="1:5" x14ac:dyDescent="0.2">
      <c r="A1589" s="3">
        <v>41194</v>
      </c>
      <c r="B1589" s="2" t="s">
        <v>17</v>
      </c>
      <c r="C1589" s="2" t="s">
        <v>27</v>
      </c>
      <c r="D1589" s="2" t="s">
        <v>36</v>
      </c>
      <c r="E1589" s="107">
        <v>3921.05</v>
      </c>
    </row>
    <row r="1590" spans="1:5" x14ac:dyDescent="0.2">
      <c r="A1590" s="3">
        <v>41439</v>
      </c>
      <c r="B1590" s="2" t="s">
        <v>31</v>
      </c>
      <c r="C1590" s="2" t="s">
        <v>23</v>
      </c>
      <c r="D1590" s="2" t="s">
        <v>33</v>
      </c>
      <c r="E1590" s="107">
        <v>3405.76</v>
      </c>
    </row>
    <row r="1591" spans="1:5" x14ac:dyDescent="0.2">
      <c r="A1591" s="3">
        <v>41280</v>
      </c>
      <c r="B1591" s="2" t="s">
        <v>31</v>
      </c>
      <c r="C1591" s="2" t="s">
        <v>27</v>
      </c>
      <c r="D1591" s="2" t="s">
        <v>24</v>
      </c>
      <c r="E1591" s="107">
        <v>6129.39</v>
      </c>
    </row>
    <row r="1592" spans="1:5" x14ac:dyDescent="0.2">
      <c r="A1592" s="3">
        <v>40967</v>
      </c>
      <c r="B1592" s="2" t="s">
        <v>28</v>
      </c>
      <c r="C1592" s="2" t="s">
        <v>20</v>
      </c>
      <c r="D1592" s="2" t="s">
        <v>33</v>
      </c>
      <c r="E1592" s="107">
        <v>340.35</v>
      </c>
    </row>
    <row r="1593" spans="1:5" x14ac:dyDescent="0.2">
      <c r="A1593" s="3">
        <v>41451</v>
      </c>
      <c r="B1593" s="2" t="s">
        <v>17</v>
      </c>
      <c r="C1593" s="2" t="s">
        <v>27</v>
      </c>
      <c r="D1593" s="2" t="s">
        <v>35</v>
      </c>
      <c r="E1593" s="107">
        <v>6292.11</v>
      </c>
    </row>
    <row r="1594" spans="1:5" x14ac:dyDescent="0.2">
      <c r="A1594" s="3">
        <v>41495</v>
      </c>
      <c r="B1594" s="2" t="s">
        <v>31</v>
      </c>
      <c r="C1594" s="2" t="s">
        <v>20</v>
      </c>
      <c r="D1594" s="2" t="s">
        <v>30</v>
      </c>
      <c r="E1594" s="107">
        <v>3587.17</v>
      </c>
    </row>
    <row r="1595" spans="1:5" x14ac:dyDescent="0.2">
      <c r="A1595" s="3">
        <v>41442</v>
      </c>
      <c r="B1595" s="2" t="s">
        <v>13</v>
      </c>
      <c r="C1595" s="2" t="s">
        <v>23</v>
      </c>
      <c r="D1595" s="2" t="s">
        <v>35</v>
      </c>
      <c r="E1595" s="107">
        <v>4847.0600000000004</v>
      </c>
    </row>
    <row r="1596" spans="1:5" x14ac:dyDescent="0.2">
      <c r="A1596" s="3">
        <v>41397</v>
      </c>
      <c r="B1596" s="2" t="s">
        <v>31</v>
      </c>
      <c r="C1596" s="2" t="s">
        <v>27</v>
      </c>
      <c r="D1596" s="2" t="s">
        <v>282</v>
      </c>
      <c r="E1596" s="107">
        <v>5184.18</v>
      </c>
    </row>
    <row r="1597" spans="1:5" x14ac:dyDescent="0.2">
      <c r="A1597" s="3">
        <v>40998</v>
      </c>
      <c r="B1597" s="2" t="s">
        <v>13</v>
      </c>
      <c r="C1597" s="2" t="s">
        <v>23</v>
      </c>
      <c r="D1597" s="2" t="s">
        <v>30</v>
      </c>
      <c r="E1597" s="107">
        <v>6963.15</v>
      </c>
    </row>
    <row r="1598" spans="1:5" x14ac:dyDescent="0.2">
      <c r="A1598" s="3">
        <v>40913</v>
      </c>
      <c r="B1598" s="2" t="s">
        <v>13</v>
      </c>
      <c r="C1598" s="2" t="s">
        <v>27</v>
      </c>
      <c r="D1598" s="2" t="s">
        <v>282</v>
      </c>
      <c r="E1598" s="107">
        <v>9930.77</v>
      </c>
    </row>
    <row r="1599" spans="1:5" x14ac:dyDescent="0.2">
      <c r="A1599" s="3">
        <v>41591</v>
      </c>
      <c r="B1599" s="2" t="s">
        <v>28</v>
      </c>
      <c r="C1599" s="2" t="s">
        <v>27</v>
      </c>
      <c r="D1599" s="2" t="s">
        <v>36</v>
      </c>
      <c r="E1599" s="107">
        <v>4267.72</v>
      </c>
    </row>
    <row r="1600" spans="1:5" x14ac:dyDescent="0.2">
      <c r="A1600" s="3">
        <v>41549</v>
      </c>
      <c r="B1600" s="2" t="s">
        <v>28</v>
      </c>
      <c r="C1600" s="2" t="s">
        <v>23</v>
      </c>
      <c r="D1600" s="2" t="s">
        <v>32</v>
      </c>
      <c r="E1600" s="107">
        <v>2930.88</v>
      </c>
    </row>
    <row r="1601" spans="1:5" x14ac:dyDescent="0.2">
      <c r="A1601" s="3">
        <v>41419</v>
      </c>
      <c r="B1601" s="2" t="s">
        <v>17</v>
      </c>
      <c r="C1601" s="2" t="s">
        <v>27</v>
      </c>
      <c r="D1601" s="2" t="s">
        <v>282</v>
      </c>
      <c r="E1601" s="107">
        <v>6975.32</v>
      </c>
    </row>
    <row r="1602" spans="1:5" x14ac:dyDescent="0.2">
      <c r="A1602" s="3">
        <v>41057</v>
      </c>
      <c r="B1602" s="2" t="s">
        <v>31</v>
      </c>
      <c r="C1602" s="2" t="s">
        <v>14</v>
      </c>
      <c r="D1602" s="2" t="s">
        <v>32</v>
      </c>
      <c r="E1602" s="107">
        <v>6531.23</v>
      </c>
    </row>
    <row r="1603" spans="1:5" x14ac:dyDescent="0.2">
      <c r="A1603" s="3">
        <v>41516</v>
      </c>
      <c r="B1603" s="2" t="s">
        <v>28</v>
      </c>
      <c r="C1603" s="2" t="s">
        <v>20</v>
      </c>
      <c r="D1603" s="2" t="s">
        <v>30</v>
      </c>
      <c r="E1603" s="107">
        <v>9429.86</v>
      </c>
    </row>
    <row r="1604" spans="1:5" x14ac:dyDescent="0.2">
      <c r="A1604" s="3">
        <v>41333</v>
      </c>
      <c r="B1604" s="2" t="s">
        <v>31</v>
      </c>
      <c r="C1604" s="2" t="s">
        <v>27</v>
      </c>
      <c r="D1604" s="2" t="s">
        <v>36</v>
      </c>
      <c r="E1604" s="107">
        <v>276.2</v>
      </c>
    </row>
    <row r="1605" spans="1:5" x14ac:dyDescent="0.2">
      <c r="A1605" s="3">
        <v>40980</v>
      </c>
      <c r="B1605" s="2" t="s">
        <v>17</v>
      </c>
      <c r="C1605" s="2" t="s">
        <v>23</v>
      </c>
      <c r="D1605" s="2" t="s">
        <v>21</v>
      </c>
      <c r="E1605" s="107">
        <v>5896.18</v>
      </c>
    </row>
    <row r="1606" spans="1:5" x14ac:dyDescent="0.2">
      <c r="A1606" s="3">
        <v>41138</v>
      </c>
      <c r="B1606" s="2" t="s">
        <v>31</v>
      </c>
      <c r="C1606" s="2" t="s">
        <v>14</v>
      </c>
      <c r="D1606" s="2" t="s">
        <v>21</v>
      </c>
      <c r="E1606" s="107">
        <v>4987.7299999999996</v>
      </c>
    </row>
    <row r="1607" spans="1:5" x14ac:dyDescent="0.2">
      <c r="A1607" s="3">
        <v>41413</v>
      </c>
      <c r="B1607" s="2" t="s">
        <v>17</v>
      </c>
      <c r="C1607" s="2" t="s">
        <v>27</v>
      </c>
      <c r="D1607" s="2" t="s">
        <v>15</v>
      </c>
      <c r="E1607" s="107">
        <v>7303.14</v>
      </c>
    </row>
    <row r="1608" spans="1:5" x14ac:dyDescent="0.2">
      <c r="A1608" s="3">
        <v>41028</v>
      </c>
      <c r="B1608" s="2" t="s">
        <v>13</v>
      </c>
      <c r="C1608" s="2" t="s">
        <v>14</v>
      </c>
      <c r="D1608" s="2" t="s">
        <v>15</v>
      </c>
      <c r="E1608" s="107">
        <v>6155.19</v>
      </c>
    </row>
    <row r="1609" spans="1:5" x14ac:dyDescent="0.2">
      <c r="A1609" s="3">
        <v>41568</v>
      </c>
      <c r="B1609" s="2" t="s">
        <v>13</v>
      </c>
      <c r="C1609" s="2" t="s">
        <v>14</v>
      </c>
      <c r="D1609" s="2" t="s">
        <v>32</v>
      </c>
      <c r="E1609" s="107">
        <v>8678.8700000000008</v>
      </c>
    </row>
    <row r="1610" spans="1:5" x14ac:dyDescent="0.2">
      <c r="A1610" s="3">
        <v>40962</v>
      </c>
      <c r="B1610" s="2" t="s">
        <v>17</v>
      </c>
      <c r="C1610" s="2" t="s">
        <v>27</v>
      </c>
      <c r="D1610" s="2" t="s">
        <v>34</v>
      </c>
      <c r="E1610" s="107">
        <v>2369.5300000000002</v>
      </c>
    </row>
    <row r="1611" spans="1:5" x14ac:dyDescent="0.2">
      <c r="A1611" s="3">
        <v>40924</v>
      </c>
      <c r="B1611" s="2" t="s">
        <v>28</v>
      </c>
      <c r="C1611" s="2" t="s">
        <v>23</v>
      </c>
      <c r="D1611" s="2" t="s">
        <v>15</v>
      </c>
      <c r="E1611" s="107">
        <v>5528.01</v>
      </c>
    </row>
    <row r="1612" spans="1:5" x14ac:dyDescent="0.2">
      <c r="A1612" s="3">
        <v>41188</v>
      </c>
      <c r="B1612" s="2" t="s">
        <v>17</v>
      </c>
      <c r="C1612" s="2" t="s">
        <v>20</v>
      </c>
      <c r="D1612" s="2" t="s">
        <v>29</v>
      </c>
      <c r="E1612" s="107">
        <v>3438.76</v>
      </c>
    </row>
    <row r="1613" spans="1:5" x14ac:dyDescent="0.2">
      <c r="A1613" s="3">
        <v>41150</v>
      </c>
      <c r="B1613" s="2" t="s">
        <v>13</v>
      </c>
      <c r="C1613" s="2" t="s">
        <v>27</v>
      </c>
      <c r="D1613" s="2" t="s">
        <v>282</v>
      </c>
      <c r="E1613" s="107">
        <v>2089.5500000000002</v>
      </c>
    </row>
    <row r="1614" spans="1:5" x14ac:dyDescent="0.2">
      <c r="A1614" s="3">
        <v>41527</v>
      </c>
      <c r="B1614" s="2" t="s">
        <v>17</v>
      </c>
      <c r="C1614" s="2" t="s">
        <v>14</v>
      </c>
      <c r="D1614" s="2" t="s">
        <v>15</v>
      </c>
      <c r="E1614" s="107">
        <v>4393.26</v>
      </c>
    </row>
    <row r="1615" spans="1:5" x14ac:dyDescent="0.2">
      <c r="A1615" s="3">
        <v>40996</v>
      </c>
      <c r="B1615" s="2" t="s">
        <v>31</v>
      </c>
      <c r="C1615" s="2" t="s">
        <v>14</v>
      </c>
      <c r="D1615" s="2" t="s">
        <v>21</v>
      </c>
      <c r="E1615" s="107">
        <v>524.20000000000005</v>
      </c>
    </row>
    <row r="1616" spans="1:5" x14ac:dyDescent="0.2">
      <c r="A1616" s="3">
        <v>41070</v>
      </c>
      <c r="B1616" s="2" t="s">
        <v>13</v>
      </c>
      <c r="C1616" s="2" t="s">
        <v>27</v>
      </c>
      <c r="D1616" s="2" t="s">
        <v>18</v>
      </c>
      <c r="E1616" s="107">
        <v>8506.77</v>
      </c>
    </row>
    <row r="1617" spans="1:5" x14ac:dyDescent="0.2">
      <c r="A1617" s="3">
        <v>41133</v>
      </c>
      <c r="B1617" s="2" t="s">
        <v>28</v>
      </c>
      <c r="C1617" s="2" t="s">
        <v>23</v>
      </c>
      <c r="D1617" s="2" t="s">
        <v>21</v>
      </c>
      <c r="E1617" s="107">
        <v>6979.8</v>
      </c>
    </row>
    <row r="1618" spans="1:5" x14ac:dyDescent="0.2">
      <c r="A1618" s="3">
        <v>40962</v>
      </c>
      <c r="B1618" s="2" t="s">
        <v>28</v>
      </c>
      <c r="C1618" s="2" t="s">
        <v>27</v>
      </c>
      <c r="D1618" s="2" t="s">
        <v>29</v>
      </c>
      <c r="E1618" s="107">
        <v>3890.76</v>
      </c>
    </row>
    <row r="1619" spans="1:5" x14ac:dyDescent="0.2">
      <c r="A1619" s="3">
        <v>41357</v>
      </c>
      <c r="B1619" s="2" t="s">
        <v>31</v>
      </c>
      <c r="C1619" s="2" t="s">
        <v>20</v>
      </c>
      <c r="D1619" s="2" t="s">
        <v>24</v>
      </c>
      <c r="E1619" s="107">
        <v>4949.49</v>
      </c>
    </row>
    <row r="1620" spans="1:5" x14ac:dyDescent="0.2">
      <c r="A1620" s="3">
        <v>40963</v>
      </c>
      <c r="B1620" s="2" t="s">
        <v>31</v>
      </c>
      <c r="C1620" s="2" t="s">
        <v>14</v>
      </c>
      <c r="D1620" s="2" t="s">
        <v>26</v>
      </c>
      <c r="E1620" s="107">
        <v>3378.56</v>
      </c>
    </row>
    <row r="1621" spans="1:5" x14ac:dyDescent="0.2">
      <c r="A1621" s="3">
        <v>41195</v>
      </c>
      <c r="B1621" s="2" t="s">
        <v>13</v>
      </c>
      <c r="C1621" s="2" t="s">
        <v>20</v>
      </c>
      <c r="D1621" s="2" t="s">
        <v>34</v>
      </c>
      <c r="E1621" s="107">
        <v>1186.2</v>
      </c>
    </row>
    <row r="1622" spans="1:5" x14ac:dyDescent="0.2">
      <c r="A1622" s="3">
        <v>41482</v>
      </c>
      <c r="B1622" s="2" t="s">
        <v>31</v>
      </c>
      <c r="C1622" s="2" t="s">
        <v>20</v>
      </c>
      <c r="D1622" s="2" t="s">
        <v>35</v>
      </c>
      <c r="E1622" s="107">
        <v>7272.97</v>
      </c>
    </row>
    <row r="1623" spans="1:5" x14ac:dyDescent="0.2">
      <c r="A1623" s="3">
        <v>40994</v>
      </c>
      <c r="B1623" s="2" t="s">
        <v>31</v>
      </c>
      <c r="C1623" s="2" t="s">
        <v>14</v>
      </c>
      <c r="D1623" s="2" t="s">
        <v>18</v>
      </c>
      <c r="E1623" s="107">
        <v>3964.56</v>
      </c>
    </row>
    <row r="1624" spans="1:5" x14ac:dyDescent="0.2">
      <c r="A1624" s="3">
        <v>41072</v>
      </c>
      <c r="B1624" s="2" t="s">
        <v>31</v>
      </c>
      <c r="C1624" s="2" t="s">
        <v>14</v>
      </c>
      <c r="D1624" s="2" t="s">
        <v>282</v>
      </c>
      <c r="E1624" s="107">
        <v>5331.28</v>
      </c>
    </row>
    <row r="1625" spans="1:5" x14ac:dyDescent="0.2">
      <c r="A1625" s="3">
        <v>40973</v>
      </c>
      <c r="B1625" s="2" t="s">
        <v>31</v>
      </c>
      <c r="C1625" s="2" t="s">
        <v>14</v>
      </c>
      <c r="D1625" s="2" t="s">
        <v>18</v>
      </c>
      <c r="E1625" s="107">
        <v>5883.27</v>
      </c>
    </row>
    <row r="1626" spans="1:5" x14ac:dyDescent="0.2">
      <c r="A1626" s="3">
        <v>41519</v>
      </c>
      <c r="B1626" s="2" t="s">
        <v>31</v>
      </c>
      <c r="C1626" s="2" t="s">
        <v>14</v>
      </c>
      <c r="D1626" s="2" t="s">
        <v>29</v>
      </c>
      <c r="E1626" s="107">
        <v>8744.4</v>
      </c>
    </row>
    <row r="1627" spans="1:5" x14ac:dyDescent="0.2">
      <c r="A1627" s="3">
        <v>41460</v>
      </c>
      <c r="B1627" s="2" t="s">
        <v>31</v>
      </c>
      <c r="C1627" s="2" t="s">
        <v>23</v>
      </c>
      <c r="D1627" s="2" t="s">
        <v>33</v>
      </c>
      <c r="E1627" s="107">
        <v>750.92</v>
      </c>
    </row>
    <row r="1628" spans="1:5" x14ac:dyDescent="0.2">
      <c r="A1628" s="3">
        <v>41254</v>
      </c>
      <c r="B1628" s="2" t="s">
        <v>17</v>
      </c>
      <c r="C1628" s="2" t="s">
        <v>20</v>
      </c>
      <c r="D1628" s="2" t="s">
        <v>30</v>
      </c>
      <c r="E1628" s="107">
        <v>4732.5</v>
      </c>
    </row>
    <row r="1629" spans="1:5" x14ac:dyDescent="0.2">
      <c r="A1629" s="3">
        <v>41147</v>
      </c>
      <c r="B1629" s="2" t="s">
        <v>17</v>
      </c>
      <c r="C1629" s="2" t="s">
        <v>27</v>
      </c>
      <c r="D1629" s="2" t="s">
        <v>21</v>
      </c>
      <c r="E1629" s="107">
        <v>4149.2299999999996</v>
      </c>
    </row>
    <row r="1630" spans="1:5" x14ac:dyDescent="0.2">
      <c r="A1630" s="3">
        <v>41588</v>
      </c>
      <c r="B1630" s="2" t="s">
        <v>28</v>
      </c>
      <c r="C1630" s="2" t="s">
        <v>27</v>
      </c>
      <c r="D1630" s="2" t="s">
        <v>24</v>
      </c>
      <c r="E1630" s="107">
        <v>443.4</v>
      </c>
    </row>
    <row r="1631" spans="1:5" x14ac:dyDescent="0.2">
      <c r="A1631" s="3">
        <v>41305</v>
      </c>
      <c r="B1631" s="2" t="s">
        <v>17</v>
      </c>
      <c r="C1631" s="2" t="s">
        <v>23</v>
      </c>
      <c r="D1631" s="2" t="s">
        <v>21</v>
      </c>
      <c r="E1631" s="107">
        <v>394.98</v>
      </c>
    </row>
    <row r="1632" spans="1:5" x14ac:dyDescent="0.2">
      <c r="A1632" s="3">
        <v>41077</v>
      </c>
      <c r="B1632" s="2" t="s">
        <v>28</v>
      </c>
      <c r="C1632" s="2" t="s">
        <v>20</v>
      </c>
      <c r="D1632" s="2" t="s">
        <v>24</v>
      </c>
      <c r="E1632" s="107">
        <v>1147.0999999999999</v>
      </c>
    </row>
    <row r="1633" spans="1:5" x14ac:dyDescent="0.2">
      <c r="A1633" s="3">
        <v>41445</v>
      </c>
      <c r="B1633" s="2" t="s">
        <v>17</v>
      </c>
      <c r="C1633" s="2" t="s">
        <v>27</v>
      </c>
      <c r="D1633" s="2" t="s">
        <v>32</v>
      </c>
      <c r="E1633" s="107">
        <v>7596.38</v>
      </c>
    </row>
    <row r="1634" spans="1:5" x14ac:dyDescent="0.2">
      <c r="A1634" s="3">
        <v>41241</v>
      </c>
      <c r="B1634" s="2" t="s">
        <v>31</v>
      </c>
      <c r="C1634" s="2" t="s">
        <v>20</v>
      </c>
      <c r="D1634" s="2" t="s">
        <v>32</v>
      </c>
      <c r="E1634" s="107">
        <v>4764.3900000000003</v>
      </c>
    </row>
    <row r="1635" spans="1:5" x14ac:dyDescent="0.2">
      <c r="A1635" s="3">
        <v>41015</v>
      </c>
      <c r="B1635" s="2" t="s">
        <v>17</v>
      </c>
      <c r="C1635" s="2" t="s">
        <v>27</v>
      </c>
      <c r="D1635" s="2" t="s">
        <v>24</v>
      </c>
      <c r="E1635" s="107">
        <v>6933.83</v>
      </c>
    </row>
    <row r="1636" spans="1:5" x14ac:dyDescent="0.2">
      <c r="A1636" s="3">
        <v>41512</v>
      </c>
      <c r="B1636" s="2" t="s">
        <v>13</v>
      </c>
      <c r="C1636" s="2" t="s">
        <v>20</v>
      </c>
      <c r="D1636" s="2" t="s">
        <v>30</v>
      </c>
      <c r="E1636" s="107">
        <v>452.26</v>
      </c>
    </row>
    <row r="1637" spans="1:5" x14ac:dyDescent="0.2">
      <c r="A1637" s="3">
        <v>41148</v>
      </c>
      <c r="B1637" s="2" t="s">
        <v>31</v>
      </c>
      <c r="C1637" s="2" t="s">
        <v>20</v>
      </c>
      <c r="D1637" s="2" t="s">
        <v>32</v>
      </c>
      <c r="E1637" s="107">
        <v>6227.37</v>
      </c>
    </row>
    <row r="1638" spans="1:5" x14ac:dyDescent="0.2">
      <c r="A1638" s="3">
        <v>41562</v>
      </c>
      <c r="B1638" s="2" t="s">
        <v>13</v>
      </c>
      <c r="C1638" s="2" t="s">
        <v>27</v>
      </c>
      <c r="D1638" s="2" t="s">
        <v>24</v>
      </c>
      <c r="E1638" s="107">
        <v>6643.73</v>
      </c>
    </row>
    <row r="1639" spans="1:5" x14ac:dyDescent="0.2">
      <c r="A1639" s="3">
        <v>41547</v>
      </c>
      <c r="B1639" s="2" t="s">
        <v>31</v>
      </c>
      <c r="C1639" s="2" t="s">
        <v>20</v>
      </c>
      <c r="D1639" s="2" t="s">
        <v>24</v>
      </c>
      <c r="E1639" s="107">
        <v>8748.43</v>
      </c>
    </row>
    <row r="1640" spans="1:5" x14ac:dyDescent="0.2">
      <c r="A1640" s="3">
        <v>41016</v>
      </c>
      <c r="B1640" s="2" t="s">
        <v>28</v>
      </c>
      <c r="C1640" s="2" t="s">
        <v>14</v>
      </c>
      <c r="D1640" s="2" t="s">
        <v>36</v>
      </c>
      <c r="E1640" s="107">
        <v>8403.7800000000007</v>
      </c>
    </row>
    <row r="1641" spans="1:5" x14ac:dyDescent="0.2">
      <c r="A1641" s="3">
        <v>41124</v>
      </c>
      <c r="B1641" s="2" t="s">
        <v>17</v>
      </c>
      <c r="C1641" s="2" t="s">
        <v>23</v>
      </c>
      <c r="D1641" s="2" t="s">
        <v>36</v>
      </c>
      <c r="E1641" s="107">
        <v>8742.5300000000007</v>
      </c>
    </row>
    <row r="1642" spans="1:5" x14ac:dyDescent="0.2">
      <c r="A1642" s="3">
        <v>41485</v>
      </c>
      <c r="B1642" s="2" t="s">
        <v>28</v>
      </c>
      <c r="C1642" s="2" t="s">
        <v>27</v>
      </c>
      <c r="D1642" s="2" t="s">
        <v>21</v>
      </c>
      <c r="E1642" s="107">
        <v>873.9</v>
      </c>
    </row>
    <row r="1643" spans="1:5" x14ac:dyDescent="0.2">
      <c r="A1643" s="3">
        <v>41132</v>
      </c>
      <c r="B1643" s="2" t="s">
        <v>13</v>
      </c>
      <c r="C1643" s="2" t="s">
        <v>27</v>
      </c>
      <c r="D1643" s="2" t="s">
        <v>29</v>
      </c>
      <c r="E1643" s="107">
        <v>7354.28</v>
      </c>
    </row>
    <row r="1644" spans="1:5" x14ac:dyDescent="0.2">
      <c r="A1644" s="3">
        <v>41416</v>
      </c>
      <c r="B1644" s="2" t="s">
        <v>17</v>
      </c>
      <c r="C1644" s="2" t="s">
        <v>27</v>
      </c>
      <c r="D1644" s="2" t="s">
        <v>36</v>
      </c>
      <c r="E1644" s="107">
        <v>4792.8999999999996</v>
      </c>
    </row>
    <row r="1645" spans="1:5" x14ac:dyDescent="0.2">
      <c r="A1645" s="3">
        <v>41597</v>
      </c>
      <c r="B1645" s="2" t="s">
        <v>13</v>
      </c>
      <c r="C1645" s="2" t="s">
        <v>27</v>
      </c>
      <c r="D1645" s="2" t="s">
        <v>29</v>
      </c>
      <c r="E1645" s="107">
        <v>533.73</v>
      </c>
    </row>
    <row r="1646" spans="1:5" x14ac:dyDescent="0.2">
      <c r="A1646" s="3">
        <v>41422</v>
      </c>
      <c r="B1646" s="2" t="s">
        <v>28</v>
      </c>
      <c r="C1646" s="2" t="s">
        <v>20</v>
      </c>
      <c r="D1646" s="2" t="s">
        <v>35</v>
      </c>
      <c r="E1646" s="107">
        <v>7863.93</v>
      </c>
    </row>
    <row r="1647" spans="1:5" x14ac:dyDescent="0.2">
      <c r="A1647" s="3">
        <v>41011</v>
      </c>
      <c r="B1647" s="2" t="s">
        <v>31</v>
      </c>
      <c r="C1647" s="2" t="s">
        <v>23</v>
      </c>
      <c r="D1647" s="2" t="s">
        <v>21</v>
      </c>
      <c r="E1647" s="107">
        <v>7987.4</v>
      </c>
    </row>
    <row r="1648" spans="1:5" x14ac:dyDescent="0.2">
      <c r="A1648" s="3">
        <v>40990</v>
      </c>
      <c r="B1648" s="2" t="s">
        <v>13</v>
      </c>
      <c r="C1648" s="2" t="s">
        <v>14</v>
      </c>
      <c r="D1648" s="2" t="s">
        <v>32</v>
      </c>
      <c r="E1648" s="107">
        <v>1525.06</v>
      </c>
    </row>
    <row r="1649" spans="1:5" x14ac:dyDescent="0.2">
      <c r="A1649" s="3">
        <v>41081</v>
      </c>
      <c r="B1649" s="2" t="s">
        <v>13</v>
      </c>
      <c r="C1649" s="2" t="s">
        <v>20</v>
      </c>
      <c r="D1649" s="2" t="s">
        <v>30</v>
      </c>
      <c r="E1649" s="107">
        <v>2756.17</v>
      </c>
    </row>
    <row r="1650" spans="1:5" x14ac:dyDescent="0.2">
      <c r="A1650" s="3">
        <v>41178</v>
      </c>
      <c r="B1650" s="2" t="s">
        <v>28</v>
      </c>
      <c r="C1650" s="2" t="s">
        <v>27</v>
      </c>
      <c r="D1650" s="2" t="s">
        <v>33</v>
      </c>
      <c r="E1650" s="107">
        <v>3707.65</v>
      </c>
    </row>
    <row r="1651" spans="1:5" x14ac:dyDescent="0.2">
      <c r="A1651" s="3">
        <v>41133</v>
      </c>
      <c r="B1651" s="2" t="s">
        <v>13</v>
      </c>
      <c r="C1651" s="2" t="s">
        <v>23</v>
      </c>
      <c r="D1651" s="2" t="s">
        <v>34</v>
      </c>
      <c r="E1651" s="107">
        <v>9099.6200000000008</v>
      </c>
    </row>
    <row r="1652" spans="1:5" x14ac:dyDescent="0.2">
      <c r="A1652" s="3">
        <v>41004</v>
      </c>
      <c r="B1652" s="2" t="s">
        <v>13</v>
      </c>
      <c r="C1652" s="2" t="s">
        <v>14</v>
      </c>
      <c r="D1652" s="2" t="s">
        <v>26</v>
      </c>
      <c r="E1652" s="107">
        <v>9170.91</v>
      </c>
    </row>
    <row r="1653" spans="1:5" x14ac:dyDescent="0.2">
      <c r="A1653" s="3">
        <v>41597</v>
      </c>
      <c r="B1653" s="2" t="s">
        <v>13</v>
      </c>
      <c r="C1653" s="2" t="s">
        <v>20</v>
      </c>
      <c r="D1653" s="2" t="s">
        <v>24</v>
      </c>
      <c r="E1653" s="107">
        <v>4820.01</v>
      </c>
    </row>
    <row r="1654" spans="1:5" x14ac:dyDescent="0.2">
      <c r="A1654" s="3">
        <v>40989</v>
      </c>
      <c r="B1654" s="2" t="s">
        <v>28</v>
      </c>
      <c r="C1654" s="2" t="s">
        <v>20</v>
      </c>
      <c r="D1654" s="2" t="s">
        <v>36</v>
      </c>
      <c r="E1654" s="107">
        <v>9236.6200000000008</v>
      </c>
    </row>
    <row r="1655" spans="1:5" x14ac:dyDescent="0.2">
      <c r="A1655" s="3">
        <v>41447</v>
      </c>
      <c r="B1655" s="2" t="s">
        <v>13</v>
      </c>
      <c r="C1655" s="2" t="s">
        <v>23</v>
      </c>
      <c r="D1655" s="2" t="s">
        <v>21</v>
      </c>
      <c r="E1655" s="107">
        <v>1527.41</v>
      </c>
    </row>
    <row r="1656" spans="1:5" x14ac:dyDescent="0.2">
      <c r="A1656" s="3">
        <v>41476</v>
      </c>
      <c r="B1656" s="2" t="s">
        <v>17</v>
      </c>
      <c r="C1656" s="2" t="s">
        <v>20</v>
      </c>
      <c r="D1656" s="2" t="s">
        <v>282</v>
      </c>
      <c r="E1656" s="107">
        <v>2167.65</v>
      </c>
    </row>
    <row r="1657" spans="1:5" x14ac:dyDescent="0.2">
      <c r="A1657" s="3">
        <v>41128</v>
      </c>
      <c r="B1657" s="2" t="s">
        <v>13</v>
      </c>
      <c r="C1657" s="2" t="s">
        <v>27</v>
      </c>
      <c r="D1657" s="2" t="s">
        <v>36</v>
      </c>
      <c r="E1657" s="107">
        <v>1378.26</v>
      </c>
    </row>
    <row r="1658" spans="1:5" x14ac:dyDescent="0.2">
      <c r="A1658" s="3">
        <v>40980</v>
      </c>
      <c r="B1658" s="2" t="s">
        <v>17</v>
      </c>
      <c r="C1658" s="2" t="s">
        <v>14</v>
      </c>
      <c r="D1658" s="2" t="s">
        <v>34</v>
      </c>
      <c r="E1658" s="107">
        <v>8296.26</v>
      </c>
    </row>
    <row r="1659" spans="1:5" x14ac:dyDescent="0.2">
      <c r="A1659" s="3">
        <v>41622</v>
      </c>
      <c r="B1659" s="2" t="s">
        <v>31</v>
      </c>
      <c r="C1659" s="2" t="s">
        <v>27</v>
      </c>
      <c r="D1659" s="2" t="s">
        <v>34</v>
      </c>
      <c r="E1659" s="107">
        <v>1939.53</v>
      </c>
    </row>
    <row r="1660" spans="1:5" x14ac:dyDescent="0.2">
      <c r="A1660" s="3">
        <v>40959</v>
      </c>
      <c r="B1660" s="2" t="s">
        <v>17</v>
      </c>
      <c r="C1660" s="2" t="s">
        <v>27</v>
      </c>
      <c r="D1660" s="2" t="s">
        <v>15</v>
      </c>
      <c r="E1660" s="107">
        <v>5223.16</v>
      </c>
    </row>
    <row r="1661" spans="1:5" x14ac:dyDescent="0.2">
      <c r="A1661" s="3">
        <v>41348</v>
      </c>
      <c r="B1661" s="2" t="s">
        <v>17</v>
      </c>
      <c r="C1661" s="2" t="s">
        <v>20</v>
      </c>
      <c r="D1661" s="2" t="s">
        <v>36</v>
      </c>
      <c r="E1661" s="107">
        <v>8395.2999999999993</v>
      </c>
    </row>
    <row r="1662" spans="1:5" x14ac:dyDescent="0.2">
      <c r="A1662" s="3">
        <v>41504</v>
      </c>
      <c r="B1662" s="2" t="s">
        <v>28</v>
      </c>
      <c r="C1662" s="2" t="s">
        <v>20</v>
      </c>
      <c r="D1662" s="2" t="s">
        <v>32</v>
      </c>
      <c r="E1662" s="107">
        <v>8875.73</v>
      </c>
    </row>
    <row r="1663" spans="1:5" x14ac:dyDescent="0.2">
      <c r="A1663" s="3">
        <v>41304</v>
      </c>
      <c r="B1663" s="2" t="s">
        <v>31</v>
      </c>
      <c r="C1663" s="2" t="s">
        <v>27</v>
      </c>
      <c r="D1663" s="2" t="s">
        <v>24</v>
      </c>
      <c r="E1663" s="107">
        <v>2446.5500000000002</v>
      </c>
    </row>
    <row r="1664" spans="1:5" x14ac:dyDescent="0.2">
      <c r="A1664" s="3">
        <v>41608</v>
      </c>
      <c r="B1664" s="2" t="s">
        <v>17</v>
      </c>
      <c r="C1664" s="2" t="s">
        <v>27</v>
      </c>
      <c r="D1664" s="2" t="s">
        <v>24</v>
      </c>
      <c r="E1664" s="107">
        <v>508.76</v>
      </c>
    </row>
    <row r="1665" spans="1:5" x14ac:dyDescent="0.2">
      <c r="A1665" s="3">
        <v>41219</v>
      </c>
      <c r="B1665" s="2" t="s">
        <v>17</v>
      </c>
      <c r="C1665" s="2" t="s">
        <v>20</v>
      </c>
      <c r="D1665" s="2" t="s">
        <v>21</v>
      </c>
      <c r="E1665" s="107">
        <v>4527.34</v>
      </c>
    </row>
    <row r="1666" spans="1:5" x14ac:dyDescent="0.2">
      <c r="A1666" s="3">
        <v>41006</v>
      </c>
      <c r="B1666" s="2" t="s">
        <v>28</v>
      </c>
      <c r="C1666" s="2" t="s">
        <v>27</v>
      </c>
      <c r="D1666" s="2" t="s">
        <v>35</v>
      </c>
      <c r="E1666" s="107">
        <v>3692.44</v>
      </c>
    </row>
    <row r="1667" spans="1:5" x14ac:dyDescent="0.2">
      <c r="A1667" s="3">
        <v>41559</v>
      </c>
      <c r="B1667" s="2" t="s">
        <v>17</v>
      </c>
      <c r="C1667" s="2" t="s">
        <v>14</v>
      </c>
      <c r="D1667" s="2" t="s">
        <v>33</v>
      </c>
      <c r="E1667" s="107">
        <v>2395.17</v>
      </c>
    </row>
    <row r="1668" spans="1:5" x14ac:dyDescent="0.2">
      <c r="A1668" s="3">
        <v>41538</v>
      </c>
      <c r="B1668" s="2" t="s">
        <v>13</v>
      </c>
      <c r="C1668" s="2" t="s">
        <v>14</v>
      </c>
      <c r="D1668" s="2" t="s">
        <v>18</v>
      </c>
      <c r="E1668" s="107">
        <v>5884.36</v>
      </c>
    </row>
    <row r="1669" spans="1:5" x14ac:dyDescent="0.2">
      <c r="A1669" s="3">
        <v>41461</v>
      </c>
      <c r="B1669" s="2" t="s">
        <v>28</v>
      </c>
      <c r="C1669" s="2" t="s">
        <v>27</v>
      </c>
      <c r="D1669" s="2" t="s">
        <v>26</v>
      </c>
      <c r="E1669" s="107">
        <v>15.33</v>
      </c>
    </row>
    <row r="1670" spans="1:5" x14ac:dyDescent="0.2">
      <c r="A1670" s="3">
        <v>41031</v>
      </c>
      <c r="B1670" s="2" t="s">
        <v>28</v>
      </c>
      <c r="C1670" s="2" t="s">
        <v>14</v>
      </c>
      <c r="D1670" s="2" t="s">
        <v>33</v>
      </c>
      <c r="E1670" s="107">
        <v>7012.8</v>
      </c>
    </row>
    <row r="1671" spans="1:5" x14ac:dyDescent="0.2">
      <c r="A1671" s="3">
        <v>40949</v>
      </c>
      <c r="B1671" s="2" t="s">
        <v>31</v>
      </c>
      <c r="C1671" s="2" t="s">
        <v>20</v>
      </c>
      <c r="D1671" s="2" t="s">
        <v>18</v>
      </c>
      <c r="E1671" s="107">
        <v>238.08</v>
      </c>
    </row>
    <row r="1672" spans="1:5" x14ac:dyDescent="0.2">
      <c r="A1672" s="3">
        <v>41036</v>
      </c>
      <c r="B1672" s="2" t="s">
        <v>28</v>
      </c>
      <c r="C1672" s="2" t="s">
        <v>27</v>
      </c>
      <c r="D1672" s="2" t="s">
        <v>24</v>
      </c>
      <c r="E1672" s="107">
        <v>5002.43</v>
      </c>
    </row>
    <row r="1673" spans="1:5" x14ac:dyDescent="0.2">
      <c r="A1673" s="3">
        <v>41600</v>
      </c>
      <c r="B1673" s="2" t="s">
        <v>31</v>
      </c>
      <c r="C1673" s="2" t="s">
        <v>14</v>
      </c>
      <c r="D1673" s="2" t="s">
        <v>18</v>
      </c>
      <c r="E1673" s="107">
        <v>1749.2</v>
      </c>
    </row>
    <row r="1674" spans="1:5" x14ac:dyDescent="0.2">
      <c r="A1674" s="3">
        <v>41304</v>
      </c>
      <c r="B1674" s="2" t="s">
        <v>13</v>
      </c>
      <c r="C1674" s="2" t="s">
        <v>20</v>
      </c>
      <c r="D1674" s="2" t="s">
        <v>21</v>
      </c>
      <c r="E1674" s="107">
        <v>6806.61</v>
      </c>
    </row>
    <row r="1675" spans="1:5" x14ac:dyDescent="0.2">
      <c r="A1675" s="3">
        <v>41252</v>
      </c>
      <c r="B1675" s="2" t="s">
        <v>13</v>
      </c>
      <c r="C1675" s="2" t="s">
        <v>23</v>
      </c>
      <c r="D1675" s="2" t="s">
        <v>15</v>
      </c>
      <c r="E1675" s="107">
        <v>8040.58</v>
      </c>
    </row>
    <row r="1676" spans="1:5" x14ac:dyDescent="0.2">
      <c r="A1676" s="3">
        <v>41189</v>
      </c>
      <c r="B1676" s="2" t="s">
        <v>31</v>
      </c>
      <c r="C1676" s="2" t="s">
        <v>27</v>
      </c>
      <c r="D1676" s="2" t="s">
        <v>30</v>
      </c>
      <c r="E1676" s="107">
        <v>6728.28</v>
      </c>
    </row>
    <row r="1677" spans="1:5" x14ac:dyDescent="0.2">
      <c r="A1677" s="3">
        <v>41522</v>
      </c>
      <c r="B1677" s="2" t="s">
        <v>31</v>
      </c>
      <c r="C1677" s="2" t="s">
        <v>14</v>
      </c>
      <c r="D1677" s="2" t="s">
        <v>32</v>
      </c>
      <c r="E1677" s="107">
        <v>2245.89</v>
      </c>
    </row>
    <row r="1678" spans="1:5" x14ac:dyDescent="0.2">
      <c r="A1678" s="3">
        <v>41339</v>
      </c>
      <c r="B1678" s="2" t="s">
        <v>31</v>
      </c>
      <c r="C1678" s="2" t="s">
        <v>27</v>
      </c>
      <c r="D1678" s="2" t="s">
        <v>36</v>
      </c>
      <c r="E1678" s="107">
        <v>2058.0500000000002</v>
      </c>
    </row>
    <row r="1679" spans="1:5" x14ac:dyDescent="0.2">
      <c r="A1679" s="3">
        <v>41144</v>
      </c>
      <c r="B1679" s="2" t="s">
        <v>17</v>
      </c>
      <c r="C1679" s="2" t="s">
        <v>23</v>
      </c>
      <c r="D1679" s="2" t="s">
        <v>21</v>
      </c>
      <c r="E1679" s="107">
        <v>4038.44</v>
      </c>
    </row>
    <row r="1680" spans="1:5" x14ac:dyDescent="0.2">
      <c r="A1680" s="3">
        <v>41297</v>
      </c>
      <c r="B1680" s="2" t="s">
        <v>17</v>
      </c>
      <c r="C1680" s="2" t="s">
        <v>27</v>
      </c>
      <c r="D1680" s="2" t="s">
        <v>21</v>
      </c>
      <c r="E1680" s="107">
        <v>9404.41</v>
      </c>
    </row>
    <row r="1681" spans="1:5" x14ac:dyDescent="0.2">
      <c r="A1681" s="3">
        <v>41013</v>
      </c>
      <c r="B1681" s="2" t="s">
        <v>28</v>
      </c>
      <c r="C1681" s="2" t="s">
        <v>20</v>
      </c>
      <c r="D1681" s="2" t="s">
        <v>21</v>
      </c>
      <c r="E1681" s="107">
        <v>203.25</v>
      </c>
    </row>
    <row r="1682" spans="1:5" x14ac:dyDescent="0.2">
      <c r="A1682" s="3">
        <v>40997</v>
      </c>
      <c r="B1682" s="2" t="s">
        <v>13</v>
      </c>
      <c r="C1682" s="2" t="s">
        <v>14</v>
      </c>
      <c r="D1682" s="2" t="s">
        <v>32</v>
      </c>
      <c r="E1682" s="107">
        <v>6238.41</v>
      </c>
    </row>
    <row r="1683" spans="1:5" x14ac:dyDescent="0.2">
      <c r="A1683" s="3">
        <v>41286</v>
      </c>
      <c r="B1683" s="2" t="s">
        <v>31</v>
      </c>
      <c r="C1683" s="2" t="s">
        <v>20</v>
      </c>
      <c r="D1683" s="2" t="s">
        <v>282</v>
      </c>
      <c r="E1683" s="107">
        <v>2636.01</v>
      </c>
    </row>
    <row r="1684" spans="1:5" x14ac:dyDescent="0.2">
      <c r="A1684" s="3">
        <v>41514</v>
      </c>
      <c r="B1684" s="2" t="s">
        <v>31</v>
      </c>
      <c r="C1684" s="2" t="s">
        <v>20</v>
      </c>
      <c r="D1684" s="2" t="s">
        <v>36</v>
      </c>
      <c r="E1684" s="107">
        <v>2696.16</v>
      </c>
    </row>
    <row r="1685" spans="1:5" x14ac:dyDescent="0.2">
      <c r="A1685" s="3">
        <v>41355</v>
      </c>
      <c r="B1685" s="2" t="s">
        <v>31</v>
      </c>
      <c r="C1685" s="2" t="s">
        <v>27</v>
      </c>
      <c r="D1685" s="2" t="s">
        <v>30</v>
      </c>
      <c r="E1685" s="107">
        <v>2325.5</v>
      </c>
    </row>
    <row r="1686" spans="1:5" x14ac:dyDescent="0.2">
      <c r="A1686" s="3">
        <v>41532</v>
      </c>
      <c r="B1686" s="2" t="s">
        <v>13</v>
      </c>
      <c r="C1686" s="2" t="s">
        <v>23</v>
      </c>
      <c r="D1686" s="2" t="s">
        <v>36</v>
      </c>
      <c r="E1686" s="107">
        <v>5701.01</v>
      </c>
    </row>
    <row r="1687" spans="1:5" x14ac:dyDescent="0.2">
      <c r="A1687" s="3">
        <v>41567</v>
      </c>
      <c r="B1687" s="2" t="s">
        <v>31</v>
      </c>
      <c r="C1687" s="2" t="s">
        <v>27</v>
      </c>
      <c r="D1687" s="2" t="s">
        <v>15</v>
      </c>
      <c r="E1687" s="107">
        <v>7821.11</v>
      </c>
    </row>
    <row r="1688" spans="1:5" x14ac:dyDescent="0.2">
      <c r="A1688" s="3">
        <v>41197</v>
      </c>
      <c r="B1688" s="2" t="s">
        <v>31</v>
      </c>
      <c r="C1688" s="2" t="s">
        <v>27</v>
      </c>
      <c r="D1688" s="2" t="s">
        <v>26</v>
      </c>
      <c r="E1688" s="107">
        <v>2745.93</v>
      </c>
    </row>
    <row r="1689" spans="1:5" x14ac:dyDescent="0.2">
      <c r="A1689" s="3">
        <v>41072</v>
      </c>
      <c r="B1689" s="2" t="s">
        <v>31</v>
      </c>
      <c r="C1689" s="2" t="s">
        <v>23</v>
      </c>
      <c r="D1689" s="2" t="s">
        <v>36</v>
      </c>
      <c r="E1689" s="107">
        <v>8806.2099999999991</v>
      </c>
    </row>
    <row r="1690" spans="1:5" x14ac:dyDescent="0.2">
      <c r="A1690" s="3">
        <v>41121</v>
      </c>
      <c r="B1690" s="2" t="s">
        <v>31</v>
      </c>
      <c r="C1690" s="2" t="s">
        <v>14</v>
      </c>
      <c r="D1690" s="2" t="s">
        <v>24</v>
      </c>
      <c r="E1690" s="107">
        <v>1856.07</v>
      </c>
    </row>
    <row r="1691" spans="1:5" x14ac:dyDescent="0.2">
      <c r="A1691" s="3">
        <v>41177</v>
      </c>
      <c r="B1691" s="2" t="s">
        <v>13</v>
      </c>
      <c r="C1691" s="2" t="s">
        <v>23</v>
      </c>
      <c r="D1691" s="2" t="s">
        <v>282</v>
      </c>
      <c r="E1691" s="107">
        <v>7709.53</v>
      </c>
    </row>
    <row r="1692" spans="1:5" x14ac:dyDescent="0.2">
      <c r="A1692" s="3">
        <v>41254</v>
      </c>
      <c r="B1692" s="2" t="s">
        <v>17</v>
      </c>
      <c r="C1692" s="2" t="s">
        <v>20</v>
      </c>
      <c r="D1692" s="2" t="s">
        <v>30</v>
      </c>
      <c r="E1692" s="107">
        <v>8781.2800000000007</v>
      </c>
    </row>
    <row r="1693" spans="1:5" x14ac:dyDescent="0.2">
      <c r="A1693" s="3">
        <v>41516</v>
      </c>
      <c r="B1693" s="2" t="s">
        <v>28</v>
      </c>
      <c r="C1693" s="2" t="s">
        <v>23</v>
      </c>
      <c r="D1693" s="2" t="s">
        <v>32</v>
      </c>
      <c r="E1693" s="107">
        <v>2013.22</v>
      </c>
    </row>
    <row r="1694" spans="1:5" x14ac:dyDescent="0.2">
      <c r="A1694" s="3">
        <v>41100</v>
      </c>
      <c r="B1694" s="2" t="s">
        <v>31</v>
      </c>
      <c r="C1694" s="2" t="s">
        <v>14</v>
      </c>
      <c r="D1694" s="2" t="s">
        <v>24</v>
      </c>
      <c r="E1694" s="107">
        <v>8985.5300000000007</v>
      </c>
    </row>
    <row r="1695" spans="1:5" x14ac:dyDescent="0.2">
      <c r="A1695" s="3">
        <v>41160</v>
      </c>
      <c r="B1695" s="2" t="s">
        <v>17</v>
      </c>
      <c r="C1695" s="2" t="s">
        <v>27</v>
      </c>
      <c r="D1695" s="2" t="s">
        <v>34</v>
      </c>
      <c r="E1695" s="107">
        <v>7565.62</v>
      </c>
    </row>
    <row r="1696" spans="1:5" x14ac:dyDescent="0.2">
      <c r="A1696" s="3">
        <v>40924</v>
      </c>
      <c r="B1696" s="2" t="s">
        <v>31</v>
      </c>
      <c r="C1696" s="2" t="s">
        <v>27</v>
      </c>
      <c r="D1696" s="2" t="s">
        <v>36</v>
      </c>
      <c r="E1696" s="107">
        <v>5759.64</v>
      </c>
    </row>
    <row r="1697" spans="1:5" x14ac:dyDescent="0.2">
      <c r="A1697" s="3">
        <v>41284</v>
      </c>
      <c r="B1697" s="2" t="s">
        <v>31</v>
      </c>
      <c r="C1697" s="2" t="s">
        <v>27</v>
      </c>
      <c r="D1697" s="2" t="s">
        <v>26</v>
      </c>
      <c r="E1697" s="107">
        <v>8700.81</v>
      </c>
    </row>
    <row r="1698" spans="1:5" x14ac:dyDescent="0.2">
      <c r="A1698" s="3">
        <v>41169</v>
      </c>
      <c r="B1698" s="2" t="s">
        <v>31</v>
      </c>
      <c r="C1698" s="2" t="s">
        <v>23</v>
      </c>
      <c r="D1698" s="2" t="s">
        <v>26</v>
      </c>
      <c r="E1698" s="107">
        <v>5186.6899999999996</v>
      </c>
    </row>
    <row r="1699" spans="1:5" x14ac:dyDescent="0.2">
      <c r="A1699" s="3">
        <v>41112</v>
      </c>
      <c r="B1699" s="2" t="s">
        <v>28</v>
      </c>
      <c r="C1699" s="2" t="s">
        <v>14</v>
      </c>
      <c r="D1699" s="2" t="s">
        <v>30</v>
      </c>
      <c r="E1699" s="107">
        <v>3265.82</v>
      </c>
    </row>
    <row r="1700" spans="1:5" x14ac:dyDescent="0.2">
      <c r="A1700" s="3">
        <v>41564</v>
      </c>
      <c r="B1700" s="2" t="s">
        <v>13</v>
      </c>
      <c r="C1700" s="2" t="s">
        <v>14</v>
      </c>
      <c r="D1700" s="2" t="s">
        <v>35</v>
      </c>
      <c r="E1700" s="107">
        <v>7640.91</v>
      </c>
    </row>
    <row r="1701" spans="1:5" x14ac:dyDescent="0.2">
      <c r="A1701" s="3">
        <v>41587</v>
      </c>
      <c r="B1701" s="2" t="s">
        <v>17</v>
      </c>
      <c r="C1701" s="2" t="s">
        <v>14</v>
      </c>
      <c r="D1701" s="2" t="s">
        <v>26</v>
      </c>
      <c r="E1701" s="107">
        <v>4940.63</v>
      </c>
    </row>
    <row r="1702" spans="1:5" x14ac:dyDescent="0.2">
      <c r="A1702" s="3">
        <v>41380</v>
      </c>
      <c r="B1702" s="2" t="s">
        <v>31</v>
      </c>
      <c r="C1702" s="2" t="s">
        <v>14</v>
      </c>
      <c r="D1702" s="2" t="s">
        <v>24</v>
      </c>
      <c r="E1702" s="107">
        <v>7943.46</v>
      </c>
    </row>
    <row r="1703" spans="1:5" x14ac:dyDescent="0.2">
      <c r="A1703" s="3">
        <v>41466</v>
      </c>
      <c r="B1703" s="2" t="s">
        <v>13</v>
      </c>
      <c r="C1703" s="2" t="s">
        <v>23</v>
      </c>
      <c r="D1703" s="2" t="s">
        <v>15</v>
      </c>
      <c r="E1703" s="107">
        <v>8638.9599999999991</v>
      </c>
    </row>
    <row r="1704" spans="1:5" x14ac:dyDescent="0.2">
      <c r="A1704" s="3">
        <v>40989</v>
      </c>
      <c r="B1704" s="2" t="s">
        <v>28</v>
      </c>
      <c r="C1704" s="2" t="s">
        <v>23</v>
      </c>
      <c r="D1704" s="2" t="s">
        <v>33</v>
      </c>
      <c r="E1704" s="107">
        <v>5560.77</v>
      </c>
    </row>
    <row r="1705" spans="1:5" x14ac:dyDescent="0.2">
      <c r="A1705" s="3">
        <v>41185</v>
      </c>
      <c r="B1705" s="2" t="s">
        <v>31</v>
      </c>
      <c r="C1705" s="2" t="s">
        <v>20</v>
      </c>
      <c r="D1705" s="2" t="s">
        <v>282</v>
      </c>
      <c r="E1705" s="107">
        <v>2268.4899999999998</v>
      </c>
    </row>
    <row r="1706" spans="1:5" x14ac:dyDescent="0.2">
      <c r="A1706" s="3">
        <v>41488</v>
      </c>
      <c r="B1706" s="2" t="s">
        <v>13</v>
      </c>
      <c r="C1706" s="2" t="s">
        <v>27</v>
      </c>
      <c r="D1706" s="2" t="s">
        <v>34</v>
      </c>
      <c r="E1706" s="107">
        <v>4668.3999999999996</v>
      </c>
    </row>
    <row r="1707" spans="1:5" x14ac:dyDescent="0.2">
      <c r="A1707" s="3">
        <v>41302</v>
      </c>
      <c r="B1707" s="2" t="s">
        <v>28</v>
      </c>
      <c r="C1707" s="2" t="s">
        <v>20</v>
      </c>
      <c r="D1707" s="2" t="s">
        <v>34</v>
      </c>
      <c r="E1707" s="107">
        <v>8685.31</v>
      </c>
    </row>
    <row r="1708" spans="1:5" x14ac:dyDescent="0.2">
      <c r="A1708" s="3">
        <v>41627</v>
      </c>
      <c r="B1708" s="2" t="s">
        <v>31</v>
      </c>
      <c r="C1708" s="2" t="s">
        <v>27</v>
      </c>
      <c r="D1708" s="2" t="s">
        <v>21</v>
      </c>
      <c r="E1708" s="107">
        <v>8680.51</v>
      </c>
    </row>
    <row r="1709" spans="1:5" x14ac:dyDescent="0.2">
      <c r="A1709" s="3">
        <v>40951</v>
      </c>
      <c r="B1709" s="2" t="s">
        <v>31</v>
      </c>
      <c r="C1709" s="2" t="s">
        <v>14</v>
      </c>
      <c r="D1709" s="2" t="s">
        <v>15</v>
      </c>
      <c r="E1709" s="107">
        <v>7901.66</v>
      </c>
    </row>
    <row r="1710" spans="1:5" x14ac:dyDescent="0.2">
      <c r="A1710" s="3">
        <v>40959</v>
      </c>
      <c r="B1710" s="2" t="s">
        <v>28</v>
      </c>
      <c r="C1710" s="2" t="s">
        <v>27</v>
      </c>
      <c r="D1710" s="2" t="s">
        <v>34</v>
      </c>
      <c r="E1710" s="107">
        <v>2325.34</v>
      </c>
    </row>
    <row r="1711" spans="1:5" x14ac:dyDescent="0.2">
      <c r="A1711" s="3">
        <v>41176</v>
      </c>
      <c r="B1711" s="2" t="s">
        <v>31</v>
      </c>
      <c r="C1711" s="2" t="s">
        <v>14</v>
      </c>
      <c r="D1711" s="2" t="s">
        <v>32</v>
      </c>
      <c r="E1711" s="107">
        <v>4450.49</v>
      </c>
    </row>
    <row r="1712" spans="1:5" x14ac:dyDescent="0.2">
      <c r="A1712" s="3">
        <v>41028</v>
      </c>
      <c r="B1712" s="2" t="s">
        <v>13</v>
      </c>
      <c r="C1712" s="2" t="s">
        <v>27</v>
      </c>
      <c r="D1712" s="2" t="s">
        <v>30</v>
      </c>
      <c r="E1712" s="107">
        <v>5511.74</v>
      </c>
    </row>
    <row r="1713" spans="1:5" x14ac:dyDescent="0.2">
      <c r="A1713" s="3">
        <v>41042</v>
      </c>
      <c r="B1713" s="2" t="s">
        <v>13</v>
      </c>
      <c r="C1713" s="2" t="s">
        <v>20</v>
      </c>
      <c r="D1713" s="2" t="s">
        <v>24</v>
      </c>
      <c r="E1713" s="107">
        <v>4615.5200000000004</v>
      </c>
    </row>
    <row r="1714" spans="1:5" x14ac:dyDescent="0.2">
      <c r="A1714" s="3">
        <v>41347</v>
      </c>
      <c r="B1714" s="2" t="s">
        <v>31</v>
      </c>
      <c r="C1714" s="2" t="s">
        <v>27</v>
      </c>
      <c r="D1714" s="2" t="s">
        <v>34</v>
      </c>
      <c r="E1714" s="107">
        <v>9527.65</v>
      </c>
    </row>
    <row r="1715" spans="1:5" x14ac:dyDescent="0.2">
      <c r="A1715" s="3">
        <v>41634</v>
      </c>
      <c r="B1715" s="2" t="s">
        <v>28</v>
      </c>
      <c r="C1715" s="2" t="s">
        <v>27</v>
      </c>
      <c r="D1715" s="2" t="s">
        <v>282</v>
      </c>
      <c r="E1715" s="107">
        <v>5584.08</v>
      </c>
    </row>
    <row r="1716" spans="1:5" x14ac:dyDescent="0.2">
      <c r="A1716" s="3">
        <v>40953</v>
      </c>
      <c r="B1716" s="2" t="s">
        <v>28</v>
      </c>
      <c r="C1716" s="2" t="s">
        <v>14</v>
      </c>
      <c r="D1716" s="2" t="s">
        <v>34</v>
      </c>
      <c r="E1716" s="107">
        <v>8064.79</v>
      </c>
    </row>
    <row r="1717" spans="1:5" x14ac:dyDescent="0.2">
      <c r="A1717" s="3">
        <v>41041</v>
      </c>
      <c r="B1717" s="2" t="s">
        <v>28</v>
      </c>
      <c r="C1717" s="2" t="s">
        <v>23</v>
      </c>
      <c r="D1717" s="2" t="s">
        <v>18</v>
      </c>
      <c r="E1717" s="107">
        <v>1902.35</v>
      </c>
    </row>
    <row r="1718" spans="1:5" x14ac:dyDescent="0.2">
      <c r="A1718" s="3">
        <v>41432</v>
      </c>
      <c r="B1718" s="2" t="s">
        <v>31</v>
      </c>
      <c r="C1718" s="2" t="s">
        <v>23</v>
      </c>
      <c r="D1718" s="2" t="s">
        <v>36</v>
      </c>
      <c r="E1718" s="107">
        <v>5228.25</v>
      </c>
    </row>
    <row r="1719" spans="1:5" x14ac:dyDescent="0.2">
      <c r="A1719" s="3">
        <v>41452</v>
      </c>
      <c r="B1719" s="2" t="s">
        <v>28</v>
      </c>
      <c r="C1719" s="2" t="s">
        <v>20</v>
      </c>
      <c r="D1719" s="2" t="s">
        <v>15</v>
      </c>
      <c r="E1719" s="107">
        <v>1762.03</v>
      </c>
    </row>
    <row r="1720" spans="1:5" x14ac:dyDescent="0.2">
      <c r="A1720" s="3">
        <v>41285</v>
      </c>
      <c r="B1720" s="2" t="s">
        <v>13</v>
      </c>
      <c r="C1720" s="2" t="s">
        <v>23</v>
      </c>
      <c r="D1720" s="2" t="s">
        <v>26</v>
      </c>
      <c r="E1720" s="107">
        <v>4218.57</v>
      </c>
    </row>
    <row r="1721" spans="1:5" x14ac:dyDescent="0.2">
      <c r="A1721" s="3">
        <v>41306</v>
      </c>
      <c r="B1721" s="2" t="s">
        <v>28</v>
      </c>
      <c r="C1721" s="2" t="s">
        <v>20</v>
      </c>
      <c r="D1721" s="2" t="s">
        <v>35</v>
      </c>
      <c r="E1721" s="107">
        <v>1883.16</v>
      </c>
    </row>
    <row r="1722" spans="1:5" x14ac:dyDescent="0.2">
      <c r="A1722" s="3">
        <v>41181</v>
      </c>
      <c r="B1722" s="2" t="s">
        <v>31</v>
      </c>
      <c r="C1722" s="2" t="s">
        <v>14</v>
      </c>
      <c r="D1722" s="2" t="s">
        <v>32</v>
      </c>
      <c r="E1722" s="107">
        <v>8370.98</v>
      </c>
    </row>
    <row r="1723" spans="1:5" x14ac:dyDescent="0.2">
      <c r="A1723" s="3">
        <v>41260</v>
      </c>
      <c r="B1723" s="2" t="s">
        <v>31</v>
      </c>
      <c r="C1723" s="2" t="s">
        <v>14</v>
      </c>
      <c r="D1723" s="2" t="s">
        <v>29</v>
      </c>
      <c r="E1723" s="107">
        <v>6480.2</v>
      </c>
    </row>
    <row r="1724" spans="1:5" x14ac:dyDescent="0.2">
      <c r="A1724" s="3">
        <v>41519</v>
      </c>
      <c r="B1724" s="2" t="s">
        <v>17</v>
      </c>
      <c r="C1724" s="2" t="s">
        <v>27</v>
      </c>
      <c r="D1724" s="2" t="s">
        <v>18</v>
      </c>
      <c r="E1724" s="107">
        <v>8024.31</v>
      </c>
    </row>
    <row r="1725" spans="1:5" x14ac:dyDescent="0.2">
      <c r="A1725" s="3">
        <v>40974</v>
      </c>
      <c r="B1725" s="2" t="s">
        <v>17</v>
      </c>
      <c r="C1725" s="2" t="s">
        <v>20</v>
      </c>
      <c r="D1725" s="2" t="s">
        <v>26</v>
      </c>
      <c r="E1725" s="107">
        <v>5705.36</v>
      </c>
    </row>
    <row r="1726" spans="1:5" x14ac:dyDescent="0.2">
      <c r="A1726" s="3">
        <v>41134</v>
      </c>
      <c r="B1726" s="2" t="s">
        <v>17</v>
      </c>
      <c r="C1726" s="2" t="s">
        <v>27</v>
      </c>
      <c r="D1726" s="2" t="s">
        <v>24</v>
      </c>
      <c r="E1726" s="107">
        <v>2453.84</v>
      </c>
    </row>
    <row r="1727" spans="1:5" x14ac:dyDescent="0.2">
      <c r="A1727" s="3">
        <v>41374</v>
      </c>
      <c r="B1727" s="2" t="s">
        <v>28</v>
      </c>
      <c r="C1727" s="2" t="s">
        <v>27</v>
      </c>
      <c r="D1727" s="2" t="s">
        <v>24</v>
      </c>
      <c r="E1727" s="107">
        <v>9341.5</v>
      </c>
    </row>
    <row r="1728" spans="1:5" x14ac:dyDescent="0.2">
      <c r="A1728" s="3">
        <v>41587</v>
      </c>
      <c r="B1728" s="2" t="s">
        <v>17</v>
      </c>
      <c r="C1728" s="2" t="s">
        <v>14</v>
      </c>
      <c r="D1728" s="2" t="s">
        <v>26</v>
      </c>
      <c r="E1728" s="107">
        <v>144.43</v>
      </c>
    </row>
    <row r="1729" spans="1:5" x14ac:dyDescent="0.2">
      <c r="A1729" s="3">
        <v>41179</v>
      </c>
      <c r="B1729" s="2" t="s">
        <v>28</v>
      </c>
      <c r="C1729" s="2" t="s">
        <v>20</v>
      </c>
      <c r="D1729" s="2" t="s">
        <v>36</v>
      </c>
      <c r="E1729" s="107">
        <v>3895.61</v>
      </c>
    </row>
    <row r="1730" spans="1:5" x14ac:dyDescent="0.2">
      <c r="A1730" s="3">
        <v>41303</v>
      </c>
      <c r="B1730" s="2" t="s">
        <v>28</v>
      </c>
      <c r="C1730" s="2" t="s">
        <v>14</v>
      </c>
      <c r="D1730" s="2" t="s">
        <v>21</v>
      </c>
      <c r="E1730" s="107">
        <v>3005.77</v>
      </c>
    </row>
    <row r="1731" spans="1:5" x14ac:dyDescent="0.2">
      <c r="A1731" s="3">
        <v>41549</v>
      </c>
      <c r="B1731" s="2" t="s">
        <v>28</v>
      </c>
      <c r="C1731" s="2" t="s">
        <v>14</v>
      </c>
      <c r="D1731" s="2" t="s">
        <v>282</v>
      </c>
      <c r="E1731" s="107">
        <v>143.91</v>
      </c>
    </row>
    <row r="1732" spans="1:5" x14ac:dyDescent="0.2">
      <c r="A1732" s="3">
        <v>41251</v>
      </c>
      <c r="B1732" s="2" t="s">
        <v>13</v>
      </c>
      <c r="C1732" s="2" t="s">
        <v>20</v>
      </c>
      <c r="D1732" s="2" t="s">
        <v>282</v>
      </c>
      <c r="E1732" s="107">
        <v>9303.0499999999993</v>
      </c>
    </row>
    <row r="1733" spans="1:5" x14ac:dyDescent="0.2">
      <c r="A1733" s="3">
        <v>41480</v>
      </c>
      <c r="B1733" s="2" t="s">
        <v>13</v>
      </c>
      <c r="C1733" s="2" t="s">
        <v>23</v>
      </c>
      <c r="D1733" s="2" t="s">
        <v>29</v>
      </c>
      <c r="E1733" s="107">
        <v>7583.42</v>
      </c>
    </row>
    <row r="1734" spans="1:5" x14ac:dyDescent="0.2">
      <c r="A1734" s="3">
        <v>41113</v>
      </c>
      <c r="B1734" s="2" t="s">
        <v>31</v>
      </c>
      <c r="C1734" s="2" t="s">
        <v>27</v>
      </c>
      <c r="D1734" s="2" t="s">
        <v>24</v>
      </c>
      <c r="E1734" s="107">
        <v>7916.05</v>
      </c>
    </row>
    <row r="1735" spans="1:5" x14ac:dyDescent="0.2">
      <c r="A1735" s="3">
        <v>41422</v>
      </c>
      <c r="B1735" s="2" t="s">
        <v>17</v>
      </c>
      <c r="C1735" s="2" t="s">
        <v>14</v>
      </c>
      <c r="D1735" s="2" t="s">
        <v>24</v>
      </c>
      <c r="E1735" s="107">
        <v>3737.07</v>
      </c>
    </row>
    <row r="1736" spans="1:5" x14ac:dyDescent="0.2">
      <c r="A1736" s="3">
        <v>41484</v>
      </c>
      <c r="B1736" s="2" t="s">
        <v>17</v>
      </c>
      <c r="C1736" s="2" t="s">
        <v>27</v>
      </c>
      <c r="D1736" s="2" t="s">
        <v>18</v>
      </c>
      <c r="E1736" s="107">
        <v>6714.77</v>
      </c>
    </row>
    <row r="1737" spans="1:5" x14ac:dyDescent="0.2">
      <c r="A1737" s="3">
        <v>41496</v>
      </c>
      <c r="B1737" s="2" t="s">
        <v>31</v>
      </c>
      <c r="C1737" s="2" t="s">
        <v>20</v>
      </c>
      <c r="D1737" s="2" t="s">
        <v>35</v>
      </c>
      <c r="E1737" s="107">
        <v>9847.3799999999992</v>
      </c>
    </row>
    <row r="1738" spans="1:5" x14ac:dyDescent="0.2">
      <c r="A1738" s="3">
        <v>41553</v>
      </c>
      <c r="B1738" s="2" t="s">
        <v>17</v>
      </c>
      <c r="C1738" s="2" t="s">
        <v>14</v>
      </c>
      <c r="D1738" s="2" t="s">
        <v>18</v>
      </c>
      <c r="E1738" s="107">
        <v>2653.37</v>
      </c>
    </row>
    <row r="1739" spans="1:5" x14ac:dyDescent="0.2">
      <c r="A1739" s="3">
        <v>41630</v>
      </c>
      <c r="B1739" s="2" t="s">
        <v>13</v>
      </c>
      <c r="C1739" s="2" t="s">
        <v>27</v>
      </c>
      <c r="D1739" s="2" t="s">
        <v>26</v>
      </c>
      <c r="E1739" s="107">
        <v>3987.91</v>
      </c>
    </row>
    <row r="1740" spans="1:5" x14ac:dyDescent="0.2">
      <c r="A1740" s="3">
        <v>41559</v>
      </c>
      <c r="B1740" s="2" t="s">
        <v>31</v>
      </c>
      <c r="C1740" s="2" t="s">
        <v>20</v>
      </c>
      <c r="D1740" s="2" t="s">
        <v>33</v>
      </c>
      <c r="E1740" s="107">
        <v>9491.5300000000007</v>
      </c>
    </row>
    <row r="1741" spans="1:5" x14ac:dyDescent="0.2">
      <c r="A1741" s="3">
        <v>41116</v>
      </c>
      <c r="B1741" s="2" t="s">
        <v>28</v>
      </c>
      <c r="C1741" s="2" t="s">
        <v>14</v>
      </c>
      <c r="D1741" s="2" t="s">
        <v>35</v>
      </c>
      <c r="E1741" s="107">
        <v>1600.51</v>
      </c>
    </row>
    <row r="1742" spans="1:5" x14ac:dyDescent="0.2">
      <c r="A1742" s="3">
        <v>40994</v>
      </c>
      <c r="B1742" s="2" t="s">
        <v>13</v>
      </c>
      <c r="C1742" s="2" t="s">
        <v>23</v>
      </c>
      <c r="D1742" s="2" t="s">
        <v>15</v>
      </c>
      <c r="E1742" s="107">
        <v>4638.9799999999996</v>
      </c>
    </row>
    <row r="1743" spans="1:5" x14ac:dyDescent="0.2">
      <c r="A1743" s="3">
        <v>41349</v>
      </c>
      <c r="B1743" s="2" t="s">
        <v>28</v>
      </c>
      <c r="C1743" s="2" t="s">
        <v>14</v>
      </c>
      <c r="D1743" s="2" t="s">
        <v>15</v>
      </c>
      <c r="E1743" s="107">
        <v>7395.25</v>
      </c>
    </row>
    <row r="1744" spans="1:5" x14ac:dyDescent="0.2">
      <c r="A1744" s="3">
        <v>41198</v>
      </c>
      <c r="B1744" s="2" t="s">
        <v>17</v>
      </c>
      <c r="C1744" s="2" t="s">
        <v>20</v>
      </c>
      <c r="D1744" s="2" t="s">
        <v>36</v>
      </c>
      <c r="E1744" s="107">
        <v>7555.41</v>
      </c>
    </row>
    <row r="1745" spans="1:5" x14ac:dyDescent="0.2">
      <c r="A1745" s="3">
        <v>41110</v>
      </c>
      <c r="B1745" s="2" t="s">
        <v>17</v>
      </c>
      <c r="C1745" s="2" t="s">
        <v>14</v>
      </c>
      <c r="D1745" s="2" t="s">
        <v>15</v>
      </c>
      <c r="E1745" s="107">
        <v>7476.22</v>
      </c>
    </row>
    <row r="1746" spans="1:5" x14ac:dyDescent="0.2">
      <c r="A1746" s="3">
        <v>41099</v>
      </c>
      <c r="B1746" s="2" t="s">
        <v>31</v>
      </c>
      <c r="C1746" s="2" t="s">
        <v>23</v>
      </c>
      <c r="D1746" s="2" t="s">
        <v>26</v>
      </c>
      <c r="E1746" s="107">
        <v>6587.95</v>
      </c>
    </row>
    <row r="1747" spans="1:5" x14ac:dyDescent="0.2">
      <c r="A1747" s="3">
        <v>41535</v>
      </c>
      <c r="B1747" s="2" t="s">
        <v>17</v>
      </c>
      <c r="C1747" s="2" t="s">
        <v>20</v>
      </c>
      <c r="D1747" s="2" t="s">
        <v>34</v>
      </c>
      <c r="E1747" s="107">
        <v>9786</v>
      </c>
    </row>
    <row r="1748" spans="1:5" x14ac:dyDescent="0.2">
      <c r="A1748" s="3">
        <v>41238</v>
      </c>
      <c r="B1748" s="2" t="s">
        <v>31</v>
      </c>
      <c r="C1748" s="2" t="s">
        <v>14</v>
      </c>
      <c r="D1748" s="2" t="s">
        <v>18</v>
      </c>
      <c r="E1748" s="107">
        <v>1959.54</v>
      </c>
    </row>
    <row r="1749" spans="1:5" x14ac:dyDescent="0.2">
      <c r="A1749" s="3">
        <v>41395</v>
      </c>
      <c r="B1749" s="2" t="s">
        <v>13</v>
      </c>
      <c r="C1749" s="2" t="s">
        <v>20</v>
      </c>
      <c r="D1749" s="2" t="s">
        <v>30</v>
      </c>
      <c r="E1749" s="107">
        <v>7050.57</v>
      </c>
    </row>
    <row r="1750" spans="1:5" x14ac:dyDescent="0.2">
      <c r="A1750" s="3">
        <v>41118</v>
      </c>
      <c r="B1750" s="2" t="s">
        <v>28</v>
      </c>
      <c r="C1750" s="2" t="s">
        <v>14</v>
      </c>
      <c r="D1750" s="2" t="s">
        <v>34</v>
      </c>
      <c r="E1750" s="107">
        <v>5228.74</v>
      </c>
    </row>
    <row r="1751" spans="1:5" x14ac:dyDescent="0.2">
      <c r="A1751" s="3">
        <v>40993</v>
      </c>
      <c r="B1751" s="2" t="s">
        <v>13</v>
      </c>
      <c r="C1751" s="2" t="s">
        <v>27</v>
      </c>
      <c r="D1751" s="2" t="s">
        <v>26</v>
      </c>
      <c r="E1751" s="107">
        <v>3147.88</v>
      </c>
    </row>
    <row r="1752" spans="1:5" x14ac:dyDescent="0.2">
      <c r="A1752" s="3">
        <v>40974</v>
      </c>
      <c r="B1752" s="2" t="s">
        <v>17</v>
      </c>
      <c r="C1752" s="2" t="s">
        <v>14</v>
      </c>
      <c r="D1752" s="2" t="s">
        <v>24</v>
      </c>
      <c r="E1752" s="107">
        <v>4374.59</v>
      </c>
    </row>
    <row r="1753" spans="1:5" x14ac:dyDescent="0.2">
      <c r="A1753" s="3">
        <v>41289</v>
      </c>
      <c r="B1753" s="2" t="s">
        <v>31</v>
      </c>
      <c r="C1753" s="2" t="s">
        <v>20</v>
      </c>
      <c r="D1753" s="2" t="s">
        <v>35</v>
      </c>
      <c r="E1753" s="107">
        <v>4457.8900000000003</v>
      </c>
    </row>
    <row r="1754" spans="1:5" x14ac:dyDescent="0.2">
      <c r="A1754" s="3">
        <v>40930</v>
      </c>
      <c r="B1754" s="2" t="s">
        <v>31</v>
      </c>
      <c r="C1754" s="2" t="s">
        <v>23</v>
      </c>
      <c r="D1754" s="2" t="s">
        <v>34</v>
      </c>
      <c r="E1754" s="107">
        <v>3103.73</v>
      </c>
    </row>
    <row r="1755" spans="1:5" x14ac:dyDescent="0.2">
      <c r="A1755" s="3">
        <v>41383</v>
      </c>
      <c r="B1755" s="2" t="s">
        <v>17</v>
      </c>
      <c r="C1755" s="2" t="s">
        <v>20</v>
      </c>
      <c r="D1755" s="2" t="s">
        <v>15</v>
      </c>
      <c r="E1755" s="107">
        <v>400.88</v>
      </c>
    </row>
    <row r="1756" spans="1:5" x14ac:dyDescent="0.2">
      <c r="A1756" s="3">
        <v>41456</v>
      </c>
      <c r="B1756" s="2" t="s">
        <v>28</v>
      </c>
      <c r="C1756" s="2" t="s">
        <v>23</v>
      </c>
      <c r="D1756" s="2" t="s">
        <v>282</v>
      </c>
      <c r="E1756" s="107">
        <v>6238.42</v>
      </c>
    </row>
    <row r="1757" spans="1:5" x14ac:dyDescent="0.2">
      <c r="A1757" s="3">
        <v>41307</v>
      </c>
      <c r="B1757" s="2" t="s">
        <v>13</v>
      </c>
      <c r="C1757" s="2" t="s">
        <v>20</v>
      </c>
      <c r="D1757" s="2" t="s">
        <v>15</v>
      </c>
      <c r="E1757" s="107">
        <v>14</v>
      </c>
    </row>
    <row r="1758" spans="1:5" x14ac:dyDescent="0.2">
      <c r="A1758" s="3">
        <v>41550</v>
      </c>
      <c r="B1758" s="2" t="s">
        <v>28</v>
      </c>
      <c r="C1758" s="2" t="s">
        <v>27</v>
      </c>
      <c r="D1758" s="2" t="s">
        <v>26</v>
      </c>
      <c r="E1758" s="107">
        <v>657.4</v>
      </c>
    </row>
    <row r="1759" spans="1:5" x14ac:dyDescent="0.2">
      <c r="A1759" s="3">
        <v>41258</v>
      </c>
      <c r="B1759" s="2" t="s">
        <v>31</v>
      </c>
      <c r="C1759" s="2" t="s">
        <v>23</v>
      </c>
      <c r="D1759" s="2" t="s">
        <v>24</v>
      </c>
      <c r="E1759" s="107">
        <v>3206.42</v>
      </c>
    </row>
    <row r="1760" spans="1:5" x14ac:dyDescent="0.2">
      <c r="A1760" s="3">
        <v>41000</v>
      </c>
      <c r="B1760" s="2" t="s">
        <v>13</v>
      </c>
      <c r="C1760" s="2" t="s">
        <v>20</v>
      </c>
      <c r="D1760" s="2" t="s">
        <v>33</v>
      </c>
      <c r="E1760" s="107">
        <v>4242.46</v>
      </c>
    </row>
    <row r="1761" spans="1:5" x14ac:dyDescent="0.2">
      <c r="A1761" s="3">
        <v>41184</v>
      </c>
      <c r="B1761" s="2" t="s">
        <v>13</v>
      </c>
      <c r="C1761" s="2" t="s">
        <v>20</v>
      </c>
      <c r="D1761" s="2" t="s">
        <v>29</v>
      </c>
      <c r="E1761" s="107">
        <v>8052.21</v>
      </c>
    </row>
    <row r="1762" spans="1:5" x14ac:dyDescent="0.2">
      <c r="A1762" s="3">
        <v>41492</v>
      </c>
      <c r="B1762" s="2" t="s">
        <v>31</v>
      </c>
      <c r="C1762" s="2" t="s">
        <v>20</v>
      </c>
      <c r="D1762" s="2" t="s">
        <v>26</v>
      </c>
      <c r="E1762" s="107">
        <v>3390.56</v>
      </c>
    </row>
    <row r="1763" spans="1:5" x14ac:dyDescent="0.2">
      <c r="A1763" s="3">
        <v>41527</v>
      </c>
      <c r="B1763" s="2" t="s">
        <v>13</v>
      </c>
      <c r="C1763" s="2" t="s">
        <v>20</v>
      </c>
      <c r="D1763" s="2" t="s">
        <v>26</v>
      </c>
      <c r="E1763" s="107">
        <v>7333.46</v>
      </c>
    </row>
    <row r="1764" spans="1:5" x14ac:dyDescent="0.2">
      <c r="A1764" s="3">
        <v>41013</v>
      </c>
      <c r="B1764" s="2" t="s">
        <v>13</v>
      </c>
      <c r="C1764" s="2" t="s">
        <v>14</v>
      </c>
      <c r="D1764" s="2" t="s">
        <v>18</v>
      </c>
      <c r="E1764" s="107">
        <v>6654.98</v>
      </c>
    </row>
    <row r="1765" spans="1:5" x14ac:dyDescent="0.2">
      <c r="A1765" s="3">
        <v>41492</v>
      </c>
      <c r="B1765" s="2" t="s">
        <v>28</v>
      </c>
      <c r="C1765" s="2" t="s">
        <v>14</v>
      </c>
      <c r="D1765" s="2" t="s">
        <v>35</v>
      </c>
      <c r="E1765" s="107">
        <v>932.57</v>
      </c>
    </row>
    <row r="1766" spans="1:5" x14ac:dyDescent="0.2">
      <c r="A1766" s="3">
        <v>41276</v>
      </c>
      <c r="B1766" s="2" t="s">
        <v>28</v>
      </c>
      <c r="C1766" s="2" t="s">
        <v>27</v>
      </c>
      <c r="D1766" s="2" t="s">
        <v>29</v>
      </c>
      <c r="E1766" s="107">
        <v>4407.46</v>
      </c>
    </row>
    <row r="1767" spans="1:5" x14ac:dyDescent="0.2">
      <c r="A1767" s="3">
        <v>41606</v>
      </c>
      <c r="B1767" s="2" t="s">
        <v>31</v>
      </c>
      <c r="C1767" s="2" t="s">
        <v>14</v>
      </c>
      <c r="D1767" s="2" t="s">
        <v>35</v>
      </c>
      <c r="E1767" s="107">
        <v>274.3</v>
      </c>
    </row>
    <row r="1768" spans="1:5" x14ac:dyDescent="0.2">
      <c r="A1768" s="3">
        <v>41415</v>
      </c>
      <c r="B1768" s="2" t="s">
        <v>17</v>
      </c>
      <c r="C1768" s="2" t="s">
        <v>20</v>
      </c>
      <c r="D1768" s="2" t="s">
        <v>26</v>
      </c>
      <c r="E1768" s="107">
        <v>359.24</v>
      </c>
    </row>
    <row r="1769" spans="1:5" x14ac:dyDescent="0.2">
      <c r="A1769" s="3">
        <v>41150</v>
      </c>
      <c r="B1769" s="2" t="s">
        <v>13</v>
      </c>
      <c r="C1769" s="2" t="s">
        <v>14</v>
      </c>
      <c r="D1769" s="2" t="s">
        <v>18</v>
      </c>
      <c r="E1769" s="107">
        <v>2460.0500000000002</v>
      </c>
    </row>
    <row r="1770" spans="1:5" x14ac:dyDescent="0.2">
      <c r="A1770" s="3">
        <v>41240</v>
      </c>
      <c r="B1770" s="2" t="s">
        <v>31</v>
      </c>
      <c r="C1770" s="2" t="s">
        <v>23</v>
      </c>
      <c r="D1770" s="2" t="s">
        <v>18</v>
      </c>
      <c r="E1770" s="107">
        <v>4369.3599999999997</v>
      </c>
    </row>
    <row r="1771" spans="1:5" x14ac:dyDescent="0.2">
      <c r="A1771" s="3">
        <v>41149</v>
      </c>
      <c r="B1771" s="2" t="s">
        <v>13</v>
      </c>
      <c r="C1771" s="2" t="s">
        <v>23</v>
      </c>
      <c r="D1771" s="2" t="s">
        <v>21</v>
      </c>
      <c r="E1771" s="107">
        <v>1087.45</v>
      </c>
    </row>
    <row r="1772" spans="1:5" x14ac:dyDescent="0.2">
      <c r="A1772" s="3">
        <v>41276</v>
      </c>
      <c r="B1772" s="2" t="s">
        <v>17</v>
      </c>
      <c r="C1772" s="2" t="s">
        <v>27</v>
      </c>
      <c r="D1772" s="2" t="s">
        <v>29</v>
      </c>
      <c r="E1772" s="107">
        <v>2020.51</v>
      </c>
    </row>
    <row r="1773" spans="1:5" x14ac:dyDescent="0.2">
      <c r="A1773" s="3">
        <v>41479</v>
      </c>
      <c r="B1773" s="2" t="s">
        <v>17</v>
      </c>
      <c r="C1773" s="2" t="s">
        <v>23</v>
      </c>
      <c r="D1773" s="2" t="s">
        <v>30</v>
      </c>
      <c r="E1773" s="107">
        <v>8462.4</v>
      </c>
    </row>
    <row r="1774" spans="1:5" x14ac:dyDescent="0.2">
      <c r="A1774" s="3">
        <v>41244</v>
      </c>
      <c r="B1774" s="2" t="s">
        <v>17</v>
      </c>
      <c r="C1774" s="2" t="s">
        <v>23</v>
      </c>
      <c r="D1774" s="2" t="s">
        <v>34</v>
      </c>
      <c r="E1774" s="107">
        <v>1561.41</v>
      </c>
    </row>
    <row r="1775" spans="1:5" x14ac:dyDescent="0.2">
      <c r="A1775" s="3">
        <v>41630</v>
      </c>
      <c r="B1775" s="2" t="s">
        <v>31</v>
      </c>
      <c r="C1775" s="2" t="s">
        <v>23</v>
      </c>
      <c r="D1775" s="2" t="s">
        <v>33</v>
      </c>
      <c r="E1775" s="107">
        <v>4317.6099999999997</v>
      </c>
    </row>
    <row r="1776" spans="1:5" x14ac:dyDescent="0.2">
      <c r="A1776" s="3">
        <v>41031</v>
      </c>
      <c r="B1776" s="2" t="s">
        <v>13</v>
      </c>
      <c r="C1776" s="2" t="s">
        <v>23</v>
      </c>
      <c r="D1776" s="2" t="s">
        <v>24</v>
      </c>
      <c r="E1776" s="107">
        <v>5378.69</v>
      </c>
    </row>
    <row r="1777" spans="1:5" x14ac:dyDescent="0.2">
      <c r="A1777" s="3">
        <v>41049</v>
      </c>
      <c r="B1777" s="2" t="s">
        <v>13</v>
      </c>
      <c r="C1777" s="2" t="s">
        <v>20</v>
      </c>
      <c r="D1777" s="2" t="s">
        <v>35</v>
      </c>
      <c r="E1777" s="107">
        <v>4308.6899999999996</v>
      </c>
    </row>
    <row r="1778" spans="1:5" x14ac:dyDescent="0.2">
      <c r="A1778" s="3">
        <v>41385</v>
      </c>
      <c r="B1778" s="2" t="s">
        <v>28</v>
      </c>
      <c r="C1778" s="2" t="s">
        <v>20</v>
      </c>
      <c r="D1778" s="2" t="s">
        <v>282</v>
      </c>
      <c r="E1778" s="107">
        <v>4301.37</v>
      </c>
    </row>
    <row r="1779" spans="1:5" x14ac:dyDescent="0.2">
      <c r="A1779" s="3">
        <v>41057</v>
      </c>
      <c r="B1779" s="2" t="s">
        <v>31</v>
      </c>
      <c r="C1779" s="2" t="s">
        <v>20</v>
      </c>
      <c r="D1779" s="2" t="s">
        <v>29</v>
      </c>
      <c r="E1779" s="107">
        <v>9568.44</v>
      </c>
    </row>
    <row r="1780" spans="1:5" x14ac:dyDescent="0.2">
      <c r="A1780" s="3">
        <v>41107</v>
      </c>
      <c r="B1780" s="2" t="s">
        <v>13</v>
      </c>
      <c r="C1780" s="2" t="s">
        <v>27</v>
      </c>
      <c r="D1780" s="2" t="s">
        <v>26</v>
      </c>
      <c r="E1780" s="107">
        <v>6108.87</v>
      </c>
    </row>
    <row r="1781" spans="1:5" x14ac:dyDescent="0.2">
      <c r="A1781" s="3">
        <v>41275</v>
      </c>
      <c r="B1781" s="2" t="s">
        <v>31</v>
      </c>
      <c r="C1781" s="2" t="s">
        <v>27</v>
      </c>
      <c r="D1781" s="2" t="s">
        <v>21</v>
      </c>
      <c r="E1781" s="107">
        <v>572.58000000000004</v>
      </c>
    </row>
    <row r="1782" spans="1:5" x14ac:dyDescent="0.2">
      <c r="A1782" s="3">
        <v>41144</v>
      </c>
      <c r="B1782" s="2" t="s">
        <v>17</v>
      </c>
      <c r="C1782" s="2" t="s">
        <v>23</v>
      </c>
      <c r="D1782" s="2" t="s">
        <v>33</v>
      </c>
      <c r="E1782" s="107">
        <v>3296.14</v>
      </c>
    </row>
    <row r="1783" spans="1:5" x14ac:dyDescent="0.2">
      <c r="A1783" s="3">
        <v>41611</v>
      </c>
      <c r="B1783" s="2" t="s">
        <v>28</v>
      </c>
      <c r="C1783" s="2" t="s">
        <v>14</v>
      </c>
      <c r="D1783" s="2" t="s">
        <v>282</v>
      </c>
      <c r="E1783" s="107">
        <v>5383.94</v>
      </c>
    </row>
    <row r="1784" spans="1:5" x14ac:dyDescent="0.2">
      <c r="A1784" s="3">
        <v>41050</v>
      </c>
      <c r="B1784" s="2" t="s">
        <v>28</v>
      </c>
      <c r="C1784" s="2" t="s">
        <v>23</v>
      </c>
      <c r="D1784" s="2" t="s">
        <v>21</v>
      </c>
      <c r="E1784" s="107">
        <v>5100.41</v>
      </c>
    </row>
    <row r="1785" spans="1:5" x14ac:dyDescent="0.2">
      <c r="A1785" s="3">
        <v>41444</v>
      </c>
      <c r="B1785" s="2" t="s">
        <v>31</v>
      </c>
      <c r="C1785" s="2" t="s">
        <v>14</v>
      </c>
      <c r="D1785" s="2" t="s">
        <v>35</v>
      </c>
      <c r="E1785" s="107">
        <v>3538.01</v>
      </c>
    </row>
    <row r="1786" spans="1:5" x14ac:dyDescent="0.2">
      <c r="A1786" s="3">
        <v>40913</v>
      </c>
      <c r="B1786" s="2" t="s">
        <v>17</v>
      </c>
      <c r="C1786" s="2" t="s">
        <v>27</v>
      </c>
      <c r="D1786" s="2" t="s">
        <v>32</v>
      </c>
      <c r="E1786" s="107">
        <v>4338.63</v>
      </c>
    </row>
    <row r="1787" spans="1:5" x14ac:dyDescent="0.2">
      <c r="A1787" s="3">
        <v>41392</v>
      </c>
      <c r="B1787" s="2" t="s">
        <v>31</v>
      </c>
      <c r="C1787" s="2" t="s">
        <v>20</v>
      </c>
      <c r="D1787" s="2" t="s">
        <v>30</v>
      </c>
      <c r="E1787" s="107">
        <v>6919.58</v>
      </c>
    </row>
    <row r="1788" spans="1:5" x14ac:dyDescent="0.2">
      <c r="A1788" s="3">
        <v>41562</v>
      </c>
      <c r="B1788" s="2" t="s">
        <v>13</v>
      </c>
      <c r="C1788" s="2" t="s">
        <v>27</v>
      </c>
      <c r="D1788" s="2" t="s">
        <v>34</v>
      </c>
      <c r="E1788" s="107">
        <v>3532.72</v>
      </c>
    </row>
    <row r="1789" spans="1:5" x14ac:dyDescent="0.2">
      <c r="A1789" s="3">
        <v>41558</v>
      </c>
      <c r="B1789" s="2" t="s">
        <v>13</v>
      </c>
      <c r="C1789" s="2" t="s">
        <v>14</v>
      </c>
      <c r="D1789" s="2" t="s">
        <v>21</v>
      </c>
      <c r="E1789" s="107">
        <v>1244.71</v>
      </c>
    </row>
    <row r="1790" spans="1:5" x14ac:dyDescent="0.2">
      <c r="A1790" s="3">
        <v>41191</v>
      </c>
      <c r="B1790" s="2" t="s">
        <v>17</v>
      </c>
      <c r="C1790" s="2" t="s">
        <v>14</v>
      </c>
      <c r="D1790" s="2" t="s">
        <v>35</v>
      </c>
      <c r="E1790" s="107">
        <v>8417.6</v>
      </c>
    </row>
    <row r="1791" spans="1:5" x14ac:dyDescent="0.2">
      <c r="A1791" s="3">
        <v>41580</v>
      </c>
      <c r="B1791" s="2" t="s">
        <v>28</v>
      </c>
      <c r="C1791" s="2" t="s">
        <v>20</v>
      </c>
      <c r="D1791" s="2" t="s">
        <v>33</v>
      </c>
      <c r="E1791" s="107">
        <v>2430.62</v>
      </c>
    </row>
    <row r="1792" spans="1:5" x14ac:dyDescent="0.2">
      <c r="A1792" s="3">
        <v>41404</v>
      </c>
      <c r="B1792" s="2" t="s">
        <v>31</v>
      </c>
      <c r="C1792" s="2" t="s">
        <v>20</v>
      </c>
      <c r="D1792" s="2" t="s">
        <v>35</v>
      </c>
      <c r="E1792" s="107">
        <v>3755.21</v>
      </c>
    </row>
    <row r="1793" spans="1:5" x14ac:dyDescent="0.2">
      <c r="A1793" s="3">
        <v>41565</v>
      </c>
      <c r="B1793" s="2" t="s">
        <v>13</v>
      </c>
      <c r="C1793" s="2" t="s">
        <v>23</v>
      </c>
      <c r="D1793" s="2" t="s">
        <v>33</v>
      </c>
      <c r="E1793" s="107">
        <v>9551.7999999999993</v>
      </c>
    </row>
    <row r="1794" spans="1:5" x14ac:dyDescent="0.2">
      <c r="A1794" s="3">
        <v>41509</v>
      </c>
      <c r="B1794" s="2" t="s">
        <v>13</v>
      </c>
      <c r="C1794" s="2" t="s">
        <v>23</v>
      </c>
      <c r="D1794" s="2" t="s">
        <v>26</v>
      </c>
      <c r="E1794" s="107">
        <v>9222.82</v>
      </c>
    </row>
    <row r="1795" spans="1:5" x14ac:dyDescent="0.2">
      <c r="A1795" s="3">
        <v>40955</v>
      </c>
      <c r="B1795" s="2" t="s">
        <v>13</v>
      </c>
      <c r="C1795" s="2" t="s">
        <v>14</v>
      </c>
      <c r="D1795" s="2" t="s">
        <v>24</v>
      </c>
      <c r="E1795" s="107">
        <v>2253.9699999999998</v>
      </c>
    </row>
    <row r="1796" spans="1:5" x14ac:dyDescent="0.2">
      <c r="A1796" s="3">
        <v>41637</v>
      </c>
      <c r="B1796" s="2" t="s">
        <v>28</v>
      </c>
      <c r="C1796" s="2" t="s">
        <v>23</v>
      </c>
      <c r="D1796" s="2" t="s">
        <v>282</v>
      </c>
      <c r="E1796" s="107">
        <v>4333.6400000000003</v>
      </c>
    </row>
    <row r="1797" spans="1:5" x14ac:dyDescent="0.2">
      <c r="A1797" s="3">
        <v>41213</v>
      </c>
      <c r="B1797" s="2" t="s">
        <v>31</v>
      </c>
      <c r="C1797" s="2" t="s">
        <v>20</v>
      </c>
      <c r="D1797" s="2" t="s">
        <v>24</v>
      </c>
      <c r="E1797" s="107">
        <v>6531.95</v>
      </c>
    </row>
    <row r="1798" spans="1:5" x14ac:dyDescent="0.2">
      <c r="A1798" s="3">
        <v>41375</v>
      </c>
      <c r="B1798" s="2" t="s">
        <v>17</v>
      </c>
      <c r="C1798" s="2" t="s">
        <v>23</v>
      </c>
      <c r="D1798" s="2" t="s">
        <v>282</v>
      </c>
      <c r="E1798" s="107">
        <v>3746.82</v>
      </c>
    </row>
    <row r="1799" spans="1:5" x14ac:dyDescent="0.2">
      <c r="A1799" s="3">
        <v>41622</v>
      </c>
      <c r="B1799" s="2" t="s">
        <v>17</v>
      </c>
      <c r="C1799" s="2" t="s">
        <v>14</v>
      </c>
      <c r="D1799" s="2" t="s">
        <v>29</v>
      </c>
      <c r="E1799" s="107">
        <v>8807.85</v>
      </c>
    </row>
    <row r="1800" spans="1:5" x14ac:dyDescent="0.2">
      <c r="A1800" s="3">
        <v>41357</v>
      </c>
      <c r="B1800" s="2" t="s">
        <v>31</v>
      </c>
      <c r="C1800" s="2" t="s">
        <v>23</v>
      </c>
      <c r="D1800" s="2" t="s">
        <v>29</v>
      </c>
      <c r="E1800" s="107">
        <v>8451.02</v>
      </c>
    </row>
    <row r="1801" spans="1:5" x14ac:dyDescent="0.2">
      <c r="A1801" s="3">
        <v>41371</v>
      </c>
      <c r="B1801" s="2" t="s">
        <v>17</v>
      </c>
      <c r="C1801" s="2" t="s">
        <v>14</v>
      </c>
      <c r="D1801" s="2" t="s">
        <v>282</v>
      </c>
      <c r="E1801" s="107">
        <v>2870.43</v>
      </c>
    </row>
    <row r="1802" spans="1:5" x14ac:dyDescent="0.2">
      <c r="A1802" s="3">
        <v>41351</v>
      </c>
      <c r="B1802" s="2" t="s">
        <v>28</v>
      </c>
      <c r="C1802" s="2" t="s">
        <v>20</v>
      </c>
      <c r="D1802" s="2" t="s">
        <v>15</v>
      </c>
      <c r="E1802" s="107">
        <v>4357.67</v>
      </c>
    </row>
    <row r="1803" spans="1:5" x14ac:dyDescent="0.2">
      <c r="A1803" s="3">
        <v>41360</v>
      </c>
      <c r="B1803" s="2" t="s">
        <v>13</v>
      </c>
      <c r="C1803" s="2" t="s">
        <v>27</v>
      </c>
      <c r="D1803" s="2" t="s">
        <v>282</v>
      </c>
      <c r="E1803" s="107">
        <v>8308.5</v>
      </c>
    </row>
    <row r="1804" spans="1:5" x14ac:dyDescent="0.2">
      <c r="A1804" s="3">
        <v>41524</v>
      </c>
      <c r="B1804" s="2" t="s">
        <v>28</v>
      </c>
      <c r="C1804" s="2" t="s">
        <v>14</v>
      </c>
      <c r="D1804" s="2" t="s">
        <v>36</v>
      </c>
      <c r="E1804" s="107">
        <v>5081.1099999999997</v>
      </c>
    </row>
    <row r="1805" spans="1:5" x14ac:dyDescent="0.2">
      <c r="A1805" s="3">
        <v>41389</v>
      </c>
      <c r="B1805" s="2" t="s">
        <v>13</v>
      </c>
      <c r="C1805" s="2" t="s">
        <v>14</v>
      </c>
      <c r="D1805" s="2" t="s">
        <v>32</v>
      </c>
      <c r="E1805" s="107">
        <v>8913.16</v>
      </c>
    </row>
    <row r="1806" spans="1:5" x14ac:dyDescent="0.2">
      <c r="A1806" s="3">
        <v>41341</v>
      </c>
      <c r="B1806" s="2" t="s">
        <v>28</v>
      </c>
      <c r="C1806" s="2" t="s">
        <v>27</v>
      </c>
      <c r="D1806" s="2" t="s">
        <v>18</v>
      </c>
      <c r="E1806" s="107">
        <v>83.51</v>
      </c>
    </row>
    <row r="1807" spans="1:5" x14ac:dyDescent="0.2">
      <c r="A1807" s="3">
        <v>41361</v>
      </c>
      <c r="B1807" s="2" t="s">
        <v>31</v>
      </c>
      <c r="C1807" s="2" t="s">
        <v>23</v>
      </c>
      <c r="D1807" s="2" t="s">
        <v>26</v>
      </c>
      <c r="E1807" s="107">
        <v>9763.77</v>
      </c>
    </row>
    <row r="1808" spans="1:5" x14ac:dyDescent="0.2">
      <c r="A1808" s="3">
        <v>40985</v>
      </c>
      <c r="B1808" s="2" t="s">
        <v>31</v>
      </c>
      <c r="C1808" s="2" t="s">
        <v>23</v>
      </c>
      <c r="D1808" s="2" t="s">
        <v>29</v>
      </c>
      <c r="E1808" s="107">
        <v>6805.56</v>
      </c>
    </row>
    <row r="1809" spans="1:5" x14ac:dyDescent="0.2">
      <c r="A1809" s="3">
        <v>41164</v>
      </c>
      <c r="B1809" s="2" t="s">
        <v>17</v>
      </c>
      <c r="C1809" s="2" t="s">
        <v>27</v>
      </c>
      <c r="D1809" s="2" t="s">
        <v>26</v>
      </c>
      <c r="E1809" s="107">
        <v>2165.17</v>
      </c>
    </row>
    <row r="1810" spans="1:5" x14ac:dyDescent="0.2">
      <c r="A1810" s="3">
        <v>41260</v>
      </c>
      <c r="B1810" s="2" t="s">
        <v>31</v>
      </c>
      <c r="C1810" s="2" t="s">
        <v>23</v>
      </c>
      <c r="D1810" s="2" t="s">
        <v>35</v>
      </c>
      <c r="E1810" s="107">
        <v>4578.8</v>
      </c>
    </row>
    <row r="1811" spans="1:5" x14ac:dyDescent="0.2">
      <c r="A1811" s="3">
        <v>41276</v>
      </c>
      <c r="B1811" s="2" t="s">
        <v>13</v>
      </c>
      <c r="C1811" s="2" t="s">
        <v>27</v>
      </c>
      <c r="D1811" s="2" t="s">
        <v>15</v>
      </c>
      <c r="E1811" s="107">
        <v>1814.63</v>
      </c>
    </row>
    <row r="1812" spans="1:5" x14ac:dyDescent="0.2">
      <c r="A1812" s="3">
        <v>41081</v>
      </c>
      <c r="B1812" s="2" t="s">
        <v>13</v>
      </c>
      <c r="C1812" s="2" t="s">
        <v>14</v>
      </c>
      <c r="D1812" s="2" t="s">
        <v>29</v>
      </c>
      <c r="E1812" s="107">
        <v>663.48</v>
      </c>
    </row>
    <row r="1813" spans="1:5" x14ac:dyDescent="0.2">
      <c r="A1813" s="3">
        <v>40989</v>
      </c>
      <c r="B1813" s="2" t="s">
        <v>17</v>
      </c>
      <c r="C1813" s="2" t="s">
        <v>23</v>
      </c>
      <c r="D1813" s="2" t="s">
        <v>18</v>
      </c>
      <c r="E1813" s="107">
        <v>7019.34</v>
      </c>
    </row>
    <row r="1814" spans="1:5" x14ac:dyDescent="0.2">
      <c r="A1814" s="3">
        <v>41529</v>
      </c>
      <c r="B1814" s="2" t="s">
        <v>31</v>
      </c>
      <c r="C1814" s="2" t="s">
        <v>23</v>
      </c>
      <c r="D1814" s="2" t="s">
        <v>30</v>
      </c>
      <c r="E1814" s="107">
        <v>4330.17</v>
      </c>
    </row>
    <row r="1815" spans="1:5" x14ac:dyDescent="0.2">
      <c r="A1815" s="3">
        <v>40969</v>
      </c>
      <c r="B1815" s="2" t="s">
        <v>17</v>
      </c>
      <c r="C1815" s="2" t="s">
        <v>27</v>
      </c>
      <c r="D1815" s="2" t="s">
        <v>32</v>
      </c>
      <c r="E1815" s="107">
        <v>4937.45</v>
      </c>
    </row>
    <row r="1816" spans="1:5" x14ac:dyDescent="0.2">
      <c r="A1816" s="3">
        <v>40983</v>
      </c>
      <c r="B1816" s="2" t="s">
        <v>28</v>
      </c>
      <c r="C1816" s="2" t="s">
        <v>23</v>
      </c>
      <c r="D1816" s="2" t="s">
        <v>34</v>
      </c>
      <c r="E1816" s="107">
        <v>3705.8</v>
      </c>
    </row>
    <row r="1817" spans="1:5" x14ac:dyDescent="0.2">
      <c r="A1817" s="3">
        <v>41117</v>
      </c>
      <c r="B1817" s="2" t="s">
        <v>28</v>
      </c>
      <c r="C1817" s="2" t="s">
        <v>14</v>
      </c>
      <c r="D1817" s="2" t="s">
        <v>29</v>
      </c>
      <c r="E1817" s="107">
        <v>8092.45</v>
      </c>
    </row>
    <row r="1818" spans="1:5" x14ac:dyDescent="0.2">
      <c r="A1818" s="3">
        <v>41263</v>
      </c>
      <c r="B1818" s="2" t="s">
        <v>13</v>
      </c>
      <c r="C1818" s="2" t="s">
        <v>14</v>
      </c>
      <c r="D1818" s="2" t="s">
        <v>30</v>
      </c>
      <c r="E1818" s="107">
        <v>1188.1600000000001</v>
      </c>
    </row>
    <row r="1819" spans="1:5" x14ac:dyDescent="0.2">
      <c r="A1819" s="3">
        <v>40914</v>
      </c>
      <c r="B1819" s="2" t="s">
        <v>13</v>
      </c>
      <c r="C1819" s="2" t="s">
        <v>23</v>
      </c>
      <c r="D1819" s="2" t="s">
        <v>35</v>
      </c>
      <c r="E1819" s="107">
        <v>8757.76</v>
      </c>
    </row>
    <row r="1820" spans="1:5" x14ac:dyDescent="0.2">
      <c r="A1820" s="3">
        <v>41335</v>
      </c>
      <c r="B1820" s="2" t="s">
        <v>13</v>
      </c>
      <c r="C1820" s="2" t="s">
        <v>14</v>
      </c>
      <c r="D1820" s="2" t="s">
        <v>34</v>
      </c>
      <c r="E1820" s="107">
        <v>2973.05</v>
      </c>
    </row>
    <row r="1821" spans="1:5" x14ac:dyDescent="0.2">
      <c r="A1821" s="3">
        <v>41145</v>
      </c>
      <c r="B1821" s="2" t="s">
        <v>13</v>
      </c>
      <c r="C1821" s="2" t="s">
        <v>23</v>
      </c>
      <c r="D1821" s="2" t="s">
        <v>33</v>
      </c>
      <c r="E1821" s="107">
        <v>8116.54</v>
      </c>
    </row>
    <row r="1822" spans="1:5" x14ac:dyDescent="0.2">
      <c r="A1822" s="3">
        <v>41419</v>
      </c>
      <c r="B1822" s="2" t="s">
        <v>17</v>
      </c>
      <c r="C1822" s="2" t="s">
        <v>20</v>
      </c>
      <c r="D1822" s="2" t="s">
        <v>282</v>
      </c>
      <c r="E1822" s="107">
        <v>7847.09</v>
      </c>
    </row>
    <row r="1823" spans="1:5" x14ac:dyDescent="0.2">
      <c r="A1823" s="3">
        <v>41098</v>
      </c>
      <c r="B1823" s="2" t="s">
        <v>13</v>
      </c>
      <c r="C1823" s="2" t="s">
        <v>23</v>
      </c>
      <c r="D1823" s="2" t="s">
        <v>15</v>
      </c>
      <c r="E1823" s="107">
        <v>4147.03</v>
      </c>
    </row>
    <row r="1824" spans="1:5" x14ac:dyDescent="0.2">
      <c r="A1824" s="3">
        <v>41414</v>
      </c>
      <c r="B1824" s="2" t="s">
        <v>28</v>
      </c>
      <c r="C1824" s="2" t="s">
        <v>14</v>
      </c>
      <c r="D1824" s="2" t="s">
        <v>29</v>
      </c>
      <c r="E1824" s="107">
        <v>8451.2900000000009</v>
      </c>
    </row>
    <row r="1825" spans="1:5" x14ac:dyDescent="0.2">
      <c r="A1825" s="3">
        <v>41492</v>
      </c>
      <c r="B1825" s="2" t="s">
        <v>28</v>
      </c>
      <c r="C1825" s="2" t="s">
        <v>27</v>
      </c>
      <c r="D1825" s="2" t="s">
        <v>30</v>
      </c>
      <c r="E1825" s="107">
        <v>6631.99</v>
      </c>
    </row>
    <row r="1826" spans="1:5" x14ac:dyDescent="0.2">
      <c r="A1826" s="3">
        <v>41487</v>
      </c>
      <c r="B1826" s="2" t="s">
        <v>28</v>
      </c>
      <c r="C1826" s="2" t="s">
        <v>27</v>
      </c>
      <c r="D1826" s="2" t="s">
        <v>35</v>
      </c>
      <c r="E1826" s="107">
        <v>3335.37</v>
      </c>
    </row>
    <row r="1827" spans="1:5" x14ac:dyDescent="0.2">
      <c r="A1827" s="3">
        <v>41577</v>
      </c>
      <c r="B1827" s="2" t="s">
        <v>28</v>
      </c>
      <c r="C1827" s="2" t="s">
        <v>20</v>
      </c>
      <c r="D1827" s="2" t="s">
        <v>24</v>
      </c>
      <c r="E1827" s="107">
        <v>1635.63</v>
      </c>
    </row>
    <row r="1828" spans="1:5" x14ac:dyDescent="0.2">
      <c r="A1828" s="3">
        <v>41559</v>
      </c>
      <c r="B1828" s="2" t="s">
        <v>28</v>
      </c>
      <c r="C1828" s="2" t="s">
        <v>14</v>
      </c>
      <c r="D1828" s="2" t="s">
        <v>33</v>
      </c>
      <c r="E1828" s="107">
        <v>515.73</v>
      </c>
    </row>
    <row r="1829" spans="1:5" x14ac:dyDescent="0.2">
      <c r="A1829" s="3">
        <v>41301</v>
      </c>
      <c r="B1829" s="2" t="s">
        <v>17</v>
      </c>
      <c r="C1829" s="2" t="s">
        <v>20</v>
      </c>
      <c r="D1829" s="2" t="s">
        <v>21</v>
      </c>
      <c r="E1829" s="107">
        <v>4064.95</v>
      </c>
    </row>
    <row r="1830" spans="1:5" x14ac:dyDescent="0.2">
      <c r="A1830" s="3">
        <v>41173</v>
      </c>
      <c r="B1830" s="2" t="s">
        <v>13</v>
      </c>
      <c r="C1830" s="2" t="s">
        <v>27</v>
      </c>
      <c r="D1830" s="2" t="s">
        <v>24</v>
      </c>
      <c r="E1830" s="107">
        <v>3463.5</v>
      </c>
    </row>
    <row r="1831" spans="1:5" x14ac:dyDescent="0.2">
      <c r="A1831" s="3">
        <v>41262</v>
      </c>
      <c r="B1831" s="2" t="s">
        <v>31</v>
      </c>
      <c r="C1831" s="2" t="s">
        <v>20</v>
      </c>
      <c r="D1831" s="2" t="s">
        <v>24</v>
      </c>
      <c r="E1831" s="107">
        <v>1322.03</v>
      </c>
    </row>
    <row r="1832" spans="1:5" x14ac:dyDescent="0.2">
      <c r="A1832" s="3">
        <v>40990</v>
      </c>
      <c r="B1832" s="2" t="s">
        <v>28</v>
      </c>
      <c r="C1832" s="2" t="s">
        <v>27</v>
      </c>
      <c r="D1832" s="2" t="s">
        <v>33</v>
      </c>
      <c r="E1832" s="107">
        <v>4768.17</v>
      </c>
    </row>
    <row r="1833" spans="1:5" x14ac:dyDescent="0.2">
      <c r="A1833" s="3">
        <v>41362</v>
      </c>
      <c r="B1833" s="2" t="s">
        <v>28</v>
      </c>
      <c r="C1833" s="2" t="s">
        <v>14</v>
      </c>
      <c r="D1833" s="2" t="s">
        <v>282</v>
      </c>
      <c r="E1833" s="107">
        <v>7053.24</v>
      </c>
    </row>
    <row r="1834" spans="1:5" x14ac:dyDescent="0.2">
      <c r="A1834" s="3">
        <v>41158</v>
      </c>
      <c r="B1834" s="2" t="s">
        <v>13</v>
      </c>
      <c r="C1834" s="2" t="s">
        <v>23</v>
      </c>
      <c r="D1834" s="2" t="s">
        <v>21</v>
      </c>
      <c r="E1834" s="107">
        <v>3305.56</v>
      </c>
    </row>
    <row r="1835" spans="1:5" x14ac:dyDescent="0.2">
      <c r="A1835" s="3">
        <v>41031</v>
      </c>
      <c r="B1835" s="2" t="s">
        <v>13</v>
      </c>
      <c r="C1835" s="2" t="s">
        <v>20</v>
      </c>
      <c r="D1835" s="2" t="s">
        <v>32</v>
      </c>
      <c r="E1835" s="107">
        <v>6951.48</v>
      </c>
    </row>
    <row r="1836" spans="1:5" x14ac:dyDescent="0.2">
      <c r="A1836" s="3">
        <v>41296</v>
      </c>
      <c r="B1836" s="2" t="s">
        <v>17</v>
      </c>
      <c r="C1836" s="2" t="s">
        <v>14</v>
      </c>
      <c r="D1836" s="2" t="s">
        <v>18</v>
      </c>
      <c r="E1836" s="107">
        <v>4728.1499999999996</v>
      </c>
    </row>
    <row r="1837" spans="1:5" x14ac:dyDescent="0.2">
      <c r="A1837" s="3">
        <v>41276</v>
      </c>
      <c r="B1837" s="2" t="s">
        <v>13</v>
      </c>
      <c r="C1837" s="2" t="s">
        <v>27</v>
      </c>
      <c r="D1837" s="2" t="s">
        <v>15</v>
      </c>
      <c r="E1837" s="107">
        <v>7150.48</v>
      </c>
    </row>
    <row r="1838" spans="1:5" x14ac:dyDescent="0.2">
      <c r="A1838" s="3">
        <v>41347</v>
      </c>
      <c r="B1838" s="2" t="s">
        <v>28</v>
      </c>
      <c r="C1838" s="2" t="s">
        <v>20</v>
      </c>
      <c r="D1838" s="2" t="s">
        <v>282</v>
      </c>
      <c r="E1838" s="107">
        <v>1929.79</v>
      </c>
    </row>
    <row r="1839" spans="1:5" x14ac:dyDescent="0.2">
      <c r="A1839" s="3">
        <v>41497</v>
      </c>
      <c r="B1839" s="2" t="s">
        <v>28</v>
      </c>
      <c r="C1839" s="2" t="s">
        <v>23</v>
      </c>
      <c r="D1839" s="2" t="s">
        <v>34</v>
      </c>
      <c r="E1839" s="107">
        <v>1741.74</v>
      </c>
    </row>
    <row r="1840" spans="1:5" x14ac:dyDescent="0.2">
      <c r="A1840" s="3">
        <v>41131</v>
      </c>
      <c r="B1840" s="2" t="s">
        <v>17</v>
      </c>
      <c r="C1840" s="2" t="s">
        <v>20</v>
      </c>
      <c r="D1840" s="2" t="s">
        <v>33</v>
      </c>
      <c r="E1840" s="107">
        <v>510.51</v>
      </c>
    </row>
    <row r="1841" spans="1:5" x14ac:dyDescent="0.2">
      <c r="A1841" s="3">
        <v>41158</v>
      </c>
      <c r="B1841" s="2" t="s">
        <v>31</v>
      </c>
      <c r="C1841" s="2" t="s">
        <v>20</v>
      </c>
      <c r="D1841" s="2" t="s">
        <v>21</v>
      </c>
      <c r="E1841" s="107">
        <v>4760.54</v>
      </c>
    </row>
    <row r="1842" spans="1:5" x14ac:dyDescent="0.2">
      <c r="A1842" s="3">
        <v>41223</v>
      </c>
      <c r="B1842" s="2" t="s">
        <v>28</v>
      </c>
      <c r="C1842" s="2" t="s">
        <v>27</v>
      </c>
      <c r="D1842" s="2" t="s">
        <v>24</v>
      </c>
      <c r="E1842" s="107">
        <v>6134.67</v>
      </c>
    </row>
    <row r="1843" spans="1:5" x14ac:dyDescent="0.2">
      <c r="A1843" s="3">
        <v>40918</v>
      </c>
      <c r="B1843" s="2" t="s">
        <v>28</v>
      </c>
      <c r="C1843" s="2" t="s">
        <v>14</v>
      </c>
      <c r="D1843" s="2" t="s">
        <v>32</v>
      </c>
      <c r="E1843" s="107">
        <v>6984.55</v>
      </c>
    </row>
    <row r="1844" spans="1:5" x14ac:dyDescent="0.2">
      <c r="A1844" s="3">
        <v>41176</v>
      </c>
      <c r="B1844" s="2" t="s">
        <v>28</v>
      </c>
      <c r="C1844" s="2" t="s">
        <v>14</v>
      </c>
      <c r="D1844" s="2" t="s">
        <v>15</v>
      </c>
      <c r="E1844" s="107">
        <v>860.8</v>
      </c>
    </row>
    <row r="1845" spans="1:5" x14ac:dyDescent="0.2">
      <c r="A1845" s="3">
        <v>41237</v>
      </c>
      <c r="B1845" s="2" t="s">
        <v>28</v>
      </c>
      <c r="C1845" s="2" t="s">
        <v>14</v>
      </c>
      <c r="D1845" s="2" t="s">
        <v>35</v>
      </c>
      <c r="E1845" s="107">
        <v>1095.6300000000001</v>
      </c>
    </row>
    <row r="1846" spans="1:5" x14ac:dyDescent="0.2">
      <c r="A1846" s="3">
        <v>40939</v>
      </c>
      <c r="B1846" s="2" t="s">
        <v>31</v>
      </c>
      <c r="C1846" s="2" t="s">
        <v>27</v>
      </c>
      <c r="D1846" s="2" t="s">
        <v>18</v>
      </c>
      <c r="E1846" s="107">
        <v>5541.99</v>
      </c>
    </row>
    <row r="1847" spans="1:5" x14ac:dyDescent="0.2">
      <c r="A1847" s="3">
        <v>41390</v>
      </c>
      <c r="B1847" s="2" t="s">
        <v>31</v>
      </c>
      <c r="C1847" s="2" t="s">
        <v>14</v>
      </c>
      <c r="D1847" s="2" t="s">
        <v>34</v>
      </c>
      <c r="E1847" s="107">
        <v>738.03</v>
      </c>
    </row>
    <row r="1848" spans="1:5" x14ac:dyDescent="0.2">
      <c r="A1848" s="3">
        <v>41168</v>
      </c>
      <c r="B1848" s="2" t="s">
        <v>13</v>
      </c>
      <c r="C1848" s="2" t="s">
        <v>20</v>
      </c>
      <c r="D1848" s="2" t="s">
        <v>36</v>
      </c>
      <c r="E1848" s="107">
        <v>2334.5300000000002</v>
      </c>
    </row>
    <row r="1849" spans="1:5" x14ac:dyDescent="0.2">
      <c r="A1849" s="3">
        <v>41499</v>
      </c>
      <c r="B1849" s="2" t="s">
        <v>17</v>
      </c>
      <c r="C1849" s="2" t="s">
        <v>20</v>
      </c>
      <c r="D1849" s="2" t="s">
        <v>30</v>
      </c>
      <c r="E1849" s="107">
        <v>5193.84</v>
      </c>
    </row>
    <row r="1850" spans="1:5" x14ac:dyDescent="0.2">
      <c r="A1850" s="3">
        <v>41396</v>
      </c>
      <c r="B1850" s="2" t="s">
        <v>28</v>
      </c>
      <c r="C1850" s="2" t="s">
        <v>20</v>
      </c>
      <c r="D1850" s="2" t="s">
        <v>35</v>
      </c>
      <c r="E1850" s="107">
        <v>4403.17</v>
      </c>
    </row>
    <row r="1851" spans="1:5" x14ac:dyDescent="0.2">
      <c r="A1851" s="3">
        <v>41416</v>
      </c>
      <c r="B1851" s="2" t="s">
        <v>28</v>
      </c>
      <c r="C1851" s="2" t="s">
        <v>27</v>
      </c>
      <c r="D1851" s="2" t="s">
        <v>18</v>
      </c>
      <c r="E1851" s="107">
        <v>3903.13</v>
      </c>
    </row>
    <row r="1852" spans="1:5" x14ac:dyDescent="0.2">
      <c r="A1852" s="3">
        <v>41330</v>
      </c>
      <c r="B1852" s="2" t="s">
        <v>13</v>
      </c>
      <c r="C1852" s="2" t="s">
        <v>23</v>
      </c>
      <c r="D1852" s="2" t="s">
        <v>34</v>
      </c>
      <c r="E1852" s="107">
        <v>8083.62</v>
      </c>
    </row>
    <row r="1853" spans="1:5" x14ac:dyDescent="0.2">
      <c r="A1853" s="3">
        <v>41211</v>
      </c>
      <c r="B1853" s="2" t="s">
        <v>31</v>
      </c>
      <c r="C1853" s="2" t="s">
        <v>23</v>
      </c>
      <c r="D1853" s="2" t="s">
        <v>35</v>
      </c>
      <c r="E1853" s="107">
        <v>9124.2000000000007</v>
      </c>
    </row>
    <row r="1854" spans="1:5" x14ac:dyDescent="0.2">
      <c r="A1854" s="3">
        <v>41495</v>
      </c>
      <c r="B1854" s="2" t="s">
        <v>17</v>
      </c>
      <c r="C1854" s="2" t="s">
        <v>14</v>
      </c>
      <c r="D1854" s="2" t="s">
        <v>36</v>
      </c>
      <c r="E1854" s="107">
        <v>2217.7399999999998</v>
      </c>
    </row>
    <row r="1855" spans="1:5" x14ac:dyDescent="0.2">
      <c r="A1855" s="3">
        <v>41516</v>
      </c>
      <c r="B1855" s="2" t="s">
        <v>13</v>
      </c>
      <c r="C1855" s="2" t="s">
        <v>14</v>
      </c>
      <c r="D1855" s="2" t="s">
        <v>282</v>
      </c>
      <c r="E1855" s="107">
        <v>7283.08</v>
      </c>
    </row>
    <row r="1856" spans="1:5" x14ac:dyDescent="0.2">
      <c r="A1856" s="3">
        <v>41378</v>
      </c>
      <c r="B1856" s="2" t="s">
        <v>17</v>
      </c>
      <c r="C1856" s="2" t="s">
        <v>23</v>
      </c>
      <c r="D1856" s="2" t="s">
        <v>15</v>
      </c>
      <c r="E1856" s="107">
        <v>6274.33</v>
      </c>
    </row>
    <row r="1857" spans="1:5" x14ac:dyDescent="0.2">
      <c r="A1857" s="3">
        <v>41449</v>
      </c>
      <c r="B1857" s="2" t="s">
        <v>17</v>
      </c>
      <c r="C1857" s="2" t="s">
        <v>14</v>
      </c>
      <c r="D1857" s="2" t="s">
        <v>21</v>
      </c>
      <c r="E1857" s="107">
        <v>7378.89</v>
      </c>
    </row>
    <row r="1858" spans="1:5" x14ac:dyDescent="0.2">
      <c r="A1858" s="3">
        <v>41548</v>
      </c>
      <c r="B1858" s="2" t="s">
        <v>13</v>
      </c>
      <c r="C1858" s="2" t="s">
        <v>20</v>
      </c>
      <c r="D1858" s="2" t="s">
        <v>29</v>
      </c>
      <c r="E1858" s="107">
        <v>8254.2900000000009</v>
      </c>
    </row>
    <row r="1859" spans="1:5" x14ac:dyDescent="0.2">
      <c r="A1859" s="3">
        <v>41528</v>
      </c>
      <c r="B1859" s="2" t="s">
        <v>17</v>
      </c>
      <c r="C1859" s="2" t="s">
        <v>14</v>
      </c>
      <c r="D1859" s="2" t="s">
        <v>35</v>
      </c>
      <c r="E1859" s="107">
        <v>8082.66</v>
      </c>
    </row>
    <row r="1860" spans="1:5" x14ac:dyDescent="0.2">
      <c r="A1860" s="3">
        <v>41528</v>
      </c>
      <c r="B1860" s="2" t="s">
        <v>17</v>
      </c>
      <c r="C1860" s="2" t="s">
        <v>20</v>
      </c>
      <c r="D1860" s="2" t="s">
        <v>18</v>
      </c>
      <c r="E1860" s="107">
        <v>8309.56</v>
      </c>
    </row>
    <row r="1861" spans="1:5" x14ac:dyDescent="0.2">
      <c r="A1861" s="3">
        <v>41002</v>
      </c>
      <c r="B1861" s="2" t="s">
        <v>17</v>
      </c>
      <c r="C1861" s="2" t="s">
        <v>14</v>
      </c>
      <c r="D1861" s="2" t="s">
        <v>32</v>
      </c>
      <c r="E1861" s="107">
        <v>1979.96</v>
      </c>
    </row>
    <row r="1862" spans="1:5" x14ac:dyDescent="0.2">
      <c r="A1862" s="3">
        <v>41083</v>
      </c>
      <c r="B1862" s="2" t="s">
        <v>31</v>
      </c>
      <c r="C1862" s="2" t="s">
        <v>14</v>
      </c>
      <c r="D1862" s="2" t="s">
        <v>18</v>
      </c>
      <c r="E1862" s="107">
        <v>7025.09</v>
      </c>
    </row>
    <row r="1863" spans="1:5" x14ac:dyDescent="0.2">
      <c r="A1863" s="3">
        <v>41033</v>
      </c>
      <c r="B1863" s="2" t="s">
        <v>31</v>
      </c>
      <c r="C1863" s="2" t="s">
        <v>27</v>
      </c>
      <c r="D1863" s="2" t="s">
        <v>29</v>
      </c>
      <c r="E1863" s="107">
        <v>7786.62</v>
      </c>
    </row>
    <row r="1864" spans="1:5" x14ac:dyDescent="0.2">
      <c r="A1864" s="3">
        <v>41610</v>
      </c>
      <c r="B1864" s="2" t="s">
        <v>31</v>
      </c>
      <c r="C1864" s="2" t="s">
        <v>27</v>
      </c>
      <c r="D1864" s="2" t="s">
        <v>30</v>
      </c>
      <c r="E1864" s="107">
        <v>6895.14</v>
      </c>
    </row>
    <row r="1865" spans="1:5" x14ac:dyDescent="0.2">
      <c r="A1865" s="3">
        <v>41093</v>
      </c>
      <c r="B1865" s="2" t="s">
        <v>13</v>
      </c>
      <c r="C1865" s="2" t="s">
        <v>23</v>
      </c>
      <c r="D1865" s="2" t="s">
        <v>33</v>
      </c>
      <c r="E1865" s="107">
        <v>2813.63</v>
      </c>
    </row>
    <row r="1866" spans="1:5" x14ac:dyDescent="0.2">
      <c r="A1866" s="3">
        <v>41543</v>
      </c>
      <c r="B1866" s="2" t="s">
        <v>28</v>
      </c>
      <c r="C1866" s="2" t="s">
        <v>14</v>
      </c>
      <c r="D1866" s="2" t="s">
        <v>282</v>
      </c>
      <c r="E1866" s="107">
        <v>939.49</v>
      </c>
    </row>
    <row r="1867" spans="1:5" x14ac:dyDescent="0.2">
      <c r="A1867" s="3">
        <v>41581</v>
      </c>
      <c r="B1867" s="2" t="s">
        <v>17</v>
      </c>
      <c r="C1867" s="2" t="s">
        <v>23</v>
      </c>
      <c r="D1867" s="2" t="s">
        <v>32</v>
      </c>
      <c r="E1867" s="107">
        <v>1429.36</v>
      </c>
    </row>
    <row r="1868" spans="1:5" x14ac:dyDescent="0.2">
      <c r="A1868" s="3">
        <v>41296</v>
      </c>
      <c r="B1868" s="2" t="s">
        <v>17</v>
      </c>
      <c r="C1868" s="2" t="s">
        <v>14</v>
      </c>
      <c r="D1868" s="2" t="s">
        <v>18</v>
      </c>
      <c r="E1868" s="107">
        <v>6217.03</v>
      </c>
    </row>
    <row r="1869" spans="1:5" x14ac:dyDescent="0.2">
      <c r="A1869" s="3">
        <v>41274</v>
      </c>
      <c r="B1869" s="2" t="s">
        <v>13</v>
      </c>
      <c r="C1869" s="2" t="s">
        <v>14</v>
      </c>
      <c r="D1869" s="2" t="s">
        <v>15</v>
      </c>
      <c r="E1869" s="107">
        <v>7454.71</v>
      </c>
    </row>
    <row r="1870" spans="1:5" x14ac:dyDescent="0.2">
      <c r="A1870" s="3">
        <v>41041</v>
      </c>
      <c r="B1870" s="2" t="s">
        <v>28</v>
      </c>
      <c r="C1870" s="2" t="s">
        <v>27</v>
      </c>
      <c r="D1870" s="2" t="s">
        <v>35</v>
      </c>
      <c r="E1870" s="107">
        <v>8358.2800000000007</v>
      </c>
    </row>
    <row r="1871" spans="1:5" x14ac:dyDescent="0.2">
      <c r="A1871" s="3">
        <v>41160</v>
      </c>
      <c r="B1871" s="2" t="s">
        <v>28</v>
      </c>
      <c r="C1871" s="2" t="s">
        <v>20</v>
      </c>
      <c r="D1871" s="2" t="s">
        <v>15</v>
      </c>
      <c r="E1871" s="107">
        <v>2721</v>
      </c>
    </row>
    <row r="1872" spans="1:5" x14ac:dyDescent="0.2">
      <c r="A1872" s="3">
        <v>41322</v>
      </c>
      <c r="B1872" s="2" t="s">
        <v>13</v>
      </c>
      <c r="C1872" s="2" t="s">
        <v>23</v>
      </c>
      <c r="D1872" s="2" t="s">
        <v>35</v>
      </c>
      <c r="E1872" s="107">
        <v>3000.49</v>
      </c>
    </row>
    <row r="1873" spans="1:5" x14ac:dyDescent="0.2">
      <c r="A1873" s="3">
        <v>41246</v>
      </c>
      <c r="B1873" s="2" t="s">
        <v>17</v>
      </c>
      <c r="C1873" s="2" t="s">
        <v>27</v>
      </c>
      <c r="D1873" s="2" t="s">
        <v>21</v>
      </c>
      <c r="E1873" s="107">
        <v>3465.43</v>
      </c>
    </row>
    <row r="1874" spans="1:5" x14ac:dyDescent="0.2">
      <c r="A1874" s="3">
        <v>41577</v>
      </c>
      <c r="B1874" s="2" t="s">
        <v>31</v>
      </c>
      <c r="C1874" s="2" t="s">
        <v>14</v>
      </c>
      <c r="D1874" s="2" t="s">
        <v>26</v>
      </c>
      <c r="E1874" s="107">
        <v>7825.01</v>
      </c>
    </row>
    <row r="1875" spans="1:5" x14ac:dyDescent="0.2">
      <c r="A1875" s="3">
        <v>41635</v>
      </c>
      <c r="B1875" s="2" t="s">
        <v>31</v>
      </c>
      <c r="C1875" s="2" t="s">
        <v>20</v>
      </c>
      <c r="D1875" s="2" t="s">
        <v>34</v>
      </c>
      <c r="E1875" s="107">
        <v>3253.83</v>
      </c>
    </row>
    <row r="1876" spans="1:5" x14ac:dyDescent="0.2">
      <c r="A1876" s="3">
        <v>41287</v>
      </c>
      <c r="B1876" s="2" t="s">
        <v>17</v>
      </c>
      <c r="C1876" s="2" t="s">
        <v>14</v>
      </c>
      <c r="D1876" s="2" t="s">
        <v>21</v>
      </c>
      <c r="E1876" s="107">
        <v>6124.09</v>
      </c>
    </row>
    <row r="1877" spans="1:5" x14ac:dyDescent="0.2">
      <c r="A1877" s="3">
        <v>41341</v>
      </c>
      <c r="B1877" s="2" t="s">
        <v>17</v>
      </c>
      <c r="C1877" s="2" t="s">
        <v>20</v>
      </c>
      <c r="D1877" s="2" t="s">
        <v>33</v>
      </c>
      <c r="E1877" s="107">
        <v>9337.6299999999992</v>
      </c>
    </row>
    <row r="1878" spans="1:5" x14ac:dyDescent="0.2">
      <c r="A1878" s="3">
        <v>41536</v>
      </c>
      <c r="B1878" s="2" t="s">
        <v>28</v>
      </c>
      <c r="C1878" s="2" t="s">
        <v>20</v>
      </c>
      <c r="D1878" s="2" t="s">
        <v>34</v>
      </c>
      <c r="E1878" s="107">
        <v>7825.07</v>
      </c>
    </row>
    <row r="1879" spans="1:5" x14ac:dyDescent="0.2">
      <c r="A1879" s="3">
        <v>41527</v>
      </c>
      <c r="B1879" s="2" t="s">
        <v>28</v>
      </c>
      <c r="C1879" s="2" t="s">
        <v>23</v>
      </c>
      <c r="D1879" s="2" t="s">
        <v>26</v>
      </c>
      <c r="E1879" s="107">
        <v>3995.29</v>
      </c>
    </row>
    <row r="1880" spans="1:5" x14ac:dyDescent="0.2">
      <c r="A1880" s="3">
        <v>41068</v>
      </c>
      <c r="B1880" s="2" t="s">
        <v>17</v>
      </c>
      <c r="C1880" s="2" t="s">
        <v>27</v>
      </c>
      <c r="D1880" s="2" t="s">
        <v>35</v>
      </c>
      <c r="E1880" s="107">
        <v>7884.4</v>
      </c>
    </row>
    <row r="1881" spans="1:5" x14ac:dyDescent="0.2">
      <c r="A1881" s="3">
        <v>41416</v>
      </c>
      <c r="B1881" s="2" t="s">
        <v>31</v>
      </c>
      <c r="C1881" s="2" t="s">
        <v>14</v>
      </c>
      <c r="D1881" s="2" t="s">
        <v>15</v>
      </c>
      <c r="E1881" s="107">
        <v>1726.79</v>
      </c>
    </row>
    <row r="1882" spans="1:5" x14ac:dyDescent="0.2">
      <c r="A1882" s="3">
        <v>41032</v>
      </c>
      <c r="B1882" s="2" t="s">
        <v>28</v>
      </c>
      <c r="C1882" s="2" t="s">
        <v>14</v>
      </c>
      <c r="D1882" s="2" t="s">
        <v>24</v>
      </c>
      <c r="E1882" s="107">
        <v>782.98</v>
      </c>
    </row>
    <row r="1883" spans="1:5" x14ac:dyDescent="0.2">
      <c r="A1883" s="3">
        <v>41534</v>
      </c>
      <c r="B1883" s="2" t="s">
        <v>28</v>
      </c>
      <c r="C1883" s="2" t="s">
        <v>23</v>
      </c>
      <c r="D1883" s="2" t="s">
        <v>30</v>
      </c>
      <c r="E1883" s="107">
        <v>2469.44</v>
      </c>
    </row>
    <row r="1884" spans="1:5" x14ac:dyDescent="0.2">
      <c r="A1884" s="3">
        <v>41176</v>
      </c>
      <c r="B1884" s="2" t="s">
        <v>17</v>
      </c>
      <c r="C1884" s="2" t="s">
        <v>23</v>
      </c>
      <c r="D1884" s="2" t="s">
        <v>32</v>
      </c>
      <c r="E1884" s="107">
        <v>3636.34</v>
      </c>
    </row>
    <row r="1885" spans="1:5" x14ac:dyDescent="0.2">
      <c r="A1885" s="3">
        <v>41397</v>
      </c>
      <c r="B1885" s="2" t="s">
        <v>17</v>
      </c>
      <c r="C1885" s="2" t="s">
        <v>23</v>
      </c>
      <c r="D1885" s="2" t="s">
        <v>15</v>
      </c>
      <c r="E1885" s="107">
        <v>7574.62</v>
      </c>
    </row>
    <row r="1886" spans="1:5" x14ac:dyDescent="0.2">
      <c r="A1886" s="3">
        <v>41626</v>
      </c>
      <c r="B1886" s="2" t="s">
        <v>13</v>
      </c>
      <c r="C1886" s="2" t="s">
        <v>27</v>
      </c>
      <c r="D1886" s="2" t="s">
        <v>33</v>
      </c>
      <c r="E1886" s="107">
        <v>9605.1200000000008</v>
      </c>
    </row>
    <row r="1887" spans="1:5" x14ac:dyDescent="0.2">
      <c r="A1887" s="3">
        <v>41013</v>
      </c>
      <c r="B1887" s="2" t="s">
        <v>17</v>
      </c>
      <c r="C1887" s="2" t="s">
        <v>14</v>
      </c>
      <c r="D1887" s="2" t="s">
        <v>36</v>
      </c>
      <c r="E1887" s="107">
        <v>1209.22</v>
      </c>
    </row>
    <row r="1888" spans="1:5" x14ac:dyDescent="0.2">
      <c r="A1888" s="3">
        <v>41481</v>
      </c>
      <c r="B1888" s="2" t="s">
        <v>17</v>
      </c>
      <c r="C1888" s="2" t="s">
        <v>14</v>
      </c>
      <c r="D1888" s="2" t="s">
        <v>36</v>
      </c>
      <c r="E1888" s="107">
        <v>6477.65</v>
      </c>
    </row>
    <row r="1889" spans="1:5" x14ac:dyDescent="0.2">
      <c r="A1889" s="3">
        <v>41600</v>
      </c>
      <c r="B1889" s="2" t="s">
        <v>13</v>
      </c>
      <c r="C1889" s="2" t="s">
        <v>27</v>
      </c>
      <c r="D1889" s="2" t="s">
        <v>32</v>
      </c>
      <c r="E1889" s="107">
        <v>5993.38</v>
      </c>
    </row>
    <row r="1890" spans="1:5" x14ac:dyDescent="0.2">
      <c r="A1890" s="3">
        <v>41030</v>
      </c>
      <c r="B1890" s="2" t="s">
        <v>31</v>
      </c>
      <c r="C1890" s="2" t="s">
        <v>20</v>
      </c>
      <c r="D1890" s="2" t="s">
        <v>282</v>
      </c>
      <c r="E1890" s="107">
        <v>8721.16</v>
      </c>
    </row>
    <row r="1891" spans="1:5" x14ac:dyDescent="0.2">
      <c r="A1891" s="3">
        <v>41083</v>
      </c>
      <c r="B1891" s="2" t="s">
        <v>17</v>
      </c>
      <c r="C1891" s="2" t="s">
        <v>23</v>
      </c>
      <c r="D1891" s="2" t="s">
        <v>18</v>
      </c>
      <c r="E1891" s="107">
        <v>1281.26</v>
      </c>
    </row>
    <row r="1892" spans="1:5" x14ac:dyDescent="0.2">
      <c r="A1892" s="3">
        <v>41577</v>
      </c>
      <c r="B1892" s="2" t="s">
        <v>13</v>
      </c>
      <c r="C1892" s="2" t="s">
        <v>23</v>
      </c>
      <c r="D1892" s="2" t="s">
        <v>26</v>
      </c>
      <c r="E1892" s="107">
        <v>9539.4599999999991</v>
      </c>
    </row>
    <row r="1893" spans="1:5" x14ac:dyDescent="0.2">
      <c r="A1893" s="3">
        <v>40913</v>
      </c>
      <c r="B1893" s="2" t="s">
        <v>13</v>
      </c>
      <c r="C1893" s="2" t="s">
        <v>27</v>
      </c>
      <c r="D1893" s="2" t="s">
        <v>15</v>
      </c>
      <c r="E1893" s="107">
        <v>322.43</v>
      </c>
    </row>
    <row r="1894" spans="1:5" x14ac:dyDescent="0.2">
      <c r="A1894" s="3">
        <v>41397</v>
      </c>
      <c r="B1894" s="2" t="s">
        <v>13</v>
      </c>
      <c r="C1894" s="2" t="s">
        <v>20</v>
      </c>
      <c r="D1894" s="2" t="s">
        <v>30</v>
      </c>
      <c r="E1894" s="107">
        <v>5206.01</v>
      </c>
    </row>
    <row r="1895" spans="1:5" x14ac:dyDescent="0.2">
      <c r="A1895" s="3">
        <v>40944</v>
      </c>
      <c r="B1895" s="2" t="s">
        <v>31</v>
      </c>
      <c r="C1895" s="2" t="s">
        <v>27</v>
      </c>
      <c r="D1895" s="2" t="s">
        <v>26</v>
      </c>
      <c r="E1895" s="107">
        <v>1131.8499999999999</v>
      </c>
    </row>
    <row r="1896" spans="1:5" x14ac:dyDescent="0.2">
      <c r="A1896" s="3">
        <v>41284</v>
      </c>
      <c r="B1896" s="2" t="s">
        <v>17</v>
      </c>
      <c r="C1896" s="2" t="s">
        <v>23</v>
      </c>
      <c r="D1896" s="2" t="s">
        <v>282</v>
      </c>
      <c r="E1896" s="107">
        <v>7676.76</v>
      </c>
    </row>
    <row r="1897" spans="1:5" x14ac:dyDescent="0.2">
      <c r="A1897" s="3">
        <v>41030</v>
      </c>
      <c r="B1897" s="2" t="s">
        <v>17</v>
      </c>
      <c r="C1897" s="2" t="s">
        <v>20</v>
      </c>
      <c r="D1897" s="2" t="s">
        <v>282</v>
      </c>
      <c r="E1897" s="107">
        <v>3130.2</v>
      </c>
    </row>
    <row r="1898" spans="1:5" x14ac:dyDescent="0.2">
      <c r="A1898" s="3">
        <v>41085</v>
      </c>
      <c r="B1898" s="2" t="s">
        <v>17</v>
      </c>
      <c r="C1898" s="2" t="s">
        <v>27</v>
      </c>
      <c r="D1898" s="2" t="s">
        <v>29</v>
      </c>
      <c r="E1898" s="107">
        <v>7294.85</v>
      </c>
    </row>
    <row r="1899" spans="1:5" x14ac:dyDescent="0.2">
      <c r="A1899" s="3">
        <v>41101</v>
      </c>
      <c r="B1899" s="2" t="s">
        <v>28</v>
      </c>
      <c r="C1899" s="2" t="s">
        <v>20</v>
      </c>
      <c r="D1899" s="2" t="s">
        <v>30</v>
      </c>
      <c r="E1899" s="107">
        <v>7261.97</v>
      </c>
    </row>
    <row r="1900" spans="1:5" x14ac:dyDescent="0.2">
      <c r="A1900" s="3">
        <v>40911</v>
      </c>
      <c r="B1900" s="2" t="s">
        <v>28</v>
      </c>
      <c r="C1900" s="2" t="s">
        <v>23</v>
      </c>
      <c r="D1900" s="2" t="s">
        <v>30</v>
      </c>
      <c r="E1900" s="107">
        <v>3074.27</v>
      </c>
    </row>
    <row r="1901" spans="1:5" x14ac:dyDescent="0.2">
      <c r="A1901" s="3">
        <v>41271</v>
      </c>
      <c r="B1901" s="2" t="s">
        <v>13</v>
      </c>
      <c r="C1901" s="2" t="s">
        <v>20</v>
      </c>
      <c r="D1901" s="2" t="s">
        <v>26</v>
      </c>
      <c r="E1901" s="107">
        <v>6839.74</v>
      </c>
    </row>
    <row r="1902" spans="1:5" x14ac:dyDescent="0.2">
      <c r="A1902" s="3">
        <v>41460</v>
      </c>
      <c r="B1902" s="2" t="s">
        <v>17</v>
      </c>
      <c r="C1902" s="2" t="s">
        <v>27</v>
      </c>
      <c r="D1902" s="2" t="s">
        <v>24</v>
      </c>
      <c r="E1902" s="107">
        <v>1357.37</v>
      </c>
    </row>
    <row r="1903" spans="1:5" x14ac:dyDescent="0.2">
      <c r="A1903" s="3">
        <v>40916</v>
      </c>
      <c r="B1903" s="2" t="s">
        <v>28</v>
      </c>
      <c r="C1903" s="2" t="s">
        <v>23</v>
      </c>
      <c r="D1903" s="2" t="s">
        <v>26</v>
      </c>
      <c r="E1903" s="107">
        <v>1720.87</v>
      </c>
    </row>
    <row r="1904" spans="1:5" x14ac:dyDescent="0.2">
      <c r="A1904" s="3">
        <v>41294</v>
      </c>
      <c r="B1904" s="2" t="s">
        <v>13</v>
      </c>
      <c r="C1904" s="2" t="s">
        <v>14</v>
      </c>
      <c r="D1904" s="2" t="s">
        <v>30</v>
      </c>
      <c r="E1904" s="107">
        <v>8559.6299999999992</v>
      </c>
    </row>
    <row r="1905" spans="1:5" x14ac:dyDescent="0.2">
      <c r="A1905" s="3">
        <v>41556</v>
      </c>
      <c r="B1905" s="2" t="s">
        <v>13</v>
      </c>
      <c r="C1905" s="2" t="s">
        <v>23</v>
      </c>
      <c r="D1905" s="2" t="s">
        <v>24</v>
      </c>
      <c r="E1905" s="107">
        <v>3177.34</v>
      </c>
    </row>
    <row r="1906" spans="1:5" x14ac:dyDescent="0.2">
      <c r="A1906" s="3">
        <v>40920</v>
      </c>
      <c r="B1906" s="2" t="s">
        <v>13</v>
      </c>
      <c r="C1906" s="2" t="s">
        <v>27</v>
      </c>
      <c r="D1906" s="2" t="s">
        <v>34</v>
      </c>
      <c r="E1906" s="107">
        <v>6975.32</v>
      </c>
    </row>
    <row r="1907" spans="1:5" x14ac:dyDescent="0.2">
      <c r="A1907" s="3">
        <v>41167</v>
      </c>
      <c r="B1907" s="2" t="s">
        <v>31</v>
      </c>
      <c r="C1907" s="2" t="s">
        <v>20</v>
      </c>
      <c r="D1907" s="2" t="s">
        <v>32</v>
      </c>
      <c r="E1907" s="107">
        <v>7035.55</v>
      </c>
    </row>
    <row r="1908" spans="1:5" x14ac:dyDescent="0.2">
      <c r="A1908" s="3">
        <v>41149</v>
      </c>
      <c r="B1908" s="2" t="s">
        <v>28</v>
      </c>
      <c r="C1908" s="2" t="s">
        <v>14</v>
      </c>
      <c r="D1908" s="2" t="s">
        <v>33</v>
      </c>
      <c r="E1908" s="107">
        <v>2535.48</v>
      </c>
    </row>
    <row r="1909" spans="1:5" x14ac:dyDescent="0.2">
      <c r="A1909" s="3">
        <v>41575</v>
      </c>
      <c r="B1909" s="2" t="s">
        <v>13</v>
      </c>
      <c r="C1909" s="2" t="s">
        <v>27</v>
      </c>
      <c r="D1909" s="2" t="s">
        <v>36</v>
      </c>
      <c r="E1909" s="107">
        <v>8408.34</v>
      </c>
    </row>
    <row r="1910" spans="1:5" x14ac:dyDescent="0.2">
      <c r="A1910" s="3">
        <v>41197</v>
      </c>
      <c r="B1910" s="2" t="s">
        <v>13</v>
      </c>
      <c r="C1910" s="2" t="s">
        <v>23</v>
      </c>
      <c r="D1910" s="2" t="s">
        <v>15</v>
      </c>
      <c r="E1910" s="107">
        <v>584.33000000000004</v>
      </c>
    </row>
    <row r="1911" spans="1:5" x14ac:dyDescent="0.2">
      <c r="A1911" s="3">
        <v>40946</v>
      </c>
      <c r="B1911" s="2" t="s">
        <v>28</v>
      </c>
      <c r="C1911" s="2" t="s">
        <v>23</v>
      </c>
      <c r="D1911" s="2" t="s">
        <v>34</v>
      </c>
      <c r="E1911" s="107">
        <v>5337.22</v>
      </c>
    </row>
    <row r="1912" spans="1:5" x14ac:dyDescent="0.2">
      <c r="A1912" s="3">
        <v>41020</v>
      </c>
      <c r="B1912" s="2" t="s">
        <v>17</v>
      </c>
      <c r="C1912" s="2" t="s">
        <v>27</v>
      </c>
      <c r="D1912" s="2" t="s">
        <v>32</v>
      </c>
      <c r="E1912" s="107">
        <v>7682.03</v>
      </c>
    </row>
    <row r="1913" spans="1:5" x14ac:dyDescent="0.2">
      <c r="A1913" s="3">
        <v>41077</v>
      </c>
      <c r="B1913" s="2" t="s">
        <v>28</v>
      </c>
      <c r="C1913" s="2" t="s">
        <v>23</v>
      </c>
      <c r="D1913" s="2" t="s">
        <v>21</v>
      </c>
      <c r="E1913" s="107">
        <v>7759.57</v>
      </c>
    </row>
    <row r="1914" spans="1:5" x14ac:dyDescent="0.2">
      <c r="A1914" s="3">
        <v>41418</v>
      </c>
      <c r="B1914" s="2" t="s">
        <v>28</v>
      </c>
      <c r="C1914" s="2" t="s">
        <v>14</v>
      </c>
      <c r="D1914" s="2" t="s">
        <v>34</v>
      </c>
      <c r="E1914" s="107">
        <v>5060.08</v>
      </c>
    </row>
    <row r="1915" spans="1:5" x14ac:dyDescent="0.2">
      <c r="A1915" s="3">
        <v>41559</v>
      </c>
      <c r="B1915" s="2" t="s">
        <v>13</v>
      </c>
      <c r="C1915" s="2" t="s">
        <v>20</v>
      </c>
      <c r="D1915" s="2" t="s">
        <v>26</v>
      </c>
      <c r="E1915" s="107">
        <v>4104.46</v>
      </c>
    </row>
    <row r="1916" spans="1:5" x14ac:dyDescent="0.2">
      <c r="A1916" s="3">
        <v>41400</v>
      </c>
      <c r="B1916" s="2" t="s">
        <v>28</v>
      </c>
      <c r="C1916" s="2" t="s">
        <v>20</v>
      </c>
      <c r="D1916" s="2" t="s">
        <v>35</v>
      </c>
      <c r="E1916" s="107">
        <v>8573.23</v>
      </c>
    </row>
    <row r="1917" spans="1:5" x14ac:dyDescent="0.2">
      <c r="A1917" s="3">
        <v>41031</v>
      </c>
      <c r="B1917" s="2" t="s">
        <v>31</v>
      </c>
      <c r="C1917" s="2" t="s">
        <v>20</v>
      </c>
      <c r="D1917" s="2" t="s">
        <v>30</v>
      </c>
      <c r="E1917" s="107">
        <v>3185.16</v>
      </c>
    </row>
    <row r="1918" spans="1:5" x14ac:dyDescent="0.2">
      <c r="A1918" s="3">
        <v>41162</v>
      </c>
      <c r="B1918" s="2" t="s">
        <v>28</v>
      </c>
      <c r="C1918" s="2" t="s">
        <v>20</v>
      </c>
      <c r="D1918" s="2" t="s">
        <v>15</v>
      </c>
      <c r="E1918" s="107">
        <v>6159.07</v>
      </c>
    </row>
    <row r="1919" spans="1:5" x14ac:dyDescent="0.2">
      <c r="A1919" s="3">
        <v>41186</v>
      </c>
      <c r="B1919" s="2" t="s">
        <v>31</v>
      </c>
      <c r="C1919" s="2" t="s">
        <v>27</v>
      </c>
      <c r="D1919" s="2" t="s">
        <v>33</v>
      </c>
      <c r="E1919" s="107">
        <v>6468.85</v>
      </c>
    </row>
    <row r="1920" spans="1:5" x14ac:dyDescent="0.2">
      <c r="A1920" s="3">
        <v>41413</v>
      </c>
      <c r="B1920" s="2" t="s">
        <v>31</v>
      </c>
      <c r="C1920" s="2" t="s">
        <v>14</v>
      </c>
      <c r="D1920" s="2" t="s">
        <v>33</v>
      </c>
      <c r="E1920" s="107">
        <v>1311.42</v>
      </c>
    </row>
    <row r="1921" spans="1:5" x14ac:dyDescent="0.2">
      <c r="A1921" s="3">
        <v>41433</v>
      </c>
      <c r="B1921" s="2" t="s">
        <v>31</v>
      </c>
      <c r="C1921" s="2" t="s">
        <v>23</v>
      </c>
      <c r="D1921" s="2" t="s">
        <v>30</v>
      </c>
      <c r="E1921" s="107">
        <v>5790.31</v>
      </c>
    </row>
    <row r="1922" spans="1:5" x14ac:dyDescent="0.2">
      <c r="A1922" s="3">
        <v>41428</v>
      </c>
      <c r="B1922" s="2" t="s">
        <v>28</v>
      </c>
      <c r="C1922" s="2" t="s">
        <v>20</v>
      </c>
      <c r="D1922" s="2" t="s">
        <v>24</v>
      </c>
      <c r="E1922" s="107">
        <v>8966.0400000000009</v>
      </c>
    </row>
    <row r="1923" spans="1:5" x14ac:dyDescent="0.2">
      <c r="A1923" s="3">
        <v>40991</v>
      </c>
      <c r="B1923" s="2" t="s">
        <v>17</v>
      </c>
      <c r="C1923" s="2" t="s">
        <v>14</v>
      </c>
      <c r="D1923" s="2" t="s">
        <v>15</v>
      </c>
      <c r="E1923" s="107">
        <v>5695.04</v>
      </c>
    </row>
    <row r="1924" spans="1:5" x14ac:dyDescent="0.2">
      <c r="A1924" s="3">
        <v>40963</v>
      </c>
      <c r="B1924" s="2" t="s">
        <v>28</v>
      </c>
      <c r="C1924" s="2" t="s">
        <v>20</v>
      </c>
      <c r="D1924" s="2" t="s">
        <v>15</v>
      </c>
      <c r="E1924" s="107">
        <v>6174.12</v>
      </c>
    </row>
    <row r="1925" spans="1:5" x14ac:dyDescent="0.2">
      <c r="A1925" s="3">
        <v>40918</v>
      </c>
      <c r="B1925" s="2" t="s">
        <v>13</v>
      </c>
      <c r="C1925" s="2" t="s">
        <v>14</v>
      </c>
      <c r="D1925" s="2" t="s">
        <v>34</v>
      </c>
      <c r="E1925" s="107">
        <v>8723.7000000000007</v>
      </c>
    </row>
    <row r="1926" spans="1:5" x14ac:dyDescent="0.2">
      <c r="A1926" s="3">
        <v>41314</v>
      </c>
      <c r="B1926" s="2" t="s">
        <v>28</v>
      </c>
      <c r="C1926" s="2" t="s">
        <v>27</v>
      </c>
      <c r="D1926" s="2" t="s">
        <v>21</v>
      </c>
      <c r="E1926" s="107">
        <v>3854.11</v>
      </c>
    </row>
    <row r="1927" spans="1:5" x14ac:dyDescent="0.2">
      <c r="A1927" s="3">
        <v>41217</v>
      </c>
      <c r="B1927" s="2" t="s">
        <v>13</v>
      </c>
      <c r="C1927" s="2" t="s">
        <v>27</v>
      </c>
      <c r="D1927" s="2" t="s">
        <v>282</v>
      </c>
      <c r="E1927" s="107">
        <v>9205.27</v>
      </c>
    </row>
    <row r="1928" spans="1:5" x14ac:dyDescent="0.2">
      <c r="A1928" s="3">
        <v>41509</v>
      </c>
      <c r="B1928" s="2" t="s">
        <v>13</v>
      </c>
      <c r="C1928" s="2" t="s">
        <v>20</v>
      </c>
      <c r="D1928" s="2" t="s">
        <v>21</v>
      </c>
      <c r="E1928" s="107">
        <v>7344.44</v>
      </c>
    </row>
    <row r="1929" spans="1:5" x14ac:dyDescent="0.2">
      <c r="A1929" s="3">
        <v>41411</v>
      </c>
      <c r="B1929" s="2" t="s">
        <v>13</v>
      </c>
      <c r="C1929" s="2" t="s">
        <v>20</v>
      </c>
      <c r="D1929" s="2" t="s">
        <v>15</v>
      </c>
      <c r="E1929" s="107">
        <v>9755.69</v>
      </c>
    </row>
    <row r="1930" spans="1:5" x14ac:dyDescent="0.2">
      <c r="A1930" s="3">
        <v>41265</v>
      </c>
      <c r="B1930" s="2" t="s">
        <v>28</v>
      </c>
      <c r="C1930" s="2" t="s">
        <v>23</v>
      </c>
      <c r="D1930" s="2" t="s">
        <v>30</v>
      </c>
      <c r="E1930" s="107">
        <v>3181.05</v>
      </c>
    </row>
    <row r="1931" spans="1:5" x14ac:dyDescent="0.2">
      <c r="A1931" s="3">
        <v>41349</v>
      </c>
      <c r="B1931" s="2" t="s">
        <v>28</v>
      </c>
      <c r="C1931" s="2" t="s">
        <v>14</v>
      </c>
      <c r="D1931" s="2" t="s">
        <v>36</v>
      </c>
      <c r="E1931" s="107">
        <v>609.95000000000005</v>
      </c>
    </row>
    <row r="1932" spans="1:5" x14ac:dyDescent="0.2">
      <c r="A1932" s="3">
        <v>41192</v>
      </c>
      <c r="B1932" s="2" t="s">
        <v>28</v>
      </c>
      <c r="C1932" s="2" t="s">
        <v>23</v>
      </c>
      <c r="D1932" s="2" t="s">
        <v>26</v>
      </c>
      <c r="E1932" s="107">
        <v>8217.2199999999993</v>
      </c>
    </row>
    <row r="1933" spans="1:5" x14ac:dyDescent="0.2">
      <c r="A1933" s="3">
        <v>41248</v>
      </c>
      <c r="B1933" s="2" t="s">
        <v>28</v>
      </c>
      <c r="C1933" s="2" t="s">
        <v>14</v>
      </c>
      <c r="D1933" s="2" t="s">
        <v>15</v>
      </c>
      <c r="E1933" s="107">
        <v>674.38</v>
      </c>
    </row>
    <row r="1934" spans="1:5" x14ac:dyDescent="0.2">
      <c r="A1934" s="3">
        <v>41573</v>
      </c>
      <c r="B1934" s="2" t="s">
        <v>31</v>
      </c>
      <c r="C1934" s="2" t="s">
        <v>14</v>
      </c>
      <c r="D1934" s="2" t="s">
        <v>26</v>
      </c>
      <c r="E1934" s="107">
        <v>2868.33</v>
      </c>
    </row>
    <row r="1935" spans="1:5" x14ac:dyDescent="0.2">
      <c r="A1935" s="3">
        <v>41250</v>
      </c>
      <c r="B1935" s="2" t="s">
        <v>17</v>
      </c>
      <c r="C1935" s="2" t="s">
        <v>20</v>
      </c>
      <c r="D1935" s="2" t="s">
        <v>15</v>
      </c>
      <c r="E1935" s="107">
        <v>3148.68</v>
      </c>
    </row>
    <row r="1936" spans="1:5" x14ac:dyDescent="0.2">
      <c r="A1936" s="3">
        <v>41162</v>
      </c>
      <c r="B1936" s="2" t="s">
        <v>28</v>
      </c>
      <c r="C1936" s="2" t="s">
        <v>23</v>
      </c>
      <c r="D1936" s="2" t="s">
        <v>15</v>
      </c>
      <c r="E1936" s="107">
        <v>1089.79</v>
      </c>
    </row>
    <row r="1937" spans="1:5" x14ac:dyDescent="0.2">
      <c r="A1937" s="3">
        <v>41548</v>
      </c>
      <c r="B1937" s="2" t="s">
        <v>17</v>
      </c>
      <c r="C1937" s="2" t="s">
        <v>23</v>
      </c>
      <c r="D1937" s="2" t="s">
        <v>30</v>
      </c>
      <c r="E1937" s="107">
        <v>5203.84</v>
      </c>
    </row>
    <row r="1938" spans="1:5" x14ac:dyDescent="0.2">
      <c r="A1938" s="3">
        <v>41195</v>
      </c>
      <c r="B1938" s="2" t="s">
        <v>31</v>
      </c>
      <c r="C1938" s="2" t="s">
        <v>23</v>
      </c>
      <c r="D1938" s="2" t="s">
        <v>18</v>
      </c>
      <c r="E1938" s="107">
        <v>2649.73</v>
      </c>
    </row>
    <row r="1939" spans="1:5" x14ac:dyDescent="0.2">
      <c r="A1939" s="3">
        <v>41156</v>
      </c>
      <c r="B1939" s="2" t="s">
        <v>28</v>
      </c>
      <c r="C1939" s="2" t="s">
        <v>20</v>
      </c>
      <c r="D1939" s="2" t="s">
        <v>36</v>
      </c>
      <c r="E1939" s="107">
        <v>6639.44</v>
      </c>
    </row>
    <row r="1940" spans="1:5" x14ac:dyDescent="0.2">
      <c r="A1940" s="3">
        <v>41529</v>
      </c>
      <c r="B1940" s="2" t="s">
        <v>17</v>
      </c>
      <c r="C1940" s="2" t="s">
        <v>23</v>
      </c>
      <c r="D1940" s="2" t="s">
        <v>18</v>
      </c>
      <c r="E1940" s="107">
        <v>1569.49</v>
      </c>
    </row>
    <row r="1941" spans="1:5" x14ac:dyDescent="0.2">
      <c r="A1941" s="3">
        <v>41229</v>
      </c>
      <c r="B1941" s="2" t="s">
        <v>31</v>
      </c>
      <c r="C1941" s="2" t="s">
        <v>23</v>
      </c>
      <c r="D1941" s="2" t="s">
        <v>282</v>
      </c>
      <c r="E1941" s="107">
        <v>7982.19</v>
      </c>
    </row>
    <row r="1942" spans="1:5" x14ac:dyDescent="0.2">
      <c r="A1942" s="3">
        <v>41631</v>
      </c>
      <c r="B1942" s="2" t="s">
        <v>28</v>
      </c>
      <c r="C1942" s="2" t="s">
        <v>14</v>
      </c>
      <c r="D1942" s="2" t="s">
        <v>29</v>
      </c>
      <c r="E1942" s="107">
        <v>3578.82</v>
      </c>
    </row>
    <row r="1943" spans="1:5" x14ac:dyDescent="0.2">
      <c r="A1943" s="3">
        <v>41431</v>
      </c>
      <c r="B1943" s="2" t="s">
        <v>31</v>
      </c>
      <c r="C1943" s="2" t="s">
        <v>20</v>
      </c>
      <c r="D1943" s="2" t="s">
        <v>24</v>
      </c>
      <c r="E1943" s="107">
        <v>7345.96</v>
      </c>
    </row>
    <row r="1944" spans="1:5" x14ac:dyDescent="0.2">
      <c r="A1944" s="3">
        <v>41206</v>
      </c>
      <c r="B1944" s="2" t="s">
        <v>28</v>
      </c>
      <c r="C1944" s="2" t="s">
        <v>23</v>
      </c>
      <c r="D1944" s="2" t="s">
        <v>33</v>
      </c>
      <c r="E1944" s="107">
        <v>9557.07</v>
      </c>
    </row>
    <row r="1945" spans="1:5" x14ac:dyDescent="0.2">
      <c r="A1945" s="3">
        <v>41491</v>
      </c>
      <c r="B1945" s="2" t="s">
        <v>17</v>
      </c>
      <c r="C1945" s="2" t="s">
        <v>14</v>
      </c>
      <c r="D1945" s="2" t="s">
        <v>282</v>
      </c>
      <c r="E1945" s="107">
        <v>4757.83</v>
      </c>
    </row>
    <row r="1946" spans="1:5" x14ac:dyDescent="0.2">
      <c r="A1946" s="3">
        <v>41101</v>
      </c>
      <c r="B1946" s="2" t="s">
        <v>17</v>
      </c>
      <c r="C1946" s="2" t="s">
        <v>20</v>
      </c>
      <c r="D1946" s="2" t="s">
        <v>26</v>
      </c>
      <c r="E1946" s="107">
        <v>7984.39</v>
      </c>
    </row>
    <row r="1947" spans="1:5" x14ac:dyDescent="0.2">
      <c r="A1947" s="3">
        <v>41272</v>
      </c>
      <c r="B1947" s="2" t="s">
        <v>31</v>
      </c>
      <c r="C1947" s="2" t="s">
        <v>20</v>
      </c>
      <c r="D1947" s="2" t="s">
        <v>33</v>
      </c>
      <c r="E1947" s="107">
        <v>1394.18</v>
      </c>
    </row>
    <row r="1948" spans="1:5" x14ac:dyDescent="0.2">
      <c r="A1948" s="3">
        <v>41378</v>
      </c>
      <c r="B1948" s="2" t="s">
        <v>28</v>
      </c>
      <c r="C1948" s="2" t="s">
        <v>27</v>
      </c>
      <c r="D1948" s="2" t="s">
        <v>15</v>
      </c>
      <c r="E1948" s="107">
        <v>6863.91</v>
      </c>
    </row>
    <row r="1949" spans="1:5" x14ac:dyDescent="0.2">
      <c r="A1949" s="3">
        <v>41378</v>
      </c>
      <c r="B1949" s="2" t="s">
        <v>31</v>
      </c>
      <c r="C1949" s="2" t="s">
        <v>20</v>
      </c>
      <c r="D1949" s="2" t="s">
        <v>33</v>
      </c>
      <c r="E1949" s="107">
        <v>763.07</v>
      </c>
    </row>
    <row r="1950" spans="1:5" x14ac:dyDescent="0.2">
      <c r="A1950" s="3">
        <v>41306</v>
      </c>
      <c r="B1950" s="2" t="s">
        <v>31</v>
      </c>
      <c r="C1950" s="2" t="s">
        <v>23</v>
      </c>
      <c r="D1950" s="2" t="s">
        <v>15</v>
      </c>
      <c r="E1950" s="107">
        <v>3196.89</v>
      </c>
    </row>
    <row r="1951" spans="1:5" x14ac:dyDescent="0.2">
      <c r="A1951" s="3">
        <v>41423</v>
      </c>
      <c r="B1951" s="2" t="s">
        <v>31</v>
      </c>
      <c r="C1951" s="2" t="s">
        <v>20</v>
      </c>
      <c r="D1951" s="2" t="s">
        <v>15</v>
      </c>
      <c r="E1951" s="107">
        <v>336.87</v>
      </c>
    </row>
    <row r="1952" spans="1:5" x14ac:dyDescent="0.2">
      <c r="A1952" s="3">
        <v>41351</v>
      </c>
      <c r="B1952" s="2" t="s">
        <v>28</v>
      </c>
      <c r="C1952" s="2" t="s">
        <v>14</v>
      </c>
      <c r="D1952" s="2" t="s">
        <v>33</v>
      </c>
      <c r="E1952" s="107">
        <v>7278.52</v>
      </c>
    </row>
    <row r="1953" spans="1:5" x14ac:dyDescent="0.2">
      <c r="A1953" s="3">
        <v>41211</v>
      </c>
      <c r="B1953" s="2" t="s">
        <v>17</v>
      </c>
      <c r="C1953" s="2" t="s">
        <v>14</v>
      </c>
      <c r="D1953" s="2" t="s">
        <v>24</v>
      </c>
      <c r="E1953" s="107">
        <v>3240.74</v>
      </c>
    </row>
    <row r="1954" spans="1:5" x14ac:dyDescent="0.2">
      <c r="A1954" s="3">
        <v>41277</v>
      </c>
      <c r="B1954" s="2" t="s">
        <v>17</v>
      </c>
      <c r="C1954" s="2" t="s">
        <v>23</v>
      </c>
      <c r="D1954" s="2" t="s">
        <v>21</v>
      </c>
      <c r="E1954" s="107">
        <v>3287.86</v>
      </c>
    </row>
    <row r="1955" spans="1:5" x14ac:dyDescent="0.2">
      <c r="A1955" s="3">
        <v>41182</v>
      </c>
      <c r="B1955" s="2" t="s">
        <v>17</v>
      </c>
      <c r="C1955" s="2" t="s">
        <v>23</v>
      </c>
      <c r="D1955" s="2" t="s">
        <v>24</v>
      </c>
      <c r="E1955" s="107">
        <v>7688.66</v>
      </c>
    </row>
    <row r="1956" spans="1:5" x14ac:dyDescent="0.2">
      <c r="A1956" s="3">
        <v>41489</v>
      </c>
      <c r="B1956" s="2" t="s">
        <v>13</v>
      </c>
      <c r="C1956" s="2" t="s">
        <v>23</v>
      </c>
      <c r="D1956" s="2" t="s">
        <v>29</v>
      </c>
      <c r="E1956" s="107">
        <v>479.66</v>
      </c>
    </row>
    <row r="1957" spans="1:5" x14ac:dyDescent="0.2">
      <c r="A1957" s="3">
        <v>41050</v>
      </c>
      <c r="B1957" s="2" t="s">
        <v>28</v>
      </c>
      <c r="C1957" s="2" t="s">
        <v>27</v>
      </c>
      <c r="D1957" s="2" t="s">
        <v>15</v>
      </c>
      <c r="E1957" s="107">
        <v>1827.54</v>
      </c>
    </row>
    <row r="1958" spans="1:5" x14ac:dyDescent="0.2">
      <c r="A1958" s="3">
        <v>41067</v>
      </c>
      <c r="B1958" s="2" t="s">
        <v>31</v>
      </c>
      <c r="C1958" s="2" t="s">
        <v>27</v>
      </c>
      <c r="D1958" s="2" t="s">
        <v>15</v>
      </c>
      <c r="E1958" s="107">
        <v>9194.91</v>
      </c>
    </row>
    <row r="1959" spans="1:5" x14ac:dyDescent="0.2">
      <c r="A1959" s="3">
        <v>41432</v>
      </c>
      <c r="B1959" s="2" t="s">
        <v>31</v>
      </c>
      <c r="C1959" s="2" t="s">
        <v>23</v>
      </c>
      <c r="D1959" s="2" t="s">
        <v>30</v>
      </c>
      <c r="E1959" s="107">
        <v>9343.66</v>
      </c>
    </row>
    <row r="1960" spans="1:5" x14ac:dyDescent="0.2">
      <c r="A1960" s="3">
        <v>41491</v>
      </c>
      <c r="B1960" s="2" t="s">
        <v>13</v>
      </c>
      <c r="C1960" s="2" t="s">
        <v>14</v>
      </c>
      <c r="D1960" s="2" t="s">
        <v>24</v>
      </c>
      <c r="E1960" s="107">
        <v>5183.4399999999996</v>
      </c>
    </row>
    <row r="1961" spans="1:5" x14ac:dyDescent="0.2">
      <c r="A1961" s="3">
        <v>41112</v>
      </c>
      <c r="B1961" s="2" t="s">
        <v>13</v>
      </c>
      <c r="C1961" s="2" t="s">
        <v>27</v>
      </c>
      <c r="D1961" s="2" t="s">
        <v>30</v>
      </c>
      <c r="E1961" s="107">
        <v>3989.66</v>
      </c>
    </row>
    <row r="1962" spans="1:5" x14ac:dyDescent="0.2">
      <c r="A1962" s="3">
        <v>41130</v>
      </c>
      <c r="B1962" s="2" t="s">
        <v>13</v>
      </c>
      <c r="C1962" s="2" t="s">
        <v>14</v>
      </c>
      <c r="D1962" s="2" t="s">
        <v>30</v>
      </c>
      <c r="E1962" s="107">
        <v>4774.1099999999997</v>
      </c>
    </row>
    <row r="1963" spans="1:5" x14ac:dyDescent="0.2">
      <c r="A1963" s="3">
        <v>41301</v>
      </c>
      <c r="B1963" s="2" t="s">
        <v>13</v>
      </c>
      <c r="C1963" s="2" t="s">
        <v>27</v>
      </c>
      <c r="D1963" s="2" t="s">
        <v>30</v>
      </c>
      <c r="E1963" s="107">
        <v>5505.71</v>
      </c>
    </row>
    <row r="1964" spans="1:5" x14ac:dyDescent="0.2">
      <c r="A1964" s="3">
        <v>41479</v>
      </c>
      <c r="B1964" s="2" t="s">
        <v>17</v>
      </c>
      <c r="C1964" s="2" t="s">
        <v>27</v>
      </c>
      <c r="D1964" s="2" t="s">
        <v>15</v>
      </c>
      <c r="E1964" s="107">
        <v>881.09</v>
      </c>
    </row>
    <row r="1965" spans="1:5" x14ac:dyDescent="0.2">
      <c r="A1965" s="3">
        <v>41485</v>
      </c>
      <c r="B1965" s="2" t="s">
        <v>17</v>
      </c>
      <c r="C1965" s="2" t="s">
        <v>27</v>
      </c>
      <c r="D1965" s="2" t="s">
        <v>282</v>
      </c>
      <c r="E1965" s="107">
        <v>6983.01</v>
      </c>
    </row>
    <row r="1966" spans="1:5" x14ac:dyDescent="0.2">
      <c r="A1966" s="3">
        <v>41396</v>
      </c>
      <c r="B1966" s="2" t="s">
        <v>28</v>
      </c>
      <c r="C1966" s="2" t="s">
        <v>20</v>
      </c>
      <c r="D1966" s="2" t="s">
        <v>29</v>
      </c>
      <c r="E1966" s="107">
        <v>7887.95</v>
      </c>
    </row>
    <row r="1967" spans="1:5" x14ac:dyDescent="0.2">
      <c r="A1967" s="3">
        <v>41361</v>
      </c>
      <c r="B1967" s="2" t="s">
        <v>13</v>
      </c>
      <c r="C1967" s="2" t="s">
        <v>27</v>
      </c>
      <c r="D1967" s="2" t="s">
        <v>36</v>
      </c>
      <c r="E1967" s="107">
        <v>3580.93</v>
      </c>
    </row>
    <row r="1968" spans="1:5" x14ac:dyDescent="0.2">
      <c r="A1968" s="3">
        <v>41373</v>
      </c>
      <c r="B1968" s="2" t="s">
        <v>31</v>
      </c>
      <c r="C1968" s="2" t="s">
        <v>14</v>
      </c>
      <c r="D1968" s="2" t="s">
        <v>36</v>
      </c>
      <c r="E1968" s="107">
        <v>5954.27</v>
      </c>
    </row>
    <row r="1969" spans="1:5" x14ac:dyDescent="0.2">
      <c r="A1969" s="3">
        <v>41496</v>
      </c>
      <c r="B1969" s="2" t="s">
        <v>28</v>
      </c>
      <c r="C1969" s="2" t="s">
        <v>23</v>
      </c>
      <c r="D1969" s="2" t="s">
        <v>21</v>
      </c>
      <c r="E1969" s="107">
        <v>308.8</v>
      </c>
    </row>
    <row r="1970" spans="1:5" x14ac:dyDescent="0.2">
      <c r="A1970" s="3">
        <v>41225</v>
      </c>
      <c r="B1970" s="2" t="s">
        <v>17</v>
      </c>
      <c r="C1970" s="2" t="s">
        <v>14</v>
      </c>
      <c r="D1970" s="2" t="s">
        <v>30</v>
      </c>
      <c r="E1970" s="107">
        <v>8528.61</v>
      </c>
    </row>
    <row r="1971" spans="1:5" x14ac:dyDescent="0.2">
      <c r="A1971" s="3">
        <v>41110</v>
      </c>
      <c r="B1971" s="2" t="s">
        <v>28</v>
      </c>
      <c r="C1971" s="2" t="s">
        <v>20</v>
      </c>
      <c r="D1971" s="2" t="s">
        <v>30</v>
      </c>
      <c r="E1971" s="107">
        <v>4294.5600000000004</v>
      </c>
    </row>
    <row r="1972" spans="1:5" x14ac:dyDescent="0.2">
      <c r="A1972" s="3">
        <v>41211</v>
      </c>
      <c r="B1972" s="2" t="s">
        <v>28</v>
      </c>
      <c r="C1972" s="2" t="s">
        <v>27</v>
      </c>
      <c r="D1972" s="2" t="s">
        <v>36</v>
      </c>
      <c r="E1972" s="107">
        <v>8027.48</v>
      </c>
    </row>
    <row r="1973" spans="1:5" x14ac:dyDescent="0.2">
      <c r="A1973" s="3">
        <v>41359</v>
      </c>
      <c r="B1973" s="2" t="s">
        <v>28</v>
      </c>
      <c r="C1973" s="2" t="s">
        <v>27</v>
      </c>
      <c r="D1973" s="2" t="s">
        <v>21</v>
      </c>
      <c r="E1973" s="107">
        <v>9079.89</v>
      </c>
    </row>
    <row r="1974" spans="1:5" x14ac:dyDescent="0.2">
      <c r="A1974" s="3">
        <v>41168</v>
      </c>
      <c r="B1974" s="2" t="s">
        <v>17</v>
      </c>
      <c r="C1974" s="2" t="s">
        <v>27</v>
      </c>
      <c r="D1974" s="2" t="s">
        <v>35</v>
      </c>
      <c r="E1974" s="107">
        <v>9861.7900000000009</v>
      </c>
    </row>
    <row r="1975" spans="1:5" x14ac:dyDescent="0.2">
      <c r="A1975" s="3">
        <v>41056</v>
      </c>
      <c r="B1975" s="2" t="s">
        <v>28</v>
      </c>
      <c r="C1975" s="2" t="s">
        <v>20</v>
      </c>
      <c r="D1975" s="2" t="s">
        <v>21</v>
      </c>
      <c r="E1975" s="107">
        <v>7230.3</v>
      </c>
    </row>
    <row r="1976" spans="1:5" x14ac:dyDescent="0.2">
      <c r="A1976" s="3">
        <v>40962</v>
      </c>
      <c r="B1976" s="2" t="s">
        <v>31</v>
      </c>
      <c r="C1976" s="2" t="s">
        <v>23</v>
      </c>
      <c r="D1976" s="2" t="s">
        <v>282</v>
      </c>
      <c r="E1976" s="107">
        <v>8542.0300000000007</v>
      </c>
    </row>
    <row r="1977" spans="1:5" x14ac:dyDescent="0.2">
      <c r="A1977" s="3">
        <v>41462</v>
      </c>
      <c r="B1977" s="2" t="s">
        <v>28</v>
      </c>
      <c r="C1977" s="2" t="s">
        <v>14</v>
      </c>
      <c r="D1977" s="2" t="s">
        <v>33</v>
      </c>
      <c r="E1977" s="107">
        <v>5308.63</v>
      </c>
    </row>
    <row r="1978" spans="1:5" x14ac:dyDescent="0.2">
      <c r="A1978" s="3">
        <v>41316</v>
      </c>
      <c r="B1978" s="2" t="s">
        <v>28</v>
      </c>
      <c r="C1978" s="2" t="s">
        <v>27</v>
      </c>
      <c r="D1978" s="2" t="s">
        <v>34</v>
      </c>
      <c r="E1978" s="107">
        <v>7090.74</v>
      </c>
    </row>
    <row r="1979" spans="1:5" x14ac:dyDescent="0.2">
      <c r="A1979" s="3">
        <v>41066</v>
      </c>
      <c r="B1979" s="2" t="s">
        <v>13</v>
      </c>
      <c r="C1979" s="2" t="s">
        <v>23</v>
      </c>
      <c r="D1979" s="2" t="s">
        <v>32</v>
      </c>
      <c r="E1979" s="107">
        <v>6975.48</v>
      </c>
    </row>
    <row r="1980" spans="1:5" x14ac:dyDescent="0.2">
      <c r="A1980" s="3">
        <v>41265</v>
      </c>
      <c r="B1980" s="2" t="s">
        <v>28</v>
      </c>
      <c r="C1980" s="2" t="s">
        <v>20</v>
      </c>
      <c r="D1980" s="2" t="s">
        <v>18</v>
      </c>
      <c r="E1980" s="107">
        <v>8216.2000000000007</v>
      </c>
    </row>
    <row r="1981" spans="1:5" x14ac:dyDescent="0.2">
      <c r="A1981" s="3">
        <v>40911</v>
      </c>
      <c r="B1981" s="2" t="s">
        <v>31</v>
      </c>
      <c r="C1981" s="2" t="s">
        <v>20</v>
      </c>
      <c r="D1981" s="2" t="s">
        <v>21</v>
      </c>
      <c r="E1981" s="107">
        <v>5055.3100000000004</v>
      </c>
    </row>
    <row r="1982" spans="1:5" x14ac:dyDescent="0.2">
      <c r="A1982" s="3">
        <v>41523</v>
      </c>
      <c r="B1982" s="2" t="s">
        <v>13</v>
      </c>
      <c r="C1982" s="2" t="s">
        <v>23</v>
      </c>
      <c r="D1982" s="2" t="s">
        <v>30</v>
      </c>
      <c r="E1982" s="107">
        <v>9783.35</v>
      </c>
    </row>
    <row r="1983" spans="1:5" x14ac:dyDescent="0.2">
      <c r="A1983" s="3">
        <v>41323</v>
      </c>
      <c r="B1983" s="2" t="s">
        <v>13</v>
      </c>
      <c r="C1983" s="2" t="s">
        <v>14</v>
      </c>
      <c r="D1983" s="2" t="s">
        <v>34</v>
      </c>
      <c r="E1983" s="107">
        <v>8284.0300000000007</v>
      </c>
    </row>
    <row r="1984" spans="1:5" x14ac:dyDescent="0.2">
      <c r="A1984" s="3">
        <v>41473</v>
      </c>
      <c r="B1984" s="2" t="s">
        <v>28</v>
      </c>
      <c r="C1984" s="2" t="s">
        <v>20</v>
      </c>
      <c r="D1984" s="2" t="s">
        <v>24</v>
      </c>
      <c r="E1984" s="107">
        <v>2888.35</v>
      </c>
    </row>
    <row r="1985" spans="1:5" x14ac:dyDescent="0.2">
      <c r="A1985" s="3">
        <v>41354</v>
      </c>
      <c r="B1985" s="2" t="s">
        <v>13</v>
      </c>
      <c r="C1985" s="2" t="s">
        <v>23</v>
      </c>
      <c r="D1985" s="2" t="s">
        <v>36</v>
      </c>
      <c r="E1985" s="107">
        <v>8770.14</v>
      </c>
    </row>
    <row r="1986" spans="1:5" x14ac:dyDescent="0.2">
      <c r="A1986" s="3">
        <v>41485</v>
      </c>
      <c r="B1986" s="2" t="s">
        <v>31</v>
      </c>
      <c r="C1986" s="2" t="s">
        <v>20</v>
      </c>
      <c r="D1986" s="2" t="s">
        <v>33</v>
      </c>
      <c r="E1986" s="107">
        <v>9261.0499999999993</v>
      </c>
    </row>
    <row r="1987" spans="1:5" x14ac:dyDescent="0.2">
      <c r="A1987" s="3">
        <v>41564</v>
      </c>
      <c r="B1987" s="2" t="s">
        <v>13</v>
      </c>
      <c r="C1987" s="2" t="s">
        <v>14</v>
      </c>
      <c r="D1987" s="2" t="s">
        <v>36</v>
      </c>
      <c r="E1987" s="107">
        <v>4121.33</v>
      </c>
    </row>
    <row r="1988" spans="1:5" x14ac:dyDescent="0.2">
      <c r="A1988" s="3">
        <v>41213</v>
      </c>
      <c r="B1988" s="2" t="s">
        <v>31</v>
      </c>
      <c r="C1988" s="2" t="s">
        <v>23</v>
      </c>
      <c r="D1988" s="2" t="s">
        <v>33</v>
      </c>
      <c r="E1988" s="107">
        <v>9611.2800000000007</v>
      </c>
    </row>
    <row r="1989" spans="1:5" x14ac:dyDescent="0.2">
      <c r="A1989" s="3">
        <v>41335</v>
      </c>
      <c r="B1989" s="2" t="s">
        <v>13</v>
      </c>
      <c r="C1989" s="2" t="s">
        <v>23</v>
      </c>
      <c r="D1989" s="2" t="s">
        <v>18</v>
      </c>
      <c r="E1989" s="107">
        <v>3119.67</v>
      </c>
    </row>
    <row r="1990" spans="1:5" x14ac:dyDescent="0.2">
      <c r="A1990" s="3">
        <v>41076</v>
      </c>
      <c r="B1990" s="2" t="s">
        <v>13</v>
      </c>
      <c r="C1990" s="2" t="s">
        <v>27</v>
      </c>
      <c r="D1990" s="2" t="s">
        <v>32</v>
      </c>
      <c r="E1990" s="107">
        <v>4813.26</v>
      </c>
    </row>
    <row r="1991" spans="1:5" x14ac:dyDescent="0.2">
      <c r="A1991" s="3">
        <v>41067</v>
      </c>
      <c r="B1991" s="2" t="s">
        <v>13</v>
      </c>
      <c r="C1991" s="2" t="s">
        <v>14</v>
      </c>
      <c r="D1991" s="2" t="s">
        <v>18</v>
      </c>
      <c r="E1991" s="107">
        <v>9556.3799999999992</v>
      </c>
    </row>
    <row r="1992" spans="1:5" x14ac:dyDescent="0.2">
      <c r="A1992" s="3">
        <v>41326</v>
      </c>
      <c r="B1992" s="2" t="s">
        <v>13</v>
      </c>
      <c r="C1992" s="2" t="s">
        <v>20</v>
      </c>
      <c r="D1992" s="2" t="s">
        <v>21</v>
      </c>
      <c r="E1992" s="107">
        <v>307.70999999999998</v>
      </c>
    </row>
    <row r="1993" spans="1:5" x14ac:dyDescent="0.2">
      <c r="A1993" s="3">
        <v>41469</v>
      </c>
      <c r="B1993" s="2" t="s">
        <v>17</v>
      </c>
      <c r="C1993" s="2" t="s">
        <v>27</v>
      </c>
      <c r="D1993" s="2" t="s">
        <v>35</v>
      </c>
      <c r="E1993" s="107">
        <v>7701.91</v>
      </c>
    </row>
    <row r="1994" spans="1:5" x14ac:dyDescent="0.2">
      <c r="A1994" s="3">
        <v>41485</v>
      </c>
      <c r="B1994" s="2" t="s">
        <v>17</v>
      </c>
      <c r="C1994" s="2" t="s">
        <v>27</v>
      </c>
      <c r="D1994" s="2" t="s">
        <v>30</v>
      </c>
      <c r="E1994" s="107">
        <v>1788.9</v>
      </c>
    </row>
    <row r="1995" spans="1:5" x14ac:dyDescent="0.2">
      <c r="A1995" s="3">
        <v>40936</v>
      </c>
      <c r="B1995" s="2" t="s">
        <v>31</v>
      </c>
      <c r="C1995" s="2" t="s">
        <v>27</v>
      </c>
      <c r="D1995" s="2" t="s">
        <v>30</v>
      </c>
      <c r="E1995" s="107">
        <v>681.2</v>
      </c>
    </row>
    <row r="1996" spans="1:5" x14ac:dyDescent="0.2">
      <c r="A1996" s="3">
        <v>41387</v>
      </c>
      <c r="B1996" s="2" t="s">
        <v>17</v>
      </c>
      <c r="C1996" s="2" t="s">
        <v>27</v>
      </c>
      <c r="D1996" s="2" t="s">
        <v>33</v>
      </c>
      <c r="E1996" s="107">
        <v>739.95</v>
      </c>
    </row>
    <row r="1997" spans="1:5" x14ac:dyDescent="0.2">
      <c r="A1997" s="3">
        <v>41187</v>
      </c>
      <c r="B1997" s="2" t="s">
        <v>28</v>
      </c>
      <c r="C1997" s="2" t="s">
        <v>27</v>
      </c>
      <c r="D1997" s="2" t="s">
        <v>24</v>
      </c>
      <c r="E1997" s="107">
        <v>6000.51</v>
      </c>
    </row>
    <row r="1998" spans="1:5" x14ac:dyDescent="0.2">
      <c r="A1998" s="3">
        <v>41502</v>
      </c>
      <c r="B1998" s="2" t="s">
        <v>28</v>
      </c>
      <c r="C1998" s="2" t="s">
        <v>27</v>
      </c>
      <c r="D1998" s="2" t="s">
        <v>30</v>
      </c>
      <c r="E1998" s="107">
        <v>2517.85</v>
      </c>
    </row>
    <row r="1999" spans="1:5" x14ac:dyDescent="0.2">
      <c r="A1999" s="3">
        <v>40945</v>
      </c>
      <c r="B1999" s="2" t="s">
        <v>28</v>
      </c>
      <c r="C1999" s="2" t="s">
        <v>14</v>
      </c>
      <c r="D1999" s="2" t="s">
        <v>15</v>
      </c>
      <c r="E1999" s="107">
        <v>9665.25</v>
      </c>
    </row>
    <row r="2000" spans="1:5" x14ac:dyDescent="0.2">
      <c r="A2000" s="3">
        <v>41015</v>
      </c>
      <c r="B2000" s="2" t="s">
        <v>17</v>
      </c>
      <c r="C2000" s="2" t="s">
        <v>27</v>
      </c>
      <c r="D2000" s="2" t="s">
        <v>36</v>
      </c>
      <c r="E2000" s="107">
        <v>4392.3999999999996</v>
      </c>
    </row>
    <row r="2001" spans="1:5" x14ac:dyDescent="0.2">
      <c r="A2001" s="3">
        <v>41398</v>
      </c>
      <c r="B2001" s="2" t="s">
        <v>13</v>
      </c>
      <c r="C2001" s="2" t="s">
        <v>27</v>
      </c>
      <c r="D2001" s="2" t="s">
        <v>15</v>
      </c>
      <c r="E2001" s="107">
        <v>8860.08</v>
      </c>
    </row>
    <row r="2002" spans="1:5" x14ac:dyDescent="0.2">
      <c r="A2002" s="3">
        <v>41014</v>
      </c>
      <c r="B2002" s="2" t="s">
        <v>31</v>
      </c>
      <c r="C2002" s="2" t="s">
        <v>27</v>
      </c>
      <c r="D2002" s="2" t="s">
        <v>29</v>
      </c>
      <c r="E2002" s="107">
        <v>2720.89</v>
      </c>
    </row>
    <row r="2003" spans="1:5" x14ac:dyDescent="0.2">
      <c r="A2003" s="3">
        <v>41630</v>
      </c>
      <c r="B2003" s="2" t="s">
        <v>17</v>
      </c>
      <c r="C2003" s="2" t="s">
        <v>27</v>
      </c>
      <c r="D2003" s="2" t="s">
        <v>18</v>
      </c>
      <c r="E2003" s="107">
        <v>4153.67</v>
      </c>
    </row>
    <row r="2004" spans="1:5" x14ac:dyDescent="0.2">
      <c r="A2004" s="3">
        <v>41637</v>
      </c>
      <c r="B2004" s="2" t="s">
        <v>17</v>
      </c>
      <c r="C2004" s="2" t="s">
        <v>20</v>
      </c>
      <c r="D2004" s="2" t="s">
        <v>21</v>
      </c>
      <c r="E2004" s="107">
        <v>1249.8399999999999</v>
      </c>
    </row>
    <row r="2005" spans="1:5" x14ac:dyDescent="0.2">
      <c r="A2005" s="3">
        <v>41632</v>
      </c>
      <c r="B2005" s="2" t="s">
        <v>28</v>
      </c>
      <c r="C2005" s="2" t="s">
        <v>14</v>
      </c>
      <c r="D2005" s="2" t="s">
        <v>35</v>
      </c>
      <c r="E2005" s="107">
        <v>1013.75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42">
    <tabColor rgb="FFFF0000"/>
  </sheetPr>
  <dimension ref="A1:K2005"/>
  <sheetViews>
    <sheetView zoomScale="115" zoomScaleNormal="115" workbookViewId="0">
      <selection activeCell="K16" sqref="K16"/>
    </sheetView>
  </sheetViews>
  <sheetFormatPr baseColWidth="10" defaultColWidth="8.83203125" defaultRowHeight="15" x14ac:dyDescent="0.2"/>
  <cols>
    <col min="1" max="1" width="9.5" bestFit="1" customWidth="1"/>
    <col min="4" max="4" width="11.33203125" customWidth="1"/>
    <col min="7" max="8" width="15.1640625" bestFit="1" customWidth="1"/>
    <col min="10" max="11" width="15.1640625" bestFit="1" customWidth="1"/>
  </cols>
  <sheetData>
    <row r="1" spans="1:11" x14ac:dyDescent="0.2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2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2">
      <c r="A3" s="25" t="str">
        <f>"In the range "&amp;ADDRESS(ROW(J10),COLUMN(J10),4)&amp;":"&amp;ADDRESS(ROW(K10),COLUMN(K10),4)&amp;" create a formula that adds the sales for each region group."</f>
        <v>In the range J10:K10 create a formula that adds the sales for each region group.</v>
      </c>
      <c r="B3" s="26"/>
      <c r="C3" s="26"/>
      <c r="D3" s="26"/>
      <c r="E3" s="26"/>
      <c r="F3" s="26"/>
      <c r="G3" s="27"/>
    </row>
    <row r="4" spans="1:11" x14ac:dyDescent="0.2">
      <c r="A4" s="25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6"/>
      <c r="C4" s="26"/>
      <c r="D4" s="26"/>
      <c r="E4" s="26"/>
      <c r="F4" s="26"/>
      <c r="G4" s="27"/>
    </row>
    <row r="6" spans="1:11" x14ac:dyDescent="0.2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2">
      <c r="A7" s="3">
        <v>41554</v>
      </c>
      <c r="B7" s="2" t="s">
        <v>13</v>
      </c>
      <c r="C7" s="2" t="s">
        <v>14</v>
      </c>
      <c r="D7" s="2" t="s">
        <v>282</v>
      </c>
      <c r="E7" s="107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2">
      <c r="A8" s="3">
        <v>41208</v>
      </c>
      <c r="B8" s="2" t="s">
        <v>17</v>
      </c>
      <c r="C8" s="2" t="s">
        <v>20</v>
      </c>
      <c r="D8" s="2" t="s">
        <v>36</v>
      </c>
      <c r="E8" s="107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ht="16" x14ac:dyDescent="0.2">
      <c r="A9" s="3">
        <v>41049</v>
      </c>
      <c r="B9" s="2" t="s">
        <v>17</v>
      </c>
      <c r="C9" s="2" t="s">
        <v>23</v>
      </c>
      <c r="D9" s="2" t="s">
        <v>21</v>
      </c>
      <c r="E9" s="107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2">
      <c r="A10" s="3">
        <v>41176</v>
      </c>
      <c r="B10" s="2" t="s">
        <v>13</v>
      </c>
      <c r="C10" s="2" t="s">
        <v>14</v>
      </c>
      <c r="D10" s="2" t="s">
        <v>15</v>
      </c>
      <c r="E10" s="107">
        <v>5423.53</v>
      </c>
      <c r="G10" s="51">
        <f t="shared" ref="G10:H10" si="0">SUMIFS($E$7:$E$2005,$B$7:$B$2005,G7)+SUMIFS($E$7:$E$2005,$B$7:$B$2005,G8)</f>
        <v>5020469.0599999959</v>
      </c>
      <c r="H10" s="51">
        <f t="shared" si="0"/>
        <v>5064067.2899999991</v>
      </c>
      <c r="J10" s="51">
        <f t="array" ref="J10">AVERAGE(IF(($B$7:$B$2005=J7)+($B$7:$B$2005=J8),$E$7:$E$2005))</f>
        <v>5045.6975477386986</v>
      </c>
      <c r="K10" s="51">
        <f t="array" ref="K10">AVERAGE(IF(($B$7:$B$2005=K7)+($B$7:$B$2005=K8),$E$7:$E$2005))</f>
        <v>5043.8917231075693</v>
      </c>
    </row>
    <row r="11" spans="1:11" x14ac:dyDescent="0.2">
      <c r="A11" s="3">
        <v>41288</v>
      </c>
      <c r="B11" s="2" t="s">
        <v>17</v>
      </c>
      <c r="C11" s="2" t="s">
        <v>27</v>
      </c>
      <c r="D11" s="2" t="s">
        <v>32</v>
      </c>
      <c r="E11" s="107">
        <v>6830.07</v>
      </c>
    </row>
    <row r="12" spans="1:11" x14ac:dyDescent="0.2">
      <c r="A12" s="3">
        <v>41002</v>
      </c>
      <c r="B12" s="2" t="s">
        <v>13</v>
      </c>
      <c r="C12" s="2" t="s">
        <v>20</v>
      </c>
      <c r="D12" s="2" t="s">
        <v>29</v>
      </c>
      <c r="E12" s="107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2">
      <c r="A13" s="3">
        <v>41294</v>
      </c>
      <c r="B13" s="2" t="s">
        <v>28</v>
      </c>
      <c r="C13" s="2" t="s">
        <v>14</v>
      </c>
      <c r="D13" s="2" t="s">
        <v>33</v>
      </c>
      <c r="E13" s="107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2">
      <c r="A14" s="3">
        <v>40965</v>
      </c>
      <c r="B14" s="2" t="s">
        <v>17</v>
      </c>
      <c r="C14" s="2" t="s">
        <v>20</v>
      </c>
      <c r="D14" s="2" t="s">
        <v>36</v>
      </c>
      <c r="E14" s="107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ht="16" x14ac:dyDescent="0.2">
      <c r="A15" s="3">
        <v>41624</v>
      </c>
      <c r="B15" s="2" t="s">
        <v>31</v>
      </c>
      <c r="C15" s="2" t="s">
        <v>23</v>
      </c>
      <c r="D15" s="2" t="s">
        <v>32</v>
      </c>
      <c r="E15" s="107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2">
      <c r="A16" s="3">
        <v>41004</v>
      </c>
      <c r="B16" s="2" t="s">
        <v>31</v>
      </c>
      <c r="C16" s="2" t="s">
        <v>23</v>
      </c>
      <c r="D16" s="2" t="s">
        <v>33</v>
      </c>
      <c r="E16" s="107">
        <v>8450.35</v>
      </c>
      <c r="G16" s="51">
        <f t="shared" ref="G16:H16" si="1">DSUM($A$6:$E$2005,"Sales",G12:G14)</f>
        <v>5020469.0600000052</v>
      </c>
      <c r="H16" s="51">
        <f t="shared" si="1"/>
        <v>5064067.29</v>
      </c>
      <c r="J16" s="51">
        <f>DAVERAGE($A$6:$E$2005,"Sales",J12:J14)</f>
        <v>5045.6975477386986</v>
      </c>
      <c r="K16" s="51">
        <f>DAVERAGE($A$6:$E$2005,"Sales",K12:K14)</f>
        <v>5043.8917231075693</v>
      </c>
    </row>
    <row r="17" spans="1:5" x14ac:dyDescent="0.2">
      <c r="A17" s="3">
        <v>41084</v>
      </c>
      <c r="B17" s="2" t="s">
        <v>13</v>
      </c>
      <c r="C17" s="2" t="s">
        <v>20</v>
      </c>
      <c r="D17" s="2" t="s">
        <v>15</v>
      </c>
      <c r="E17" s="107">
        <v>2143.89</v>
      </c>
    </row>
    <row r="18" spans="1:5" x14ac:dyDescent="0.2">
      <c r="A18" s="3">
        <v>41508</v>
      </c>
      <c r="B18" s="2" t="s">
        <v>28</v>
      </c>
      <c r="C18" s="2" t="s">
        <v>14</v>
      </c>
      <c r="D18" s="2" t="s">
        <v>15</v>
      </c>
      <c r="E18" s="107">
        <v>6112.99</v>
      </c>
    </row>
    <row r="19" spans="1:5" x14ac:dyDescent="0.2">
      <c r="A19" s="3">
        <v>41587</v>
      </c>
      <c r="B19" s="2" t="s">
        <v>31</v>
      </c>
      <c r="C19" s="2" t="s">
        <v>23</v>
      </c>
      <c r="D19" s="2" t="s">
        <v>32</v>
      </c>
      <c r="E19" s="107">
        <v>272.64999999999998</v>
      </c>
    </row>
    <row r="20" spans="1:5" x14ac:dyDescent="0.2">
      <c r="A20" s="3">
        <v>41356</v>
      </c>
      <c r="B20" s="2" t="s">
        <v>31</v>
      </c>
      <c r="C20" s="2" t="s">
        <v>20</v>
      </c>
      <c r="D20" s="2" t="s">
        <v>18</v>
      </c>
      <c r="E20" s="107">
        <v>2552.66</v>
      </c>
    </row>
    <row r="21" spans="1:5" x14ac:dyDescent="0.2">
      <c r="A21" s="3">
        <v>41185</v>
      </c>
      <c r="B21" s="2" t="s">
        <v>17</v>
      </c>
      <c r="C21" s="2" t="s">
        <v>27</v>
      </c>
      <c r="D21" s="2" t="s">
        <v>30</v>
      </c>
      <c r="E21" s="107">
        <v>9829.57</v>
      </c>
    </row>
    <row r="22" spans="1:5" x14ac:dyDescent="0.2">
      <c r="A22" s="3">
        <v>41368</v>
      </c>
      <c r="B22" s="2" t="s">
        <v>13</v>
      </c>
      <c r="C22" s="2" t="s">
        <v>20</v>
      </c>
      <c r="D22" s="2" t="s">
        <v>18</v>
      </c>
      <c r="E22" s="107">
        <v>4453.29</v>
      </c>
    </row>
    <row r="23" spans="1:5" x14ac:dyDescent="0.2">
      <c r="A23" s="3">
        <v>40913</v>
      </c>
      <c r="B23" s="2" t="s">
        <v>28</v>
      </c>
      <c r="C23" s="2" t="s">
        <v>27</v>
      </c>
      <c r="D23" s="2" t="s">
        <v>18</v>
      </c>
      <c r="E23" s="107">
        <v>5000.05</v>
      </c>
    </row>
    <row r="24" spans="1:5" x14ac:dyDescent="0.2">
      <c r="A24" s="3">
        <v>41584</v>
      </c>
      <c r="B24" s="2" t="s">
        <v>31</v>
      </c>
      <c r="C24" s="2" t="s">
        <v>20</v>
      </c>
      <c r="D24" s="2" t="s">
        <v>24</v>
      </c>
      <c r="E24" s="107">
        <v>1025.1600000000001</v>
      </c>
    </row>
    <row r="25" spans="1:5" x14ac:dyDescent="0.2">
      <c r="A25" s="3">
        <v>41542</v>
      </c>
      <c r="B25" s="2" t="s">
        <v>31</v>
      </c>
      <c r="C25" s="2" t="s">
        <v>14</v>
      </c>
      <c r="D25" s="2" t="s">
        <v>36</v>
      </c>
      <c r="E25" s="107">
        <v>2005.62</v>
      </c>
    </row>
    <row r="26" spans="1:5" x14ac:dyDescent="0.2">
      <c r="A26" s="3">
        <v>41590</v>
      </c>
      <c r="B26" s="2" t="s">
        <v>17</v>
      </c>
      <c r="C26" s="2" t="s">
        <v>14</v>
      </c>
      <c r="D26" s="2" t="s">
        <v>32</v>
      </c>
      <c r="E26" s="107">
        <v>8150.69</v>
      </c>
    </row>
    <row r="27" spans="1:5" x14ac:dyDescent="0.2">
      <c r="A27" s="3">
        <v>41250</v>
      </c>
      <c r="B27" s="2" t="s">
        <v>28</v>
      </c>
      <c r="C27" s="2" t="s">
        <v>14</v>
      </c>
      <c r="D27" s="2" t="s">
        <v>32</v>
      </c>
      <c r="E27" s="107">
        <v>6992.64</v>
      </c>
    </row>
    <row r="28" spans="1:5" x14ac:dyDescent="0.2">
      <c r="A28" s="3">
        <v>41583</v>
      </c>
      <c r="B28" s="2" t="s">
        <v>17</v>
      </c>
      <c r="C28" s="2" t="s">
        <v>27</v>
      </c>
      <c r="D28" s="2" t="s">
        <v>24</v>
      </c>
      <c r="E28" s="107">
        <v>5838.47</v>
      </c>
    </row>
    <row r="29" spans="1:5" x14ac:dyDescent="0.2">
      <c r="A29" s="3">
        <v>41547</v>
      </c>
      <c r="B29" s="2" t="s">
        <v>13</v>
      </c>
      <c r="C29" s="2" t="s">
        <v>14</v>
      </c>
      <c r="D29" s="2" t="s">
        <v>30</v>
      </c>
      <c r="E29" s="107">
        <v>923.46</v>
      </c>
    </row>
    <row r="30" spans="1:5" x14ac:dyDescent="0.2">
      <c r="A30" s="3">
        <v>41148</v>
      </c>
      <c r="B30" s="2" t="s">
        <v>13</v>
      </c>
      <c r="C30" s="2" t="s">
        <v>14</v>
      </c>
      <c r="D30" s="2" t="s">
        <v>18</v>
      </c>
      <c r="E30" s="107">
        <v>2443.9</v>
      </c>
    </row>
    <row r="31" spans="1:5" x14ac:dyDescent="0.2">
      <c r="A31" s="3">
        <v>41504</v>
      </c>
      <c r="B31" s="2" t="s">
        <v>17</v>
      </c>
      <c r="C31" s="2" t="s">
        <v>23</v>
      </c>
      <c r="D31" s="2" t="s">
        <v>29</v>
      </c>
      <c r="E31" s="107">
        <v>3989.25</v>
      </c>
    </row>
    <row r="32" spans="1:5" x14ac:dyDescent="0.2">
      <c r="A32" s="3">
        <v>40958</v>
      </c>
      <c r="B32" s="2" t="s">
        <v>31</v>
      </c>
      <c r="C32" s="2" t="s">
        <v>27</v>
      </c>
      <c r="D32" s="2" t="s">
        <v>21</v>
      </c>
      <c r="E32" s="107">
        <v>8702.2900000000009</v>
      </c>
    </row>
    <row r="33" spans="1:5" x14ac:dyDescent="0.2">
      <c r="A33" s="3">
        <v>41619</v>
      </c>
      <c r="B33" s="2" t="s">
        <v>28</v>
      </c>
      <c r="C33" s="2" t="s">
        <v>27</v>
      </c>
      <c r="D33" s="2" t="s">
        <v>32</v>
      </c>
      <c r="E33" s="107">
        <v>5415.74</v>
      </c>
    </row>
    <row r="34" spans="1:5" x14ac:dyDescent="0.2">
      <c r="A34" s="3">
        <v>41350</v>
      </c>
      <c r="B34" s="2" t="s">
        <v>31</v>
      </c>
      <c r="C34" s="2" t="s">
        <v>27</v>
      </c>
      <c r="D34" s="2" t="s">
        <v>33</v>
      </c>
      <c r="E34" s="107">
        <v>1298.33</v>
      </c>
    </row>
    <row r="35" spans="1:5" x14ac:dyDescent="0.2">
      <c r="A35" s="3">
        <v>41244</v>
      </c>
      <c r="B35" s="2" t="s">
        <v>13</v>
      </c>
      <c r="C35" s="2" t="s">
        <v>20</v>
      </c>
      <c r="D35" s="2" t="s">
        <v>282</v>
      </c>
      <c r="E35" s="107">
        <v>1238.83</v>
      </c>
    </row>
    <row r="36" spans="1:5" x14ac:dyDescent="0.2">
      <c r="A36" s="3">
        <v>41369</v>
      </c>
      <c r="B36" s="2" t="s">
        <v>28</v>
      </c>
      <c r="C36" s="2" t="s">
        <v>20</v>
      </c>
      <c r="D36" s="2" t="s">
        <v>34</v>
      </c>
      <c r="E36" s="107">
        <v>4555.91</v>
      </c>
    </row>
    <row r="37" spans="1:5" x14ac:dyDescent="0.2">
      <c r="A37" s="3">
        <v>41337</v>
      </c>
      <c r="B37" s="2" t="s">
        <v>17</v>
      </c>
      <c r="C37" s="2" t="s">
        <v>14</v>
      </c>
      <c r="D37" s="2" t="s">
        <v>282</v>
      </c>
      <c r="E37" s="107">
        <v>5610.09</v>
      </c>
    </row>
    <row r="38" spans="1:5" x14ac:dyDescent="0.2">
      <c r="A38" s="3">
        <v>41413</v>
      </c>
      <c r="B38" s="2" t="s">
        <v>13</v>
      </c>
      <c r="C38" s="2" t="s">
        <v>27</v>
      </c>
      <c r="D38" s="2" t="s">
        <v>29</v>
      </c>
      <c r="E38" s="107">
        <v>4313.78</v>
      </c>
    </row>
    <row r="39" spans="1:5" x14ac:dyDescent="0.2">
      <c r="A39" s="3">
        <v>41024</v>
      </c>
      <c r="B39" s="2" t="s">
        <v>28</v>
      </c>
      <c r="C39" s="2" t="s">
        <v>23</v>
      </c>
      <c r="D39" s="2" t="s">
        <v>21</v>
      </c>
      <c r="E39" s="107">
        <v>6856.8</v>
      </c>
    </row>
    <row r="40" spans="1:5" x14ac:dyDescent="0.2">
      <c r="A40" s="3">
        <v>41541</v>
      </c>
      <c r="B40" s="2" t="s">
        <v>28</v>
      </c>
      <c r="C40" s="2" t="s">
        <v>27</v>
      </c>
      <c r="D40" s="2" t="s">
        <v>33</v>
      </c>
      <c r="E40" s="107">
        <v>2304.8200000000002</v>
      </c>
    </row>
    <row r="41" spans="1:5" x14ac:dyDescent="0.2">
      <c r="A41" s="3">
        <v>41077</v>
      </c>
      <c r="B41" s="2" t="s">
        <v>17</v>
      </c>
      <c r="C41" s="2" t="s">
        <v>14</v>
      </c>
      <c r="D41" s="2" t="s">
        <v>24</v>
      </c>
      <c r="E41" s="107">
        <v>9272.39</v>
      </c>
    </row>
    <row r="42" spans="1:5" x14ac:dyDescent="0.2">
      <c r="A42" s="3">
        <v>41418</v>
      </c>
      <c r="B42" s="2" t="s">
        <v>31</v>
      </c>
      <c r="C42" s="2" t="s">
        <v>14</v>
      </c>
      <c r="D42" s="2" t="s">
        <v>18</v>
      </c>
      <c r="E42" s="107">
        <v>8687.44</v>
      </c>
    </row>
    <row r="43" spans="1:5" x14ac:dyDescent="0.2">
      <c r="A43" s="3">
        <v>41567</v>
      </c>
      <c r="B43" s="2" t="s">
        <v>28</v>
      </c>
      <c r="C43" s="2" t="s">
        <v>27</v>
      </c>
      <c r="D43" s="2" t="s">
        <v>33</v>
      </c>
      <c r="E43" s="107">
        <v>1360.85</v>
      </c>
    </row>
    <row r="44" spans="1:5" x14ac:dyDescent="0.2">
      <c r="A44" s="3">
        <v>41283</v>
      </c>
      <c r="B44" s="2" t="s">
        <v>31</v>
      </c>
      <c r="C44" s="2" t="s">
        <v>23</v>
      </c>
      <c r="D44" s="2" t="s">
        <v>21</v>
      </c>
      <c r="E44" s="107">
        <v>7400.55</v>
      </c>
    </row>
    <row r="45" spans="1:5" x14ac:dyDescent="0.2">
      <c r="A45" s="3">
        <v>41272</v>
      </c>
      <c r="B45" s="2" t="s">
        <v>28</v>
      </c>
      <c r="C45" s="2" t="s">
        <v>23</v>
      </c>
      <c r="D45" s="2" t="s">
        <v>24</v>
      </c>
      <c r="E45" s="107">
        <v>619.36</v>
      </c>
    </row>
    <row r="46" spans="1:5" x14ac:dyDescent="0.2">
      <c r="A46" s="3">
        <v>41530</v>
      </c>
      <c r="B46" s="2" t="s">
        <v>17</v>
      </c>
      <c r="C46" s="2" t="s">
        <v>23</v>
      </c>
      <c r="D46" s="2" t="s">
        <v>21</v>
      </c>
      <c r="E46" s="107">
        <v>6234.55</v>
      </c>
    </row>
    <row r="47" spans="1:5" x14ac:dyDescent="0.2">
      <c r="A47" s="3">
        <v>41041</v>
      </c>
      <c r="B47" s="2" t="s">
        <v>31</v>
      </c>
      <c r="C47" s="2" t="s">
        <v>23</v>
      </c>
      <c r="D47" s="2" t="s">
        <v>33</v>
      </c>
      <c r="E47" s="107">
        <v>8215.36</v>
      </c>
    </row>
    <row r="48" spans="1:5" x14ac:dyDescent="0.2">
      <c r="A48" s="3">
        <v>41119</v>
      </c>
      <c r="B48" s="2" t="s">
        <v>31</v>
      </c>
      <c r="C48" s="2" t="s">
        <v>27</v>
      </c>
      <c r="D48" s="2" t="s">
        <v>32</v>
      </c>
      <c r="E48" s="107">
        <v>8501.39</v>
      </c>
    </row>
    <row r="49" spans="1:5" x14ac:dyDescent="0.2">
      <c r="A49" s="3">
        <v>41376</v>
      </c>
      <c r="B49" s="2" t="s">
        <v>13</v>
      </c>
      <c r="C49" s="2" t="s">
        <v>23</v>
      </c>
      <c r="D49" s="2" t="s">
        <v>21</v>
      </c>
      <c r="E49" s="107">
        <v>7408.56</v>
      </c>
    </row>
    <row r="50" spans="1:5" x14ac:dyDescent="0.2">
      <c r="A50" s="3">
        <v>41032</v>
      </c>
      <c r="B50" s="2" t="s">
        <v>31</v>
      </c>
      <c r="C50" s="2" t="s">
        <v>14</v>
      </c>
      <c r="D50" s="2" t="s">
        <v>32</v>
      </c>
      <c r="E50" s="107">
        <v>3774.52</v>
      </c>
    </row>
    <row r="51" spans="1:5" x14ac:dyDescent="0.2">
      <c r="A51" s="3">
        <v>41107</v>
      </c>
      <c r="B51" s="2" t="s">
        <v>13</v>
      </c>
      <c r="C51" s="2" t="s">
        <v>27</v>
      </c>
      <c r="D51" s="2" t="s">
        <v>26</v>
      </c>
      <c r="E51" s="107">
        <v>1614.4</v>
      </c>
    </row>
    <row r="52" spans="1:5" x14ac:dyDescent="0.2">
      <c r="A52" s="3">
        <v>41594</v>
      </c>
      <c r="B52" s="2" t="s">
        <v>28</v>
      </c>
      <c r="C52" s="2" t="s">
        <v>20</v>
      </c>
      <c r="D52" s="2" t="s">
        <v>21</v>
      </c>
      <c r="E52" s="107">
        <v>9309.51</v>
      </c>
    </row>
    <row r="53" spans="1:5" x14ac:dyDescent="0.2">
      <c r="A53" s="3">
        <v>41349</v>
      </c>
      <c r="B53" s="2" t="s">
        <v>28</v>
      </c>
      <c r="C53" s="2" t="s">
        <v>23</v>
      </c>
      <c r="D53" s="2" t="s">
        <v>36</v>
      </c>
      <c r="E53" s="107">
        <v>1102.78</v>
      </c>
    </row>
    <row r="54" spans="1:5" x14ac:dyDescent="0.2">
      <c r="A54" s="3">
        <v>41503</v>
      </c>
      <c r="B54" s="2" t="s">
        <v>31</v>
      </c>
      <c r="C54" s="2" t="s">
        <v>27</v>
      </c>
      <c r="D54" s="2" t="s">
        <v>24</v>
      </c>
      <c r="E54" s="107">
        <v>6216.09</v>
      </c>
    </row>
    <row r="55" spans="1:5" x14ac:dyDescent="0.2">
      <c r="A55" s="3">
        <v>41195</v>
      </c>
      <c r="B55" s="2" t="s">
        <v>31</v>
      </c>
      <c r="C55" s="2" t="s">
        <v>14</v>
      </c>
      <c r="D55" s="2" t="s">
        <v>30</v>
      </c>
      <c r="E55" s="107">
        <v>3073.61</v>
      </c>
    </row>
    <row r="56" spans="1:5" x14ac:dyDescent="0.2">
      <c r="A56" s="3">
        <v>41543</v>
      </c>
      <c r="B56" s="2" t="s">
        <v>28</v>
      </c>
      <c r="C56" s="2" t="s">
        <v>27</v>
      </c>
      <c r="D56" s="2" t="s">
        <v>35</v>
      </c>
      <c r="E56" s="107">
        <v>7454.44</v>
      </c>
    </row>
    <row r="57" spans="1:5" x14ac:dyDescent="0.2">
      <c r="A57" s="3">
        <v>41437</v>
      </c>
      <c r="B57" s="2" t="s">
        <v>13</v>
      </c>
      <c r="C57" s="2" t="s">
        <v>23</v>
      </c>
      <c r="D57" s="2" t="s">
        <v>18</v>
      </c>
      <c r="E57" s="107">
        <v>5928.4</v>
      </c>
    </row>
    <row r="58" spans="1:5" x14ac:dyDescent="0.2">
      <c r="A58" s="3">
        <v>41014</v>
      </c>
      <c r="B58" s="2" t="s">
        <v>17</v>
      </c>
      <c r="C58" s="2" t="s">
        <v>23</v>
      </c>
      <c r="D58" s="2" t="s">
        <v>34</v>
      </c>
      <c r="E58" s="107">
        <v>3195.16</v>
      </c>
    </row>
    <row r="59" spans="1:5" x14ac:dyDescent="0.2">
      <c r="A59" s="3">
        <v>41638</v>
      </c>
      <c r="B59" s="2" t="s">
        <v>13</v>
      </c>
      <c r="C59" s="2" t="s">
        <v>20</v>
      </c>
      <c r="D59" s="2" t="s">
        <v>32</v>
      </c>
      <c r="E59" s="107">
        <v>7118.01</v>
      </c>
    </row>
    <row r="60" spans="1:5" x14ac:dyDescent="0.2">
      <c r="A60" s="3">
        <v>41167</v>
      </c>
      <c r="B60" s="2" t="s">
        <v>28</v>
      </c>
      <c r="C60" s="2" t="s">
        <v>27</v>
      </c>
      <c r="D60" s="2" t="s">
        <v>282</v>
      </c>
      <c r="E60" s="107">
        <v>4335.96</v>
      </c>
    </row>
    <row r="61" spans="1:5" x14ac:dyDescent="0.2">
      <c r="A61" s="3">
        <v>41040</v>
      </c>
      <c r="B61" s="2" t="s">
        <v>28</v>
      </c>
      <c r="C61" s="2" t="s">
        <v>23</v>
      </c>
      <c r="D61" s="2" t="s">
        <v>29</v>
      </c>
      <c r="E61" s="107">
        <v>3792.05</v>
      </c>
    </row>
    <row r="62" spans="1:5" x14ac:dyDescent="0.2">
      <c r="A62" s="3">
        <v>40974</v>
      </c>
      <c r="B62" s="2" t="s">
        <v>17</v>
      </c>
      <c r="C62" s="2" t="s">
        <v>23</v>
      </c>
      <c r="D62" s="2" t="s">
        <v>33</v>
      </c>
      <c r="E62" s="107">
        <v>5347.36</v>
      </c>
    </row>
    <row r="63" spans="1:5" x14ac:dyDescent="0.2">
      <c r="A63" s="3">
        <v>41170</v>
      </c>
      <c r="B63" s="2" t="s">
        <v>31</v>
      </c>
      <c r="C63" s="2" t="s">
        <v>23</v>
      </c>
      <c r="D63" s="2" t="s">
        <v>282</v>
      </c>
      <c r="E63" s="107">
        <v>659.07</v>
      </c>
    </row>
    <row r="64" spans="1:5" x14ac:dyDescent="0.2">
      <c r="A64" s="3">
        <v>41370</v>
      </c>
      <c r="B64" s="2" t="s">
        <v>28</v>
      </c>
      <c r="C64" s="2" t="s">
        <v>23</v>
      </c>
      <c r="D64" s="2" t="s">
        <v>30</v>
      </c>
      <c r="E64" s="107">
        <v>2198.98</v>
      </c>
    </row>
    <row r="65" spans="1:5" x14ac:dyDescent="0.2">
      <c r="A65" s="3">
        <v>41524</v>
      </c>
      <c r="B65" s="2" t="s">
        <v>31</v>
      </c>
      <c r="C65" s="2" t="s">
        <v>27</v>
      </c>
      <c r="D65" s="2" t="s">
        <v>34</v>
      </c>
      <c r="E65" s="107">
        <v>5398.59</v>
      </c>
    </row>
    <row r="66" spans="1:5" x14ac:dyDescent="0.2">
      <c r="A66" s="3">
        <v>40955</v>
      </c>
      <c r="B66" s="2" t="s">
        <v>28</v>
      </c>
      <c r="C66" s="2" t="s">
        <v>27</v>
      </c>
      <c r="D66" s="2" t="s">
        <v>26</v>
      </c>
      <c r="E66" s="107">
        <v>7364.46</v>
      </c>
    </row>
    <row r="67" spans="1:5" x14ac:dyDescent="0.2">
      <c r="A67" s="3">
        <v>41635</v>
      </c>
      <c r="B67" s="2" t="s">
        <v>31</v>
      </c>
      <c r="C67" s="2" t="s">
        <v>27</v>
      </c>
      <c r="D67" s="2" t="s">
        <v>18</v>
      </c>
      <c r="E67" s="107">
        <v>7777.61</v>
      </c>
    </row>
    <row r="68" spans="1:5" x14ac:dyDescent="0.2">
      <c r="A68" s="3">
        <v>41182</v>
      </c>
      <c r="B68" s="2" t="s">
        <v>31</v>
      </c>
      <c r="C68" s="2" t="s">
        <v>27</v>
      </c>
      <c r="D68" s="2" t="s">
        <v>35</v>
      </c>
      <c r="E68" s="107">
        <v>1354.19</v>
      </c>
    </row>
    <row r="69" spans="1:5" x14ac:dyDescent="0.2">
      <c r="A69" s="3">
        <v>41197</v>
      </c>
      <c r="B69" s="2" t="s">
        <v>31</v>
      </c>
      <c r="C69" s="2" t="s">
        <v>20</v>
      </c>
      <c r="D69" s="2" t="s">
        <v>35</v>
      </c>
      <c r="E69" s="107">
        <v>1382.72</v>
      </c>
    </row>
    <row r="70" spans="1:5" x14ac:dyDescent="0.2">
      <c r="A70" s="3">
        <v>41607</v>
      </c>
      <c r="B70" s="2" t="s">
        <v>28</v>
      </c>
      <c r="C70" s="2" t="s">
        <v>14</v>
      </c>
      <c r="D70" s="2" t="s">
        <v>15</v>
      </c>
      <c r="E70" s="107">
        <v>4533.32</v>
      </c>
    </row>
    <row r="71" spans="1:5" x14ac:dyDescent="0.2">
      <c r="A71" s="3">
        <v>40996</v>
      </c>
      <c r="B71" s="2" t="s">
        <v>28</v>
      </c>
      <c r="C71" s="2" t="s">
        <v>14</v>
      </c>
      <c r="D71" s="2" t="s">
        <v>15</v>
      </c>
      <c r="E71" s="107">
        <v>7485.08</v>
      </c>
    </row>
    <row r="72" spans="1:5" x14ac:dyDescent="0.2">
      <c r="A72" s="3">
        <v>41568</v>
      </c>
      <c r="B72" s="2" t="s">
        <v>31</v>
      </c>
      <c r="C72" s="2" t="s">
        <v>27</v>
      </c>
      <c r="D72" s="2" t="s">
        <v>282</v>
      </c>
      <c r="E72" s="107">
        <v>9195.83</v>
      </c>
    </row>
    <row r="73" spans="1:5" x14ac:dyDescent="0.2">
      <c r="A73" s="3">
        <v>40970</v>
      </c>
      <c r="B73" s="2" t="s">
        <v>13</v>
      </c>
      <c r="C73" s="2" t="s">
        <v>27</v>
      </c>
      <c r="D73" s="2" t="s">
        <v>282</v>
      </c>
      <c r="E73" s="107">
        <v>8505.42</v>
      </c>
    </row>
    <row r="74" spans="1:5" x14ac:dyDescent="0.2">
      <c r="A74" s="3">
        <v>41526</v>
      </c>
      <c r="B74" s="2" t="s">
        <v>28</v>
      </c>
      <c r="C74" s="2" t="s">
        <v>23</v>
      </c>
      <c r="D74" s="2" t="s">
        <v>34</v>
      </c>
      <c r="E74" s="107">
        <v>2972.91</v>
      </c>
    </row>
    <row r="75" spans="1:5" x14ac:dyDescent="0.2">
      <c r="A75" s="3">
        <v>40969</v>
      </c>
      <c r="B75" s="2" t="s">
        <v>28</v>
      </c>
      <c r="C75" s="2" t="s">
        <v>20</v>
      </c>
      <c r="D75" s="2" t="s">
        <v>30</v>
      </c>
      <c r="E75" s="107">
        <v>8610.6</v>
      </c>
    </row>
    <row r="76" spans="1:5" x14ac:dyDescent="0.2">
      <c r="A76" s="3">
        <v>41340</v>
      </c>
      <c r="B76" s="2" t="s">
        <v>17</v>
      </c>
      <c r="C76" s="2" t="s">
        <v>20</v>
      </c>
      <c r="D76" s="2" t="s">
        <v>33</v>
      </c>
      <c r="E76" s="107">
        <v>4859.1899999999996</v>
      </c>
    </row>
    <row r="77" spans="1:5" x14ac:dyDescent="0.2">
      <c r="A77" s="3">
        <v>41410</v>
      </c>
      <c r="B77" s="2" t="s">
        <v>13</v>
      </c>
      <c r="C77" s="2" t="s">
        <v>23</v>
      </c>
      <c r="D77" s="2" t="s">
        <v>32</v>
      </c>
      <c r="E77" s="107">
        <v>605.9</v>
      </c>
    </row>
    <row r="78" spans="1:5" x14ac:dyDescent="0.2">
      <c r="A78" s="3">
        <v>41257</v>
      </c>
      <c r="B78" s="2" t="s">
        <v>31</v>
      </c>
      <c r="C78" s="2" t="s">
        <v>20</v>
      </c>
      <c r="D78" s="2" t="s">
        <v>36</v>
      </c>
      <c r="E78" s="107">
        <v>2204.08</v>
      </c>
    </row>
    <row r="79" spans="1:5" x14ac:dyDescent="0.2">
      <c r="A79" s="3">
        <v>41112</v>
      </c>
      <c r="B79" s="2" t="s">
        <v>28</v>
      </c>
      <c r="C79" s="2" t="s">
        <v>14</v>
      </c>
      <c r="D79" s="2" t="s">
        <v>34</v>
      </c>
      <c r="E79" s="107">
        <v>1181.4100000000001</v>
      </c>
    </row>
    <row r="80" spans="1:5" x14ac:dyDescent="0.2">
      <c r="A80" s="3">
        <v>41178</v>
      </c>
      <c r="B80" s="2" t="s">
        <v>17</v>
      </c>
      <c r="C80" s="2" t="s">
        <v>14</v>
      </c>
      <c r="D80" s="2" t="s">
        <v>33</v>
      </c>
      <c r="E80" s="107">
        <v>2985.15</v>
      </c>
    </row>
    <row r="81" spans="1:5" x14ac:dyDescent="0.2">
      <c r="A81" s="3">
        <v>41000</v>
      </c>
      <c r="B81" s="2" t="s">
        <v>31</v>
      </c>
      <c r="C81" s="2" t="s">
        <v>27</v>
      </c>
      <c r="D81" s="2" t="s">
        <v>36</v>
      </c>
      <c r="E81" s="107">
        <v>6452.52</v>
      </c>
    </row>
    <row r="82" spans="1:5" x14ac:dyDescent="0.2">
      <c r="A82" s="3">
        <v>41384</v>
      </c>
      <c r="B82" s="2" t="s">
        <v>28</v>
      </c>
      <c r="C82" s="2" t="s">
        <v>20</v>
      </c>
      <c r="D82" s="2" t="s">
        <v>34</v>
      </c>
      <c r="E82" s="107">
        <v>1086.72</v>
      </c>
    </row>
    <row r="83" spans="1:5" x14ac:dyDescent="0.2">
      <c r="A83" s="3">
        <v>40919</v>
      </c>
      <c r="B83" s="2" t="s">
        <v>31</v>
      </c>
      <c r="C83" s="2" t="s">
        <v>14</v>
      </c>
      <c r="D83" s="2" t="s">
        <v>282</v>
      </c>
      <c r="E83" s="107">
        <v>5929.07</v>
      </c>
    </row>
    <row r="84" spans="1:5" x14ac:dyDescent="0.2">
      <c r="A84" s="3">
        <v>41128</v>
      </c>
      <c r="B84" s="2" t="s">
        <v>13</v>
      </c>
      <c r="C84" s="2" t="s">
        <v>14</v>
      </c>
      <c r="D84" s="2" t="s">
        <v>18</v>
      </c>
      <c r="E84" s="107">
        <v>7005.06</v>
      </c>
    </row>
    <row r="85" spans="1:5" x14ac:dyDescent="0.2">
      <c r="A85" s="3">
        <v>41185</v>
      </c>
      <c r="B85" s="2" t="s">
        <v>13</v>
      </c>
      <c r="C85" s="2" t="s">
        <v>23</v>
      </c>
      <c r="D85" s="2" t="s">
        <v>33</v>
      </c>
      <c r="E85" s="107">
        <v>3949.12</v>
      </c>
    </row>
    <row r="86" spans="1:5" x14ac:dyDescent="0.2">
      <c r="A86" s="3">
        <v>41619</v>
      </c>
      <c r="B86" s="2" t="s">
        <v>13</v>
      </c>
      <c r="C86" s="2" t="s">
        <v>27</v>
      </c>
      <c r="D86" s="2" t="s">
        <v>33</v>
      </c>
      <c r="E86" s="107">
        <v>9226.98</v>
      </c>
    </row>
    <row r="87" spans="1:5" x14ac:dyDescent="0.2">
      <c r="A87" s="3">
        <v>40922</v>
      </c>
      <c r="B87" s="2" t="s">
        <v>31</v>
      </c>
      <c r="C87" s="2" t="s">
        <v>20</v>
      </c>
      <c r="D87" s="2" t="s">
        <v>21</v>
      </c>
      <c r="E87" s="107">
        <v>4863.9799999999996</v>
      </c>
    </row>
    <row r="88" spans="1:5" x14ac:dyDescent="0.2">
      <c r="A88" s="3">
        <v>41114</v>
      </c>
      <c r="B88" s="2" t="s">
        <v>28</v>
      </c>
      <c r="C88" s="2" t="s">
        <v>14</v>
      </c>
      <c r="D88" s="2" t="s">
        <v>34</v>
      </c>
      <c r="E88" s="107">
        <v>7578.83</v>
      </c>
    </row>
    <row r="89" spans="1:5" x14ac:dyDescent="0.2">
      <c r="A89" s="3">
        <v>41282</v>
      </c>
      <c r="B89" s="2" t="s">
        <v>31</v>
      </c>
      <c r="C89" s="2" t="s">
        <v>14</v>
      </c>
      <c r="D89" s="2" t="s">
        <v>26</v>
      </c>
      <c r="E89" s="107">
        <v>3683.86</v>
      </c>
    </row>
    <row r="90" spans="1:5" x14ac:dyDescent="0.2">
      <c r="A90" s="3">
        <v>41067</v>
      </c>
      <c r="B90" s="2" t="s">
        <v>31</v>
      </c>
      <c r="C90" s="2" t="s">
        <v>20</v>
      </c>
      <c r="D90" s="2" t="s">
        <v>35</v>
      </c>
      <c r="E90" s="107">
        <v>7527.34</v>
      </c>
    </row>
    <row r="91" spans="1:5" x14ac:dyDescent="0.2">
      <c r="A91" s="3">
        <v>41322</v>
      </c>
      <c r="B91" s="2" t="s">
        <v>17</v>
      </c>
      <c r="C91" s="2" t="s">
        <v>20</v>
      </c>
      <c r="D91" s="2" t="s">
        <v>26</v>
      </c>
      <c r="E91" s="107">
        <v>5272.61</v>
      </c>
    </row>
    <row r="92" spans="1:5" x14ac:dyDescent="0.2">
      <c r="A92" s="3">
        <v>41070</v>
      </c>
      <c r="B92" s="2" t="s">
        <v>17</v>
      </c>
      <c r="C92" s="2" t="s">
        <v>14</v>
      </c>
      <c r="D92" s="2" t="s">
        <v>29</v>
      </c>
      <c r="E92" s="107">
        <v>5000.72</v>
      </c>
    </row>
    <row r="93" spans="1:5" x14ac:dyDescent="0.2">
      <c r="A93" s="3">
        <v>41554</v>
      </c>
      <c r="B93" s="2" t="s">
        <v>31</v>
      </c>
      <c r="C93" s="2" t="s">
        <v>14</v>
      </c>
      <c r="D93" s="2" t="s">
        <v>26</v>
      </c>
      <c r="E93" s="107">
        <v>6299.13</v>
      </c>
    </row>
    <row r="94" spans="1:5" x14ac:dyDescent="0.2">
      <c r="A94" s="3">
        <v>41411</v>
      </c>
      <c r="B94" s="2" t="s">
        <v>28</v>
      </c>
      <c r="C94" s="2" t="s">
        <v>14</v>
      </c>
      <c r="D94" s="2" t="s">
        <v>36</v>
      </c>
      <c r="E94" s="107">
        <v>4766.28</v>
      </c>
    </row>
    <row r="95" spans="1:5" x14ac:dyDescent="0.2">
      <c r="A95" s="3">
        <v>41148</v>
      </c>
      <c r="B95" s="2" t="s">
        <v>28</v>
      </c>
      <c r="C95" s="2" t="s">
        <v>20</v>
      </c>
      <c r="D95" s="2" t="s">
        <v>32</v>
      </c>
      <c r="E95" s="107">
        <v>8787.5400000000009</v>
      </c>
    </row>
    <row r="96" spans="1:5" x14ac:dyDescent="0.2">
      <c r="A96" s="3">
        <v>41019</v>
      </c>
      <c r="B96" s="2" t="s">
        <v>28</v>
      </c>
      <c r="C96" s="2" t="s">
        <v>14</v>
      </c>
      <c r="D96" s="2" t="s">
        <v>18</v>
      </c>
      <c r="E96" s="107">
        <v>6002.53</v>
      </c>
    </row>
    <row r="97" spans="1:5" x14ac:dyDescent="0.2">
      <c r="A97" s="3">
        <v>41515</v>
      </c>
      <c r="B97" s="2" t="s">
        <v>28</v>
      </c>
      <c r="C97" s="2" t="s">
        <v>27</v>
      </c>
      <c r="D97" s="2" t="s">
        <v>29</v>
      </c>
      <c r="E97" s="107">
        <v>4972.05</v>
      </c>
    </row>
    <row r="98" spans="1:5" x14ac:dyDescent="0.2">
      <c r="A98" s="3">
        <v>41627</v>
      </c>
      <c r="B98" s="2" t="s">
        <v>17</v>
      </c>
      <c r="C98" s="2" t="s">
        <v>20</v>
      </c>
      <c r="D98" s="2" t="s">
        <v>15</v>
      </c>
      <c r="E98" s="107">
        <v>7799.36</v>
      </c>
    </row>
    <row r="99" spans="1:5" x14ac:dyDescent="0.2">
      <c r="A99" s="3">
        <v>41151</v>
      </c>
      <c r="B99" s="2" t="s">
        <v>28</v>
      </c>
      <c r="C99" s="2" t="s">
        <v>14</v>
      </c>
      <c r="D99" s="2" t="s">
        <v>29</v>
      </c>
      <c r="E99" s="107">
        <v>6779.78</v>
      </c>
    </row>
    <row r="100" spans="1:5" x14ac:dyDescent="0.2">
      <c r="A100" s="3">
        <v>41019</v>
      </c>
      <c r="B100" s="2" t="s">
        <v>28</v>
      </c>
      <c r="C100" s="2" t="s">
        <v>27</v>
      </c>
      <c r="D100" s="2" t="s">
        <v>21</v>
      </c>
      <c r="E100" s="107">
        <v>9233.33</v>
      </c>
    </row>
    <row r="101" spans="1:5" x14ac:dyDescent="0.2">
      <c r="A101" s="3">
        <v>41168</v>
      </c>
      <c r="B101" s="2" t="s">
        <v>31</v>
      </c>
      <c r="C101" s="2" t="s">
        <v>14</v>
      </c>
      <c r="D101" s="2" t="s">
        <v>35</v>
      </c>
      <c r="E101" s="107">
        <v>4880.68</v>
      </c>
    </row>
    <row r="102" spans="1:5" x14ac:dyDescent="0.2">
      <c r="A102" s="3">
        <v>41294</v>
      </c>
      <c r="B102" s="2" t="s">
        <v>13</v>
      </c>
      <c r="C102" s="2" t="s">
        <v>27</v>
      </c>
      <c r="D102" s="2" t="s">
        <v>30</v>
      </c>
      <c r="E102" s="107">
        <v>4665.66</v>
      </c>
    </row>
    <row r="103" spans="1:5" x14ac:dyDescent="0.2">
      <c r="A103" s="3">
        <v>41407</v>
      </c>
      <c r="B103" s="2" t="s">
        <v>31</v>
      </c>
      <c r="C103" s="2" t="s">
        <v>23</v>
      </c>
      <c r="D103" s="2" t="s">
        <v>21</v>
      </c>
      <c r="E103" s="107">
        <v>7640.92</v>
      </c>
    </row>
    <row r="104" spans="1:5" x14ac:dyDescent="0.2">
      <c r="A104" s="3">
        <v>41105</v>
      </c>
      <c r="B104" s="2" t="s">
        <v>17</v>
      </c>
      <c r="C104" s="2" t="s">
        <v>23</v>
      </c>
      <c r="D104" s="2" t="s">
        <v>21</v>
      </c>
      <c r="E104" s="107">
        <v>2545.9899999999998</v>
      </c>
    </row>
    <row r="105" spans="1:5" x14ac:dyDescent="0.2">
      <c r="A105" s="3">
        <v>41184</v>
      </c>
      <c r="B105" s="2" t="s">
        <v>28</v>
      </c>
      <c r="C105" s="2" t="s">
        <v>14</v>
      </c>
      <c r="D105" s="2" t="s">
        <v>26</v>
      </c>
      <c r="E105" s="107">
        <v>7126.18</v>
      </c>
    </row>
    <row r="106" spans="1:5" x14ac:dyDescent="0.2">
      <c r="A106" s="3">
        <v>41614</v>
      </c>
      <c r="B106" s="2" t="s">
        <v>13</v>
      </c>
      <c r="C106" s="2" t="s">
        <v>27</v>
      </c>
      <c r="D106" s="2" t="s">
        <v>34</v>
      </c>
      <c r="E106" s="107">
        <v>2531.39</v>
      </c>
    </row>
    <row r="107" spans="1:5" x14ac:dyDescent="0.2">
      <c r="A107" s="3">
        <v>41556</v>
      </c>
      <c r="B107" s="2" t="s">
        <v>31</v>
      </c>
      <c r="C107" s="2" t="s">
        <v>27</v>
      </c>
      <c r="D107" s="2" t="s">
        <v>32</v>
      </c>
      <c r="E107" s="107">
        <v>7181.93</v>
      </c>
    </row>
    <row r="108" spans="1:5" x14ac:dyDescent="0.2">
      <c r="A108" s="3">
        <v>41094</v>
      </c>
      <c r="B108" s="2" t="s">
        <v>17</v>
      </c>
      <c r="C108" s="2" t="s">
        <v>27</v>
      </c>
      <c r="D108" s="2" t="s">
        <v>24</v>
      </c>
      <c r="E108" s="107">
        <v>5835.13</v>
      </c>
    </row>
    <row r="109" spans="1:5" x14ac:dyDescent="0.2">
      <c r="A109" s="3">
        <v>41195</v>
      </c>
      <c r="B109" s="2" t="s">
        <v>17</v>
      </c>
      <c r="C109" s="2" t="s">
        <v>27</v>
      </c>
      <c r="D109" s="2" t="s">
        <v>35</v>
      </c>
      <c r="E109" s="107">
        <v>6474.43</v>
      </c>
    </row>
    <row r="110" spans="1:5" x14ac:dyDescent="0.2">
      <c r="A110" s="3">
        <v>41275</v>
      </c>
      <c r="B110" s="2" t="s">
        <v>13</v>
      </c>
      <c r="C110" s="2" t="s">
        <v>20</v>
      </c>
      <c r="D110" s="2" t="s">
        <v>18</v>
      </c>
      <c r="E110" s="107">
        <v>2122.21</v>
      </c>
    </row>
    <row r="111" spans="1:5" x14ac:dyDescent="0.2">
      <c r="A111" s="3">
        <v>41149</v>
      </c>
      <c r="B111" s="2" t="s">
        <v>13</v>
      </c>
      <c r="C111" s="2" t="s">
        <v>20</v>
      </c>
      <c r="D111" s="2" t="s">
        <v>24</v>
      </c>
      <c r="E111" s="107">
        <v>7867.52</v>
      </c>
    </row>
    <row r="112" spans="1:5" x14ac:dyDescent="0.2">
      <c r="A112" s="3">
        <v>41513</v>
      </c>
      <c r="B112" s="2" t="s">
        <v>17</v>
      </c>
      <c r="C112" s="2" t="s">
        <v>27</v>
      </c>
      <c r="D112" s="2" t="s">
        <v>36</v>
      </c>
      <c r="E112" s="107">
        <v>6250.12</v>
      </c>
    </row>
    <row r="113" spans="1:5" x14ac:dyDescent="0.2">
      <c r="A113" s="3">
        <v>41146</v>
      </c>
      <c r="B113" s="2" t="s">
        <v>13</v>
      </c>
      <c r="C113" s="2" t="s">
        <v>20</v>
      </c>
      <c r="D113" s="2" t="s">
        <v>18</v>
      </c>
      <c r="E113" s="107">
        <v>3535.99</v>
      </c>
    </row>
    <row r="114" spans="1:5" x14ac:dyDescent="0.2">
      <c r="A114" s="3">
        <v>41124</v>
      </c>
      <c r="B114" s="2" t="s">
        <v>17</v>
      </c>
      <c r="C114" s="2" t="s">
        <v>14</v>
      </c>
      <c r="D114" s="2" t="s">
        <v>18</v>
      </c>
      <c r="E114" s="107">
        <v>9427.82</v>
      </c>
    </row>
    <row r="115" spans="1:5" x14ac:dyDescent="0.2">
      <c r="A115" s="3">
        <v>41017</v>
      </c>
      <c r="B115" s="2" t="s">
        <v>31</v>
      </c>
      <c r="C115" s="2" t="s">
        <v>23</v>
      </c>
      <c r="D115" s="2" t="s">
        <v>26</v>
      </c>
      <c r="E115" s="107">
        <v>82.3</v>
      </c>
    </row>
    <row r="116" spans="1:5" x14ac:dyDescent="0.2">
      <c r="A116" s="3">
        <v>41130</v>
      </c>
      <c r="B116" s="2" t="s">
        <v>28</v>
      </c>
      <c r="C116" s="2" t="s">
        <v>23</v>
      </c>
      <c r="D116" s="2" t="s">
        <v>29</v>
      </c>
      <c r="E116" s="107">
        <v>2492.6999999999998</v>
      </c>
    </row>
    <row r="117" spans="1:5" x14ac:dyDescent="0.2">
      <c r="A117" s="3">
        <v>41285</v>
      </c>
      <c r="B117" s="2" t="s">
        <v>13</v>
      </c>
      <c r="C117" s="2" t="s">
        <v>27</v>
      </c>
      <c r="D117" s="2" t="s">
        <v>26</v>
      </c>
      <c r="E117" s="107">
        <v>3475.35</v>
      </c>
    </row>
    <row r="118" spans="1:5" x14ac:dyDescent="0.2">
      <c r="A118" s="3">
        <v>41516</v>
      </c>
      <c r="B118" s="2" t="s">
        <v>31</v>
      </c>
      <c r="C118" s="2" t="s">
        <v>14</v>
      </c>
      <c r="D118" s="2" t="s">
        <v>32</v>
      </c>
      <c r="E118" s="107">
        <v>6592.57</v>
      </c>
    </row>
    <row r="119" spans="1:5" x14ac:dyDescent="0.2">
      <c r="A119" s="3">
        <v>41435</v>
      </c>
      <c r="B119" s="2" t="s">
        <v>17</v>
      </c>
      <c r="C119" s="2" t="s">
        <v>23</v>
      </c>
      <c r="D119" s="2" t="s">
        <v>24</v>
      </c>
      <c r="E119" s="107">
        <v>5702.68</v>
      </c>
    </row>
    <row r="120" spans="1:5" x14ac:dyDescent="0.2">
      <c r="A120" s="3">
        <v>41490</v>
      </c>
      <c r="B120" s="2" t="s">
        <v>31</v>
      </c>
      <c r="C120" s="2" t="s">
        <v>23</v>
      </c>
      <c r="D120" s="2" t="s">
        <v>18</v>
      </c>
      <c r="E120" s="107">
        <v>6701.73</v>
      </c>
    </row>
    <row r="121" spans="1:5" x14ac:dyDescent="0.2">
      <c r="A121" s="3">
        <v>41407</v>
      </c>
      <c r="B121" s="2" t="s">
        <v>17</v>
      </c>
      <c r="C121" s="2" t="s">
        <v>20</v>
      </c>
      <c r="D121" s="2" t="s">
        <v>30</v>
      </c>
      <c r="E121" s="107">
        <v>7206.46</v>
      </c>
    </row>
    <row r="122" spans="1:5" x14ac:dyDescent="0.2">
      <c r="A122" s="3">
        <v>41283</v>
      </c>
      <c r="B122" s="2" t="s">
        <v>13</v>
      </c>
      <c r="C122" s="2" t="s">
        <v>14</v>
      </c>
      <c r="D122" s="2" t="s">
        <v>18</v>
      </c>
      <c r="E122" s="107">
        <v>1230.3699999999999</v>
      </c>
    </row>
    <row r="123" spans="1:5" x14ac:dyDescent="0.2">
      <c r="A123" s="3">
        <v>41504</v>
      </c>
      <c r="B123" s="2" t="s">
        <v>13</v>
      </c>
      <c r="C123" s="2" t="s">
        <v>27</v>
      </c>
      <c r="D123" s="2" t="s">
        <v>15</v>
      </c>
      <c r="E123" s="107">
        <v>6543.04</v>
      </c>
    </row>
    <row r="124" spans="1:5" x14ac:dyDescent="0.2">
      <c r="A124" s="3">
        <v>41131</v>
      </c>
      <c r="B124" s="2" t="s">
        <v>13</v>
      </c>
      <c r="C124" s="2" t="s">
        <v>23</v>
      </c>
      <c r="D124" s="2" t="s">
        <v>21</v>
      </c>
      <c r="E124" s="107">
        <v>266.89</v>
      </c>
    </row>
    <row r="125" spans="1:5" x14ac:dyDescent="0.2">
      <c r="A125" s="3">
        <v>40954</v>
      </c>
      <c r="B125" s="2" t="s">
        <v>17</v>
      </c>
      <c r="C125" s="2" t="s">
        <v>20</v>
      </c>
      <c r="D125" s="2" t="s">
        <v>21</v>
      </c>
      <c r="E125" s="107">
        <v>159.71</v>
      </c>
    </row>
    <row r="126" spans="1:5" x14ac:dyDescent="0.2">
      <c r="A126" s="3">
        <v>41628</v>
      </c>
      <c r="B126" s="2" t="s">
        <v>28</v>
      </c>
      <c r="C126" s="2" t="s">
        <v>14</v>
      </c>
      <c r="D126" s="2" t="s">
        <v>32</v>
      </c>
      <c r="E126" s="107">
        <v>9960.8700000000008</v>
      </c>
    </row>
    <row r="127" spans="1:5" x14ac:dyDescent="0.2">
      <c r="A127" s="3">
        <v>41092</v>
      </c>
      <c r="B127" s="2" t="s">
        <v>28</v>
      </c>
      <c r="C127" s="2" t="s">
        <v>20</v>
      </c>
      <c r="D127" s="2" t="s">
        <v>24</v>
      </c>
      <c r="E127" s="107">
        <v>1520.37</v>
      </c>
    </row>
    <row r="128" spans="1:5" x14ac:dyDescent="0.2">
      <c r="A128" s="3">
        <v>41336</v>
      </c>
      <c r="B128" s="2" t="s">
        <v>17</v>
      </c>
      <c r="C128" s="2" t="s">
        <v>23</v>
      </c>
      <c r="D128" s="2" t="s">
        <v>15</v>
      </c>
      <c r="E128" s="107">
        <v>992.32</v>
      </c>
    </row>
    <row r="129" spans="1:5" x14ac:dyDescent="0.2">
      <c r="A129" s="3">
        <v>41308</v>
      </c>
      <c r="B129" s="2" t="s">
        <v>17</v>
      </c>
      <c r="C129" s="2" t="s">
        <v>23</v>
      </c>
      <c r="D129" s="2" t="s">
        <v>282</v>
      </c>
      <c r="E129" s="107">
        <v>5522.55</v>
      </c>
    </row>
    <row r="130" spans="1:5" x14ac:dyDescent="0.2">
      <c r="A130" s="3">
        <v>41599</v>
      </c>
      <c r="B130" s="2" t="s">
        <v>28</v>
      </c>
      <c r="C130" s="2" t="s">
        <v>20</v>
      </c>
      <c r="D130" s="2" t="s">
        <v>29</v>
      </c>
      <c r="E130" s="107">
        <v>3050.43</v>
      </c>
    </row>
    <row r="131" spans="1:5" x14ac:dyDescent="0.2">
      <c r="A131" s="3">
        <v>41575</v>
      </c>
      <c r="B131" s="2" t="s">
        <v>28</v>
      </c>
      <c r="C131" s="2" t="s">
        <v>27</v>
      </c>
      <c r="D131" s="2" t="s">
        <v>35</v>
      </c>
      <c r="E131" s="107">
        <v>4600.95</v>
      </c>
    </row>
    <row r="132" spans="1:5" x14ac:dyDescent="0.2">
      <c r="A132" s="3">
        <v>40969</v>
      </c>
      <c r="B132" s="2" t="s">
        <v>13</v>
      </c>
      <c r="C132" s="2" t="s">
        <v>23</v>
      </c>
      <c r="D132" s="2" t="s">
        <v>32</v>
      </c>
      <c r="E132" s="107">
        <v>4190.0600000000004</v>
      </c>
    </row>
    <row r="133" spans="1:5" x14ac:dyDescent="0.2">
      <c r="A133" s="3">
        <v>41252</v>
      </c>
      <c r="B133" s="2" t="s">
        <v>28</v>
      </c>
      <c r="C133" s="2" t="s">
        <v>23</v>
      </c>
      <c r="D133" s="2" t="s">
        <v>21</v>
      </c>
      <c r="E133" s="107">
        <v>3287.13</v>
      </c>
    </row>
    <row r="134" spans="1:5" x14ac:dyDescent="0.2">
      <c r="A134" s="3">
        <v>41047</v>
      </c>
      <c r="B134" s="2" t="s">
        <v>28</v>
      </c>
      <c r="C134" s="2" t="s">
        <v>27</v>
      </c>
      <c r="D134" s="2" t="s">
        <v>26</v>
      </c>
      <c r="E134" s="107">
        <v>6433.22</v>
      </c>
    </row>
    <row r="135" spans="1:5" x14ac:dyDescent="0.2">
      <c r="A135" s="3">
        <v>41315</v>
      </c>
      <c r="B135" s="2" t="s">
        <v>17</v>
      </c>
      <c r="C135" s="2" t="s">
        <v>14</v>
      </c>
      <c r="D135" s="2" t="s">
        <v>21</v>
      </c>
      <c r="E135" s="107">
        <v>8852.66</v>
      </c>
    </row>
    <row r="136" spans="1:5" x14ac:dyDescent="0.2">
      <c r="A136" s="3">
        <v>40969</v>
      </c>
      <c r="B136" s="2" t="s">
        <v>31</v>
      </c>
      <c r="C136" s="2" t="s">
        <v>20</v>
      </c>
      <c r="D136" s="2" t="s">
        <v>26</v>
      </c>
      <c r="E136" s="107">
        <v>6093.98</v>
      </c>
    </row>
    <row r="137" spans="1:5" x14ac:dyDescent="0.2">
      <c r="A137" s="3">
        <v>41100</v>
      </c>
      <c r="B137" s="2" t="s">
        <v>28</v>
      </c>
      <c r="C137" s="2" t="s">
        <v>23</v>
      </c>
      <c r="D137" s="2" t="s">
        <v>18</v>
      </c>
      <c r="E137" s="107">
        <v>3228.74</v>
      </c>
    </row>
    <row r="138" spans="1:5" x14ac:dyDescent="0.2">
      <c r="A138" s="3">
        <v>40929</v>
      </c>
      <c r="B138" s="2" t="s">
        <v>17</v>
      </c>
      <c r="C138" s="2" t="s">
        <v>23</v>
      </c>
      <c r="D138" s="2" t="s">
        <v>24</v>
      </c>
      <c r="E138" s="107">
        <v>9790.9500000000007</v>
      </c>
    </row>
    <row r="139" spans="1:5" x14ac:dyDescent="0.2">
      <c r="A139" s="3">
        <v>41047</v>
      </c>
      <c r="B139" s="2" t="s">
        <v>31</v>
      </c>
      <c r="C139" s="2" t="s">
        <v>23</v>
      </c>
      <c r="D139" s="2" t="s">
        <v>21</v>
      </c>
      <c r="E139" s="107">
        <v>6601.2</v>
      </c>
    </row>
    <row r="140" spans="1:5" x14ac:dyDescent="0.2">
      <c r="A140" s="3">
        <v>41456</v>
      </c>
      <c r="B140" s="2" t="s">
        <v>28</v>
      </c>
      <c r="C140" s="2" t="s">
        <v>27</v>
      </c>
      <c r="D140" s="2" t="s">
        <v>36</v>
      </c>
      <c r="E140" s="107">
        <v>7960.8</v>
      </c>
    </row>
    <row r="141" spans="1:5" x14ac:dyDescent="0.2">
      <c r="A141" s="3">
        <v>41413</v>
      </c>
      <c r="B141" s="2" t="s">
        <v>17</v>
      </c>
      <c r="C141" s="2" t="s">
        <v>23</v>
      </c>
      <c r="D141" s="2" t="s">
        <v>29</v>
      </c>
      <c r="E141" s="107">
        <v>2400.5300000000002</v>
      </c>
    </row>
    <row r="142" spans="1:5" x14ac:dyDescent="0.2">
      <c r="A142" s="3">
        <v>40999</v>
      </c>
      <c r="B142" s="2" t="s">
        <v>28</v>
      </c>
      <c r="C142" s="2" t="s">
        <v>27</v>
      </c>
      <c r="D142" s="2" t="s">
        <v>29</v>
      </c>
      <c r="E142" s="107">
        <v>4990.71</v>
      </c>
    </row>
    <row r="143" spans="1:5" x14ac:dyDescent="0.2">
      <c r="A143" s="3">
        <v>41547</v>
      </c>
      <c r="B143" s="2" t="s">
        <v>13</v>
      </c>
      <c r="C143" s="2" t="s">
        <v>27</v>
      </c>
      <c r="D143" s="2" t="s">
        <v>18</v>
      </c>
      <c r="E143" s="107">
        <v>898.54</v>
      </c>
    </row>
    <row r="144" spans="1:5" x14ac:dyDescent="0.2">
      <c r="A144" s="3">
        <v>41029</v>
      </c>
      <c r="B144" s="2" t="s">
        <v>31</v>
      </c>
      <c r="C144" s="2" t="s">
        <v>20</v>
      </c>
      <c r="D144" s="2" t="s">
        <v>29</v>
      </c>
      <c r="E144" s="107">
        <v>6491.21</v>
      </c>
    </row>
    <row r="145" spans="1:5" x14ac:dyDescent="0.2">
      <c r="A145" s="3">
        <v>41102</v>
      </c>
      <c r="B145" s="2" t="s">
        <v>28</v>
      </c>
      <c r="C145" s="2" t="s">
        <v>27</v>
      </c>
      <c r="D145" s="2" t="s">
        <v>24</v>
      </c>
      <c r="E145" s="107">
        <v>3274.9</v>
      </c>
    </row>
    <row r="146" spans="1:5" x14ac:dyDescent="0.2">
      <c r="A146" s="3">
        <v>41031</v>
      </c>
      <c r="B146" s="2" t="s">
        <v>13</v>
      </c>
      <c r="C146" s="2" t="s">
        <v>23</v>
      </c>
      <c r="D146" s="2" t="s">
        <v>24</v>
      </c>
      <c r="E146" s="107">
        <v>4798.8900000000003</v>
      </c>
    </row>
    <row r="147" spans="1:5" x14ac:dyDescent="0.2">
      <c r="A147" s="3">
        <v>41217</v>
      </c>
      <c r="B147" s="2" t="s">
        <v>31</v>
      </c>
      <c r="C147" s="2" t="s">
        <v>23</v>
      </c>
      <c r="D147" s="2" t="s">
        <v>26</v>
      </c>
      <c r="E147" s="107">
        <v>6397.83</v>
      </c>
    </row>
    <row r="148" spans="1:5" x14ac:dyDescent="0.2">
      <c r="A148" s="3">
        <v>41311</v>
      </c>
      <c r="B148" s="2" t="s">
        <v>13</v>
      </c>
      <c r="C148" s="2" t="s">
        <v>14</v>
      </c>
      <c r="D148" s="2" t="s">
        <v>35</v>
      </c>
      <c r="E148" s="107">
        <v>2236.36</v>
      </c>
    </row>
    <row r="149" spans="1:5" x14ac:dyDescent="0.2">
      <c r="A149" s="3">
        <v>41549</v>
      </c>
      <c r="B149" s="2" t="s">
        <v>31</v>
      </c>
      <c r="C149" s="2" t="s">
        <v>27</v>
      </c>
      <c r="D149" s="2" t="s">
        <v>33</v>
      </c>
      <c r="E149" s="107">
        <v>391.71</v>
      </c>
    </row>
    <row r="150" spans="1:5" x14ac:dyDescent="0.2">
      <c r="A150" s="3">
        <v>41536</v>
      </c>
      <c r="B150" s="2" t="s">
        <v>17</v>
      </c>
      <c r="C150" s="2" t="s">
        <v>23</v>
      </c>
      <c r="D150" s="2" t="s">
        <v>35</v>
      </c>
      <c r="E150" s="107">
        <v>4385.37</v>
      </c>
    </row>
    <row r="151" spans="1:5" x14ac:dyDescent="0.2">
      <c r="A151" s="3">
        <v>41056</v>
      </c>
      <c r="B151" s="2" t="s">
        <v>13</v>
      </c>
      <c r="C151" s="2" t="s">
        <v>20</v>
      </c>
      <c r="D151" s="2" t="s">
        <v>35</v>
      </c>
      <c r="E151" s="107">
        <v>4922.12</v>
      </c>
    </row>
    <row r="152" spans="1:5" x14ac:dyDescent="0.2">
      <c r="A152" s="3">
        <v>41624</v>
      </c>
      <c r="B152" s="2" t="s">
        <v>28</v>
      </c>
      <c r="C152" s="2" t="s">
        <v>14</v>
      </c>
      <c r="D152" s="2" t="s">
        <v>26</v>
      </c>
      <c r="E152" s="107">
        <v>6859.69</v>
      </c>
    </row>
    <row r="153" spans="1:5" x14ac:dyDescent="0.2">
      <c r="A153" s="3">
        <v>41412</v>
      </c>
      <c r="B153" s="2" t="s">
        <v>31</v>
      </c>
      <c r="C153" s="2" t="s">
        <v>23</v>
      </c>
      <c r="D153" s="2" t="s">
        <v>30</v>
      </c>
      <c r="E153" s="107">
        <v>4542.1400000000003</v>
      </c>
    </row>
    <row r="154" spans="1:5" x14ac:dyDescent="0.2">
      <c r="A154" s="3">
        <v>41347</v>
      </c>
      <c r="B154" s="2" t="s">
        <v>28</v>
      </c>
      <c r="C154" s="2" t="s">
        <v>27</v>
      </c>
      <c r="D154" s="2" t="s">
        <v>30</v>
      </c>
      <c r="E154" s="107">
        <v>5507.25</v>
      </c>
    </row>
    <row r="155" spans="1:5" x14ac:dyDescent="0.2">
      <c r="A155" s="3">
        <v>40989</v>
      </c>
      <c r="B155" s="2" t="s">
        <v>31</v>
      </c>
      <c r="C155" s="2" t="s">
        <v>27</v>
      </c>
      <c r="D155" s="2" t="s">
        <v>30</v>
      </c>
      <c r="E155" s="107">
        <v>4482.53</v>
      </c>
    </row>
    <row r="156" spans="1:5" x14ac:dyDescent="0.2">
      <c r="A156" s="3">
        <v>40943</v>
      </c>
      <c r="B156" s="2" t="s">
        <v>28</v>
      </c>
      <c r="C156" s="2" t="s">
        <v>27</v>
      </c>
      <c r="D156" s="2" t="s">
        <v>32</v>
      </c>
      <c r="E156" s="107">
        <v>2658.34</v>
      </c>
    </row>
    <row r="157" spans="1:5" x14ac:dyDescent="0.2">
      <c r="A157" s="3">
        <v>41083</v>
      </c>
      <c r="B157" s="2" t="s">
        <v>17</v>
      </c>
      <c r="C157" s="2" t="s">
        <v>20</v>
      </c>
      <c r="D157" s="2" t="s">
        <v>30</v>
      </c>
      <c r="E157" s="107">
        <v>4616.16</v>
      </c>
    </row>
    <row r="158" spans="1:5" x14ac:dyDescent="0.2">
      <c r="A158" s="3">
        <v>41553</v>
      </c>
      <c r="B158" s="2" t="s">
        <v>31</v>
      </c>
      <c r="C158" s="2" t="s">
        <v>27</v>
      </c>
      <c r="D158" s="2" t="s">
        <v>29</v>
      </c>
      <c r="E158" s="107">
        <v>6330.3</v>
      </c>
    </row>
    <row r="159" spans="1:5" x14ac:dyDescent="0.2">
      <c r="A159" s="3">
        <v>41364</v>
      </c>
      <c r="B159" s="2" t="s">
        <v>28</v>
      </c>
      <c r="C159" s="2" t="s">
        <v>14</v>
      </c>
      <c r="D159" s="2" t="s">
        <v>26</v>
      </c>
      <c r="E159" s="107">
        <v>1313.47</v>
      </c>
    </row>
    <row r="160" spans="1:5" x14ac:dyDescent="0.2">
      <c r="A160" s="3">
        <v>41059</v>
      </c>
      <c r="B160" s="2" t="s">
        <v>28</v>
      </c>
      <c r="C160" s="2" t="s">
        <v>23</v>
      </c>
      <c r="D160" s="2" t="s">
        <v>33</v>
      </c>
      <c r="E160" s="107">
        <v>5587.69</v>
      </c>
    </row>
    <row r="161" spans="1:5" x14ac:dyDescent="0.2">
      <c r="A161" s="3">
        <v>41099</v>
      </c>
      <c r="B161" s="2" t="s">
        <v>17</v>
      </c>
      <c r="C161" s="2" t="s">
        <v>23</v>
      </c>
      <c r="D161" s="2" t="s">
        <v>30</v>
      </c>
      <c r="E161" s="107">
        <v>3990.06</v>
      </c>
    </row>
    <row r="162" spans="1:5" x14ac:dyDescent="0.2">
      <c r="A162" s="3">
        <v>41444</v>
      </c>
      <c r="B162" s="2" t="s">
        <v>17</v>
      </c>
      <c r="C162" s="2" t="s">
        <v>27</v>
      </c>
      <c r="D162" s="2" t="s">
        <v>21</v>
      </c>
      <c r="E162" s="107">
        <v>3729.75</v>
      </c>
    </row>
    <row r="163" spans="1:5" x14ac:dyDescent="0.2">
      <c r="A163" s="3">
        <v>41620</v>
      </c>
      <c r="B163" s="2" t="s">
        <v>17</v>
      </c>
      <c r="C163" s="2" t="s">
        <v>14</v>
      </c>
      <c r="D163" s="2" t="s">
        <v>30</v>
      </c>
      <c r="E163" s="107">
        <v>136.47999999999999</v>
      </c>
    </row>
    <row r="164" spans="1:5" x14ac:dyDescent="0.2">
      <c r="A164" s="3">
        <v>41020</v>
      </c>
      <c r="B164" s="2" t="s">
        <v>28</v>
      </c>
      <c r="C164" s="2" t="s">
        <v>27</v>
      </c>
      <c r="D164" s="2" t="s">
        <v>33</v>
      </c>
      <c r="E164" s="107">
        <v>1978.08</v>
      </c>
    </row>
    <row r="165" spans="1:5" x14ac:dyDescent="0.2">
      <c r="A165" s="3">
        <v>40947</v>
      </c>
      <c r="B165" s="2" t="s">
        <v>28</v>
      </c>
      <c r="C165" s="2" t="s">
        <v>27</v>
      </c>
      <c r="D165" s="2" t="s">
        <v>15</v>
      </c>
      <c r="E165" s="107">
        <v>2582.7600000000002</v>
      </c>
    </row>
    <row r="166" spans="1:5" x14ac:dyDescent="0.2">
      <c r="A166" s="3">
        <v>41160</v>
      </c>
      <c r="B166" s="2" t="s">
        <v>17</v>
      </c>
      <c r="C166" s="2" t="s">
        <v>27</v>
      </c>
      <c r="D166" s="2" t="s">
        <v>24</v>
      </c>
      <c r="E166" s="107">
        <v>2072.27</v>
      </c>
    </row>
    <row r="167" spans="1:5" x14ac:dyDescent="0.2">
      <c r="A167" s="3">
        <v>41424</v>
      </c>
      <c r="B167" s="2" t="s">
        <v>17</v>
      </c>
      <c r="C167" s="2" t="s">
        <v>23</v>
      </c>
      <c r="D167" s="2" t="s">
        <v>15</v>
      </c>
      <c r="E167" s="107">
        <v>1894.12</v>
      </c>
    </row>
    <row r="168" spans="1:5" x14ac:dyDescent="0.2">
      <c r="A168" s="3">
        <v>40945</v>
      </c>
      <c r="B168" s="2" t="s">
        <v>31</v>
      </c>
      <c r="C168" s="2" t="s">
        <v>14</v>
      </c>
      <c r="D168" s="2" t="s">
        <v>33</v>
      </c>
      <c r="E168" s="107">
        <v>8015.49</v>
      </c>
    </row>
    <row r="169" spans="1:5" x14ac:dyDescent="0.2">
      <c r="A169" s="3">
        <v>41286</v>
      </c>
      <c r="B169" s="2" t="s">
        <v>28</v>
      </c>
      <c r="C169" s="2" t="s">
        <v>27</v>
      </c>
      <c r="D169" s="2" t="s">
        <v>282</v>
      </c>
      <c r="E169" s="107">
        <v>5884.92</v>
      </c>
    </row>
    <row r="170" spans="1:5" x14ac:dyDescent="0.2">
      <c r="A170" s="3">
        <v>41268</v>
      </c>
      <c r="B170" s="2" t="s">
        <v>17</v>
      </c>
      <c r="C170" s="2" t="s">
        <v>20</v>
      </c>
      <c r="D170" s="2" t="s">
        <v>36</v>
      </c>
      <c r="E170" s="107">
        <v>7431.63</v>
      </c>
    </row>
    <row r="171" spans="1:5" x14ac:dyDescent="0.2">
      <c r="A171" s="3">
        <v>41362</v>
      </c>
      <c r="B171" s="2" t="s">
        <v>17</v>
      </c>
      <c r="C171" s="2" t="s">
        <v>27</v>
      </c>
      <c r="D171" s="2" t="s">
        <v>15</v>
      </c>
      <c r="E171" s="107">
        <v>7492.21</v>
      </c>
    </row>
    <row r="172" spans="1:5" x14ac:dyDescent="0.2">
      <c r="A172" s="3">
        <v>41086</v>
      </c>
      <c r="B172" s="2" t="s">
        <v>17</v>
      </c>
      <c r="C172" s="2" t="s">
        <v>23</v>
      </c>
      <c r="D172" s="2" t="s">
        <v>18</v>
      </c>
      <c r="E172" s="107">
        <v>6736.05</v>
      </c>
    </row>
    <row r="173" spans="1:5" x14ac:dyDescent="0.2">
      <c r="A173" s="3">
        <v>41613</v>
      </c>
      <c r="B173" s="2" t="s">
        <v>28</v>
      </c>
      <c r="C173" s="2" t="s">
        <v>20</v>
      </c>
      <c r="D173" s="2" t="s">
        <v>33</v>
      </c>
      <c r="E173" s="107">
        <v>2243.91</v>
      </c>
    </row>
    <row r="174" spans="1:5" x14ac:dyDescent="0.2">
      <c r="A174" s="3">
        <v>41067</v>
      </c>
      <c r="B174" s="2" t="s">
        <v>28</v>
      </c>
      <c r="C174" s="2" t="s">
        <v>14</v>
      </c>
      <c r="D174" s="2" t="s">
        <v>30</v>
      </c>
      <c r="E174" s="107">
        <v>9809.18</v>
      </c>
    </row>
    <row r="175" spans="1:5" x14ac:dyDescent="0.2">
      <c r="A175" s="3">
        <v>41169</v>
      </c>
      <c r="B175" s="2" t="s">
        <v>31</v>
      </c>
      <c r="C175" s="2" t="s">
        <v>14</v>
      </c>
      <c r="D175" s="2" t="s">
        <v>29</v>
      </c>
      <c r="E175" s="107">
        <v>2865.57</v>
      </c>
    </row>
    <row r="176" spans="1:5" x14ac:dyDescent="0.2">
      <c r="A176" s="3">
        <v>41092</v>
      </c>
      <c r="B176" s="2" t="s">
        <v>17</v>
      </c>
      <c r="C176" s="2" t="s">
        <v>27</v>
      </c>
      <c r="D176" s="2" t="s">
        <v>33</v>
      </c>
      <c r="E176" s="107">
        <v>3637.79</v>
      </c>
    </row>
    <row r="177" spans="1:5" x14ac:dyDescent="0.2">
      <c r="A177" s="3">
        <v>41206</v>
      </c>
      <c r="B177" s="2" t="s">
        <v>31</v>
      </c>
      <c r="C177" s="2" t="s">
        <v>27</v>
      </c>
      <c r="D177" s="2" t="s">
        <v>29</v>
      </c>
      <c r="E177" s="107">
        <v>9517.92</v>
      </c>
    </row>
    <row r="178" spans="1:5" x14ac:dyDescent="0.2">
      <c r="A178" s="3">
        <v>41315</v>
      </c>
      <c r="B178" s="2" t="s">
        <v>17</v>
      </c>
      <c r="C178" s="2" t="s">
        <v>23</v>
      </c>
      <c r="D178" s="2" t="s">
        <v>35</v>
      </c>
      <c r="E178" s="107">
        <v>5913.46</v>
      </c>
    </row>
    <row r="179" spans="1:5" x14ac:dyDescent="0.2">
      <c r="A179" s="3">
        <v>41146</v>
      </c>
      <c r="B179" s="2" t="s">
        <v>13</v>
      </c>
      <c r="C179" s="2" t="s">
        <v>20</v>
      </c>
      <c r="D179" s="2" t="s">
        <v>35</v>
      </c>
      <c r="E179" s="107">
        <v>5769.62</v>
      </c>
    </row>
    <row r="180" spans="1:5" x14ac:dyDescent="0.2">
      <c r="A180" s="3">
        <v>41252</v>
      </c>
      <c r="B180" s="2" t="s">
        <v>28</v>
      </c>
      <c r="C180" s="2" t="s">
        <v>23</v>
      </c>
      <c r="D180" s="2" t="s">
        <v>18</v>
      </c>
      <c r="E180" s="107">
        <v>4316.8900000000003</v>
      </c>
    </row>
    <row r="181" spans="1:5" x14ac:dyDescent="0.2">
      <c r="A181" s="3">
        <v>41144</v>
      </c>
      <c r="B181" s="2" t="s">
        <v>28</v>
      </c>
      <c r="C181" s="2" t="s">
        <v>27</v>
      </c>
      <c r="D181" s="2" t="s">
        <v>30</v>
      </c>
      <c r="E181" s="107">
        <v>1762.64</v>
      </c>
    </row>
    <row r="182" spans="1:5" x14ac:dyDescent="0.2">
      <c r="A182" s="3">
        <v>40940</v>
      </c>
      <c r="B182" s="2" t="s">
        <v>13</v>
      </c>
      <c r="C182" s="2" t="s">
        <v>14</v>
      </c>
      <c r="D182" s="2" t="s">
        <v>282</v>
      </c>
      <c r="E182" s="107">
        <v>9967.8700000000008</v>
      </c>
    </row>
    <row r="183" spans="1:5" x14ac:dyDescent="0.2">
      <c r="A183" s="3">
        <v>41206</v>
      </c>
      <c r="B183" s="2" t="s">
        <v>28</v>
      </c>
      <c r="C183" s="2" t="s">
        <v>14</v>
      </c>
      <c r="D183" s="2" t="s">
        <v>15</v>
      </c>
      <c r="E183" s="107">
        <v>7369.81</v>
      </c>
    </row>
    <row r="184" spans="1:5" x14ac:dyDescent="0.2">
      <c r="A184" s="3">
        <v>40979</v>
      </c>
      <c r="B184" s="2" t="s">
        <v>28</v>
      </c>
      <c r="C184" s="2" t="s">
        <v>20</v>
      </c>
      <c r="D184" s="2" t="s">
        <v>33</v>
      </c>
      <c r="E184" s="107">
        <v>6570.44</v>
      </c>
    </row>
    <row r="185" spans="1:5" x14ac:dyDescent="0.2">
      <c r="A185" s="3">
        <v>41637</v>
      </c>
      <c r="B185" s="2" t="s">
        <v>28</v>
      </c>
      <c r="C185" s="2" t="s">
        <v>20</v>
      </c>
      <c r="D185" s="2" t="s">
        <v>282</v>
      </c>
      <c r="E185" s="107">
        <v>7285.85</v>
      </c>
    </row>
    <row r="186" spans="1:5" x14ac:dyDescent="0.2">
      <c r="A186" s="3">
        <v>41141</v>
      </c>
      <c r="B186" s="2" t="s">
        <v>28</v>
      </c>
      <c r="C186" s="2" t="s">
        <v>20</v>
      </c>
      <c r="D186" s="2" t="s">
        <v>29</v>
      </c>
      <c r="E186" s="107">
        <v>457.56</v>
      </c>
    </row>
    <row r="187" spans="1:5" x14ac:dyDescent="0.2">
      <c r="A187" s="3">
        <v>41168</v>
      </c>
      <c r="B187" s="2" t="s">
        <v>17</v>
      </c>
      <c r="C187" s="2" t="s">
        <v>20</v>
      </c>
      <c r="D187" s="2" t="s">
        <v>24</v>
      </c>
      <c r="E187" s="107">
        <v>451.46</v>
      </c>
    </row>
    <row r="188" spans="1:5" x14ac:dyDescent="0.2">
      <c r="A188" s="3">
        <v>41106</v>
      </c>
      <c r="B188" s="2" t="s">
        <v>17</v>
      </c>
      <c r="C188" s="2" t="s">
        <v>27</v>
      </c>
      <c r="D188" s="2" t="s">
        <v>32</v>
      </c>
      <c r="E188" s="107">
        <v>9582.9</v>
      </c>
    </row>
    <row r="189" spans="1:5" x14ac:dyDescent="0.2">
      <c r="A189" s="3">
        <v>41206</v>
      </c>
      <c r="B189" s="2" t="s">
        <v>17</v>
      </c>
      <c r="C189" s="2" t="s">
        <v>20</v>
      </c>
      <c r="D189" s="2" t="s">
        <v>36</v>
      </c>
      <c r="E189" s="107">
        <v>2044.46</v>
      </c>
    </row>
    <row r="190" spans="1:5" x14ac:dyDescent="0.2">
      <c r="A190" s="3">
        <v>41489</v>
      </c>
      <c r="B190" s="2" t="s">
        <v>13</v>
      </c>
      <c r="C190" s="2" t="s">
        <v>27</v>
      </c>
      <c r="D190" s="2" t="s">
        <v>26</v>
      </c>
      <c r="E190" s="107">
        <v>3463.96</v>
      </c>
    </row>
    <row r="191" spans="1:5" x14ac:dyDescent="0.2">
      <c r="A191" s="3">
        <v>40958</v>
      </c>
      <c r="B191" s="2" t="s">
        <v>13</v>
      </c>
      <c r="C191" s="2" t="s">
        <v>27</v>
      </c>
      <c r="D191" s="2" t="s">
        <v>21</v>
      </c>
      <c r="E191" s="107">
        <v>172.77</v>
      </c>
    </row>
    <row r="192" spans="1:5" x14ac:dyDescent="0.2">
      <c r="A192" s="3">
        <v>41192</v>
      </c>
      <c r="B192" s="2" t="s">
        <v>28</v>
      </c>
      <c r="C192" s="2" t="s">
        <v>27</v>
      </c>
      <c r="D192" s="2" t="s">
        <v>24</v>
      </c>
      <c r="E192" s="107">
        <v>9438.77</v>
      </c>
    </row>
    <row r="193" spans="1:5" x14ac:dyDescent="0.2">
      <c r="A193" s="3">
        <v>41169</v>
      </c>
      <c r="B193" s="2" t="s">
        <v>17</v>
      </c>
      <c r="C193" s="2" t="s">
        <v>27</v>
      </c>
      <c r="D193" s="2" t="s">
        <v>15</v>
      </c>
      <c r="E193" s="107">
        <v>4488.33</v>
      </c>
    </row>
    <row r="194" spans="1:5" x14ac:dyDescent="0.2">
      <c r="A194" s="3">
        <v>41453</v>
      </c>
      <c r="B194" s="2" t="s">
        <v>13</v>
      </c>
      <c r="C194" s="2" t="s">
        <v>23</v>
      </c>
      <c r="D194" s="2" t="s">
        <v>32</v>
      </c>
      <c r="E194" s="107">
        <v>3812.82</v>
      </c>
    </row>
    <row r="195" spans="1:5" x14ac:dyDescent="0.2">
      <c r="A195" s="3">
        <v>41245</v>
      </c>
      <c r="B195" s="2" t="s">
        <v>17</v>
      </c>
      <c r="C195" s="2" t="s">
        <v>14</v>
      </c>
      <c r="D195" s="2" t="s">
        <v>21</v>
      </c>
      <c r="E195" s="107">
        <v>7768.34</v>
      </c>
    </row>
    <row r="196" spans="1:5" x14ac:dyDescent="0.2">
      <c r="A196" s="3">
        <v>41169</v>
      </c>
      <c r="B196" s="2" t="s">
        <v>13</v>
      </c>
      <c r="C196" s="2" t="s">
        <v>14</v>
      </c>
      <c r="D196" s="2" t="s">
        <v>18</v>
      </c>
      <c r="E196" s="107">
        <v>6486.18</v>
      </c>
    </row>
    <row r="197" spans="1:5" x14ac:dyDescent="0.2">
      <c r="A197" s="3">
        <v>41321</v>
      </c>
      <c r="B197" s="2" t="s">
        <v>13</v>
      </c>
      <c r="C197" s="2" t="s">
        <v>20</v>
      </c>
      <c r="D197" s="2" t="s">
        <v>36</v>
      </c>
      <c r="E197" s="107">
        <v>8767.76</v>
      </c>
    </row>
    <row r="198" spans="1:5" x14ac:dyDescent="0.2">
      <c r="A198" s="3">
        <v>41381</v>
      </c>
      <c r="B198" s="2" t="s">
        <v>17</v>
      </c>
      <c r="C198" s="2" t="s">
        <v>20</v>
      </c>
      <c r="D198" s="2" t="s">
        <v>21</v>
      </c>
      <c r="E198" s="107">
        <v>7991.82</v>
      </c>
    </row>
    <row r="199" spans="1:5" x14ac:dyDescent="0.2">
      <c r="A199" s="3">
        <v>40933</v>
      </c>
      <c r="B199" s="2" t="s">
        <v>31</v>
      </c>
      <c r="C199" s="2" t="s">
        <v>27</v>
      </c>
      <c r="D199" s="2" t="s">
        <v>21</v>
      </c>
      <c r="E199" s="107">
        <v>3578.54</v>
      </c>
    </row>
    <row r="200" spans="1:5" x14ac:dyDescent="0.2">
      <c r="A200" s="3">
        <v>41625</v>
      </c>
      <c r="B200" s="2" t="s">
        <v>31</v>
      </c>
      <c r="C200" s="2" t="s">
        <v>27</v>
      </c>
      <c r="D200" s="2" t="s">
        <v>35</v>
      </c>
      <c r="E200" s="107">
        <v>5592.79</v>
      </c>
    </row>
    <row r="201" spans="1:5" x14ac:dyDescent="0.2">
      <c r="A201" s="3">
        <v>41068</v>
      </c>
      <c r="B201" s="2" t="s">
        <v>17</v>
      </c>
      <c r="C201" s="2" t="s">
        <v>14</v>
      </c>
      <c r="D201" s="2" t="s">
        <v>18</v>
      </c>
      <c r="E201" s="107">
        <v>9990.02</v>
      </c>
    </row>
    <row r="202" spans="1:5" x14ac:dyDescent="0.2">
      <c r="A202" s="3">
        <v>41492</v>
      </c>
      <c r="B202" s="2" t="s">
        <v>28</v>
      </c>
      <c r="C202" s="2" t="s">
        <v>14</v>
      </c>
      <c r="D202" s="2" t="s">
        <v>18</v>
      </c>
      <c r="E202" s="107">
        <v>1048.9000000000001</v>
      </c>
    </row>
    <row r="203" spans="1:5" x14ac:dyDescent="0.2">
      <c r="A203" s="3">
        <v>40987</v>
      </c>
      <c r="B203" s="2" t="s">
        <v>13</v>
      </c>
      <c r="C203" s="2" t="s">
        <v>23</v>
      </c>
      <c r="D203" s="2" t="s">
        <v>30</v>
      </c>
      <c r="E203" s="107">
        <v>7376.88</v>
      </c>
    </row>
    <row r="204" spans="1:5" x14ac:dyDescent="0.2">
      <c r="A204" s="3">
        <v>41291</v>
      </c>
      <c r="B204" s="2" t="s">
        <v>17</v>
      </c>
      <c r="C204" s="2" t="s">
        <v>27</v>
      </c>
      <c r="D204" s="2" t="s">
        <v>15</v>
      </c>
      <c r="E204" s="107">
        <v>586.23</v>
      </c>
    </row>
    <row r="205" spans="1:5" x14ac:dyDescent="0.2">
      <c r="A205" s="3">
        <v>41025</v>
      </c>
      <c r="B205" s="2" t="s">
        <v>17</v>
      </c>
      <c r="C205" s="2" t="s">
        <v>23</v>
      </c>
      <c r="D205" s="2" t="s">
        <v>26</v>
      </c>
      <c r="E205" s="107">
        <v>8017.99</v>
      </c>
    </row>
    <row r="206" spans="1:5" x14ac:dyDescent="0.2">
      <c r="A206" s="3">
        <v>41236</v>
      </c>
      <c r="B206" s="2" t="s">
        <v>28</v>
      </c>
      <c r="C206" s="2" t="s">
        <v>23</v>
      </c>
      <c r="D206" s="2" t="s">
        <v>282</v>
      </c>
      <c r="E206" s="107">
        <v>5340.37</v>
      </c>
    </row>
    <row r="207" spans="1:5" x14ac:dyDescent="0.2">
      <c r="A207" s="3">
        <v>41189</v>
      </c>
      <c r="B207" s="2" t="s">
        <v>28</v>
      </c>
      <c r="C207" s="2" t="s">
        <v>27</v>
      </c>
      <c r="D207" s="2" t="s">
        <v>24</v>
      </c>
      <c r="E207" s="107">
        <v>3122.4</v>
      </c>
    </row>
    <row r="208" spans="1:5" x14ac:dyDescent="0.2">
      <c r="A208" s="3">
        <v>40937</v>
      </c>
      <c r="B208" s="2" t="s">
        <v>13</v>
      </c>
      <c r="C208" s="2" t="s">
        <v>14</v>
      </c>
      <c r="D208" s="2" t="s">
        <v>35</v>
      </c>
      <c r="E208" s="107">
        <v>9829.42</v>
      </c>
    </row>
    <row r="209" spans="1:5" x14ac:dyDescent="0.2">
      <c r="A209" s="3">
        <v>41504</v>
      </c>
      <c r="B209" s="2" t="s">
        <v>13</v>
      </c>
      <c r="C209" s="2" t="s">
        <v>14</v>
      </c>
      <c r="D209" s="2" t="s">
        <v>34</v>
      </c>
      <c r="E209" s="107">
        <v>4574.5600000000004</v>
      </c>
    </row>
    <row r="210" spans="1:5" x14ac:dyDescent="0.2">
      <c r="A210" s="3">
        <v>41352</v>
      </c>
      <c r="B210" s="2" t="s">
        <v>13</v>
      </c>
      <c r="C210" s="2" t="s">
        <v>27</v>
      </c>
      <c r="D210" s="2" t="s">
        <v>26</v>
      </c>
      <c r="E210" s="107">
        <v>8434.3799999999992</v>
      </c>
    </row>
    <row r="211" spans="1:5" x14ac:dyDescent="0.2">
      <c r="A211" s="3">
        <v>41598</v>
      </c>
      <c r="B211" s="2" t="s">
        <v>13</v>
      </c>
      <c r="C211" s="2" t="s">
        <v>14</v>
      </c>
      <c r="D211" s="2" t="s">
        <v>33</v>
      </c>
      <c r="E211" s="107">
        <v>3561.73</v>
      </c>
    </row>
    <row r="212" spans="1:5" x14ac:dyDescent="0.2">
      <c r="A212" s="3">
        <v>40932</v>
      </c>
      <c r="B212" s="2" t="s">
        <v>17</v>
      </c>
      <c r="C212" s="2" t="s">
        <v>20</v>
      </c>
      <c r="D212" s="2" t="s">
        <v>282</v>
      </c>
      <c r="E212" s="107">
        <v>895.93</v>
      </c>
    </row>
    <row r="213" spans="1:5" x14ac:dyDescent="0.2">
      <c r="A213" s="3">
        <v>41425</v>
      </c>
      <c r="B213" s="2" t="s">
        <v>13</v>
      </c>
      <c r="C213" s="2" t="s">
        <v>20</v>
      </c>
      <c r="D213" s="2" t="s">
        <v>29</v>
      </c>
      <c r="E213" s="107">
        <v>9988.99</v>
      </c>
    </row>
    <row r="214" spans="1:5" x14ac:dyDescent="0.2">
      <c r="A214" s="3">
        <v>41015</v>
      </c>
      <c r="B214" s="2" t="s">
        <v>28</v>
      </c>
      <c r="C214" s="2" t="s">
        <v>23</v>
      </c>
      <c r="D214" s="2" t="s">
        <v>282</v>
      </c>
      <c r="E214" s="107">
        <v>4053.6</v>
      </c>
    </row>
    <row r="215" spans="1:5" x14ac:dyDescent="0.2">
      <c r="A215" s="3">
        <v>41302</v>
      </c>
      <c r="B215" s="2" t="s">
        <v>17</v>
      </c>
      <c r="C215" s="2" t="s">
        <v>27</v>
      </c>
      <c r="D215" s="2" t="s">
        <v>282</v>
      </c>
      <c r="E215" s="107">
        <v>6958.4</v>
      </c>
    </row>
    <row r="216" spans="1:5" x14ac:dyDescent="0.2">
      <c r="A216" s="3">
        <v>41156</v>
      </c>
      <c r="B216" s="2" t="s">
        <v>28</v>
      </c>
      <c r="C216" s="2" t="s">
        <v>27</v>
      </c>
      <c r="D216" s="2" t="s">
        <v>26</v>
      </c>
      <c r="E216" s="107">
        <v>7985.57</v>
      </c>
    </row>
    <row r="217" spans="1:5" x14ac:dyDescent="0.2">
      <c r="A217" s="3">
        <v>41441</v>
      </c>
      <c r="B217" s="2" t="s">
        <v>31</v>
      </c>
      <c r="C217" s="2" t="s">
        <v>23</v>
      </c>
      <c r="D217" s="2" t="s">
        <v>33</v>
      </c>
      <c r="E217" s="107">
        <v>6599.01</v>
      </c>
    </row>
    <row r="218" spans="1:5" x14ac:dyDescent="0.2">
      <c r="A218" s="3">
        <v>40913</v>
      </c>
      <c r="B218" s="2" t="s">
        <v>28</v>
      </c>
      <c r="C218" s="2" t="s">
        <v>20</v>
      </c>
      <c r="D218" s="2" t="s">
        <v>24</v>
      </c>
      <c r="E218" s="107">
        <v>1092.4000000000001</v>
      </c>
    </row>
    <row r="219" spans="1:5" x14ac:dyDescent="0.2">
      <c r="A219" s="3">
        <v>41363</v>
      </c>
      <c r="B219" s="2" t="s">
        <v>28</v>
      </c>
      <c r="C219" s="2" t="s">
        <v>27</v>
      </c>
      <c r="D219" s="2" t="s">
        <v>29</v>
      </c>
      <c r="E219" s="107">
        <v>6432.9</v>
      </c>
    </row>
    <row r="220" spans="1:5" x14ac:dyDescent="0.2">
      <c r="A220" s="3">
        <v>41540</v>
      </c>
      <c r="B220" s="2" t="s">
        <v>17</v>
      </c>
      <c r="C220" s="2" t="s">
        <v>27</v>
      </c>
      <c r="D220" s="2" t="s">
        <v>36</v>
      </c>
      <c r="E220" s="107">
        <v>3353.63</v>
      </c>
    </row>
    <row r="221" spans="1:5" x14ac:dyDescent="0.2">
      <c r="A221" s="3">
        <v>41624</v>
      </c>
      <c r="B221" s="2" t="s">
        <v>31</v>
      </c>
      <c r="C221" s="2" t="s">
        <v>14</v>
      </c>
      <c r="D221" s="2" t="s">
        <v>24</v>
      </c>
      <c r="E221" s="107">
        <v>1643.66</v>
      </c>
    </row>
    <row r="222" spans="1:5" x14ac:dyDescent="0.2">
      <c r="A222" s="3">
        <v>41260</v>
      </c>
      <c r="B222" s="2" t="s">
        <v>28</v>
      </c>
      <c r="C222" s="2" t="s">
        <v>14</v>
      </c>
      <c r="D222" s="2" t="s">
        <v>35</v>
      </c>
      <c r="E222" s="107">
        <v>2780.3</v>
      </c>
    </row>
    <row r="223" spans="1:5" x14ac:dyDescent="0.2">
      <c r="A223" s="3">
        <v>41621</v>
      </c>
      <c r="B223" s="2" t="s">
        <v>17</v>
      </c>
      <c r="C223" s="2" t="s">
        <v>27</v>
      </c>
      <c r="D223" s="2" t="s">
        <v>32</v>
      </c>
      <c r="E223" s="107">
        <v>2054.33</v>
      </c>
    </row>
    <row r="224" spans="1:5" x14ac:dyDescent="0.2">
      <c r="A224" s="3">
        <v>41639</v>
      </c>
      <c r="B224" s="2" t="s">
        <v>17</v>
      </c>
      <c r="C224" s="2" t="s">
        <v>27</v>
      </c>
      <c r="D224" s="2" t="s">
        <v>29</v>
      </c>
      <c r="E224" s="107">
        <v>9300.6</v>
      </c>
    </row>
    <row r="225" spans="1:5" x14ac:dyDescent="0.2">
      <c r="A225" s="3">
        <v>41253</v>
      </c>
      <c r="B225" s="2" t="s">
        <v>31</v>
      </c>
      <c r="C225" s="2" t="s">
        <v>14</v>
      </c>
      <c r="D225" s="2" t="s">
        <v>15</v>
      </c>
      <c r="E225" s="107">
        <v>3255.28</v>
      </c>
    </row>
    <row r="226" spans="1:5" x14ac:dyDescent="0.2">
      <c r="A226" s="3">
        <v>41204</v>
      </c>
      <c r="B226" s="2" t="s">
        <v>28</v>
      </c>
      <c r="C226" s="2" t="s">
        <v>14</v>
      </c>
      <c r="D226" s="2" t="s">
        <v>36</v>
      </c>
      <c r="E226" s="107">
        <v>4004.09</v>
      </c>
    </row>
    <row r="227" spans="1:5" x14ac:dyDescent="0.2">
      <c r="A227" s="3">
        <v>40930</v>
      </c>
      <c r="B227" s="2" t="s">
        <v>28</v>
      </c>
      <c r="C227" s="2" t="s">
        <v>20</v>
      </c>
      <c r="D227" s="2" t="s">
        <v>282</v>
      </c>
      <c r="E227" s="107">
        <v>3080.26</v>
      </c>
    </row>
    <row r="228" spans="1:5" x14ac:dyDescent="0.2">
      <c r="A228" s="3">
        <v>41056</v>
      </c>
      <c r="B228" s="2" t="s">
        <v>13</v>
      </c>
      <c r="C228" s="2" t="s">
        <v>20</v>
      </c>
      <c r="D228" s="2" t="s">
        <v>36</v>
      </c>
      <c r="E228" s="107">
        <v>194.68</v>
      </c>
    </row>
    <row r="229" spans="1:5" x14ac:dyDescent="0.2">
      <c r="A229" s="3">
        <v>41030</v>
      </c>
      <c r="B229" s="2" t="s">
        <v>13</v>
      </c>
      <c r="C229" s="2" t="s">
        <v>14</v>
      </c>
      <c r="D229" s="2" t="s">
        <v>36</v>
      </c>
      <c r="E229" s="107">
        <v>3355.05</v>
      </c>
    </row>
    <row r="230" spans="1:5" x14ac:dyDescent="0.2">
      <c r="A230" s="3">
        <v>41635</v>
      </c>
      <c r="B230" s="2" t="s">
        <v>28</v>
      </c>
      <c r="C230" s="2" t="s">
        <v>20</v>
      </c>
      <c r="D230" s="2" t="s">
        <v>18</v>
      </c>
      <c r="E230" s="107">
        <v>6822.01</v>
      </c>
    </row>
    <row r="231" spans="1:5" x14ac:dyDescent="0.2">
      <c r="A231" s="3">
        <v>41195</v>
      </c>
      <c r="B231" s="2" t="s">
        <v>13</v>
      </c>
      <c r="C231" s="2" t="s">
        <v>27</v>
      </c>
      <c r="D231" s="2" t="s">
        <v>282</v>
      </c>
      <c r="E231" s="107">
        <v>31.67</v>
      </c>
    </row>
    <row r="232" spans="1:5" x14ac:dyDescent="0.2">
      <c r="A232" s="3">
        <v>41270</v>
      </c>
      <c r="B232" s="2" t="s">
        <v>13</v>
      </c>
      <c r="C232" s="2" t="s">
        <v>20</v>
      </c>
      <c r="D232" s="2" t="s">
        <v>36</v>
      </c>
      <c r="E232" s="107">
        <v>9179.51</v>
      </c>
    </row>
    <row r="233" spans="1:5" x14ac:dyDescent="0.2">
      <c r="A233" s="3">
        <v>41341</v>
      </c>
      <c r="B233" s="2" t="s">
        <v>28</v>
      </c>
      <c r="C233" s="2" t="s">
        <v>27</v>
      </c>
      <c r="D233" s="2" t="s">
        <v>18</v>
      </c>
      <c r="E233" s="107">
        <v>3780.85</v>
      </c>
    </row>
    <row r="234" spans="1:5" x14ac:dyDescent="0.2">
      <c r="A234" s="3">
        <v>40909</v>
      </c>
      <c r="B234" s="2" t="s">
        <v>17</v>
      </c>
      <c r="C234" s="2" t="s">
        <v>14</v>
      </c>
      <c r="D234" s="2" t="s">
        <v>26</v>
      </c>
      <c r="E234" s="107">
        <v>7358.03</v>
      </c>
    </row>
    <row r="235" spans="1:5" x14ac:dyDescent="0.2">
      <c r="A235" s="3">
        <v>41465</v>
      </c>
      <c r="B235" s="2" t="s">
        <v>13</v>
      </c>
      <c r="C235" s="2" t="s">
        <v>27</v>
      </c>
      <c r="D235" s="2" t="s">
        <v>21</v>
      </c>
      <c r="E235" s="107">
        <v>9139</v>
      </c>
    </row>
    <row r="236" spans="1:5" x14ac:dyDescent="0.2">
      <c r="A236" s="3">
        <v>40950</v>
      </c>
      <c r="B236" s="2" t="s">
        <v>13</v>
      </c>
      <c r="C236" s="2" t="s">
        <v>20</v>
      </c>
      <c r="D236" s="2" t="s">
        <v>26</v>
      </c>
      <c r="E236" s="107">
        <v>4852.71</v>
      </c>
    </row>
    <row r="237" spans="1:5" x14ac:dyDescent="0.2">
      <c r="A237" s="3">
        <v>41487</v>
      </c>
      <c r="B237" s="2" t="s">
        <v>31</v>
      </c>
      <c r="C237" s="2" t="s">
        <v>14</v>
      </c>
      <c r="D237" s="2" t="s">
        <v>35</v>
      </c>
      <c r="E237" s="107">
        <v>8293</v>
      </c>
    </row>
    <row r="238" spans="1:5" x14ac:dyDescent="0.2">
      <c r="A238" s="3">
        <v>41562</v>
      </c>
      <c r="B238" s="2" t="s">
        <v>31</v>
      </c>
      <c r="C238" s="2" t="s">
        <v>23</v>
      </c>
      <c r="D238" s="2" t="s">
        <v>282</v>
      </c>
      <c r="E238" s="107">
        <v>8702.2199999999993</v>
      </c>
    </row>
    <row r="239" spans="1:5" x14ac:dyDescent="0.2">
      <c r="A239" s="3">
        <v>41323</v>
      </c>
      <c r="B239" s="2" t="s">
        <v>28</v>
      </c>
      <c r="C239" s="2" t="s">
        <v>27</v>
      </c>
      <c r="D239" s="2" t="s">
        <v>21</v>
      </c>
      <c r="E239" s="107">
        <v>6801.81</v>
      </c>
    </row>
    <row r="240" spans="1:5" x14ac:dyDescent="0.2">
      <c r="A240" s="3">
        <v>41144</v>
      </c>
      <c r="B240" s="2" t="s">
        <v>17</v>
      </c>
      <c r="C240" s="2" t="s">
        <v>20</v>
      </c>
      <c r="D240" s="2" t="s">
        <v>33</v>
      </c>
      <c r="E240" s="107">
        <v>1739.18</v>
      </c>
    </row>
    <row r="241" spans="1:5" x14ac:dyDescent="0.2">
      <c r="A241" s="3">
        <v>41232</v>
      </c>
      <c r="B241" s="2" t="s">
        <v>28</v>
      </c>
      <c r="C241" s="2" t="s">
        <v>27</v>
      </c>
      <c r="D241" s="2" t="s">
        <v>282</v>
      </c>
      <c r="E241" s="107">
        <v>1591.81</v>
      </c>
    </row>
    <row r="242" spans="1:5" x14ac:dyDescent="0.2">
      <c r="A242" s="3">
        <v>41008</v>
      </c>
      <c r="B242" s="2" t="s">
        <v>31</v>
      </c>
      <c r="C242" s="2" t="s">
        <v>23</v>
      </c>
      <c r="D242" s="2" t="s">
        <v>282</v>
      </c>
      <c r="E242" s="107">
        <v>4565.57</v>
      </c>
    </row>
    <row r="243" spans="1:5" x14ac:dyDescent="0.2">
      <c r="A243" s="3">
        <v>41111</v>
      </c>
      <c r="B243" s="2" t="s">
        <v>13</v>
      </c>
      <c r="C243" s="2" t="s">
        <v>23</v>
      </c>
      <c r="D243" s="2" t="s">
        <v>33</v>
      </c>
      <c r="E243" s="107">
        <v>1865.9</v>
      </c>
    </row>
    <row r="244" spans="1:5" x14ac:dyDescent="0.2">
      <c r="A244" s="3">
        <v>41563</v>
      </c>
      <c r="B244" s="2" t="s">
        <v>31</v>
      </c>
      <c r="C244" s="2" t="s">
        <v>23</v>
      </c>
      <c r="D244" s="2" t="s">
        <v>29</v>
      </c>
      <c r="E244" s="107">
        <v>7328.66</v>
      </c>
    </row>
    <row r="245" spans="1:5" x14ac:dyDescent="0.2">
      <c r="A245" s="3">
        <v>41608</v>
      </c>
      <c r="B245" s="2" t="s">
        <v>28</v>
      </c>
      <c r="C245" s="2" t="s">
        <v>20</v>
      </c>
      <c r="D245" s="2" t="s">
        <v>21</v>
      </c>
      <c r="E245" s="107">
        <v>8208.32</v>
      </c>
    </row>
    <row r="246" spans="1:5" x14ac:dyDescent="0.2">
      <c r="A246" s="3">
        <v>41600</v>
      </c>
      <c r="B246" s="2" t="s">
        <v>17</v>
      </c>
      <c r="C246" s="2" t="s">
        <v>14</v>
      </c>
      <c r="D246" s="2" t="s">
        <v>36</v>
      </c>
      <c r="E246" s="107">
        <v>7500.83</v>
      </c>
    </row>
    <row r="247" spans="1:5" x14ac:dyDescent="0.2">
      <c r="A247" s="3">
        <v>41487</v>
      </c>
      <c r="B247" s="2" t="s">
        <v>31</v>
      </c>
      <c r="C247" s="2" t="s">
        <v>27</v>
      </c>
      <c r="D247" s="2" t="s">
        <v>21</v>
      </c>
      <c r="E247" s="107">
        <v>8355.24</v>
      </c>
    </row>
    <row r="248" spans="1:5" x14ac:dyDescent="0.2">
      <c r="A248" s="3">
        <v>41311</v>
      </c>
      <c r="B248" s="2" t="s">
        <v>28</v>
      </c>
      <c r="C248" s="2" t="s">
        <v>23</v>
      </c>
      <c r="D248" s="2" t="s">
        <v>35</v>
      </c>
      <c r="E248" s="107">
        <v>7299.41</v>
      </c>
    </row>
    <row r="249" spans="1:5" x14ac:dyDescent="0.2">
      <c r="A249" s="3">
        <v>41159</v>
      </c>
      <c r="B249" s="2" t="s">
        <v>28</v>
      </c>
      <c r="C249" s="2" t="s">
        <v>27</v>
      </c>
      <c r="D249" s="2" t="s">
        <v>30</v>
      </c>
      <c r="E249" s="107">
        <v>2742.97</v>
      </c>
    </row>
    <row r="250" spans="1:5" x14ac:dyDescent="0.2">
      <c r="A250" s="3">
        <v>41071</v>
      </c>
      <c r="B250" s="2" t="s">
        <v>28</v>
      </c>
      <c r="C250" s="2" t="s">
        <v>14</v>
      </c>
      <c r="D250" s="2" t="s">
        <v>26</v>
      </c>
      <c r="E250" s="107">
        <v>4899.28</v>
      </c>
    </row>
    <row r="251" spans="1:5" x14ac:dyDescent="0.2">
      <c r="A251" s="3">
        <v>41511</v>
      </c>
      <c r="B251" s="2" t="s">
        <v>17</v>
      </c>
      <c r="C251" s="2" t="s">
        <v>23</v>
      </c>
      <c r="D251" s="2" t="s">
        <v>36</v>
      </c>
      <c r="E251" s="107">
        <v>7383.2</v>
      </c>
    </row>
    <row r="252" spans="1:5" x14ac:dyDescent="0.2">
      <c r="A252" s="3">
        <v>41351</v>
      </c>
      <c r="B252" s="2" t="s">
        <v>28</v>
      </c>
      <c r="C252" s="2" t="s">
        <v>27</v>
      </c>
      <c r="D252" s="2" t="s">
        <v>21</v>
      </c>
      <c r="E252" s="107">
        <v>367</v>
      </c>
    </row>
    <row r="253" spans="1:5" x14ac:dyDescent="0.2">
      <c r="A253" s="3">
        <v>41404</v>
      </c>
      <c r="B253" s="2" t="s">
        <v>13</v>
      </c>
      <c r="C253" s="2" t="s">
        <v>14</v>
      </c>
      <c r="D253" s="2" t="s">
        <v>33</v>
      </c>
      <c r="E253" s="107">
        <v>5015.6099999999997</v>
      </c>
    </row>
    <row r="254" spans="1:5" x14ac:dyDescent="0.2">
      <c r="A254" s="3">
        <v>41371</v>
      </c>
      <c r="B254" s="2" t="s">
        <v>28</v>
      </c>
      <c r="C254" s="2" t="s">
        <v>23</v>
      </c>
      <c r="D254" s="2" t="s">
        <v>30</v>
      </c>
      <c r="E254" s="107">
        <v>1296.3</v>
      </c>
    </row>
    <row r="255" spans="1:5" x14ac:dyDescent="0.2">
      <c r="A255" s="3">
        <v>41624</v>
      </c>
      <c r="B255" s="2" t="s">
        <v>28</v>
      </c>
      <c r="C255" s="2" t="s">
        <v>23</v>
      </c>
      <c r="D255" s="2" t="s">
        <v>21</v>
      </c>
      <c r="E255" s="107">
        <v>5430.38</v>
      </c>
    </row>
    <row r="256" spans="1:5" x14ac:dyDescent="0.2">
      <c r="A256" s="3">
        <v>41252</v>
      </c>
      <c r="B256" s="2" t="s">
        <v>28</v>
      </c>
      <c r="C256" s="2" t="s">
        <v>20</v>
      </c>
      <c r="D256" s="2" t="s">
        <v>32</v>
      </c>
      <c r="E256" s="107">
        <v>1394.11</v>
      </c>
    </row>
    <row r="257" spans="1:5" x14ac:dyDescent="0.2">
      <c r="A257" s="3">
        <v>40955</v>
      </c>
      <c r="B257" s="2" t="s">
        <v>13</v>
      </c>
      <c r="C257" s="2" t="s">
        <v>14</v>
      </c>
      <c r="D257" s="2" t="s">
        <v>32</v>
      </c>
      <c r="E257" s="107">
        <v>8619.7099999999991</v>
      </c>
    </row>
    <row r="258" spans="1:5" x14ac:dyDescent="0.2">
      <c r="A258" s="3">
        <v>40917</v>
      </c>
      <c r="B258" s="2" t="s">
        <v>31</v>
      </c>
      <c r="C258" s="2" t="s">
        <v>27</v>
      </c>
      <c r="D258" s="2" t="s">
        <v>29</v>
      </c>
      <c r="E258" s="107">
        <v>5596.57</v>
      </c>
    </row>
    <row r="259" spans="1:5" x14ac:dyDescent="0.2">
      <c r="A259" s="3">
        <v>41114</v>
      </c>
      <c r="B259" s="2" t="s">
        <v>31</v>
      </c>
      <c r="C259" s="2" t="s">
        <v>20</v>
      </c>
      <c r="D259" s="2" t="s">
        <v>15</v>
      </c>
      <c r="E259" s="107">
        <v>8741.44</v>
      </c>
    </row>
    <row r="260" spans="1:5" x14ac:dyDescent="0.2">
      <c r="A260" s="3">
        <v>41441</v>
      </c>
      <c r="B260" s="2" t="s">
        <v>28</v>
      </c>
      <c r="C260" s="2" t="s">
        <v>27</v>
      </c>
      <c r="D260" s="2" t="s">
        <v>24</v>
      </c>
      <c r="E260" s="107">
        <v>3165.52</v>
      </c>
    </row>
    <row r="261" spans="1:5" x14ac:dyDescent="0.2">
      <c r="A261" s="3">
        <v>41303</v>
      </c>
      <c r="B261" s="2" t="s">
        <v>28</v>
      </c>
      <c r="C261" s="2" t="s">
        <v>27</v>
      </c>
      <c r="D261" s="2" t="s">
        <v>30</v>
      </c>
      <c r="E261" s="107">
        <v>2254.5500000000002</v>
      </c>
    </row>
    <row r="262" spans="1:5" x14ac:dyDescent="0.2">
      <c r="A262" s="3">
        <v>41540</v>
      </c>
      <c r="B262" s="2" t="s">
        <v>31</v>
      </c>
      <c r="C262" s="2" t="s">
        <v>23</v>
      </c>
      <c r="D262" s="2" t="s">
        <v>29</v>
      </c>
      <c r="E262" s="107">
        <v>3627.5</v>
      </c>
    </row>
    <row r="263" spans="1:5" x14ac:dyDescent="0.2">
      <c r="A263" s="3">
        <v>41308</v>
      </c>
      <c r="B263" s="2" t="s">
        <v>13</v>
      </c>
      <c r="C263" s="2" t="s">
        <v>23</v>
      </c>
      <c r="D263" s="2" t="s">
        <v>30</v>
      </c>
      <c r="E263" s="107">
        <v>2007.96</v>
      </c>
    </row>
    <row r="264" spans="1:5" x14ac:dyDescent="0.2">
      <c r="A264" s="3">
        <v>41033</v>
      </c>
      <c r="B264" s="2" t="s">
        <v>17</v>
      </c>
      <c r="C264" s="2" t="s">
        <v>27</v>
      </c>
      <c r="D264" s="2" t="s">
        <v>29</v>
      </c>
      <c r="E264" s="107">
        <v>2659.18</v>
      </c>
    </row>
    <row r="265" spans="1:5" x14ac:dyDescent="0.2">
      <c r="A265" s="3">
        <v>41452</v>
      </c>
      <c r="B265" s="2" t="s">
        <v>31</v>
      </c>
      <c r="C265" s="2" t="s">
        <v>20</v>
      </c>
      <c r="D265" s="2" t="s">
        <v>15</v>
      </c>
      <c r="E265" s="107">
        <v>4519.2</v>
      </c>
    </row>
    <row r="266" spans="1:5" x14ac:dyDescent="0.2">
      <c r="A266" s="3">
        <v>41523</v>
      </c>
      <c r="B266" s="2" t="s">
        <v>17</v>
      </c>
      <c r="C266" s="2" t="s">
        <v>20</v>
      </c>
      <c r="D266" s="2" t="s">
        <v>29</v>
      </c>
      <c r="E266" s="107">
        <v>6123.8</v>
      </c>
    </row>
    <row r="267" spans="1:5" x14ac:dyDescent="0.2">
      <c r="A267" s="3">
        <v>41466</v>
      </c>
      <c r="B267" s="2" t="s">
        <v>17</v>
      </c>
      <c r="C267" s="2" t="s">
        <v>23</v>
      </c>
      <c r="D267" s="2" t="s">
        <v>26</v>
      </c>
      <c r="E267" s="107">
        <v>7226.38</v>
      </c>
    </row>
    <row r="268" spans="1:5" x14ac:dyDescent="0.2">
      <c r="A268" s="3">
        <v>41003</v>
      </c>
      <c r="B268" s="2" t="s">
        <v>17</v>
      </c>
      <c r="C268" s="2" t="s">
        <v>14</v>
      </c>
      <c r="D268" s="2" t="s">
        <v>30</v>
      </c>
      <c r="E268" s="107">
        <v>2737.67</v>
      </c>
    </row>
    <row r="269" spans="1:5" x14ac:dyDescent="0.2">
      <c r="A269" s="3">
        <v>40945</v>
      </c>
      <c r="B269" s="2" t="s">
        <v>17</v>
      </c>
      <c r="C269" s="2" t="s">
        <v>14</v>
      </c>
      <c r="D269" s="2" t="s">
        <v>30</v>
      </c>
      <c r="E269" s="107">
        <v>5634.28</v>
      </c>
    </row>
    <row r="270" spans="1:5" x14ac:dyDescent="0.2">
      <c r="A270" s="3">
        <v>41631</v>
      </c>
      <c r="B270" s="2" t="s">
        <v>31</v>
      </c>
      <c r="C270" s="2" t="s">
        <v>20</v>
      </c>
      <c r="D270" s="2" t="s">
        <v>36</v>
      </c>
      <c r="E270" s="107">
        <v>7390.26</v>
      </c>
    </row>
    <row r="271" spans="1:5" x14ac:dyDescent="0.2">
      <c r="A271" s="3">
        <v>41438</v>
      </c>
      <c r="B271" s="2" t="s">
        <v>31</v>
      </c>
      <c r="C271" s="2" t="s">
        <v>14</v>
      </c>
      <c r="D271" s="2" t="s">
        <v>282</v>
      </c>
      <c r="E271" s="107">
        <v>9566.86</v>
      </c>
    </row>
    <row r="272" spans="1:5" x14ac:dyDescent="0.2">
      <c r="A272" s="3">
        <v>41615</v>
      </c>
      <c r="B272" s="2" t="s">
        <v>31</v>
      </c>
      <c r="C272" s="2" t="s">
        <v>14</v>
      </c>
      <c r="D272" s="2" t="s">
        <v>34</v>
      </c>
      <c r="E272" s="107">
        <v>6261.06</v>
      </c>
    </row>
    <row r="273" spans="1:5" x14ac:dyDescent="0.2">
      <c r="A273" s="3">
        <v>41293</v>
      </c>
      <c r="B273" s="2" t="s">
        <v>28</v>
      </c>
      <c r="C273" s="2" t="s">
        <v>20</v>
      </c>
      <c r="D273" s="2" t="s">
        <v>34</v>
      </c>
      <c r="E273" s="107">
        <v>4920.38</v>
      </c>
    </row>
    <row r="274" spans="1:5" x14ac:dyDescent="0.2">
      <c r="A274" s="3">
        <v>41226</v>
      </c>
      <c r="B274" s="2" t="s">
        <v>31</v>
      </c>
      <c r="C274" s="2" t="s">
        <v>14</v>
      </c>
      <c r="D274" s="2" t="s">
        <v>282</v>
      </c>
      <c r="E274" s="107">
        <v>7694.13</v>
      </c>
    </row>
    <row r="275" spans="1:5" x14ac:dyDescent="0.2">
      <c r="A275" s="3">
        <v>41476</v>
      </c>
      <c r="B275" s="2" t="s">
        <v>31</v>
      </c>
      <c r="C275" s="2" t="s">
        <v>20</v>
      </c>
      <c r="D275" s="2" t="s">
        <v>24</v>
      </c>
      <c r="E275" s="107">
        <v>7255.67</v>
      </c>
    </row>
    <row r="276" spans="1:5" x14ac:dyDescent="0.2">
      <c r="A276" s="3">
        <v>41208</v>
      </c>
      <c r="B276" s="2" t="s">
        <v>28</v>
      </c>
      <c r="C276" s="2" t="s">
        <v>27</v>
      </c>
      <c r="D276" s="2" t="s">
        <v>282</v>
      </c>
      <c r="E276" s="107">
        <v>6638.15</v>
      </c>
    </row>
    <row r="277" spans="1:5" x14ac:dyDescent="0.2">
      <c r="A277" s="3">
        <v>41082</v>
      </c>
      <c r="B277" s="2" t="s">
        <v>17</v>
      </c>
      <c r="C277" s="2" t="s">
        <v>14</v>
      </c>
      <c r="D277" s="2" t="s">
        <v>15</v>
      </c>
      <c r="E277" s="107">
        <v>9190.24</v>
      </c>
    </row>
    <row r="278" spans="1:5" x14ac:dyDescent="0.2">
      <c r="A278" s="3">
        <v>41228</v>
      </c>
      <c r="B278" s="2" t="s">
        <v>31</v>
      </c>
      <c r="C278" s="2" t="s">
        <v>23</v>
      </c>
      <c r="D278" s="2" t="s">
        <v>26</v>
      </c>
      <c r="E278" s="107">
        <v>7139.52</v>
      </c>
    </row>
    <row r="279" spans="1:5" x14ac:dyDescent="0.2">
      <c r="A279" s="3">
        <v>41419</v>
      </c>
      <c r="B279" s="2" t="s">
        <v>28</v>
      </c>
      <c r="C279" s="2" t="s">
        <v>23</v>
      </c>
      <c r="D279" s="2" t="s">
        <v>35</v>
      </c>
      <c r="E279" s="107">
        <v>2928.77</v>
      </c>
    </row>
    <row r="280" spans="1:5" x14ac:dyDescent="0.2">
      <c r="A280" s="3">
        <v>41607</v>
      </c>
      <c r="B280" s="2" t="s">
        <v>13</v>
      </c>
      <c r="C280" s="2" t="s">
        <v>14</v>
      </c>
      <c r="D280" s="2" t="s">
        <v>32</v>
      </c>
      <c r="E280" s="107">
        <v>6995.52</v>
      </c>
    </row>
    <row r="281" spans="1:5" x14ac:dyDescent="0.2">
      <c r="A281" s="3">
        <v>41517</v>
      </c>
      <c r="B281" s="2" t="s">
        <v>17</v>
      </c>
      <c r="C281" s="2" t="s">
        <v>14</v>
      </c>
      <c r="D281" s="2" t="s">
        <v>36</v>
      </c>
      <c r="E281" s="107">
        <v>1168.17</v>
      </c>
    </row>
    <row r="282" spans="1:5" x14ac:dyDescent="0.2">
      <c r="A282" s="3">
        <v>41173</v>
      </c>
      <c r="B282" s="2" t="s">
        <v>17</v>
      </c>
      <c r="C282" s="2" t="s">
        <v>14</v>
      </c>
      <c r="D282" s="2" t="s">
        <v>18</v>
      </c>
      <c r="E282" s="107">
        <v>2976.57</v>
      </c>
    </row>
    <row r="283" spans="1:5" x14ac:dyDescent="0.2">
      <c r="A283" s="3">
        <v>41451</v>
      </c>
      <c r="B283" s="2" t="s">
        <v>13</v>
      </c>
      <c r="C283" s="2" t="s">
        <v>20</v>
      </c>
      <c r="D283" s="2" t="s">
        <v>35</v>
      </c>
      <c r="E283" s="107">
        <v>3383.18</v>
      </c>
    </row>
    <row r="284" spans="1:5" x14ac:dyDescent="0.2">
      <c r="A284" s="3">
        <v>41260</v>
      </c>
      <c r="B284" s="2" t="s">
        <v>28</v>
      </c>
      <c r="C284" s="2" t="s">
        <v>27</v>
      </c>
      <c r="D284" s="2" t="s">
        <v>15</v>
      </c>
      <c r="E284" s="107">
        <v>1116.78</v>
      </c>
    </row>
    <row r="285" spans="1:5" x14ac:dyDescent="0.2">
      <c r="A285" s="3">
        <v>41091</v>
      </c>
      <c r="B285" s="2" t="s">
        <v>31</v>
      </c>
      <c r="C285" s="2" t="s">
        <v>20</v>
      </c>
      <c r="D285" s="2" t="s">
        <v>34</v>
      </c>
      <c r="E285" s="107">
        <v>285.3</v>
      </c>
    </row>
    <row r="286" spans="1:5" x14ac:dyDescent="0.2">
      <c r="A286" s="3">
        <v>41274</v>
      </c>
      <c r="B286" s="2" t="s">
        <v>13</v>
      </c>
      <c r="C286" s="2" t="s">
        <v>27</v>
      </c>
      <c r="D286" s="2" t="s">
        <v>30</v>
      </c>
      <c r="E286" s="107">
        <v>5023.6099999999997</v>
      </c>
    </row>
    <row r="287" spans="1:5" x14ac:dyDescent="0.2">
      <c r="A287" s="3">
        <v>41614</v>
      </c>
      <c r="B287" s="2" t="s">
        <v>17</v>
      </c>
      <c r="C287" s="2" t="s">
        <v>14</v>
      </c>
      <c r="D287" s="2" t="s">
        <v>33</v>
      </c>
      <c r="E287" s="107">
        <v>2024.77</v>
      </c>
    </row>
    <row r="288" spans="1:5" x14ac:dyDescent="0.2">
      <c r="A288" s="3">
        <v>41494</v>
      </c>
      <c r="B288" s="2" t="s">
        <v>13</v>
      </c>
      <c r="C288" s="2" t="s">
        <v>27</v>
      </c>
      <c r="D288" s="2" t="s">
        <v>26</v>
      </c>
      <c r="E288" s="107">
        <v>3792.36</v>
      </c>
    </row>
    <row r="289" spans="1:5" x14ac:dyDescent="0.2">
      <c r="A289" s="3">
        <v>41463</v>
      </c>
      <c r="B289" s="2" t="s">
        <v>28</v>
      </c>
      <c r="C289" s="2" t="s">
        <v>23</v>
      </c>
      <c r="D289" s="2" t="s">
        <v>33</v>
      </c>
      <c r="E289" s="107">
        <v>4945.1000000000004</v>
      </c>
    </row>
    <row r="290" spans="1:5" x14ac:dyDescent="0.2">
      <c r="A290" s="3">
        <v>41622</v>
      </c>
      <c r="B290" s="2" t="s">
        <v>13</v>
      </c>
      <c r="C290" s="2" t="s">
        <v>20</v>
      </c>
      <c r="D290" s="2" t="s">
        <v>282</v>
      </c>
      <c r="E290" s="107">
        <v>5669.01</v>
      </c>
    </row>
    <row r="291" spans="1:5" x14ac:dyDescent="0.2">
      <c r="A291" s="3">
        <v>41396</v>
      </c>
      <c r="B291" s="2" t="s">
        <v>31</v>
      </c>
      <c r="C291" s="2" t="s">
        <v>14</v>
      </c>
      <c r="D291" s="2" t="s">
        <v>36</v>
      </c>
      <c r="E291" s="107">
        <v>9743.7099999999991</v>
      </c>
    </row>
    <row r="292" spans="1:5" x14ac:dyDescent="0.2">
      <c r="A292" s="3">
        <v>41291</v>
      </c>
      <c r="B292" s="2" t="s">
        <v>13</v>
      </c>
      <c r="C292" s="2" t="s">
        <v>14</v>
      </c>
      <c r="D292" s="2" t="s">
        <v>24</v>
      </c>
      <c r="E292" s="107">
        <v>3336.56</v>
      </c>
    </row>
    <row r="293" spans="1:5" x14ac:dyDescent="0.2">
      <c r="A293" s="3">
        <v>41509</v>
      </c>
      <c r="B293" s="2" t="s">
        <v>28</v>
      </c>
      <c r="C293" s="2" t="s">
        <v>23</v>
      </c>
      <c r="D293" s="2" t="s">
        <v>15</v>
      </c>
      <c r="E293" s="107">
        <v>8921.3700000000008</v>
      </c>
    </row>
    <row r="294" spans="1:5" x14ac:dyDescent="0.2">
      <c r="A294" s="3">
        <v>41399</v>
      </c>
      <c r="B294" s="2" t="s">
        <v>13</v>
      </c>
      <c r="C294" s="2" t="s">
        <v>27</v>
      </c>
      <c r="D294" s="2" t="s">
        <v>32</v>
      </c>
      <c r="E294" s="107">
        <v>9754.1200000000008</v>
      </c>
    </row>
    <row r="295" spans="1:5" x14ac:dyDescent="0.2">
      <c r="A295" s="3">
        <v>41204</v>
      </c>
      <c r="B295" s="2" t="s">
        <v>31</v>
      </c>
      <c r="C295" s="2" t="s">
        <v>14</v>
      </c>
      <c r="D295" s="2" t="s">
        <v>18</v>
      </c>
      <c r="E295" s="107">
        <v>1205.05</v>
      </c>
    </row>
    <row r="296" spans="1:5" x14ac:dyDescent="0.2">
      <c r="A296" s="3">
        <v>41508</v>
      </c>
      <c r="B296" s="2" t="s">
        <v>31</v>
      </c>
      <c r="C296" s="2" t="s">
        <v>27</v>
      </c>
      <c r="D296" s="2" t="s">
        <v>32</v>
      </c>
      <c r="E296" s="107">
        <v>5923.29</v>
      </c>
    </row>
    <row r="297" spans="1:5" x14ac:dyDescent="0.2">
      <c r="A297" s="3">
        <v>41490</v>
      </c>
      <c r="B297" s="2" t="s">
        <v>31</v>
      </c>
      <c r="C297" s="2" t="s">
        <v>20</v>
      </c>
      <c r="D297" s="2" t="s">
        <v>34</v>
      </c>
      <c r="E297" s="107">
        <v>5253.03</v>
      </c>
    </row>
    <row r="298" spans="1:5" x14ac:dyDescent="0.2">
      <c r="A298" s="3">
        <v>41580</v>
      </c>
      <c r="B298" s="2" t="s">
        <v>17</v>
      </c>
      <c r="C298" s="2" t="s">
        <v>14</v>
      </c>
      <c r="D298" s="2" t="s">
        <v>21</v>
      </c>
      <c r="E298" s="107">
        <v>7618.63</v>
      </c>
    </row>
    <row r="299" spans="1:5" x14ac:dyDescent="0.2">
      <c r="A299" s="3">
        <v>41395</v>
      </c>
      <c r="B299" s="2" t="s">
        <v>13</v>
      </c>
      <c r="C299" s="2" t="s">
        <v>14</v>
      </c>
      <c r="D299" s="2" t="s">
        <v>18</v>
      </c>
      <c r="E299" s="107">
        <v>9094.93</v>
      </c>
    </row>
    <row r="300" spans="1:5" x14ac:dyDescent="0.2">
      <c r="A300" s="3">
        <v>41371</v>
      </c>
      <c r="B300" s="2" t="s">
        <v>13</v>
      </c>
      <c r="C300" s="2" t="s">
        <v>20</v>
      </c>
      <c r="D300" s="2" t="s">
        <v>36</v>
      </c>
      <c r="E300" s="107">
        <v>6112.4</v>
      </c>
    </row>
    <row r="301" spans="1:5" x14ac:dyDescent="0.2">
      <c r="A301" s="3">
        <v>41270</v>
      </c>
      <c r="B301" s="2" t="s">
        <v>28</v>
      </c>
      <c r="C301" s="2" t="s">
        <v>23</v>
      </c>
      <c r="D301" s="2" t="s">
        <v>26</v>
      </c>
      <c r="E301" s="107">
        <v>1487.56</v>
      </c>
    </row>
    <row r="302" spans="1:5" x14ac:dyDescent="0.2">
      <c r="A302" s="3">
        <v>41339</v>
      </c>
      <c r="B302" s="2" t="s">
        <v>31</v>
      </c>
      <c r="C302" s="2" t="s">
        <v>14</v>
      </c>
      <c r="D302" s="2" t="s">
        <v>29</v>
      </c>
      <c r="E302" s="107">
        <v>4285.96</v>
      </c>
    </row>
    <row r="303" spans="1:5" x14ac:dyDescent="0.2">
      <c r="A303" s="3">
        <v>41511</v>
      </c>
      <c r="B303" s="2" t="s">
        <v>13</v>
      </c>
      <c r="C303" s="2" t="s">
        <v>23</v>
      </c>
      <c r="D303" s="2" t="s">
        <v>21</v>
      </c>
      <c r="E303" s="107">
        <v>1150.29</v>
      </c>
    </row>
    <row r="304" spans="1:5" x14ac:dyDescent="0.2">
      <c r="A304" s="3">
        <v>41233</v>
      </c>
      <c r="B304" s="2" t="s">
        <v>17</v>
      </c>
      <c r="C304" s="2" t="s">
        <v>14</v>
      </c>
      <c r="D304" s="2" t="s">
        <v>34</v>
      </c>
      <c r="E304" s="107">
        <v>4334.8900000000003</v>
      </c>
    </row>
    <row r="305" spans="1:5" x14ac:dyDescent="0.2">
      <c r="A305" s="3">
        <v>41154</v>
      </c>
      <c r="B305" s="2" t="s">
        <v>31</v>
      </c>
      <c r="C305" s="2" t="s">
        <v>23</v>
      </c>
      <c r="D305" s="2" t="s">
        <v>35</v>
      </c>
      <c r="E305" s="107">
        <v>5810.15</v>
      </c>
    </row>
    <row r="306" spans="1:5" x14ac:dyDescent="0.2">
      <c r="A306" s="3">
        <v>41154</v>
      </c>
      <c r="B306" s="2" t="s">
        <v>31</v>
      </c>
      <c r="C306" s="2" t="s">
        <v>14</v>
      </c>
      <c r="D306" s="2" t="s">
        <v>24</v>
      </c>
      <c r="E306" s="107">
        <v>5851.51</v>
      </c>
    </row>
    <row r="307" spans="1:5" x14ac:dyDescent="0.2">
      <c r="A307" s="3">
        <v>41505</v>
      </c>
      <c r="B307" s="2" t="s">
        <v>13</v>
      </c>
      <c r="C307" s="2" t="s">
        <v>27</v>
      </c>
      <c r="D307" s="2" t="s">
        <v>26</v>
      </c>
      <c r="E307" s="107">
        <v>9809.41</v>
      </c>
    </row>
    <row r="308" spans="1:5" x14ac:dyDescent="0.2">
      <c r="A308" s="3">
        <v>40969</v>
      </c>
      <c r="B308" s="2" t="s">
        <v>13</v>
      </c>
      <c r="C308" s="2" t="s">
        <v>14</v>
      </c>
      <c r="D308" s="2" t="s">
        <v>35</v>
      </c>
      <c r="E308" s="107">
        <v>7494.9</v>
      </c>
    </row>
    <row r="309" spans="1:5" x14ac:dyDescent="0.2">
      <c r="A309" s="3">
        <v>41268</v>
      </c>
      <c r="B309" s="2" t="s">
        <v>28</v>
      </c>
      <c r="C309" s="2" t="s">
        <v>20</v>
      </c>
      <c r="D309" s="2" t="s">
        <v>33</v>
      </c>
      <c r="E309" s="107">
        <v>8144.71</v>
      </c>
    </row>
    <row r="310" spans="1:5" x14ac:dyDescent="0.2">
      <c r="A310" s="3">
        <v>41430</v>
      </c>
      <c r="B310" s="2" t="s">
        <v>28</v>
      </c>
      <c r="C310" s="2" t="s">
        <v>23</v>
      </c>
      <c r="D310" s="2" t="s">
        <v>282</v>
      </c>
      <c r="E310" s="107">
        <v>573.21</v>
      </c>
    </row>
    <row r="311" spans="1:5" x14ac:dyDescent="0.2">
      <c r="A311" s="3">
        <v>41496</v>
      </c>
      <c r="B311" s="2" t="s">
        <v>28</v>
      </c>
      <c r="C311" s="2" t="s">
        <v>20</v>
      </c>
      <c r="D311" s="2" t="s">
        <v>33</v>
      </c>
      <c r="E311" s="107">
        <v>892.32</v>
      </c>
    </row>
    <row r="312" spans="1:5" x14ac:dyDescent="0.2">
      <c r="A312" s="3">
        <v>41248</v>
      </c>
      <c r="B312" s="2" t="s">
        <v>28</v>
      </c>
      <c r="C312" s="2" t="s">
        <v>20</v>
      </c>
      <c r="D312" s="2" t="s">
        <v>34</v>
      </c>
      <c r="E312" s="107">
        <v>4800.9799999999996</v>
      </c>
    </row>
    <row r="313" spans="1:5" x14ac:dyDescent="0.2">
      <c r="A313" s="3">
        <v>41116</v>
      </c>
      <c r="B313" s="2" t="s">
        <v>13</v>
      </c>
      <c r="C313" s="2" t="s">
        <v>23</v>
      </c>
      <c r="D313" s="2" t="s">
        <v>21</v>
      </c>
      <c r="E313" s="107">
        <v>8898.61</v>
      </c>
    </row>
    <row r="314" spans="1:5" x14ac:dyDescent="0.2">
      <c r="A314" s="3">
        <v>41302</v>
      </c>
      <c r="B314" s="2" t="s">
        <v>17</v>
      </c>
      <c r="C314" s="2" t="s">
        <v>27</v>
      </c>
      <c r="D314" s="2" t="s">
        <v>24</v>
      </c>
      <c r="E314" s="107">
        <v>3955.79</v>
      </c>
    </row>
    <row r="315" spans="1:5" x14ac:dyDescent="0.2">
      <c r="A315" s="3">
        <v>41571</v>
      </c>
      <c r="B315" s="2" t="s">
        <v>13</v>
      </c>
      <c r="C315" s="2" t="s">
        <v>20</v>
      </c>
      <c r="D315" s="2" t="s">
        <v>30</v>
      </c>
      <c r="E315" s="107">
        <v>764.17</v>
      </c>
    </row>
    <row r="316" spans="1:5" x14ac:dyDescent="0.2">
      <c r="A316" s="3">
        <v>41526</v>
      </c>
      <c r="B316" s="2" t="s">
        <v>28</v>
      </c>
      <c r="C316" s="2" t="s">
        <v>14</v>
      </c>
      <c r="D316" s="2" t="s">
        <v>32</v>
      </c>
      <c r="E316" s="107">
        <v>4990.93</v>
      </c>
    </row>
    <row r="317" spans="1:5" x14ac:dyDescent="0.2">
      <c r="A317" s="3">
        <v>41578</v>
      </c>
      <c r="B317" s="2" t="s">
        <v>13</v>
      </c>
      <c r="C317" s="2" t="s">
        <v>14</v>
      </c>
      <c r="D317" s="2" t="s">
        <v>15</v>
      </c>
      <c r="E317" s="107">
        <v>7710.7</v>
      </c>
    </row>
    <row r="318" spans="1:5" x14ac:dyDescent="0.2">
      <c r="A318" s="3">
        <v>41088</v>
      </c>
      <c r="B318" s="2" t="s">
        <v>28</v>
      </c>
      <c r="C318" s="2" t="s">
        <v>14</v>
      </c>
      <c r="D318" s="2" t="s">
        <v>36</v>
      </c>
      <c r="E318" s="107">
        <v>903.92</v>
      </c>
    </row>
    <row r="319" spans="1:5" x14ac:dyDescent="0.2">
      <c r="A319" s="3">
        <v>41117</v>
      </c>
      <c r="B319" s="2" t="s">
        <v>31</v>
      </c>
      <c r="C319" s="2" t="s">
        <v>27</v>
      </c>
      <c r="D319" s="2" t="s">
        <v>21</v>
      </c>
      <c r="E319" s="107">
        <v>6083.34</v>
      </c>
    </row>
    <row r="320" spans="1:5" x14ac:dyDescent="0.2">
      <c r="A320" s="3">
        <v>41061</v>
      </c>
      <c r="B320" s="2" t="s">
        <v>13</v>
      </c>
      <c r="C320" s="2" t="s">
        <v>23</v>
      </c>
      <c r="D320" s="2" t="s">
        <v>30</v>
      </c>
      <c r="E320" s="107">
        <v>1773.06</v>
      </c>
    </row>
    <row r="321" spans="1:5" x14ac:dyDescent="0.2">
      <c r="A321" s="3">
        <v>40966</v>
      </c>
      <c r="B321" s="2" t="s">
        <v>13</v>
      </c>
      <c r="C321" s="2" t="s">
        <v>14</v>
      </c>
      <c r="D321" s="2" t="s">
        <v>26</v>
      </c>
      <c r="E321" s="107">
        <v>6201.04</v>
      </c>
    </row>
    <row r="322" spans="1:5" x14ac:dyDescent="0.2">
      <c r="A322" s="3">
        <v>41391</v>
      </c>
      <c r="B322" s="2" t="s">
        <v>31</v>
      </c>
      <c r="C322" s="2" t="s">
        <v>23</v>
      </c>
      <c r="D322" s="2" t="s">
        <v>282</v>
      </c>
      <c r="E322" s="107">
        <v>2760.24</v>
      </c>
    </row>
    <row r="323" spans="1:5" x14ac:dyDescent="0.2">
      <c r="A323" s="3">
        <v>41134</v>
      </c>
      <c r="B323" s="2" t="s">
        <v>28</v>
      </c>
      <c r="C323" s="2" t="s">
        <v>27</v>
      </c>
      <c r="D323" s="2" t="s">
        <v>26</v>
      </c>
      <c r="E323" s="107">
        <v>9598.19</v>
      </c>
    </row>
    <row r="324" spans="1:5" x14ac:dyDescent="0.2">
      <c r="A324" s="3">
        <v>40983</v>
      </c>
      <c r="B324" s="2" t="s">
        <v>28</v>
      </c>
      <c r="C324" s="2" t="s">
        <v>14</v>
      </c>
      <c r="D324" s="2" t="s">
        <v>18</v>
      </c>
      <c r="E324" s="107">
        <v>8121.05</v>
      </c>
    </row>
    <row r="325" spans="1:5" x14ac:dyDescent="0.2">
      <c r="A325" s="3">
        <v>40985</v>
      </c>
      <c r="B325" s="2" t="s">
        <v>31</v>
      </c>
      <c r="C325" s="2" t="s">
        <v>23</v>
      </c>
      <c r="D325" s="2" t="s">
        <v>18</v>
      </c>
      <c r="E325" s="107">
        <v>8942.11</v>
      </c>
    </row>
    <row r="326" spans="1:5" x14ac:dyDescent="0.2">
      <c r="A326" s="3">
        <v>41236</v>
      </c>
      <c r="B326" s="2" t="s">
        <v>28</v>
      </c>
      <c r="C326" s="2" t="s">
        <v>20</v>
      </c>
      <c r="D326" s="2" t="s">
        <v>26</v>
      </c>
      <c r="E326" s="107">
        <v>1240.3599999999999</v>
      </c>
    </row>
    <row r="327" spans="1:5" x14ac:dyDescent="0.2">
      <c r="A327" s="3">
        <v>41299</v>
      </c>
      <c r="B327" s="2" t="s">
        <v>17</v>
      </c>
      <c r="C327" s="2" t="s">
        <v>23</v>
      </c>
      <c r="D327" s="2" t="s">
        <v>24</v>
      </c>
      <c r="E327" s="107">
        <v>6670.85</v>
      </c>
    </row>
    <row r="328" spans="1:5" x14ac:dyDescent="0.2">
      <c r="A328" s="3">
        <v>41275</v>
      </c>
      <c r="B328" s="2" t="s">
        <v>31</v>
      </c>
      <c r="C328" s="2" t="s">
        <v>23</v>
      </c>
      <c r="D328" s="2" t="s">
        <v>18</v>
      </c>
      <c r="E328" s="107">
        <v>2635.84</v>
      </c>
    </row>
    <row r="329" spans="1:5" x14ac:dyDescent="0.2">
      <c r="A329" s="3">
        <v>41123</v>
      </c>
      <c r="B329" s="2" t="s">
        <v>31</v>
      </c>
      <c r="C329" s="2" t="s">
        <v>14</v>
      </c>
      <c r="D329" s="2" t="s">
        <v>32</v>
      </c>
      <c r="E329" s="107">
        <v>9989.93</v>
      </c>
    </row>
    <row r="330" spans="1:5" x14ac:dyDescent="0.2">
      <c r="A330" s="3">
        <v>41585</v>
      </c>
      <c r="B330" s="2" t="s">
        <v>28</v>
      </c>
      <c r="C330" s="2" t="s">
        <v>14</v>
      </c>
      <c r="D330" s="2" t="s">
        <v>24</v>
      </c>
      <c r="E330" s="107">
        <v>6195.82</v>
      </c>
    </row>
    <row r="331" spans="1:5" x14ac:dyDescent="0.2">
      <c r="A331" s="3">
        <v>41260</v>
      </c>
      <c r="B331" s="2" t="s">
        <v>13</v>
      </c>
      <c r="C331" s="2" t="s">
        <v>23</v>
      </c>
      <c r="D331" s="2" t="s">
        <v>15</v>
      </c>
      <c r="E331" s="107">
        <v>9079.26</v>
      </c>
    </row>
    <row r="332" spans="1:5" x14ac:dyDescent="0.2">
      <c r="A332" s="3">
        <v>41210</v>
      </c>
      <c r="B332" s="2" t="s">
        <v>13</v>
      </c>
      <c r="C332" s="2" t="s">
        <v>14</v>
      </c>
      <c r="D332" s="2" t="s">
        <v>26</v>
      </c>
      <c r="E332" s="107">
        <v>6273.92</v>
      </c>
    </row>
    <row r="333" spans="1:5" x14ac:dyDescent="0.2">
      <c r="A333" s="3">
        <v>40930</v>
      </c>
      <c r="B333" s="2" t="s">
        <v>31</v>
      </c>
      <c r="C333" s="2" t="s">
        <v>20</v>
      </c>
      <c r="D333" s="2" t="s">
        <v>29</v>
      </c>
      <c r="E333" s="107">
        <v>1856.45</v>
      </c>
    </row>
    <row r="334" spans="1:5" x14ac:dyDescent="0.2">
      <c r="A334" s="3">
        <v>41499</v>
      </c>
      <c r="B334" s="2" t="s">
        <v>28</v>
      </c>
      <c r="C334" s="2" t="s">
        <v>20</v>
      </c>
      <c r="D334" s="2" t="s">
        <v>15</v>
      </c>
      <c r="E334" s="107">
        <v>5878.34</v>
      </c>
    </row>
    <row r="335" spans="1:5" x14ac:dyDescent="0.2">
      <c r="A335" s="3">
        <v>41626</v>
      </c>
      <c r="B335" s="2" t="s">
        <v>31</v>
      </c>
      <c r="C335" s="2" t="s">
        <v>27</v>
      </c>
      <c r="D335" s="2" t="s">
        <v>34</v>
      </c>
      <c r="E335" s="107">
        <v>254.69</v>
      </c>
    </row>
    <row r="336" spans="1:5" x14ac:dyDescent="0.2">
      <c r="A336" s="3">
        <v>41614</v>
      </c>
      <c r="B336" s="2" t="s">
        <v>13</v>
      </c>
      <c r="C336" s="2" t="s">
        <v>14</v>
      </c>
      <c r="D336" s="2" t="s">
        <v>26</v>
      </c>
      <c r="E336" s="107">
        <v>126.3</v>
      </c>
    </row>
    <row r="337" spans="1:5" x14ac:dyDescent="0.2">
      <c r="A337" s="3">
        <v>41552</v>
      </c>
      <c r="B337" s="2" t="s">
        <v>13</v>
      </c>
      <c r="C337" s="2" t="s">
        <v>20</v>
      </c>
      <c r="D337" s="2" t="s">
        <v>32</v>
      </c>
      <c r="E337" s="107">
        <v>1552.1</v>
      </c>
    </row>
    <row r="338" spans="1:5" x14ac:dyDescent="0.2">
      <c r="A338" s="3">
        <v>40920</v>
      </c>
      <c r="B338" s="2" t="s">
        <v>31</v>
      </c>
      <c r="C338" s="2" t="s">
        <v>14</v>
      </c>
      <c r="D338" s="2" t="s">
        <v>32</v>
      </c>
      <c r="E338" s="107">
        <v>9735.27</v>
      </c>
    </row>
    <row r="339" spans="1:5" x14ac:dyDescent="0.2">
      <c r="A339" s="3">
        <v>41518</v>
      </c>
      <c r="B339" s="2" t="s">
        <v>31</v>
      </c>
      <c r="C339" s="2" t="s">
        <v>14</v>
      </c>
      <c r="D339" s="2" t="s">
        <v>282</v>
      </c>
      <c r="E339" s="107">
        <v>9769.27</v>
      </c>
    </row>
    <row r="340" spans="1:5" x14ac:dyDescent="0.2">
      <c r="A340" s="3">
        <v>41108</v>
      </c>
      <c r="B340" s="2" t="s">
        <v>28</v>
      </c>
      <c r="C340" s="2" t="s">
        <v>20</v>
      </c>
      <c r="D340" s="2" t="s">
        <v>282</v>
      </c>
      <c r="E340" s="107">
        <v>7665.93</v>
      </c>
    </row>
    <row r="341" spans="1:5" x14ac:dyDescent="0.2">
      <c r="A341" s="3">
        <v>41271</v>
      </c>
      <c r="B341" s="2" t="s">
        <v>28</v>
      </c>
      <c r="C341" s="2" t="s">
        <v>27</v>
      </c>
      <c r="D341" s="2" t="s">
        <v>29</v>
      </c>
      <c r="E341" s="107">
        <v>9789.73</v>
      </c>
    </row>
    <row r="342" spans="1:5" x14ac:dyDescent="0.2">
      <c r="A342" s="3">
        <v>40934</v>
      </c>
      <c r="B342" s="2" t="s">
        <v>13</v>
      </c>
      <c r="C342" s="2" t="s">
        <v>14</v>
      </c>
      <c r="D342" s="2" t="s">
        <v>35</v>
      </c>
      <c r="E342" s="107">
        <v>1222.3399999999999</v>
      </c>
    </row>
    <row r="343" spans="1:5" x14ac:dyDescent="0.2">
      <c r="A343" s="3">
        <v>41624</v>
      </c>
      <c r="B343" s="2" t="s">
        <v>17</v>
      </c>
      <c r="C343" s="2" t="s">
        <v>23</v>
      </c>
      <c r="D343" s="2" t="s">
        <v>29</v>
      </c>
      <c r="E343" s="107">
        <v>7026.86</v>
      </c>
    </row>
    <row r="344" spans="1:5" x14ac:dyDescent="0.2">
      <c r="A344" s="3">
        <v>41087</v>
      </c>
      <c r="B344" s="2" t="s">
        <v>31</v>
      </c>
      <c r="C344" s="2" t="s">
        <v>23</v>
      </c>
      <c r="D344" s="2" t="s">
        <v>34</v>
      </c>
      <c r="E344" s="107">
        <v>2905.94</v>
      </c>
    </row>
    <row r="345" spans="1:5" x14ac:dyDescent="0.2">
      <c r="A345" s="3">
        <v>41628</v>
      </c>
      <c r="B345" s="2" t="s">
        <v>13</v>
      </c>
      <c r="C345" s="2" t="s">
        <v>27</v>
      </c>
      <c r="D345" s="2" t="s">
        <v>21</v>
      </c>
      <c r="E345" s="107">
        <v>5146.1099999999997</v>
      </c>
    </row>
    <row r="346" spans="1:5" x14ac:dyDescent="0.2">
      <c r="A346" s="3">
        <v>41595</v>
      </c>
      <c r="B346" s="2" t="s">
        <v>17</v>
      </c>
      <c r="C346" s="2" t="s">
        <v>20</v>
      </c>
      <c r="D346" s="2" t="s">
        <v>26</v>
      </c>
      <c r="E346" s="107">
        <v>9946.85</v>
      </c>
    </row>
    <row r="347" spans="1:5" x14ac:dyDescent="0.2">
      <c r="A347" s="3">
        <v>41574</v>
      </c>
      <c r="B347" s="2" t="s">
        <v>31</v>
      </c>
      <c r="C347" s="2" t="s">
        <v>14</v>
      </c>
      <c r="D347" s="2" t="s">
        <v>33</v>
      </c>
      <c r="E347" s="107">
        <v>7215.05</v>
      </c>
    </row>
    <row r="348" spans="1:5" x14ac:dyDescent="0.2">
      <c r="A348" s="3">
        <v>41019</v>
      </c>
      <c r="B348" s="2" t="s">
        <v>17</v>
      </c>
      <c r="C348" s="2" t="s">
        <v>27</v>
      </c>
      <c r="D348" s="2" t="s">
        <v>18</v>
      </c>
      <c r="E348" s="107">
        <v>9691.92</v>
      </c>
    </row>
    <row r="349" spans="1:5" x14ac:dyDescent="0.2">
      <c r="A349" s="3">
        <v>41511</v>
      </c>
      <c r="B349" s="2" t="s">
        <v>31</v>
      </c>
      <c r="C349" s="2" t="s">
        <v>23</v>
      </c>
      <c r="D349" s="2" t="s">
        <v>33</v>
      </c>
      <c r="E349" s="107">
        <v>2821.29</v>
      </c>
    </row>
    <row r="350" spans="1:5" x14ac:dyDescent="0.2">
      <c r="A350" s="3">
        <v>41612</v>
      </c>
      <c r="B350" s="2" t="s">
        <v>13</v>
      </c>
      <c r="C350" s="2" t="s">
        <v>27</v>
      </c>
      <c r="D350" s="2" t="s">
        <v>33</v>
      </c>
      <c r="E350" s="107">
        <v>2640.59</v>
      </c>
    </row>
    <row r="351" spans="1:5" x14ac:dyDescent="0.2">
      <c r="A351" s="3">
        <v>41003</v>
      </c>
      <c r="B351" s="2" t="s">
        <v>28</v>
      </c>
      <c r="C351" s="2" t="s">
        <v>27</v>
      </c>
      <c r="D351" s="2" t="s">
        <v>29</v>
      </c>
      <c r="E351" s="107">
        <v>2645.16</v>
      </c>
    </row>
    <row r="352" spans="1:5" x14ac:dyDescent="0.2">
      <c r="A352" s="3">
        <v>41003</v>
      </c>
      <c r="B352" s="2" t="s">
        <v>17</v>
      </c>
      <c r="C352" s="2" t="s">
        <v>23</v>
      </c>
      <c r="D352" s="2" t="s">
        <v>21</v>
      </c>
      <c r="E352" s="107">
        <v>1815.72</v>
      </c>
    </row>
    <row r="353" spans="1:5" x14ac:dyDescent="0.2">
      <c r="A353" s="3">
        <v>41414</v>
      </c>
      <c r="B353" s="2" t="s">
        <v>13</v>
      </c>
      <c r="C353" s="2" t="s">
        <v>27</v>
      </c>
      <c r="D353" s="2" t="s">
        <v>15</v>
      </c>
      <c r="E353" s="107">
        <v>3712.92</v>
      </c>
    </row>
    <row r="354" spans="1:5" x14ac:dyDescent="0.2">
      <c r="A354" s="3">
        <v>41176</v>
      </c>
      <c r="B354" s="2" t="s">
        <v>17</v>
      </c>
      <c r="C354" s="2" t="s">
        <v>23</v>
      </c>
      <c r="D354" s="2" t="s">
        <v>26</v>
      </c>
      <c r="E354" s="107">
        <v>9057.17</v>
      </c>
    </row>
    <row r="355" spans="1:5" x14ac:dyDescent="0.2">
      <c r="A355" s="3">
        <v>41561</v>
      </c>
      <c r="B355" s="2" t="s">
        <v>17</v>
      </c>
      <c r="C355" s="2" t="s">
        <v>14</v>
      </c>
      <c r="D355" s="2" t="s">
        <v>35</v>
      </c>
      <c r="E355" s="107">
        <v>3408.45</v>
      </c>
    </row>
    <row r="356" spans="1:5" x14ac:dyDescent="0.2">
      <c r="A356" s="3">
        <v>41622</v>
      </c>
      <c r="B356" s="2" t="s">
        <v>17</v>
      </c>
      <c r="C356" s="2" t="s">
        <v>23</v>
      </c>
      <c r="D356" s="2" t="s">
        <v>282</v>
      </c>
      <c r="E356" s="107">
        <v>4548.32</v>
      </c>
    </row>
    <row r="357" spans="1:5" x14ac:dyDescent="0.2">
      <c r="A357" s="3">
        <v>41531</v>
      </c>
      <c r="B357" s="2" t="s">
        <v>13</v>
      </c>
      <c r="C357" s="2" t="s">
        <v>20</v>
      </c>
      <c r="D357" s="2" t="s">
        <v>26</v>
      </c>
      <c r="E357" s="107">
        <v>6559.63</v>
      </c>
    </row>
    <row r="358" spans="1:5" x14ac:dyDescent="0.2">
      <c r="A358" s="3">
        <v>40963</v>
      </c>
      <c r="B358" s="2" t="s">
        <v>28</v>
      </c>
      <c r="C358" s="2" t="s">
        <v>27</v>
      </c>
      <c r="D358" s="2" t="s">
        <v>32</v>
      </c>
      <c r="E358" s="107">
        <v>1191.31</v>
      </c>
    </row>
    <row r="359" spans="1:5" x14ac:dyDescent="0.2">
      <c r="A359" s="3">
        <v>41298</v>
      </c>
      <c r="B359" s="2" t="s">
        <v>13</v>
      </c>
      <c r="C359" s="2" t="s">
        <v>27</v>
      </c>
      <c r="D359" s="2" t="s">
        <v>18</v>
      </c>
      <c r="E359" s="107">
        <v>9477.8700000000008</v>
      </c>
    </row>
    <row r="360" spans="1:5" x14ac:dyDescent="0.2">
      <c r="A360" s="3">
        <v>41359</v>
      </c>
      <c r="B360" s="2" t="s">
        <v>17</v>
      </c>
      <c r="C360" s="2" t="s">
        <v>14</v>
      </c>
      <c r="D360" s="2" t="s">
        <v>35</v>
      </c>
      <c r="E360" s="107">
        <v>3202.33</v>
      </c>
    </row>
    <row r="361" spans="1:5" x14ac:dyDescent="0.2">
      <c r="A361" s="3">
        <v>41549</v>
      </c>
      <c r="B361" s="2" t="s">
        <v>31</v>
      </c>
      <c r="C361" s="2" t="s">
        <v>14</v>
      </c>
      <c r="D361" s="2" t="s">
        <v>15</v>
      </c>
      <c r="E361" s="107">
        <v>8900.58</v>
      </c>
    </row>
    <row r="362" spans="1:5" x14ac:dyDescent="0.2">
      <c r="A362" s="3">
        <v>41489</v>
      </c>
      <c r="B362" s="2" t="s">
        <v>17</v>
      </c>
      <c r="C362" s="2" t="s">
        <v>20</v>
      </c>
      <c r="D362" s="2" t="s">
        <v>30</v>
      </c>
      <c r="E362" s="107">
        <v>4894.4399999999996</v>
      </c>
    </row>
    <row r="363" spans="1:5" x14ac:dyDescent="0.2">
      <c r="A363" s="3">
        <v>41411</v>
      </c>
      <c r="B363" s="2" t="s">
        <v>28</v>
      </c>
      <c r="C363" s="2" t="s">
        <v>27</v>
      </c>
      <c r="D363" s="2" t="s">
        <v>21</v>
      </c>
      <c r="E363" s="107">
        <v>1202.1099999999999</v>
      </c>
    </row>
    <row r="364" spans="1:5" x14ac:dyDescent="0.2">
      <c r="A364" s="3">
        <v>41047</v>
      </c>
      <c r="B364" s="2" t="s">
        <v>28</v>
      </c>
      <c r="C364" s="2" t="s">
        <v>20</v>
      </c>
      <c r="D364" s="2" t="s">
        <v>29</v>
      </c>
      <c r="E364" s="107">
        <v>739.23</v>
      </c>
    </row>
    <row r="365" spans="1:5" x14ac:dyDescent="0.2">
      <c r="A365" s="3">
        <v>41137</v>
      </c>
      <c r="B365" s="2" t="s">
        <v>17</v>
      </c>
      <c r="C365" s="2" t="s">
        <v>20</v>
      </c>
      <c r="D365" s="2" t="s">
        <v>33</v>
      </c>
      <c r="E365" s="107">
        <v>2829.7</v>
      </c>
    </row>
    <row r="366" spans="1:5" x14ac:dyDescent="0.2">
      <c r="A366" s="3">
        <v>40929</v>
      </c>
      <c r="B366" s="2" t="s">
        <v>31</v>
      </c>
      <c r="C366" s="2" t="s">
        <v>20</v>
      </c>
      <c r="D366" s="2" t="s">
        <v>34</v>
      </c>
      <c r="E366" s="107">
        <v>2615.83</v>
      </c>
    </row>
    <row r="367" spans="1:5" x14ac:dyDescent="0.2">
      <c r="A367" s="3">
        <v>41084</v>
      </c>
      <c r="B367" s="2" t="s">
        <v>13</v>
      </c>
      <c r="C367" s="2" t="s">
        <v>20</v>
      </c>
      <c r="D367" s="2" t="s">
        <v>30</v>
      </c>
      <c r="E367" s="107">
        <v>942.75</v>
      </c>
    </row>
    <row r="368" spans="1:5" x14ac:dyDescent="0.2">
      <c r="A368" s="3">
        <v>41556</v>
      </c>
      <c r="B368" s="2" t="s">
        <v>13</v>
      </c>
      <c r="C368" s="2" t="s">
        <v>14</v>
      </c>
      <c r="D368" s="2" t="s">
        <v>21</v>
      </c>
      <c r="E368" s="107">
        <v>498.99</v>
      </c>
    </row>
    <row r="369" spans="1:5" x14ac:dyDescent="0.2">
      <c r="A369" s="3">
        <v>41294</v>
      </c>
      <c r="B369" s="2" t="s">
        <v>17</v>
      </c>
      <c r="C369" s="2" t="s">
        <v>27</v>
      </c>
      <c r="D369" s="2" t="s">
        <v>21</v>
      </c>
      <c r="E369" s="107">
        <v>6794.31</v>
      </c>
    </row>
    <row r="370" spans="1:5" x14ac:dyDescent="0.2">
      <c r="A370" s="3">
        <v>41419</v>
      </c>
      <c r="B370" s="2" t="s">
        <v>28</v>
      </c>
      <c r="C370" s="2" t="s">
        <v>27</v>
      </c>
      <c r="D370" s="2" t="s">
        <v>21</v>
      </c>
      <c r="E370" s="107">
        <v>1009.01</v>
      </c>
    </row>
    <row r="371" spans="1:5" x14ac:dyDescent="0.2">
      <c r="A371" s="3">
        <v>41256</v>
      </c>
      <c r="B371" s="2" t="s">
        <v>28</v>
      </c>
      <c r="C371" s="2" t="s">
        <v>20</v>
      </c>
      <c r="D371" s="2" t="s">
        <v>282</v>
      </c>
      <c r="E371" s="107">
        <v>6130.38</v>
      </c>
    </row>
    <row r="372" spans="1:5" x14ac:dyDescent="0.2">
      <c r="A372" s="3">
        <v>41330</v>
      </c>
      <c r="B372" s="2" t="s">
        <v>31</v>
      </c>
      <c r="C372" s="2" t="s">
        <v>23</v>
      </c>
      <c r="D372" s="2" t="s">
        <v>32</v>
      </c>
      <c r="E372" s="107">
        <v>1407.45</v>
      </c>
    </row>
    <row r="373" spans="1:5" x14ac:dyDescent="0.2">
      <c r="A373" s="3">
        <v>41262</v>
      </c>
      <c r="B373" s="2" t="s">
        <v>17</v>
      </c>
      <c r="C373" s="2" t="s">
        <v>27</v>
      </c>
      <c r="D373" s="2" t="s">
        <v>26</v>
      </c>
      <c r="E373" s="107">
        <v>9945.06</v>
      </c>
    </row>
    <row r="374" spans="1:5" x14ac:dyDescent="0.2">
      <c r="A374" s="3">
        <v>41276</v>
      </c>
      <c r="B374" s="2" t="s">
        <v>28</v>
      </c>
      <c r="C374" s="2" t="s">
        <v>23</v>
      </c>
      <c r="D374" s="2" t="s">
        <v>34</v>
      </c>
      <c r="E374" s="107">
        <v>6141.55</v>
      </c>
    </row>
    <row r="375" spans="1:5" x14ac:dyDescent="0.2">
      <c r="A375" s="3">
        <v>41105</v>
      </c>
      <c r="B375" s="2" t="s">
        <v>17</v>
      </c>
      <c r="C375" s="2" t="s">
        <v>27</v>
      </c>
      <c r="D375" s="2" t="s">
        <v>26</v>
      </c>
      <c r="E375" s="107">
        <v>9966.81</v>
      </c>
    </row>
    <row r="376" spans="1:5" x14ac:dyDescent="0.2">
      <c r="A376" s="3">
        <v>41261</v>
      </c>
      <c r="B376" s="2" t="s">
        <v>17</v>
      </c>
      <c r="C376" s="2" t="s">
        <v>14</v>
      </c>
      <c r="D376" s="2" t="s">
        <v>21</v>
      </c>
      <c r="E376" s="107">
        <v>561.33000000000004</v>
      </c>
    </row>
    <row r="377" spans="1:5" x14ac:dyDescent="0.2">
      <c r="A377" s="3">
        <v>41383</v>
      </c>
      <c r="B377" s="2" t="s">
        <v>17</v>
      </c>
      <c r="C377" s="2" t="s">
        <v>23</v>
      </c>
      <c r="D377" s="2" t="s">
        <v>34</v>
      </c>
      <c r="E377" s="107">
        <v>3177.68</v>
      </c>
    </row>
    <row r="378" spans="1:5" x14ac:dyDescent="0.2">
      <c r="A378" s="3">
        <v>41554</v>
      </c>
      <c r="B378" s="2" t="s">
        <v>13</v>
      </c>
      <c r="C378" s="2" t="s">
        <v>20</v>
      </c>
      <c r="D378" s="2" t="s">
        <v>29</v>
      </c>
      <c r="E378" s="107">
        <v>7883.58</v>
      </c>
    </row>
    <row r="379" spans="1:5" x14ac:dyDescent="0.2">
      <c r="A379" s="3">
        <v>41279</v>
      </c>
      <c r="B379" s="2" t="s">
        <v>28</v>
      </c>
      <c r="C379" s="2" t="s">
        <v>14</v>
      </c>
      <c r="D379" s="2" t="s">
        <v>15</v>
      </c>
      <c r="E379" s="107">
        <v>3346.52</v>
      </c>
    </row>
    <row r="380" spans="1:5" x14ac:dyDescent="0.2">
      <c r="A380" s="3">
        <v>41469</v>
      </c>
      <c r="B380" s="2" t="s">
        <v>28</v>
      </c>
      <c r="C380" s="2" t="s">
        <v>27</v>
      </c>
      <c r="D380" s="2" t="s">
        <v>30</v>
      </c>
      <c r="E380" s="107">
        <v>3642.07</v>
      </c>
    </row>
    <row r="381" spans="1:5" x14ac:dyDescent="0.2">
      <c r="A381" s="3">
        <v>41503</v>
      </c>
      <c r="B381" s="2" t="s">
        <v>28</v>
      </c>
      <c r="C381" s="2" t="s">
        <v>20</v>
      </c>
      <c r="D381" s="2" t="s">
        <v>18</v>
      </c>
      <c r="E381" s="107">
        <v>8309.1200000000008</v>
      </c>
    </row>
    <row r="382" spans="1:5" x14ac:dyDescent="0.2">
      <c r="A382" s="3">
        <v>41401</v>
      </c>
      <c r="B382" s="2" t="s">
        <v>17</v>
      </c>
      <c r="C382" s="2" t="s">
        <v>20</v>
      </c>
      <c r="D382" s="2" t="s">
        <v>29</v>
      </c>
      <c r="E382" s="107">
        <v>8520.15</v>
      </c>
    </row>
    <row r="383" spans="1:5" x14ac:dyDescent="0.2">
      <c r="A383" s="3">
        <v>41144</v>
      </c>
      <c r="B383" s="2" t="s">
        <v>17</v>
      </c>
      <c r="C383" s="2" t="s">
        <v>23</v>
      </c>
      <c r="D383" s="2" t="s">
        <v>30</v>
      </c>
      <c r="E383" s="107">
        <v>5300.77</v>
      </c>
    </row>
    <row r="384" spans="1:5" x14ac:dyDescent="0.2">
      <c r="A384" s="3">
        <v>41391</v>
      </c>
      <c r="B384" s="2" t="s">
        <v>13</v>
      </c>
      <c r="C384" s="2" t="s">
        <v>27</v>
      </c>
      <c r="D384" s="2" t="s">
        <v>15</v>
      </c>
      <c r="E384" s="107">
        <v>4453.05</v>
      </c>
    </row>
    <row r="385" spans="1:5" x14ac:dyDescent="0.2">
      <c r="A385" s="3">
        <v>41234</v>
      </c>
      <c r="B385" s="2" t="s">
        <v>28</v>
      </c>
      <c r="C385" s="2" t="s">
        <v>23</v>
      </c>
      <c r="D385" s="2" t="s">
        <v>34</v>
      </c>
      <c r="E385" s="107">
        <v>8597.41</v>
      </c>
    </row>
    <row r="386" spans="1:5" x14ac:dyDescent="0.2">
      <c r="A386" s="3">
        <v>41358</v>
      </c>
      <c r="B386" s="2" t="s">
        <v>17</v>
      </c>
      <c r="C386" s="2" t="s">
        <v>27</v>
      </c>
      <c r="D386" s="2" t="s">
        <v>282</v>
      </c>
      <c r="E386" s="107">
        <v>3027.98</v>
      </c>
    </row>
    <row r="387" spans="1:5" x14ac:dyDescent="0.2">
      <c r="A387" s="3">
        <v>41274</v>
      </c>
      <c r="B387" s="2" t="s">
        <v>31</v>
      </c>
      <c r="C387" s="2" t="s">
        <v>27</v>
      </c>
      <c r="D387" s="2" t="s">
        <v>26</v>
      </c>
      <c r="E387" s="107">
        <v>9310.7099999999991</v>
      </c>
    </row>
    <row r="388" spans="1:5" x14ac:dyDescent="0.2">
      <c r="A388" s="3">
        <v>41327</v>
      </c>
      <c r="B388" s="2" t="s">
        <v>31</v>
      </c>
      <c r="C388" s="2" t="s">
        <v>14</v>
      </c>
      <c r="D388" s="2" t="s">
        <v>282</v>
      </c>
      <c r="E388" s="107">
        <v>1168.94</v>
      </c>
    </row>
    <row r="389" spans="1:5" x14ac:dyDescent="0.2">
      <c r="A389" s="3">
        <v>41250</v>
      </c>
      <c r="B389" s="2" t="s">
        <v>13</v>
      </c>
      <c r="C389" s="2" t="s">
        <v>23</v>
      </c>
      <c r="D389" s="2" t="s">
        <v>24</v>
      </c>
      <c r="E389" s="107">
        <v>9929.27</v>
      </c>
    </row>
    <row r="390" spans="1:5" x14ac:dyDescent="0.2">
      <c r="A390" s="3">
        <v>41263</v>
      </c>
      <c r="B390" s="2" t="s">
        <v>28</v>
      </c>
      <c r="C390" s="2" t="s">
        <v>20</v>
      </c>
      <c r="D390" s="2" t="s">
        <v>21</v>
      </c>
      <c r="E390" s="107">
        <v>6238.76</v>
      </c>
    </row>
    <row r="391" spans="1:5" x14ac:dyDescent="0.2">
      <c r="A391" s="3">
        <v>41076</v>
      </c>
      <c r="B391" s="2" t="s">
        <v>28</v>
      </c>
      <c r="C391" s="2" t="s">
        <v>20</v>
      </c>
      <c r="D391" s="2" t="s">
        <v>30</v>
      </c>
      <c r="E391" s="107">
        <v>4998.1099999999997</v>
      </c>
    </row>
    <row r="392" spans="1:5" x14ac:dyDescent="0.2">
      <c r="A392" s="3">
        <v>40996</v>
      </c>
      <c r="B392" s="2" t="s">
        <v>31</v>
      </c>
      <c r="C392" s="2" t="s">
        <v>14</v>
      </c>
      <c r="D392" s="2" t="s">
        <v>282</v>
      </c>
      <c r="E392" s="107">
        <v>1012.52</v>
      </c>
    </row>
    <row r="393" spans="1:5" x14ac:dyDescent="0.2">
      <c r="A393" s="3">
        <v>41240</v>
      </c>
      <c r="B393" s="2" t="s">
        <v>13</v>
      </c>
      <c r="C393" s="2" t="s">
        <v>27</v>
      </c>
      <c r="D393" s="2" t="s">
        <v>21</v>
      </c>
      <c r="E393" s="107">
        <v>4453.0600000000004</v>
      </c>
    </row>
    <row r="394" spans="1:5" x14ac:dyDescent="0.2">
      <c r="A394" s="3">
        <v>41324</v>
      </c>
      <c r="B394" s="2" t="s">
        <v>13</v>
      </c>
      <c r="C394" s="2" t="s">
        <v>23</v>
      </c>
      <c r="D394" s="2" t="s">
        <v>32</v>
      </c>
      <c r="E394" s="107">
        <v>2594.4899999999998</v>
      </c>
    </row>
    <row r="395" spans="1:5" x14ac:dyDescent="0.2">
      <c r="A395" s="3">
        <v>41395</v>
      </c>
      <c r="B395" s="2" t="s">
        <v>28</v>
      </c>
      <c r="C395" s="2" t="s">
        <v>23</v>
      </c>
      <c r="D395" s="2" t="s">
        <v>34</v>
      </c>
      <c r="E395" s="107">
        <v>5317.18</v>
      </c>
    </row>
    <row r="396" spans="1:5" x14ac:dyDescent="0.2">
      <c r="A396" s="3">
        <v>41272</v>
      </c>
      <c r="B396" s="2" t="s">
        <v>31</v>
      </c>
      <c r="C396" s="2" t="s">
        <v>23</v>
      </c>
      <c r="D396" s="2" t="s">
        <v>15</v>
      </c>
      <c r="E396" s="107">
        <v>1337.41</v>
      </c>
    </row>
    <row r="397" spans="1:5" x14ac:dyDescent="0.2">
      <c r="A397" s="3">
        <v>41125</v>
      </c>
      <c r="B397" s="2" t="s">
        <v>28</v>
      </c>
      <c r="C397" s="2" t="s">
        <v>14</v>
      </c>
      <c r="D397" s="2" t="s">
        <v>24</v>
      </c>
      <c r="E397" s="107">
        <v>1865.79</v>
      </c>
    </row>
    <row r="398" spans="1:5" x14ac:dyDescent="0.2">
      <c r="A398" s="3">
        <v>40920</v>
      </c>
      <c r="B398" s="2" t="s">
        <v>17</v>
      </c>
      <c r="C398" s="2" t="s">
        <v>27</v>
      </c>
      <c r="D398" s="2" t="s">
        <v>282</v>
      </c>
      <c r="E398" s="107">
        <v>5726.05</v>
      </c>
    </row>
    <row r="399" spans="1:5" x14ac:dyDescent="0.2">
      <c r="A399" s="3">
        <v>41404</v>
      </c>
      <c r="B399" s="2" t="s">
        <v>31</v>
      </c>
      <c r="C399" s="2" t="s">
        <v>23</v>
      </c>
      <c r="D399" s="2" t="s">
        <v>24</v>
      </c>
      <c r="E399" s="107">
        <v>3128.08</v>
      </c>
    </row>
    <row r="400" spans="1:5" x14ac:dyDescent="0.2">
      <c r="A400" s="3">
        <v>41054</v>
      </c>
      <c r="B400" s="2" t="s">
        <v>28</v>
      </c>
      <c r="C400" s="2" t="s">
        <v>14</v>
      </c>
      <c r="D400" s="2" t="s">
        <v>24</v>
      </c>
      <c r="E400" s="107">
        <v>2259.34</v>
      </c>
    </row>
    <row r="401" spans="1:5" x14ac:dyDescent="0.2">
      <c r="A401" s="3">
        <v>41576</v>
      </c>
      <c r="B401" s="2" t="s">
        <v>13</v>
      </c>
      <c r="C401" s="2" t="s">
        <v>20</v>
      </c>
      <c r="D401" s="2" t="s">
        <v>29</v>
      </c>
      <c r="E401" s="107">
        <v>7183.28</v>
      </c>
    </row>
    <row r="402" spans="1:5" x14ac:dyDescent="0.2">
      <c r="A402" s="3">
        <v>41444</v>
      </c>
      <c r="B402" s="2" t="s">
        <v>17</v>
      </c>
      <c r="C402" s="2" t="s">
        <v>27</v>
      </c>
      <c r="D402" s="2" t="s">
        <v>282</v>
      </c>
      <c r="E402" s="107">
        <v>8428.4</v>
      </c>
    </row>
    <row r="403" spans="1:5" x14ac:dyDescent="0.2">
      <c r="A403" s="3">
        <v>41536</v>
      </c>
      <c r="B403" s="2" t="s">
        <v>17</v>
      </c>
      <c r="C403" s="2" t="s">
        <v>20</v>
      </c>
      <c r="D403" s="2" t="s">
        <v>21</v>
      </c>
      <c r="E403" s="107">
        <v>210.21</v>
      </c>
    </row>
    <row r="404" spans="1:5" x14ac:dyDescent="0.2">
      <c r="A404" s="3">
        <v>41220</v>
      </c>
      <c r="B404" s="2" t="s">
        <v>28</v>
      </c>
      <c r="C404" s="2" t="s">
        <v>14</v>
      </c>
      <c r="D404" s="2" t="s">
        <v>36</v>
      </c>
      <c r="E404" s="107">
        <v>9976.35</v>
      </c>
    </row>
    <row r="405" spans="1:5" x14ac:dyDescent="0.2">
      <c r="A405" s="3">
        <v>41229</v>
      </c>
      <c r="B405" s="2" t="s">
        <v>31</v>
      </c>
      <c r="C405" s="2" t="s">
        <v>20</v>
      </c>
      <c r="D405" s="2" t="s">
        <v>29</v>
      </c>
      <c r="E405" s="107">
        <v>5500.38</v>
      </c>
    </row>
    <row r="406" spans="1:5" x14ac:dyDescent="0.2">
      <c r="A406" s="3">
        <v>40935</v>
      </c>
      <c r="B406" s="2" t="s">
        <v>13</v>
      </c>
      <c r="C406" s="2" t="s">
        <v>27</v>
      </c>
      <c r="D406" s="2" t="s">
        <v>29</v>
      </c>
      <c r="E406" s="107">
        <v>3728.66</v>
      </c>
    </row>
    <row r="407" spans="1:5" x14ac:dyDescent="0.2">
      <c r="A407" s="3">
        <v>41444</v>
      </c>
      <c r="B407" s="2" t="s">
        <v>13</v>
      </c>
      <c r="C407" s="2" t="s">
        <v>20</v>
      </c>
      <c r="D407" s="2" t="s">
        <v>29</v>
      </c>
      <c r="E407" s="107">
        <v>2921.66</v>
      </c>
    </row>
    <row r="408" spans="1:5" x14ac:dyDescent="0.2">
      <c r="A408" s="3">
        <v>41071</v>
      </c>
      <c r="B408" s="2" t="s">
        <v>28</v>
      </c>
      <c r="C408" s="2" t="s">
        <v>23</v>
      </c>
      <c r="D408" s="2" t="s">
        <v>282</v>
      </c>
      <c r="E408" s="107">
        <v>4824.3900000000003</v>
      </c>
    </row>
    <row r="409" spans="1:5" x14ac:dyDescent="0.2">
      <c r="A409" s="3">
        <v>41038</v>
      </c>
      <c r="B409" s="2" t="s">
        <v>13</v>
      </c>
      <c r="C409" s="2" t="s">
        <v>20</v>
      </c>
      <c r="D409" s="2" t="s">
        <v>30</v>
      </c>
      <c r="E409" s="107">
        <v>2863.76</v>
      </c>
    </row>
    <row r="410" spans="1:5" x14ac:dyDescent="0.2">
      <c r="A410" s="3">
        <v>41506</v>
      </c>
      <c r="B410" s="2" t="s">
        <v>31</v>
      </c>
      <c r="C410" s="2" t="s">
        <v>14</v>
      </c>
      <c r="D410" s="2" t="s">
        <v>34</v>
      </c>
      <c r="E410" s="107">
        <v>1163.6400000000001</v>
      </c>
    </row>
    <row r="411" spans="1:5" x14ac:dyDescent="0.2">
      <c r="A411" s="3">
        <v>41190</v>
      </c>
      <c r="B411" s="2" t="s">
        <v>17</v>
      </c>
      <c r="C411" s="2" t="s">
        <v>14</v>
      </c>
      <c r="D411" s="2" t="s">
        <v>29</v>
      </c>
      <c r="E411" s="107">
        <v>2302.29</v>
      </c>
    </row>
    <row r="412" spans="1:5" x14ac:dyDescent="0.2">
      <c r="A412" s="3">
        <v>41331</v>
      </c>
      <c r="B412" s="2" t="s">
        <v>13</v>
      </c>
      <c r="C412" s="2" t="s">
        <v>27</v>
      </c>
      <c r="D412" s="2" t="s">
        <v>33</v>
      </c>
      <c r="E412" s="107">
        <v>4236.47</v>
      </c>
    </row>
    <row r="413" spans="1:5" x14ac:dyDescent="0.2">
      <c r="A413" s="3">
        <v>41173</v>
      </c>
      <c r="B413" s="2" t="s">
        <v>13</v>
      </c>
      <c r="C413" s="2" t="s">
        <v>27</v>
      </c>
      <c r="D413" s="2" t="s">
        <v>30</v>
      </c>
      <c r="E413" s="107">
        <v>7731.13</v>
      </c>
    </row>
    <row r="414" spans="1:5" x14ac:dyDescent="0.2">
      <c r="A414" s="3">
        <v>41199</v>
      </c>
      <c r="B414" s="2" t="s">
        <v>28</v>
      </c>
      <c r="C414" s="2" t="s">
        <v>23</v>
      </c>
      <c r="D414" s="2" t="s">
        <v>29</v>
      </c>
      <c r="E414" s="107">
        <v>5002.8999999999996</v>
      </c>
    </row>
    <row r="415" spans="1:5" x14ac:dyDescent="0.2">
      <c r="A415" s="3">
        <v>41045</v>
      </c>
      <c r="B415" s="2" t="s">
        <v>17</v>
      </c>
      <c r="C415" s="2" t="s">
        <v>14</v>
      </c>
      <c r="D415" s="2" t="s">
        <v>35</v>
      </c>
      <c r="E415" s="107">
        <v>3885.67</v>
      </c>
    </row>
    <row r="416" spans="1:5" x14ac:dyDescent="0.2">
      <c r="A416" s="3">
        <v>41447</v>
      </c>
      <c r="B416" s="2" t="s">
        <v>31</v>
      </c>
      <c r="C416" s="2" t="s">
        <v>14</v>
      </c>
      <c r="D416" s="2" t="s">
        <v>33</v>
      </c>
      <c r="E416" s="107">
        <v>4634.6000000000004</v>
      </c>
    </row>
    <row r="417" spans="1:5" x14ac:dyDescent="0.2">
      <c r="A417" s="3">
        <v>41229</v>
      </c>
      <c r="B417" s="2" t="s">
        <v>17</v>
      </c>
      <c r="C417" s="2" t="s">
        <v>23</v>
      </c>
      <c r="D417" s="2" t="s">
        <v>18</v>
      </c>
      <c r="E417" s="107">
        <v>8019.5</v>
      </c>
    </row>
    <row r="418" spans="1:5" x14ac:dyDescent="0.2">
      <c r="A418" s="3">
        <v>41468</v>
      </c>
      <c r="B418" s="2" t="s">
        <v>28</v>
      </c>
      <c r="C418" s="2" t="s">
        <v>27</v>
      </c>
      <c r="D418" s="2" t="s">
        <v>26</v>
      </c>
      <c r="E418" s="107">
        <v>9341.7900000000009</v>
      </c>
    </row>
    <row r="419" spans="1:5" x14ac:dyDescent="0.2">
      <c r="A419" s="3">
        <v>41100</v>
      </c>
      <c r="B419" s="2" t="s">
        <v>28</v>
      </c>
      <c r="C419" s="2" t="s">
        <v>23</v>
      </c>
      <c r="D419" s="2" t="s">
        <v>282</v>
      </c>
      <c r="E419" s="107">
        <v>526.99</v>
      </c>
    </row>
    <row r="420" spans="1:5" x14ac:dyDescent="0.2">
      <c r="A420" s="3">
        <v>41142</v>
      </c>
      <c r="B420" s="2" t="s">
        <v>17</v>
      </c>
      <c r="C420" s="2" t="s">
        <v>27</v>
      </c>
      <c r="D420" s="2" t="s">
        <v>30</v>
      </c>
      <c r="E420" s="107">
        <v>2032.86</v>
      </c>
    </row>
    <row r="421" spans="1:5" x14ac:dyDescent="0.2">
      <c r="A421" s="3">
        <v>41090</v>
      </c>
      <c r="B421" s="2" t="s">
        <v>17</v>
      </c>
      <c r="C421" s="2" t="s">
        <v>23</v>
      </c>
      <c r="D421" s="2" t="s">
        <v>18</v>
      </c>
      <c r="E421" s="107">
        <v>4919.49</v>
      </c>
    </row>
    <row r="422" spans="1:5" x14ac:dyDescent="0.2">
      <c r="A422" s="3">
        <v>41347</v>
      </c>
      <c r="B422" s="2" t="s">
        <v>28</v>
      </c>
      <c r="C422" s="2" t="s">
        <v>27</v>
      </c>
      <c r="D422" s="2" t="s">
        <v>35</v>
      </c>
      <c r="E422" s="107">
        <v>3649.94</v>
      </c>
    </row>
    <row r="423" spans="1:5" x14ac:dyDescent="0.2">
      <c r="A423" s="3">
        <v>41043</v>
      </c>
      <c r="B423" s="2" t="s">
        <v>31</v>
      </c>
      <c r="C423" s="2" t="s">
        <v>14</v>
      </c>
      <c r="D423" s="2" t="s">
        <v>34</v>
      </c>
      <c r="E423" s="107">
        <v>923.36</v>
      </c>
    </row>
    <row r="424" spans="1:5" x14ac:dyDescent="0.2">
      <c r="A424" s="3">
        <v>41586</v>
      </c>
      <c r="B424" s="2" t="s">
        <v>31</v>
      </c>
      <c r="C424" s="2" t="s">
        <v>14</v>
      </c>
      <c r="D424" s="2" t="s">
        <v>35</v>
      </c>
      <c r="E424" s="107">
        <v>7706.14</v>
      </c>
    </row>
    <row r="425" spans="1:5" x14ac:dyDescent="0.2">
      <c r="A425" s="3">
        <v>41487</v>
      </c>
      <c r="B425" s="2" t="s">
        <v>17</v>
      </c>
      <c r="C425" s="2" t="s">
        <v>14</v>
      </c>
      <c r="D425" s="2" t="s">
        <v>36</v>
      </c>
      <c r="E425" s="107">
        <v>2525.59</v>
      </c>
    </row>
    <row r="426" spans="1:5" x14ac:dyDescent="0.2">
      <c r="A426" s="3">
        <v>40988</v>
      </c>
      <c r="B426" s="2" t="s">
        <v>28</v>
      </c>
      <c r="C426" s="2" t="s">
        <v>14</v>
      </c>
      <c r="D426" s="2" t="s">
        <v>35</v>
      </c>
      <c r="E426" s="107">
        <v>200.99</v>
      </c>
    </row>
    <row r="427" spans="1:5" x14ac:dyDescent="0.2">
      <c r="A427" s="3">
        <v>41039</v>
      </c>
      <c r="B427" s="2" t="s">
        <v>28</v>
      </c>
      <c r="C427" s="2" t="s">
        <v>20</v>
      </c>
      <c r="D427" s="2" t="s">
        <v>34</v>
      </c>
      <c r="E427" s="107">
        <v>3790.97</v>
      </c>
    </row>
    <row r="428" spans="1:5" x14ac:dyDescent="0.2">
      <c r="A428" s="3">
        <v>41423</v>
      </c>
      <c r="B428" s="2" t="s">
        <v>17</v>
      </c>
      <c r="C428" s="2" t="s">
        <v>20</v>
      </c>
      <c r="D428" s="2" t="s">
        <v>30</v>
      </c>
      <c r="E428" s="107">
        <v>326.16000000000003</v>
      </c>
    </row>
    <row r="429" spans="1:5" x14ac:dyDescent="0.2">
      <c r="A429" s="3">
        <v>41323</v>
      </c>
      <c r="B429" s="2" t="s">
        <v>28</v>
      </c>
      <c r="C429" s="2" t="s">
        <v>23</v>
      </c>
      <c r="D429" s="2" t="s">
        <v>35</v>
      </c>
      <c r="E429" s="107">
        <v>6538.62</v>
      </c>
    </row>
    <row r="430" spans="1:5" x14ac:dyDescent="0.2">
      <c r="A430" s="3">
        <v>41401</v>
      </c>
      <c r="B430" s="2" t="s">
        <v>31</v>
      </c>
      <c r="C430" s="2" t="s">
        <v>14</v>
      </c>
      <c r="D430" s="2" t="s">
        <v>18</v>
      </c>
      <c r="E430" s="107">
        <v>7087.8</v>
      </c>
    </row>
    <row r="431" spans="1:5" x14ac:dyDescent="0.2">
      <c r="A431" s="3">
        <v>41149</v>
      </c>
      <c r="B431" s="2" t="s">
        <v>28</v>
      </c>
      <c r="C431" s="2" t="s">
        <v>27</v>
      </c>
      <c r="D431" s="2" t="s">
        <v>21</v>
      </c>
      <c r="E431" s="107">
        <v>9576.82</v>
      </c>
    </row>
    <row r="432" spans="1:5" x14ac:dyDescent="0.2">
      <c r="A432" s="3">
        <v>41608</v>
      </c>
      <c r="B432" s="2" t="s">
        <v>13</v>
      </c>
      <c r="C432" s="2" t="s">
        <v>23</v>
      </c>
      <c r="D432" s="2" t="s">
        <v>282</v>
      </c>
      <c r="E432" s="107">
        <v>2169.36</v>
      </c>
    </row>
    <row r="433" spans="1:5" x14ac:dyDescent="0.2">
      <c r="A433" s="3">
        <v>40962</v>
      </c>
      <c r="B433" s="2" t="s">
        <v>17</v>
      </c>
      <c r="C433" s="2" t="s">
        <v>27</v>
      </c>
      <c r="D433" s="2" t="s">
        <v>15</v>
      </c>
      <c r="E433" s="107">
        <v>6349.21</v>
      </c>
    </row>
    <row r="434" spans="1:5" x14ac:dyDescent="0.2">
      <c r="A434" s="3">
        <v>41098</v>
      </c>
      <c r="B434" s="2" t="s">
        <v>31</v>
      </c>
      <c r="C434" s="2" t="s">
        <v>27</v>
      </c>
      <c r="D434" s="2" t="s">
        <v>282</v>
      </c>
      <c r="E434" s="107">
        <v>597.17999999999995</v>
      </c>
    </row>
    <row r="435" spans="1:5" x14ac:dyDescent="0.2">
      <c r="A435" s="3">
        <v>41385</v>
      </c>
      <c r="B435" s="2" t="s">
        <v>28</v>
      </c>
      <c r="C435" s="2" t="s">
        <v>20</v>
      </c>
      <c r="D435" s="2" t="s">
        <v>32</v>
      </c>
      <c r="E435" s="107">
        <v>8062.54</v>
      </c>
    </row>
    <row r="436" spans="1:5" x14ac:dyDescent="0.2">
      <c r="A436" s="3">
        <v>41168</v>
      </c>
      <c r="B436" s="2" t="s">
        <v>31</v>
      </c>
      <c r="C436" s="2" t="s">
        <v>27</v>
      </c>
      <c r="D436" s="2" t="s">
        <v>24</v>
      </c>
      <c r="E436" s="107">
        <v>2239.8200000000002</v>
      </c>
    </row>
    <row r="437" spans="1:5" x14ac:dyDescent="0.2">
      <c r="A437" s="3">
        <v>41033</v>
      </c>
      <c r="B437" s="2" t="s">
        <v>13</v>
      </c>
      <c r="C437" s="2" t="s">
        <v>27</v>
      </c>
      <c r="D437" s="2" t="s">
        <v>26</v>
      </c>
      <c r="E437" s="107">
        <v>8535.9699999999993</v>
      </c>
    </row>
    <row r="438" spans="1:5" x14ac:dyDescent="0.2">
      <c r="A438" s="3">
        <v>41062</v>
      </c>
      <c r="B438" s="2" t="s">
        <v>28</v>
      </c>
      <c r="C438" s="2" t="s">
        <v>20</v>
      </c>
      <c r="D438" s="2" t="s">
        <v>282</v>
      </c>
      <c r="E438" s="107">
        <v>5096.67</v>
      </c>
    </row>
    <row r="439" spans="1:5" x14ac:dyDescent="0.2">
      <c r="A439" s="3">
        <v>41243</v>
      </c>
      <c r="B439" s="2" t="s">
        <v>13</v>
      </c>
      <c r="C439" s="2" t="s">
        <v>14</v>
      </c>
      <c r="D439" s="2" t="s">
        <v>36</v>
      </c>
      <c r="E439" s="107">
        <v>7144.52</v>
      </c>
    </row>
    <row r="440" spans="1:5" x14ac:dyDescent="0.2">
      <c r="A440" s="3">
        <v>40989</v>
      </c>
      <c r="B440" s="2" t="s">
        <v>17</v>
      </c>
      <c r="C440" s="2" t="s">
        <v>23</v>
      </c>
      <c r="D440" s="2" t="s">
        <v>29</v>
      </c>
      <c r="E440" s="107">
        <v>7378.25</v>
      </c>
    </row>
    <row r="441" spans="1:5" x14ac:dyDescent="0.2">
      <c r="A441" s="3">
        <v>40969</v>
      </c>
      <c r="B441" s="2" t="s">
        <v>31</v>
      </c>
      <c r="C441" s="2" t="s">
        <v>20</v>
      </c>
      <c r="D441" s="2" t="s">
        <v>29</v>
      </c>
      <c r="E441" s="107">
        <v>2972.12</v>
      </c>
    </row>
    <row r="442" spans="1:5" x14ac:dyDescent="0.2">
      <c r="A442" s="3">
        <v>41432</v>
      </c>
      <c r="B442" s="2" t="s">
        <v>13</v>
      </c>
      <c r="C442" s="2" t="s">
        <v>20</v>
      </c>
      <c r="D442" s="2" t="s">
        <v>29</v>
      </c>
      <c r="E442" s="107">
        <v>6141.18</v>
      </c>
    </row>
    <row r="443" spans="1:5" x14ac:dyDescent="0.2">
      <c r="A443" s="3">
        <v>41443</v>
      </c>
      <c r="B443" s="2" t="s">
        <v>28</v>
      </c>
      <c r="C443" s="2" t="s">
        <v>23</v>
      </c>
      <c r="D443" s="2" t="s">
        <v>26</v>
      </c>
      <c r="E443" s="107">
        <v>8561.11</v>
      </c>
    </row>
    <row r="444" spans="1:5" x14ac:dyDescent="0.2">
      <c r="A444" s="3">
        <v>41037</v>
      </c>
      <c r="B444" s="2" t="s">
        <v>31</v>
      </c>
      <c r="C444" s="2" t="s">
        <v>23</v>
      </c>
      <c r="D444" s="2" t="s">
        <v>33</v>
      </c>
      <c r="E444" s="107">
        <v>7742.54</v>
      </c>
    </row>
    <row r="445" spans="1:5" x14ac:dyDescent="0.2">
      <c r="A445" s="3">
        <v>40946</v>
      </c>
      <c r="B445" s="2" t="s">
        <v>31</v>
      </c>
      <c r="C445" s="2" t="s">
        <v>23</v>
      </c>
      <c r="D445" s="2" t="s">
        <v>282</v>
      </c>
      <c r="E445" s="107">
        <v>3096.63</v>
      </c>
    </row>
    <row r="446" spans="1:5" x14ac:dyDescent="0.2">
      <c r="A446" s="3">
        <v>41602</v>
      </c>
      <c r="B446" s="2" t="s">
        <v>17</v>
      </c>
      <c r="C446" s="2" t="s">
        <v>27</v>
      </c>
      <c r="D446" s="2" t="s">
        <v>26</v>
      </c>
      <c r="E446" s="107">
        <v>5290.04</v>
      </c>
    </row>
    <row r="447" spans="1:5" x14ac:dyDescent="0.2">
      <c r="A447" s="3">
        <v>41359</v>
      </c>
      <c r="B447" s="2" t="s">
        <v>17</v>
      </c>
      <c r="C447" s="2" t="s">
        <v>14</v>
      </c>
      <c r="D447" s="2" t="s">
        <v>36</v>
      </c>
      <c r="E447" s="107">
        <v>1675.2</v>
      </c>
    </row>
    <row r="448" spans="1:5" x14ac:dyDescent="0.2">
      <c r="A448" s="3">
        <v>41094</v>
      </c>
      <c r="B448" s="2" t="s">
        <v>31</v>
      </c>
      <c r="C448" s="2" t="s">
        <v>27</v>
      </c>
      <c r="D448" s="2" t="s">
        <v>24</v>
      </c>
      <c r="E448" s="107">
        <v>5019.84</v>
      </c>
    </row>
    <row r="449" spans="1:5" x14ac:dyDescent="0.2">
      <c r="A449" s="3">
        <v>41066</v>
      </c>
      <c r="B449" s="2" t="s">
        <v>17</v>
      </c>
      <c r="C449" s="2" t="s">
        <v>23</v>
      </c>
      <c r="D449" s="2" t="s">
        <v>21</v>
      </c>
      <c r="E449" s="107">
        <v>2884.53</v>
      </c>
    </row>
    <row r="450" spans="1:5" x14ac:dyDescent="0.2">
      <c r="A450" s="3">
        <v>41415</v>
      </c>
      <c r="B450" s="2" t="s">
        <v>13</v>
      </c>
      <c r="C450" s="2" t="s">
        <v>27</v>
      </c>
      <c r="D450" s="2" t="s">
        <v>30</v>
      </c>
      <c r="E450" s="107">
        <v>4999.76</v>
      </c>
    </row>
    <row r="451" spans="1:5" x14ac:dyDescent="0.2">
      <c r="A451" s="3">
        <v>41476</v>
      </c>
      <c r="B451" s="2" t="s">
        <v>31</v>
      </c>
      <c r="C451" s="2" t="s">
        <v>20</v>
      </c>
      <c r="D451" s="2" t="s">
        <v>21</v>
      </c>
      <c r="E451" s="107">
        <v>8784.52</v>
      </c>
    </row>
    <row r="452" spans="1:5" x14ac:dyDescent="0.2">
      <c r="A452" s="3">
        <v>41546</v>
      </c>
      <c r="B452" s="2" t="s">
        <v>13</v>
      </c>
      <c r="C452" s="2" t="s">
        <v>20</v>
      </c>
      <c r="D452" s="2" t="s">
        <v>34</v>
      </c>
      <c r="E452" s="107">
        <v>3863.43</v>
      </c>
    </row>
    <row r="453" spans="1:5" x14ac:dyDescent="0.2">
      <c r="A453" s="3">
        <v>41310</v>
      </c>
      <c r="B453" s="2" t="s">
        <v>13</v>
      </c>
      <c r="C453" s="2" t="s">
        <v>20</v>
      </c>
      <c r="D453" s="2" t="s">
        <v>15</v>
      </c>
      <c r="E453" s="107">
        <v>1016.32</v>
      </c>
    </row>
    <row r="454" spans="1:5" x14ac:dyDescent="0.2">
      <c r="A454" s="3">
        <v>40964</v>
      </c>
      <c r="B454" s="2" t="s">
        <v>13</v>
      </c>
      <c r="C454" s="2" t="s">
        <v>14</v>
      </c>
      <c r="D454" s="2" t="s">
        <v>18</v>
      </c>
      <c r="E454" s="107">
        <v>4095.09</v>
      </c>
    </row>
    <row r="455" spans="1:5" x14ac:dyDescent="0.2">
      <c r="A455" s="3">
        <v>40947</v>
      </c>
      <c r="B455" s="2" t="s">
        <v>28</v>
      </c>
      <c r="C455" s="2" t="s">
        <v>27</v>
      </c>
      <c r="D455" s="2" t="s">
        <v>26</v>
      </c>
      <c r="E455" s="107">
        <v>4234.3500000000004</v>
      </c>
    </row>
    <row r="456" spans="1:5" x14ac:dyDescent="0.2">
      <c r="A456" s="3">
        <v>41474</v>
      </c>
      <c r="B456" s="2" t="s">
        <v>28</v>
      </c>
      <c r="C456" s="2" t="s">
        <v>14</v>
      </c>
      <c r="D456" s="2" t="s">
        <v>35</v>
      </c>
      <c r="E456" s="107">
        <v>9556.16</v>
      </c>
    </row>
    <row r="457" spans="1:5" x14ac:dyDescent="0.2">
      <c r="A457" s="3">
        <v>41487</v>
      </c>
      <c r="B457" s="2" t="s">
        <v>17</v>
      </c>
      <c r="C457" s="2" t="s">
        <v>27</v>
      </c>
      <c r="D457" s="2" t="s">
        <v>26</v>
      </c>
      <c r="E457" s="107">
        <v>7931.45</v>
      </c>
    </row>
    <row r="458" spans="1:5" x14ac:dyDescent="0.2">
      <c r="A458" s="3">
        <v>41006</v>
      </c>
      <c r="B458" s="2" t="s">
        <v>13</v>
      </c>
      <c r="C458" s="2" t="s">
        <v>14</v>
      </c>
      <c r="D458" s="2" t="s">
        <v>15</v>
      </c>
      <c r="E458" s="107">
        <v>6162.09</v>
      </c>
    </row>
    <row r="459" spans="1:5" x14ac:dyDescent="0.2">
      <c r="A459" s="3">
        <v>41025</v>
      </c>
      <c r="B459" s="2" t="s">
        <v>28</v>
      </c>
      <c r="C459" s="2" t="s">
        <v>27</v>
      </c>
      <c r="D459" s="2" t="s">
        <v>15</v>
      </c>
      <c r="E459" s="107">
        <v>2526.71</v>
      </c>
    </row>
    <row r="460" spans="1:5" x14ac:dyDescent="0.2">
      <c r="A460" s="3">
        <v>41295</v>
      </c>
      <c r="B460" s="2" t="s">
        <v>28</v>
      </c>
      <c r="C460" s="2" t="s">
        <v>27</v>
      </c>
      <c r="D460" s="2" t="s">
        <v>15</v>
      </c>
      <c r="E460" s="107">
        <v>5091.37</v>
      </c>
    </row>
    <row r="461" spans="1:5" x14ac:dyDescent="0.2">
      <c r="A461" s="3">
        <v>41389</v>
      </c>
      <c r="B461" s="2" t="s">
        <v>31</v>
      </c>
      <c r="C461" s="2" t="s">
        <v>23</v>
      </c>
      <c r="D461" s="2" t="s">
        <v>33</v>
      </c>
      <c r="E461" s="107">
        <v>9328.7099999999991</v>
      </c>
    </row>
    <row r="462" spans="1:5" x14ac:dyDescent="0.2">
      <c r="A462" s="3">
        <v>41087</v>
      </c>
      <c r="B462" s="2" t="s">
        <v>28</v>
      </c>
      <c r="C462" s="2" t="s">
        <v>14</v>
      </c>
      <c r="D462" s="2" t="s">
        <v>282</v>
      </c>
      <c r="E462" s="107">
        <v>8803.18</v>
      </c>
    </row>
    <row r="463" spans="1:5" x14ac:dyDescent="0.2">
      <c r="A463" s="3">
        <v>41180</v>
      </c>
      <c r="B463" s="2" t="s">
        <v>28</v>
      </c>
      <c r="C463" s="2" t="s">
        <v>23</v>
      </c>
      <c r="D463" s="2" t="s">
        <v>33</v>
      </c>
      <c r="E463" s="107">
        <v>7959.39</v>
      </c>
    </row>
    <row r="464" spans="1:5" x14ac:dyDescent="0.2">
      <c r="A464" s="3">
        <v>41198</v>
      </c>
      <c r="B464" s="2" t="s">
        <v>13</v>
      </c>
      <c r="C464" s="2" t="s">
        <v>23</v>
      </c>
      <c r="D464" s="2" t="s">
        <v>24</v>
      </c>
      <c r="E464" s="107">
        <v>8409.7900000000009</v>
      </c>
    </row>
    <row r="465" spans="1:5" x14ac:dyDescent="0.2">
      <c r="A465" s="3">
        <v>41312</v>
      </c>
      <c r="B465" s="2" t="s">
        <v>31</v>
      </c>
      <c r="C465" s="2" t="s">
        <v>14</v>
      </c>
      <c r="D465" s="2" t="s">
        <v>35</v>
      </c>
      <c r="E465" s="107">
        <v>805.26</v>
      </c>
    </row>
    <row r="466" spans="1:5" x14ac:dyDescent="0.2">
      <c r="A466" s="3">
        <v>40937</v>
      </c>
      <c r="B466" s="2" t="s">
        <v>13</v>
      </c>
      <c r="C466" s="2" t="s">
        <v>20</v>
      </c>
      <c r="D466" s="2" t="s">
        <v>35</v>
      </c>
      <c r="E466" s="107">
        <v>9884.69</v>
      </c>
    </row>
    <row r="467" spans="1:5" x14ac:dyDescent="0.2">
      <c r="A467" s="3">
        <v>41053</v>
      </c>
      <c r="B467" s="2" t="s">
        <v>31</v>
      </c>
      <c r="C467" s="2" t="s">
        <v>20</v>
      </c>
      <c r="D467" s="2" t="s">
        <v>29</v>
      </c>
      <c r="E467" s="107">
        <v>2227.61</v>
      </c>
    </row>
    <row r="468" spans="1:5" x14ac:dyDescent="0.2">
      <c r="A468" s="3">
        <v>41426</v>
      </c>
      <c r="B468" s="2" t="s">
        <v>31</v>
      </c>
      <c r="C468" s="2" t="s">
        <v>27</v>
      </c>
      <c r="D468" s="2" t="s">
        <v>21</v>
      </c>
      <c r="E468" s="107">
        <v>6005.87</v>
      </c>
    </row>
    <row r="469" spans="1:5" x14ac:dyDescent="0.2">
      <c r="A469" s="3">
        <v>40956</v>
      </c>
      <c r="B469" s="2" t="s">
        <v>17</v>
      </c>
      <c r="C469" s="2" t="s">
        <v>27</v>
      </c>
      <c r="D469" s="2" t="s">
        <v>26</v>
      </c>
      <c r="E469" s="107">
        <v>6663.49</v>
      </c>
    </row>
    <row r="470" spans="1:5" x14ac:dyDescent="0.2">
      <c r="A470" s="3">
        <v>41027</v>
      </c>
      <c r="B470" s="2" t="s">
        <v>13</v>
      </c>
      <c r="C470" s="2" t="s">
        <v>23</v>
      </c>
      <c r="D470" s="2" t="s">
        <v>15</v>
      </c>
      <c r="E470" s="107">
        <v>3739.47</v>
      </c>
    </row>
    <row r="471" spans="1:5" x14ac:dyDescent="0.2">
      <c r="A471" s="3">
        <v>40950</v>
      </c>
      <c r="B471" s="2" t="s">
        <v>17</v>
      </c>
      <c r="C471" s="2" t="s">
        <v>27</v>
      </c>
      <c r="D471" s="2" t="s">
        <v>32</v>
      </c>
      <c r="E471" s="107">
        <v>9040.24</v>
      </c>
    </row>
    <row r="472" spans="1:5" x14ac:dyDescent="0.2">
      <c r="A472" s="3">
        <v>40987</v>
      </c>
      <c r="B472" s="2" t="s">
        <v>13</v>
      </c>
      <c r="C472" s="2" t="s">
        <v>23</v>
      </c>
      <c r="D472" s="2" t="s">
        <v>36</v>
      </c>
      <c r="E472" s="107">
        <v>4579.12</v>
      </c>
    </row>
    <row r="473" spans="1:5" x14ac:dyDescent="0.2">
      <c r="A473" s="3">
        <v>41383</v>
      </c>
      <c r="B473" s="2" t="s">
        <v>28</v>
      </c>
      <c r="C473" s="2" t="s">
        <v>20</v>
      </c>
      <c r="D473" s="2" t="s">
        <v>36</v>
      </c>
      <c r="E473" s="107">
        <v>4049.38</v>
      </c>
    </row>
    <row r="474" spans="1:5" x14ac:dyDescent="0.2">
      <c r="A474" s="3">
        <v>41369</v>
      </c>
      <c r="B474" s="2" t="s">
        <v>13</v>
      </c>
      <c r="C474" s="2" t="s">
        <v>14</v>
      </c>
      <c r="D474" s="2" t="s">
        <v>36</v>
      </c>
      <c r="E474" s="107">
        <v>897.75</v>
      </c>
    </row>
    <row r="475" spans="1:5" x14ac:dyDescent="0.2">
      <c r="A475" s="3">
        <v>41097</v>
      </c>
      <c r="B475" s="2" t="s">
        <v>28</v>
      </c>
      <c r="C475" s="2" t="s">
        <v>23</v>
      </c>
      <c r="D475" s="2" t="s">
        <v>33</v>
      </c>
      <c r="E475" s="107">
        <v>5481.41</v>
      </c>
    </row>
    <row r="476" spans="1:5" x14ac:dyDescent="0.2">
      <c r="A476" s="3">
        <v>41006</v>
      </c>
      <c r="B476" s="2" t="s">
        <v>13</v>
      </c>
      <c r="C476" s="2" t="s">
        <v>14</v>
      </c>
      <c r="D476" s="2" t="s">
        <v>15</v>
      </c>
      <c r="E476" s="107">
        <v>1924.13</v>
      </c>
    </row>
    <row r="477" spans="1:5" x14ac:dyDescent="0.2">
      <c r="A477" s="3">
        <v>41034</v>
      </c>
      <c r="B477" s="2" t="s">
        <v>17</v>
      </c>
      <c r="C477" s="2" t="s">
        <v>27</v>
      </c>
      <c r="D477" s="2" t="s">
        <v>282</v>
      </c>
      <c r="E477" s="107">
        <v>4592.78</v>
      </c>
    </row>
    <row r="478" spans="1:5" x14ac:dyDescent="0.2">
      <c r="A478" s="3">
        <v>41376</v>
      </c>
      <c r="B478" s="2" t="s">
        <v>31</v>
      </c>
      <c r="C478" s="2" t="s">
        <v>14</v>
      </c>
      <c r="D478" s="2" t="s">
        <v>30</v>
      </c>
      <c r="E478" s="107">
        <v>5866.84</v>
      </c>
    </row>
    <row r="479" spans="1:5" x14ac:dyDescent="0.2">
      <c r="A479" s="3">
        <v>41315</v>
      </c>
      <c r="B479" s="2" t="s">
        <v>31</v>
      </c>
      <c r="C479" s="2" t="s">
        <v>27</v>
      </c>
      <c r="D479" s="2" t="s">
        <v>29</v>
      </c>
      <c r="E479" s="107">
        <v>6785.93</v>
      </c>
    </row>
    <row r="480" spans="1:5" x14ac:dyDescent="0.2">
      <c r="A480" s="3">
        <v>40964</v>
      </c>
      <c r="B480" s="2" t="s">
        <v>28</v>
      </c>
      <c r="C480" s="2" t="s">
        <v>27</v>
      </c>
      <c r="D480" s="2" t="s">
        <v>15</v>
      </c>
      <c r="E480" s="107">
        <v>3152.14</v>
      </c>
    </row>
    <row r="481" spans="1:5" x14ac:dyDescent="0.2">
      <c r="A481" s="3">
        <v>40924</v>
      </c>
      <c r="B481" s="2" t="s">
        <v>28</v>
      </c>
      <c r="C481" s="2" t="s">
        <v>20</v>
      </c>
      <c r="D481" s="2" t="s">
        <v>33</v>
      </c>
      <c r="E481" s="107">
        <v>6306.02</v>
      </c>
    </row>
    <row r="482" spans="1:5" x14ac:dyDescent="0.2">
      <c r="A482" s="3">
        <v>41384</v>
      </c>
      <c r="B482" s="2" t="s">
        <v>31</v>
      </c>
      <c r="C482" s="2" t="s">
        <v>20</v>
      </c>
      <c r="D482" s="2" t="s">
        <v>33</v>
      </c>
      <c r="E482" s="107">
        <v>7190.64</v>
      </c>
    </row>
    <row r="483" spans="1:5" x14ac:dyDescent="0.2">
      <c r="A483" s="3">
        <v>41622</v>
      </c>
      <c r="B483" s="2" t="s">
        <v>13</v>
      </c>
      <c r="C483" s="2" t="s">
        <v>23</v>
      </c>
      <c r="D483" s="2" t="s">
        <v>35</v>
      </c>
      <c r="E483" s="107">
        <v>9184.8700000000008</v>
      </c>
    </row>
    <row r="484" spans="1:5" x14ac:dyDescent="0.2">
      <c r="A484" s="3">
        <v>41497</v>
      </c>
      <c r="B484" s="2" t="s">
        <v>28</v>
      </c>
      <c r="C484" s="2" t="s">
        <v>23</v>
      </c>
      <c r="D484" s="2" t="s">
        <v>32</v>
      </c>
      <c r="E484" s="107">
        <v>2936.21</v>
      </c>
    </row>
    <row r="485" spans="1:5" x14ac:dyDescent="0.2">
      <c r="A485" s="3">
        <v>41474</v>
      </c>
      <c r="B485" s="2" t="s">
        <v>31</v>
      </c>
      <c r="C485" s="2" t="s">
        <v>14</v>
      </c>
      <c r="D485" s="2" t="s">
        <v>33</v>
      </c>
      <c r="E485" s="107">
        <v>2963.11</v>
      </c>
    </row>
    <row r="486" spans="1:5" x14ac:dyDescent="0.2">
      <c r="A486" s="3">
        <v>41599</v>
      </c>
      <c r="B486" s="2" t="s">
        <v>28</v>
      </c>
      <c r="C486" s="2" t="s">
        <v>14</v>
      </c>
      <c r="D486" s="2" t="s">
        <v>29</v>
      </c>
      <c r="E486" s="107">
        <v>6759.64</v>
      </c>
    </row>
    <row r="487" spans="1:5" x14ac:dyDescent="0.2">
      <c r="A487" s="3">
        <v>41391</v>
      </c>
      <c r="B487" s="2" t="s">
        <v>13</v>
      </c>
      <c r="C487" s="2" t="s">
        <v>14</v>
      </c>
      <c r="D487" s="2" t="s">
        <v>34</v>
      </c>
      <c r="E487" s="107">
        <v>2553.19</v>
      </c>
    </row>
    <row r="488" spans="1:5" x14ac:dyDescent="0.2">
      <c r="A488" s="3">
        <v>41013</v>
      </c>
      <c r="B488" s="2" t="s">
        <v>31</v>
      </c>
      <c r="C488" s="2" t="s">
        <v>14</v>
      </c>
      <c r="D488" s="2" t="s">
        <v>36</v>
      </c>
      <c r="E488" s="107">
        <v>9869.25</v>
      </c>
    </row>
    <row r="489" spans="1:5" x14ac:dyDescent="0.2">
      <c r="A489" s="3">
        <v>41170</v>
      </c>
      <c r="B489" s="2" t="s">
        <v>28</v>
      </c>
      <c r="C489" s="2" t="s">
        <v>23</v>
      </c>
      <c r="D489" s="2" t="s">
        <v>21</v>
      </c>
      <c r="E489" s="107">
        <v>6205.17</v>
      </c>
    </row>
    <row r="490" spans="1:5" x14ac:dyDescent="0.2">
      <c r="A490" s="3">
        <v>41293</v>
      </c>
      <c r="B490" s="2" t="s">
        <v>17</v>
      </c>
      <c r="C490" s="2" t="s">
        <v>20</v>
      </c>
      <c r="D490" s="2" t="s">
        <v>24</v>
      </c>
      <c r="E490" s="107">
        <v>7505.23</v>
      </c>
    </row>
    <row r="491" spans="1:5" x14ac:dyDescent="0.2">
      <c r="A491" s="3">
        <v>41573</v>
      </c>
      <c r="B491" s="2" t="s">
        <v>31</v>
      </c>
      <c r="C491" s="2" t="s">
        <v>20</v>
      </c>
      <c r="D491" s="2" t="s">
        <v>36</v>
      </c>
      <c r="E491" s="107">
        <v>3623.22</v>
      </c>
    </row>
    <row r="492" spans="1:5" x14ac:dyDescent="0.2">
      <c r="A492" s="3">
        <v>41546</v>
      </c>
      <c r="B492" s="2" t="s">
        <v>28</v>
      </c>
      <c r="C492" s="2" t="s">
        <v>27</v>
      </c>
      <c r="D492" s="2" t="s">
        <v>30</v>
      </c>
      <c r="E492" s="107">
        <v>9448.1</v>
      </c>
    </row>
    <row r="493" spans="1:5" x14ac:dyDescent="0.2">
      <c r="A493" s="3">
        <v>41496</v>
      </c>
      <c r="B493" s="2" t="s">
        <v>13</v>
      </c>
      <c r="C493" s="2" t="s">
        <v>20</v>
      </c>
      <c r="D493" s="2" t="s">
        <v>21</v>
      </c>
      <c r="E493" s="107">
        <v>3892.65</v>
      </c>
    </row>
    <row r="494" spans="1:5" x14ac:dyDescent="0.2">
      <c r="A494" s="3">
        <v>41119</v>
      </c>
      <c r="B494" s="2" t="s">
        <v>31</v>
      </c>
      <c r="C494" s="2" t="s">
        <v>27</v>
      </c>
      <c r="D494" s="2" t="s">
        <v>29</v>
      </c>
      <c r="E494" s="107">
        <v>1757.88</v>
      </c>
    </row>
    <row r="495" spans="1:5" x14ac:dyDescent="0.2">
      <c r="A495" s="3">
        <v>41638</v>
      </c>
      <c r="B495" s="2" t="s">
        <v>13</v>
      </c>
      <c r="C495" s="2" t="s">
        <v>20</v>
      </c>
      <c r="D495" s="2" t="s">
        <v>26</v>
      </c>
      <c r="E495" s="107">
        <v>1746.67</v>
      </c>
    </row>
    <row r="496" spans="1:5" x14ac:dyDescent="0.2">
      <c r="A496" s="3">
        <v>40948</v>
      </c>
      <c r="B496" s="2" t="s">
        <v>31</v>
      </c>
      <c r="C496" s="2" t="s">
        <v>27</v>
      </c>
      <c r="D496" s="2" t="s">
        <v>33</v>
      </c>
      <c r="E496" s="107">
        <v>4872.87</v>
      </c>
    </row>
    <row r="497" spans="1:5" x14ac:dyDescent="0.2">
      <c r="A497" s="3">
        <v>41300</v>
      </c>
      <c r="B497" s="2" t="s">
        <v>13</v>
      </c>
      <c r="C497" s="2" t="s">
        <v>14</v>
      </c>
      <c r="D497" s="2" t="s">
        <v>36</v>
      </c>
      <c r="E497" s="107">
        <v>3122.8</v>
      </c>
    </row>
    <row r="498" spans="1:5" x14ac:dyDescent="0.2">
      <c r="A498" s="3">
        <v>41562</v>
      </c>
      <c r="B498" s="2" t="s">
        <v>17</v>
      </c>
      <c r="C498" s="2" t="s">
        <v>20</v>
      </c>
      <c r="D498" s="2" t="s">
        <v>18</v>
      </c>
      <c r="E498" s="107">
        <v>75.239999999999995</v>
      </c>
    </row>
    <row r="499" spans="1:5" x14ac:dyDescent="0.2">
      <c r="A499" s="3">
        <v>41356</v>
      </c>
      <c r="B499" s="2" t="s">
        <v>28</v>
      </c>
      <c r="C499" s="2" t="s">
        <v>23</v>
      </c>
      <c r="D499" s="2" t="s">
        <v>24</v>
      </c>
      <c r="E499" s="107">
        <v>559.17999999999995</v>
      </c>
    </row>
    <row r="500" spans="1:5" x14ac:dyDescent="0.2">
      <c r="A500" s="3">
        <v>41182</v>
      </c>
      <c r="B500" s="2" t="s">
        <v>31</v>
      </c>
      <c r="C500" s="2" t="s">
        <v>20</v>
      </c>
      <c r="D500" s="2" t="s">
        <v>29</v>
      </c>
      <c r="E500" s="107">
        <v>1013.23</v>
      </c>
    </row>
    <row r="501" spans="1:5" x14ac:dyDescent="0.2">
      <c r="A501" s="3">
        <v>41509</v>
      </c>
      <c r="B501" s="2" t="s">
        <v>17</v>
      </c>
      <c r="C501" s="2" t="s">
        <v>23</v>
      </c>
      <c r="D501" s="2" t="s">
        <v>36</v>
      </c>
      <c r="E501" s="107">
        <v>1476.93</v>
      </c>
    </row>
    <row r="502" spans="1:5" x14ac:dyDescent="0.2">
      <c r="A502" s="3">
        <v>40986</v>
      </c>
      <c r="B502" s="2" t="s">
        <v>28</v>
      </c>
      <c r="C502" s="2" t="s">
        <v>23</v>
      </c>
      <c r="D502" s="2" t="s">
        <v>29</v>
      </c>
      <c r="E502" s="107">
        <v>2782.24</v>
      </c>
    </row>
    <row r="503" spans="1:5" x14ac:dyDescent="0.2">
      <c r="A503" s="3">
        <v>40922</v>
      </c>
      <c r="B503" s="2" t="s">
        <v>31</v>
      </c>
      <c r="C503" s="2" t="s">
        <v>20</v>
      </c>
      <c r="D503" s="2" t="s">
        <v>35</v>
      </c>
      <c r="E503" s="107">
        <v>7480.03</v>
      </c>
    </row>
    <row r="504" spans="1:5" x14ac:dyDescent="0.2">
      <c r="A504" s="3">
        <v>41260</v>
      </c>
      <c r="B504" s="2" t="s">
        <v>28</v>
      </c>
      <c r="C504" s="2" t="s">
        <v>27</v>
      </c>
      <c r="D504" s="2" t="s">
        <v>26</v>
      </c>
      <c r="E504" s="107">
        <v>8639.83</v>
      </c>
    </row>
    <row r="505" spans="1:5" x14ac:dyDescent="0.2">
      <c r="A505" s="3">
        <v>41481</v>
      </c>
      <c r="B505" s="2" t="s">
        <v>17</v>
      </c>
      <c r="C505" s="2" t="s">
        <v>27</v>
      </c>
      <c r="D505" s="2" t="s">
        <v>18</v>
      </c>
      <c r="E505" s="107">
        <v>9969.86</v>
      </c>
    </row>
    <row r="506" spans="1:5" x14ac:dyDescent="0.2">
      <c r="A506" s="3">
        <v>41503</v>
      </c>
      <c r="B506" s="2" t="s">
        <v>28</v>
      </c>
      <c r="C506" s="2" t="s">
        <v>20</v>
      </c>
      <c r="D506" s="2" t="s">
        <v>26</v>
      </c>
      <c r="E506" s="107">
        <v>2557.1799999999998</v>
      </c>
    </row>
    <row r="507" spans="1:5" x14ac:dyDescent="0.2">
      <c r="A507" s="3">
        <v>41205</v>
      </c>
      <c r="B507" s="2" t="s">
        <v>17</v>
      </c>
      <c r="C507" s="2" t="s">
        <v>23</v>
      </c>
      <c r="D507" s="2" t="s">
        <v>32</v>
      </c>
      <c r="E507" s="107">
        <v>6918.21</v>
      </c>
    </row>
    <row r="508" spans="1:5" x14ac:dyDescent="0.2">
      <c r="A508" s="3">
        <v>41522</v>
      </c>
      <c r="B508" s="2" t="s">
        <v>28</v>
      </c>
      <c r="C508" s="2" t="s">
        <v>14</v>
      </c>
      <c r="D508" s="2" t="s">
        <v>36</v>
      </c>
      <c r="E508" s="107">
        <v>8865.32</v>
      </c>
    </row>
    <row r="509" spans="1:5" x14ac:dyDescent="0.2">
      <c r="A509" s="3">
        <v>41289</v>
      </c>
      <c r="B509" s="2" t="s">
        <v>31</v>
      </c>
      <c r="C509" s="2" t="s">
        <v>23</v>
      </c>
      <c r="D509" s="2" t="s">
        <v>35</v>
      </c>
      <c r="E509" s="107">
        <v>184.11</v>
      </c>
    </row>
    <row r="510" spans="1:5" x14ac:dyDescent="0.2">
      <c r="A510" s="3">
        <v>41592</v>
      </c>
      <c r="B510" s="2" t="s">
        <v>13</v>
      </c>
      <c r="C510" s="2" t="s">
        <v>23</v>
      </c>
      <c r="D510" s="2" t="s">
        <v>26</v>
      </c>
      <c r="E510" s="107">
        <v>6648.77</v>
      </c>
    </row>
    <row r="511" spans="1:5" x14ac:dyDescent="0.2">
      <c r="A511" s="3">
        <v>41528</v>
      </c>
      <c r="B511" s="2" t="s">
        <v>17</v>
      </c>
      <c r="C511" s="2" t="s">
        <v>23</v>
      </c>
      <c r="D511" s="2" t="s">
        <v>18</v>
      </c>
      <c r="E511" s="107">
        <v>77.95</v>
      </c>
    </row>
    <row r="512" spans="1:5" x14ac:dyDescent="0.2">
      <c r="A512" s="3">
        <v>41024</v>
      </c>
      <c r="B512" s="2" t="s">
        <v>17</v>
      </c>
      <c r="C512" s="2" t="s">
        <v>23</v>
      </c>
      <c r="D512" s="2" t="s">
        <v>34</v>
      </c>
      <c r="E512" s="107">
        <v>3971.6</v>
      </c>
    </row>
    <row r="513" spans="1:5" x14ac:dyDescent="0.2">
      <c r="A513" s="3">
        <v>41280</v>
      </c>
      <c r="B513" s="2" t="s">
        <v>31</v>
      </c>
      <c r="C513" s="2" t="s">
        <v>14</v>
      </c>
      <c r="D513" s="2" t="s">
        <v>33</v>
      </c>
      <c r="E513" s="107">
        <v>9090.41</v>
      </c>
    </row>
    <row r="514" spans="1:5" x14ac:dyDescent="0.2">
      <c r="A514" s="3">
        <v>41202</v>
      </c>
      <c r="B514" s="2" t="s">
        <v>13</v>
      </c>
      <c r="C514" s="2" t="s">
        <v>27</v>
      </c>
      <c r="D514" s="2" t="s">
        <v>24</v>
      </c>
      <c r="E514" s="107">
        <v>7061.95</v>
      </c>
    </row>
    <row r="515" spans="1:5" x14ac:dyDescent="0.2">
      <c r="A515" s="3">
        <v>41317</v>
      </c>
      <c r="B515" s="2" t="s">
        <v>31</v>
      </c>
      <c r="C515" s="2" t="s">
        <v>23</v>
      </c>
      <c r="D515" s="2" t="s">
        <v>33</v>
      </c>
      <c r="E515" s="107">
        <v>253.58</v>
      </c>
    </row>
    <row r="516" spans="1:5" x14ac:dyDescent="0.2">
      <c r="A516" s="3">
        <v>41486</v>
      </c>
      <c r="B516" s="2" t="s">
        <v>28</v>
      </c>
      <c r="C516" s="2" t="s">
        <v>14</v>
      </c>
      <c r="D516" s="2" t="s">
        <v>30</v>
      </c>
      <c r="E516" s="107">
        <v>1751.36</v>
      </c>
    </row>
    <row r="517" spans="1:5" x14ac:dyDescent="0.2">
      <c r="A517" s="3">
        <v>41169</v>
      </c>
      <c r="B517" s="2" t="s">
        <v>31</v>
      </c>
      <c r="C517" s="2" t="s">
        <v>27</v>
      </c>
      <c r="D517" s="2" t="s">
        <v>282</v>
      </c>
      <c r="E517" s="107">
        <v>6542.55</v>
      </c>
    </row>
    <row r="518" spans="1:5" x14ac:dyDescent="0.2">
      <c r="A518" s="3">
        <v>41291</v>
      </c>
      <c r="B518" s="2" t="s">
        <v>31</v>
      </c>
      <c r="C518" s="2" t="s">
        <v>27</v>
      </c>
      <c r="D518" s="2" t="s">
        <v>30</v>
      </c>
      <c r="E518" s="107">
        <v>471.13</v>
      </c>
    </row>
    <row r="519" spans="1:5" x14ac:dyDescent="0.2">
      <c r="A519" s="3">
        <v>41480</v>
      </c>
      <c r="B519" s="2" t="s">
        <v>28</v>
      </c>
      <c r="C519" s="2" t="s">
        <v>27</v>
      </c>
      <c r="D519" s="2" t="s">
        <v>282</v>
      </c>
      <c r="E519" s="107">
        <v>6741.79</v>
      </c>
    </row>
    <row r="520" spans="1:5" x14ac:dyDescent="0.2">
      <c r="A520" s="3">
        <v>41102</v>
      </c>
      <c r="B520" s="2" t="s">
        <v>13</v>
      </c>
      <c r="C520" s="2" t="s">
        <v>23</v>
      </c>
      <c r="D520" s="2" t="s">
        <v>34</v>
      </c>
      <c r="E520" s="107">
        <v>9875.9599999999991</v>
      </c>
    </row>
    <row r="521" spans="1:5" x14ac:dyDescent="0.2">
      <c r="A521" s="3">
        <v>41471</v>
      </c>
      <c r="B521" s="2" t="s">
        <v>17</v>
      </c>
      <c r="C521" s="2" t="s">
        <v>14</v>
      </c>
      <c r="D521" s="2" t="s">
        <v>24</v>
      </c>
      <c r="E521" s="107">
        <v>8351.94</v>
      </c>
    </row>
    <row r="522" spans="1:5" x14ac:dyDescent="0.2">
      <c r="A522" s="3">
        <v>41092</v>
      </c>
      <c r="B522" s="2" t="s">
        <v>31</v>
      </c>
      <c r="C522" s="2" t="s">
        <v>27</v>
      </c>
      <c r="D522" s="2" t="s">
        <v>35</v>
      </c>
      <c r="E522" s="107">
        <v>2556.29</v>
      </c>
    </row>
    <row r="523" spans="1:5" x14ac:dyDescent="0.2">
      <c r="A523" s="3">
        <v>41156</v>
      </c>
      <c r="B523" s="2" t="s">
        <v>28</v>
      </c>
      <c r="C523" s="2" t="s">
        <v>23</v>
      </c>
      <c r="D523" s="2" t="s">
        <v>35</v>
      </c>
      <c r="E523" s="107">
        <v>5481.16</v>
      </c>
    </row>
    <row r="524" spans="1:5" x14ac:dyDescent="0.2">
      <c r="A524" s="3">
        <v>41354</v>
      </c>
      <c r="B524" s="2" t="s">
        <v>17</v>
      </c>
      <c r="C524" s="2" t="s">
        <v>20</v>
      </c>
      <c r="D524" s="2" t="s">
        <v>30</v>
      </c>
      <c r="E524" s="107">
        <v>9742.4500000000007</v>
      </c>
    </row>
    <row r="525" spans="1:5" x14ac:dyDescent="0.2">
      <c r="A525" s="3">
        <v>41591</v>
      </c>
      <c r="B525" s="2" t="s">
        <v>17</v>
      </c>
      <c r="C525" s="2" t="s">
        <v>20</v>
      </c>
      <c r="D525" s="2" t="s">
        <v>15</v>
      </c>
      <c r="E525" s="107">
        <v>1937.29</v>
      </c>
    </row>
    <row r="526" spans="1:5" x14ac:dyDescent="0.2">
      <c r="A526" s="3">
        <v>41110</v>
      </c>
      <c r="B526" s="2" t="s">
        <v>17</v>
      </c>
      <c r="C526" s="2" t="s">
        <v>27</v>
      </c>
      <c r="D526" s="2" t="s">
        <v>32</v>
      </c>
      <c r="E526" s="107">
        <v>1311.18</v>
      </c>
    </row>
    <row r="527" spans="1:5" x14ac:dyDescent="0.2">
      <c r="A527" s="3">
        <v>41372</v>
      </c>
      <c r="B527" s="2" t="s">
        <v>28</v>
      </c>
      <c r="C527" s="2" t="s">
        <v>23</v>
      </c>
      <c r="D527" s="2" t="s">
        <v>36</v>
      </c>
      <c r="E527" s="107">
        <v>415.98</v>
      </c>
    </row>
    <row r="528" spans="1:5" x14ac:dyDescent="0.2">
      <c r="A528" s="3">
        <v>40927</v>
      </c>
      <c r="B528" s="2" t="s">
        <v>13</v>
      </c>
      <c r="C528" s="2" t="s">
        <v>20</v>
      </c>
      <c r="D528" s="2" t="s">
        <v>30</v>
      </c>
      <c r="E528" s="107">
        <v>3372.76</v>
      </c>
    </row>
    <row r="529" spans="1:5" x14ac:dyDescent="0.2">
      <c r="A529" s="3">
        <v>40913</v>
      </c>
      <c r="B529" s="2" t="s">
        <v>13</v>
      </c>
      <c r="C529" s="2" t="s">
        <v>20</v>
      </c>
      <c r="D529" s="2" t="s">
        <v>30</v>
      </c>
      <c r="E529" s="107">
        <v>1321.33</v>
      </c>
    </row>
    <row r="530" spans="1:5" x14ac:dyDescent="0.2">
      <c r="A530" s="3">
        <v>40989</v>
      </c>
      <c r="B530" s="2" t="s">
        <v>28</v>
      </c>
      <c r="C530" s="2" t="s">
        <v>23</v>
      </c>
      <c r="D530" s="2" t="s">
        <v>282</v>
      </c>
      <c r="E530" s="107">
        <v>580.15</v>
      </c>
    </row>
    <row r="531" spans="1:5" x14ac:dyDescent="0.2">
      <c r="A531" s="3">
        <v>41639</v>
      </c>
      <c r="B531" s="2" t="s">
        <v>31</v>
      </c>
      <c r="C531" s="2" t="s">
        <v>14</v>
      </c>
      <c r="D531" s="2" t="s">
        <v>32</v>
      </c>
      <c r="E531" s="107">
        <v>9849.67</v>
      </c>
    </row>
    <row r="532" spans="1:5" x14ac:dyDescent="0.2">
      <c r="A532" s="3">
        <v>41615</v>
      </c>
      <c r="B532" s="2" t="s">
        <v>28</v>
      </c>
      <c r="C532" s="2" t="s">
        <v>23</v>
      </c>
      <c r="D532" s="2" t="s">
        <v>33</v>
      </c>
      <c r="E532" s="107">
        <v>4824.46</v>
      </c>
    </row>
    <row r="533" spans="1:5" x14ac:dyDescent="0.2">
      <c r="A533" s="3">
        <v>40935</v>
      </c>
      <c r="B533" s="2" t="s">
        <v>17</v>
      </c>
      <c r="C533" s="2" t="s">
        <v>23</v>
      </c>
      <c r="D533" s="2" t="s">
        <v>282</v>
      </c>
      <c r="E533" s="107">
        <v>6430.89</v>
      </c>
    </row>
    <row r="534" spans="1:5" x14ac:dyDescent="0.2">
      <c r="A534" s="3">
        <v>41298</v>
      </c>
      <c r="B534" s="2" t="s">
        <v>17</v>
      </c>
      <c r="C534" s="2" t="s">
        <v>27</v>
      </c>
      <c r="D534" s="2" t="s">
        <v>282</v>
      </c>
      <c r="E534" s="107">
        <v>253.57</v>
      </c>
    </row>
    <row r="535" spans="1:5" x14ac:dyDescent="0.2">
      <c r="A535" s="3">
        <v>41472</v>
      </c>
      <c r="B535" s="2" t="s">
        <v>17</v>
      </c>
      <c r="C535" s="2" t="s">
        <v>27</v>
      </c>
      <c r="D535" s="2" t="s">
        <v>36</v>
      </c>
      <c r="E535" s="107">
        <v>3122.03</v>
      </c>
    </row>
    <row r="536" spans="1:5" x14ac:dyDescent="0.2">
      <c r="A536" s="3">
        <v>41526</v>
      </c>
      <c r="B536" s="2" t="s">
        <v>28</v>
      </c>
      <c r="C536" s="2" t="s">
        <v>23</v>
      </c>
      <c r="D536" s="2" t="s">
        <v>30</v>
      </c>
      <c r="E536" s="107">
        <v>9966.7800000000007</v>
      </c>
    </row>
    <row r="537" spans="1:5" x14ac:dyDescent="0.2">
      <c r="A537" s="3">
        <v>41520</v>
      </c>
      <c r="B537" s="2" t="s">
        <v>17</v>
      </c>
      <c r="C537" s="2" t="s">
        <v>20</v>
      </c>
      <c r="D537" s="2" t="s">
        <v>34</v>
      </c>
      <c r="E537" s="107">
        <v>9885.26</v>
      </c>
    </row>
    <row r="538" spans="1:5" x14ac:dyDescent="0.2">
      <c r="A538" s="3">
        <v>40956</v>
      </c>
      <c r="B538" s="2" t="s">
        <v>28</v>
      </c>
      <c r="C538" s="2" t="s">
        <v>14</v>
      </c>
      <c r="D538" s="2" t="s">
        <v>282</v>
      </c>
      <c r="E538" s="107">
        <v>4415.66</v>
      </c>
    </row>
    <row r="539" spans="1:5" x14ac:dyDescent="0.2">
      <c r="A539" s="3">
        <v>41637</v>
      </c>
      <c r="B539" s="2" t="s">
        <v>28</v>
      </c>
      <c r="C539" s="2" t="s">
        <v>20</v>
      </c>
      <c r="D539" s="2" t="s">
        <v>33</v>
      </c>
      <c r="E539" s="107">
        <v>6823.4</v>
      </c>
    </row>
    <row r="540" spans="1:5" x14ac:dyDescent="0.2">
      <c r="A540" s="3">
        <v>41148</v>
      </c>
      <c r="B540" s="2" t="s">
        <v>31</v>
      </c>
      <c r="C540" s="2" t="s">
        <v>27</v>
      </c>
      <c r="D540" s="2" t="s">
        <v>15</v>
      </c>
      <c r="E540" s="107">
        <v>5809.58</v>
      </c>
    </row>
    <row r="541" spans="1:5" x14ac:dyDescent="0.2">
      <c r="A541" s="3">
        <v>41442</v>
      </c>
      <c r="B541" s="2" t="s">
        <v>31</v>
      </c>
      <c r="C541" s="2" t="s">
        <v>27</v>
      </c>
      <c r="D541" s="2" t="s">
        <v>21</v>
      </c>
      <c r="E541" s="107">
        <v>8490.77</v>
      </c>
    </row>
    <row r="542" spans="1:5" x14ac:dyDescent="0.2">
      <c r="A542" s="3">
        <v>41210</v>
      </c>
      <c r="B542" s="2" t="s">
        <v>13</v>
      </c>
      <c r="C542" s="2" t="s">
        <v>23</v>
      </c>
      <c r="D542" s="2" t="s">
        <v>15</v>
      </c>
      <c r="E542" s="107">
        <v>1819.7</v>
      </c>
    </row>
    <row r="543" spans="1:5" x14ac:dyDescent="0.2">
      <c r="A543" s="3">
        <v>40975</v>
      </c>
      <c r="B543" s="2" t="s">
        <v>28</v>
      </c>
      <c r="C543" s="2" t="s">
        <v>14</v>
      </c>
      <c r="D543" s="2" t="s">
        <v>30</v>
      </c>
      <c r="E543" s="107">
        <v>8224.69</v>
      </c>
    </row>
    <row r="544" spans="1:5" x14ac:dyDescent="0.2">
      <c r="A544" s="3">
        <v>41599</v>
      </c>
      <c r="B544" s="2" t="s">
        <v>13</v>
      </c>
      <c r="C544" s="2" t="s">
        <v>14</v>
      </c>
      <c r="D544" s="2" t="s">
        <v>15</v>
      </c>
      <c r="E544" s="107">
        <v>8525.9699999999993</v>
      </c>
    </row>
    <row r="545" spans="1:5" x14ac:dyDescent="0.2">
      <c r="A545" s="3">
        <v>41465</v>
      </c>
      <c r="B545" s="2" t="s">
        <v>28</v>
      </c>
      <c r="C545" s="2" t="s">
        <v>14</v>
      </c>
      <c r="D545" s="2" t="s">
        <v>29</v>
      </c>
      <c r="E545" s="107">
        <v>7070.37</v>
      </c>
    </row>
    <row r="546" spans="1:5" x14ac:dyDescent="0.2">
      <c r="A546" s="3">
        <v>41483</v>
      </c>
      <c r="B546" s="2" t="s">
        <v>28</v>
      </c>
      <c r="C546" s="2" t="s">
        <v>23</v>
      </c>
      <c r="D546" s="2" t="s">
        <v>32</v>
      </c>
      <c r="E546" s="107">
        <v>8968.09</v>
      </c>
    </row>
    <row r="547" spans="1:5" x14ac:dyDescent="0.2">
      <c r="A547" s="3">
        <v>41049</v>
      </c>
      <c r="B547" s="2" t="s">
        <v>13</v>
      </c>
      <c r="C547" s="2" t="s">
        <v>20</v>
      </c>
      <c r="D547" s="2" t="s">
        <v>18</v>
      </c>
      <c r="E547" s="107">
        <v>7974.56</v>
      </c>
    </row>
    <row r="548" spans="1:5" x14ac:dyDescent="0.2">
      <c r="A548" s="3">
        <v>40911</v>
      </c>
      <c r="B548" s="2" t="s">
        <v>17</v>
      </c>
      <c r="C548" s="2" t="s">
        <v>27</v>
      </c>
      <c r="D548" s="2" t="s">
        <v>34</v>
      </c>
      <c r="E548" s="107">
        <v>2308.96</v>
      </c>
    </row>
    <row r="549" spans="1:5" x14ac:dyDescent="0.2">
      <c r="A549" s="3">
        <v>41118</v>
      </c>
      <c r="B549" s="2" t="s">
        <v>31</v>
      </c>
      <c r="C549" s="2" t="s">
        <v>14</v>
      </c>
      <c r="D549" s="2" t="s">
        <v>24</v>
      </c>
      <c r="E549" s="107">
        <v>2028.99</v>
      </c>
    </row>
    <row r="550" spans="1:5" x14ac:dyDescent="0.2">
      <c r="A550" s="3">
        <v>41042</v>
      </c>
      <c r="B550" s="2" t="s">
        <v>13</v>
      </c>
      <c r="C550" s="2" t="s">
        <v>14</v>
      </c>
      <c r="D550" s="2" t="s">
        <v>35</v>
      </c>
      <c r="E550" s="107">
        <v>3406.65</v>
      </c>
    </row>
    <row r="551" spans="1:5" x14ac:dyDescent="0.2">
      <c r="A551" s="3">
        <v>40912</v>
      </c>
      <c r="B551" s="2" t="s">
        <v>28</v>
      </c>
      <c r="C551" s="2" t="s">
        <v>23</v>
      </c>
      <c r="D551" s="2" t="s">
        <v>36</v>
      </c>
      <c r="E551" s="107">
        <v>8005.88</v>
      </c>
    </row>
    <row r="552" spans="1:5" x14ac:dyDescent="0.2">
      <c r="A552" s="3">
        <v>40958</v>
      </c>
      <c r="B552" s="2" t="s">
        <v>31</v>
      </c>
      <c r="C552" s="2" t="s">
        <v>20</v>
      </c>
      <c r="D552" s="2" t="s">
        <v>32</v>
      </c>
      <c r="E552" s="107">
        <v>3285.93</v>
      </c>
    </row>
    <row r="553" spans="1:5" x14ac:dyDescent="0.2">
      <c r="A553" s="3">
        <v>41038</v>
      </c>
      <c r="B553" s="2" t="s">
        <v>17</v>
      </c>
      <c r="C553" s="2" t="s">
        <v>27</v>
      </c>
      <c r="D553" s="2" t="s">
        <v>15</v>
      </c>
      <c r="E553" s="107">
        <v>1192.18</v>
      </c>
    </row>
    <row r="554" spans="1:5" x14ac:dyDescent="0.2">
      <c r="A554" s="3">
        <v>41508</v>
      </c>
      <c r="B554" s="2" t="s">
        <v>31</v>
      </c>
      <c r="C554" s="2" t="s">
        <v>20</v>
      </c>
      <c r="D554" s="2" t="s">
        <v>18</v>
      </c>
      <c r="E554" s="107">
        <v>9565.77</v>
      </c>
    </row>
    <row r="555" spans="1:5" x14ac:dyDescent="0.2">
      <c r="A555" s="3">
        <v>41402</v>
      </c>
      <c r="B555" s="2" t="s">
        <v>31</v>
      </c>
      <c r="C555" s="2" t="s">
        <v>14</v>
      </c>
      <c r="D555" s="2" t="s">
        <v>26</v>
      </c>
      <c r="E555" s="107">
        <v>8341.82</v>
      </c>
    </row>
    <row r="556" spans="1:5" x14ac:dyDescent="0.2">
      <c r="A556" s="3">
        <v>41156</v>
      </c>
      <c r="B556" s="2" t="s">
        <v>17</v>
      </c>
      <c r="C556" s="2" t="s">
        <v>23</v>
      </c>
      <c r="D556" s="2" t="s">
        <v>282</v>
      </c>
      <c r="E556" s="107">
        <v>4976.55</v>
      </c>
    </row>
    <row r="557" spans="1:5" x14ac:dyDescent="0.2">
      <c r="A557" s="3">
        <v>41272</v>
      </c>
      <c r="B557" s="2" t="s">
        <v>13</v>
      </c>
      <c r="C557" s="2" t="s">
        <v>27</v>
      </c>
      <c r="D557" s="2" t="s">
        <v>21</v>
      </c>
      <c r="E557" s="107">
        <v>9778.4500000000007</v>
      </c>
    </row>
    <row r="558" spans="1:5" x14ac:dyDescent="0.2">
      <c r="A558" s="3">
        <v>41251</v>
      </c>
      <c r="B558" s="2" t="s">
        <v>13</v>
      </c>
      <c r="C558" s="2" t="s">
        <v>20</v>
      </c>
      <c r="D558" s="2" t="s">
        <v>33</v>
      </c>
      <c r="E558" s="107">
        <v>1682.18</v>
      </c>
    </row>
    <row r="559" spans="1:5" x14ac:dyDescent="0.2">
      <c r="A559" s="3">
        <v>41588</v>
      </c>
      <c r="B559" s="2" t="s">
        <v>31</v>
      </c>
      <c r="C559" s="2" t="s">
        <v>20</v>
      </c>
      <c r="D559" s="2" t="s">
        <v>34</v>
      </c>
      <c r="E559" s="107">
        <v>9445.6299999999992</v>
      </c>
    </row>
    <row r="560" spans="1:5" x14ac:dyDescent="0.2">
      <c r="A560" s="3">
        <v>41547</v>
      </c>
      <c r="B560" s="2" t="s">
        <v>31</v>
      </c>
      <c r="C560" s="2" t="s">
        <v>20</v>
      </c>
      <c r="D560" s="2" t="s">
        <v>18</v>
      </c>
      <c r="E560" s="107">
        <v>4993.6899999999996</v>
      </c>
    </row>
    <row r="561" spans="1:5" x14ac:dyDescent="0.2">
      <c r="A561" s="3">
        <v>41511</v>
      </c>
      <c r="B561" s="2" t="s">
        <v>28</v>
      </c>
      <c r="C561" s="2" t="s">
        <v>14</v>
      </c>
      <c r="D561" s="2" t="s">
        <v>34</v>
      </c>
      <c r="E561" s="107">
        <v>611.15</v>
      </c>
    </row>
    <row r="562" spans="1:5" x14ac:dyDescent="0.2">
      <c r="A562" s="3">
        <v>41022</v>
      </c>
      <c r="B562" s="2" t="s">
        <v>31</v>
      </c>
      <c r="C562" s="2" t="s">
        <v>20</v>
      </c>
      <c r="D562" s="2" t="s">
        <v>24</v>
      </c>
      <c r="E562" s="107">
        <v>9924.7099999999991</v>
      </c>
    </row>
    <row r="563" spans="1:5" x14ac:dyDescent="0.2">
      <c r="A563" s="3">
        <v>41350</v>
      </c>
      <c r="B563" s="2" t="s">
        <v>13</v>
      </c>
      <c r="C563" s="2" t="s">
        <v>14</v>
      </c>
      <c r="D563" s="2" t="s">
        <v>36</v>
      </c>
      <c r="E563" s="107">
        <v>3907.1</v>
      </c>
    </row>
    <row r="564" spans="1:5" x14ac:dyDescent="0.2">
      <c r="A564" s="3">
        <v>41077</v>
      </c>
      <c r="B564" s="2" t="s">
        <v>13</v>
      </c>
      <c r="C564" s="2" t="s">
        <v>23</v>
      </c>
      <c r="D564" s="2" t="s">
        <v>18</v>
      </c>
      <c r="E564" s="107">
        <v>9399.9699999999993</v>
      </c>
    </row>
    <row r="565" spans="1:5" x14ac:dyDescent="0.2">
      <c r="A565" s="3">
        <v>41330</v>
      </c>
      <c r="B565" s="2" t="s">
        <v>28</v>
      </c>
      <c r="C565" s="2" t="s">
        <v>14</v>
      </c>
      <c r="D565" s="2" t="s">
        <v>24</v>
      </c>
      <c r="E565" s="107">
        <v>4150.57</v>
      </c>
    </row>
    <row r="566" spans="1:5" x14ac:dyDescent="0.2">
      <c r="A566" s="3">
        <v>41549</v>
      </c>
      <c r="B566" s="2" t="s">
        <v>28</v>
      </c>
      <c r="C566" s="2" t="s">
        <v>20</v>
      </c>
      <c r="D566" s="2" t="s">
        <v>21</v>
      </c>
      <c r="E566" s="107">
        <v>7772.14</v>
      </c>
    </row>
    <row r="567" spans="1:5" x14ac:dyDescent="0.2">
      <c r="A567" s="3">
        <v>41366</v>
      </c>
      <c r="B567" s="2" t="s">
        <v>31</v>
      </c>
      <c r="C567" s="2" t="s">
        <v>27</v>
      </c>
      <c r="D567" s="2" t="s">
        <v>24</v>
      </c>
      <c r="E567" s="107">
        <v>8281.93</v>
      </c>
    </row>
    <row r="568" spans="1:5" x14ac:dyDescent="0.2">
      <c r="A568" s="3">
        <v>41493</v>
      </c>
      <c r="B568" s="2" t="s">
        <v>28</v>
      </c>
      <c r="C568" s="2" t="s">
        <v>27</v>
      </c>
      <c r="D568" s="2" t="s">
        <v>24</v>
      </c>
      <c r="E568" s="107">
        <v>9389.06</v>
      </c>
    </row>
    <row r="569" spans="1:5" x14ac:dyDescent="0.2">
      <c r="A569" s="3">
        <v>41435</v>
      </c>
      <c r="B569" s="2" t="s">
        <v>31</v>
      </c>
      <c r="C569" s="2" t="s">
        <v>20</v>
      </c>
      <c r="D569" s="2" t="s">
        <v>35</v>
      </c>
      <c r="E569" s="107">
        <v>3282.69</v>
      </c>
    </row>
    <row r="570" spans="1:5" x14ac:dyDescent="0.2">
      <c r="A570" s="3">
        <v>40994</v>
      </c>
      <c r="B570" s="2" t="s">
        <v>28</v>
      </c>
      <c r="C570" s="2" t="s">
        <v>20</v>
      </c>
      <c r="D570" s="2" t="s">
        <v>33</v>
      </c>
      <c r="E570" s="107">
        <v>9789.2099999999991</v>
      </c>
    </row>
    <row r="571" spans="1:5" x14ac:dyDescent="0.2">
      <c r="A571" s="3">
        <v>41371</v>
      </c>
      <c r="B571" s="2" t="s">
        <v>13</v>
      </c>
      <c r="C571" s="2" t="s">
        <v>14</v>
      </c>
      <c r="D571" s="2" t="s">
        <v>34</v>
      </c>
      <c r="E571" s="107">
        <v>8514.0300000000007</v>
      </c>
    </row>
    <row r="572" spans="1:5" x14ac:dyDescent="0.2">
      <c r="A572" s="3">
        <v>41023</v>
      </c>
      <c r="B572" s="2" t="s">
        <v>13</v>
      </c>
      <c r="C572" s="2" t="s">
        <v>23</v>
      </c>
      <c r="D572" s="2" t="s">
        <v>32</v>
      </c>
      <c r="E572" s="107">
        <v>3089.9</v>
      </c>
    </row>
    <row r="573" spans="1:5" x14ac:dyDescent="0.2">
      <c r="A573" s="3">
        <v>40965</v>
      </c>
      <c r="B573" s="2" t="s">
        <v>28</v>
      </c>
      <c r="C573" s="2" t="s">
        <v>27</v>
      </c>
      <c r="D573" s="2" t="s">
        <v>32</v>
      </c>
      <c r="E573" s="107">
        <v>1509.36</v>
      </c>
    </row>
    <row r="574" spans="1:5" x14ac:dyDescent="0.2">
      <c r="A574" s="3">
        <v>41444</v>
      </c>
      <c r="B574" s="2" t="s">
        <v>28</v>
      </c>
      <c r="C574" s="2" t="s">
        <v>23</v>
      </c>
      <c r="D574" s="2" t="s">
        <v>15</v>
      </c>
      <c r="E574" s="107">
        <v>2231.81</v>
      </c>
    </row>
    <row r="575" spans="1:5" x14ac:dyDescent="0.2">
      <c r="A575" s="3">
        <v>41064</v>
      </c>
      <c r="B575" s="2" t="s">
        <v>28</v>
      </c>
      <c r="C575" s="2" t="s">
        <v>14</v>
      </c>
      <c r="D575" s="2" t="s">
        <v>32</v>
      </c>
      <c r="E575" s="107">
        <v>8241.4</v>
      </c>
    </row>
    <row r="576" spans="1:5" x14ac:dyDescent="0.2">
      <c r="A576" s="3">
        <v>41218</v>
      </c>
      <c r="B576" s="2" t="s">
        <v>31</v>
      </c>
      <c r="C576" s="2" t="s">
        <v>14</v>
      </c>
      <c r="D576" s="2" t="s">
        <v>30</v>
      </c>
      <c r="E576" s="107">
        <v>8252</v>
      </c>
    </row>
    <row r="577" spans="1:5" x14ac:dyDescent="0.2">
      <c r="A577" s="3">
        <v>41244</v>
      </c>
      <c r="B577" s="2" t="s">
        <v>28</v>
      </c>
      <c r="C577" s="2" t="s">
        <v>20</v>
      </c>
      <c r="D577" s="2" t="s">
        <v>21</v>
      </c>
      <c r="E577" s="107">
        <v>6510.88</v>
      </c>
    </row>
    <row r="578" spans="1:5" x14ac:dyDescent="0.2">
      <c r="A578" s="3">
        <v>41634</v>
      </c>
      <c r="B578" s="2" t="s">
        <v>17</v>
      </c>
      <c r="C578" s="2" t="s">
        <v>27</v>
      </c>
      <c r="D578" s="2" t="s">
        <v>15</v>
      </c>
      <c r="E578" s="107">
        <v>6335.57</v>
      </c>
    </row>
    <row r="579" spans="1:5" x14ac:dyDescent="0.2">
      <c r="A579" s="3">
        <v>41067</v>
      </c>
      <c r="B579" s="2" t="s">
        <v>17</v>
      </c>
      <c r="C579" s="2" t="s">
        <v>14</v>
      </c>
      <c r="D579" s="2" t="s">
        <v>36</v>
      </c>
      <c r="E579" s="107">
        <v>1699.77</v>
      </c>
    </row>
    <row r="580" spans="1:5" x14ac:dyDescent="0.2">
      <c r="A580" s="3">
        <v>41099</v>
      </c>
      <c r="B580" s="2" t="s">
        <v>13</v>
      </c>
      <c r="C580" s="2" t="s">
        <v>23</v>
      </c>
      <c r="D580" s="2" t="s">
        <v>33</v>
      </c>
      <c r="E580" s="107">
        <v>2876.53</v>
      </c>
    </row>
    <row r="581" spans="1:5" x14ac:dyDescent="0.2">
      <c r="A581" s="3">
        <v>41335</v>
      </c>
      <c r="B581" s="2" t="s">
        <v>17</v>
      </c>
      <c r="C581" s="2" t="s">
        <v>20</v>
      </c>
      <c r="D581" s="2" t="s">
        <v>30</v>
      </c>
      <c r="E581" s="107">
        <v>3604.36</v>
      </c>
    </row>
    <row r="582" spans="1:5" x14ac:dyDescent="0.2">
      <c r="A582" s="3">
        <v>40953</v>
      </c>
      <c r="B582" s="2" t="s">
        <v>31</v>
      </c>
      <c r="C582" s="2" t="s">
        <v>14</v>
      </c>
      <c r="D582" s="2" t="s">
        <v>18</v>
      </c>
      <c r="E582" s="107">
        <v>7060.27</v>
      </c>
    </row>
    <row r="583" spans="1:5" x14ac:dyDescent="0.2">
      <c r="A583" s="3">
        <v>41078</v>
      </c>
      <c r="B583" s="2" t="s">
        <v>13</v>
      </c>
      <c r="C583" s="2" t="s">
        <v>14</v>
      </c>
      <c r="D583" s="2" t="s">
        <v>35</v>
      </c>
      <c r="E583" s="107">
        <v>3394.47</v>
      </c>
    </row>
    <row r="584" spans="1:5" x14ac:dyDescent="0.2">
      <c r="A584" s="3">
        <v>41099</v>
      </c>
      <c r="B584" s="2" t="s">
        <v>13</v>
      </c>
      <c r="C584" s="2" t="s">
        <v>20</v>
      </c>
      <c r="D584" s="2" t="s">
        <v>32</v>
      </c>
      <c r="E584" s="107">
        <v>7502.52</v>
      </c>
    </row>
    <row r="585" spans="1:5" x14ac:dyDescent="0.2">
      <c r="A585" s="3">
        <v>40964</v>
      </c>
      <c r="B585" s="2" t="s">
        <v>17</v>
      </c>
      <c r="C585" s="2" t="s">
        <v>27</v>
      </c>
      <c r="D585" s="2" t="s">
        <v>21</v>
      </c>
      <c r="E585" s="107">
        <v>9529.9599999999991</v>
      </c>
    </row>
    <row r="586" spans="1:5" x14ac:dyDescent="0.2">
      <c r="A586" s="3">
        <v>41193</v>
      </c>
      <c r="B586" s="2" t="s">
        <v>28</v>
      </c>
      <c r="C586" s="2" t="s">
        <v>23</v>
      </c>
      <c r="D586" s="2" t="s">
        <v>33</v>
      </c>
      <c r="E586" s="107">
        <v>720.97</v>
      </c>
    </row>
    <row r="587" spans="1:5" x14ac:dyDescent="0.2">
      <c r="A587" s="3">
        <v>41540</v>
      </c>
      <c r="B587" s="2" t="s">
        <v>31</v>
      </c>
      <c r="C587" s="2" t="s">
        <v>27</v>
      </c>
      <c r="D587" s="2" t="s">
        <v>34</v>
      </c>
      <c r="E587" s="107">
        <v>8074.21</v>
      </c>
    </row>
    <row r="588" spans="1:5" x14ac:dyDescent="0.2">
      <c r="A588" s="3">
        <v>41448</v>
      </c>
      <c r="B588" s="2" t="s">
        <v>17</v>
      </c>
      <c r="C588" s="2" t="s">
        <v>14</v>
      </c>
      <c r="D588" s="2" t="s">
        <v>24</v>
      </c>
      <c r="E588" s="107">
        <v>1412.64</v>
      </c>
    </row>
    <row r="589" spans="1:5" x14ac:dyDescent="0.2">
      <c r="A589" s="3">
        <v>41514</v>
      </c>
      <c r="B589" s="2" t="s">
        <v>17</v>
      </c>
      <c r="C589" s="2" t="s">
        <v>14</v>
      </c>
      <c r="D589" s="2" t="s">
        <v>35</v>
      </c>
      <c r="E589" s="107">
        <v>4809.22</v>
      </c>
    </row>
    <row r="590" spans="1:5" x14ac:dyDescent="0.2">
      <c r="A590" s="3">
        <v>41046</v>
      </c>
      <c r="B590" s="2" t="s">
        <v>17</v>
      </c>
      <c r="C590" s="2" t="s">
        <v>27</v>
      </c>
      <c r="D590" s="2" t="s">
        <v>21</v>
      </c>
      <c r="E590" s="107">
        <v>4342.7</v>
      </c>
    </row>
    <row r="591" spans="1:5" x14ac:dyDescent="0.2">
      <c r="A591" s="3">
        <v>41415</v>
      </c>
      <c r="B591" s="2" t="s">
        <v>13</v>
      </c>
      <c r="C591" s="2" t="s">
        <v>14</v>
      </c>
      <c r="D591" s="2" t="s">
        <v>26</v>
      </c>
      <c r="E591" s="107">
        <v>7544.87</v>
      </c>
    </row>
    <row r="592" spans="1:5" x14ac:dyDescent="0.2">
      <c r="A592" s="3">
        <v>41166</v>
      </c>
      <c r="B592" s="2" t="s">
        <v>31</v>
      </c>
      <c r="C592" s="2" t="s">
        <v>27</v>
      </c>
      <c r="D592" s="2" t="s">
        <v>34</v>
      </c>
      <c r="E592" s="107">
        <v>8679.2000000000007</v>
      </c>
    </row>
    <row r="593" spans="1:5" x14ac:dyDescent="0.2">
      <c r="A593" s="3">
        <v>41234</v>
      </c>
      <c r="B593" s="2" t="s">
        <v>17</v>
      </c>
      <c r="C593" s="2" t="s">
        <v>27</v>
      </c>
      <c r="D593" s="2" t="s">
        <v>34</v>
      </c>
      <c r="E593" s="107">
        <v>6158.99</v>
      </c>
    </row>
    <row r="594" spans="1:5" x14ac:dyDescent="0.2">
      <c r="A594" s="3">
        <v>41389</v>
      </c>
      <c r="B594" s="2" t="s">
        <v>31</v>
      </c>
      <c r="C594" s="2" t="s">
        <v>23</v>
      </c>
      <c r="D594" s="2" t="s">
        <v>15</v>
      </c>
      <c r="E594" s="107">
        <v>6167.43</v>
      </c>
    </row>
    <row r="595" spans="1:5" x14ac:dyDescent="0.2">
      <c r="A595" s="3">
        <v>41523</v>
      </c>
      <c r="B595" s="2" t="s">
        <v>17</v>
      </c>
      <c r="C595" s="2" t="s">
        <v>14</v>
      </c>
      <c r="D595" s="2" t="s">
        <v>24</v>
      </c>
      <c r="E595" s="107">
        <v>6315.94</v>
      </c>
    </row>
    <row r="596" spans="1:5" x14ac:dyDescent="0.2">
      <c r="A596" s="3">
        <v>41198</v>
      </c>
      <c r="B596" s="2" t="s">
        <v>28</v>
      </c>
      <c r="C596" s="2" t="s">
        <v>23</v>
      </c>
      <c r="D596" s="2" t="s">
        <v>24</v>
      </c>
      <c r="E596" s="107">
        <v>2640.35</v>
      </c>
    </row>
    <row r="597" spans="1:5" x14ac:dyDescent="0.2">
      <c r="A597" s="3">
        <v>41535</v>
      </c>
      <c r="B597" s="2" t="s">
        <v>17</v>
      </c>
      <c r="C597" s="2" t="s">
        <v>14</v>
      </c>
      <c r="D597" s="2" t="s">
        <v>282</v>
      </c>
      <c r="E597" s="107">
        <v>7541.59</v>
      </c>
    </row>
    <row r="598" spans="1:5" x14ac:dyDescent="0.2">
      <c r="A598" s="3">
        <v>41325</v>
      </c>
      <c r="B598" s="2" t="s">
        <v>13</v>
      </c>
      <c r="C598" s="2" t="s">
        <v>14</v>
      </c>
      <c r="D598" s="2" t="s">
        <v>30</v>
      </c>
      <c r="E598" s="107">
        <v>1701.72</v>
      </c>
    </row>
    <row r="599" spans="1:5" x14ac:dyDescent="0.2">
      <c r="A599" s="3">
        <v>41638</v>
      </c>
      <c r="B599" s="2" t="s">
        <v>31</v>
      </c>
      <c r="C599" s="2" t="s">
        <v>27</v>
      </c>
      <c r="D599" s="2" t="s">
        <v>30</v>
      </c>
      <c r="E599" s="107">
        <v>5002.92</v>
      </c>
    </row>
    <row r="600" spans="1:5" x14ac:dyDescent="0.2">
      <c r="A600" s="3">
        <v>41588</v>
      </c>
      <c r="B600" s="2" t="s">
        <v>13</v>
      </c>
      <c r="C600" s="2" t="s">
        <v>23</v>
      </c>
      <c r="D600" s="2" t="s">
        <v>36</v>
      </c>
      <c r="E600" s="107">
        <v>8275.86</v>
      </c>
    </row>
    <row r="601" spans="1:5" x14ac:dyDescent="0.2">
      <c r="A601" s="3">
        <v>41141</v>
      </c>
      <c r="B601" s="2" t="s">
        <v>17</v>
      </c>
      <c r="C601" s="2" t="s">
        <v>20</v>
      </c>
      <c r="D601" s="2" t="s">
        <v>15</v>
      </c>
      <c r="E601" s="107">
        <v>6932.98</v>
      </c>
    </row>
    <row r="602" spans="1:5" x14ac:dyDescent="0.2">
      <c r="A602" s="3">
        <v>41391</v>
      </c>
      <c r="B602" s="2" t="s">
        <v>13</v>
      </c>
      <c r="C602" s="2" t="s">
        <v>27</v>
      </c>
      <c r="D602" s="2" t="s">
        <v>36</v>
      </c>
      <c r="E602" s="107">
        <v>134.83000000000001</v>
      </c>
    </row>
    <row r="603" spans="1:5" x14ac:dyDescent="0.2">
      <c r="A603" s="3">
        <v>41074</v>
      </c>
      <c r="B603" s="2" t="s">
        <v>28</v>
      </c>
      <c r="C603" s="2" t="s">
        <v>14</v>
      </c>
      <c r="D603" s="2" t="s">
        <v>26</v>
      </c>
      <c r="E603" s="107">
        <v>4589.92</v>
      </c>
    </row>
    <row r="604" spans="1:5" x14ac:dyDescent="0.2">
      <c r="A604" s="3">
        <v>41026</v>
      </c>
      <c r="B604" s="2" t="s">
        <v>17</v>
      </c>
      <c r="C604" s="2" t="s">
        <v>23</v>
      </c>
      <c r="D604" s="2" t="s">
        <v>282</v>
      </c>
      <c r="E604" s="107">
        <v>8641.86</v>
      </c>
    </row>
    <row r="605" spans="1:5" x14ac:dyDescent="0.2">
      <c r="A605" s="3">
        <v>41362</v>
      </c>
      <c r="B605" s="2" t="s">
        <v>31</v>
      </c>
      <c r="C605" s="2" t="s">
        <v>14</v>
      </c>
      <c r="D605" s="2" t="s">
        <v>33</v>
      </c>
      <c r="E605" s="107">
        <v>4287.8900000000003</v>
      </c>
    </row>
    <row r="606" spans="1:5" x14ac:dyDescent="0.2">
      <c r="A606" s="3">
        <v>41228</v>
      </c>
      <c r="B606" s="2" t="s">
        <v>13</v>
      </c>
      <c r="C606" s="2" t="s">
        <v>14</v>
      </c>
      <c r="D606" s="2" t="s">
        <v>29</v>
      </c>
      <c r="E606" s="107">
        <v>2509.23</v>
      </c>
    </row>
    <row r="607" spans="1:5" x14ac:dyDescent="0.2">
      <c r="A607" s="3">
        <v>41293</v>
      </c>
      <c r="B607" s="2" t="s">
        <v>17</v>
      </c>
      <c r="C607" s="2" t="s">
        <v>20</v>
      </c>
      <c r="D607" s="2" t="s">
        <v>282</v>
      </c>
      <c r="E607" s="107">
        <v>2469.59</v>
      </c>
    </row>
    <row r="608" spans="1:5" x14ac:dyDescent="0.2">
      <c r="A608" s="3">
        <v>41213</v>
      </c>
      <c r="B608" s="2" t="s">
        <v>28</v>
      </c>
      <c r="C608" s="2" t="s">
        <v>14</v>
      </c>
      <c r="D608" s="2" t="s">
        <v>26</v>
      </c>
      <c r="E608" s="107">
        <v>5161.8599999999997</v>
      </c>
    </row>
    <row r="609" spans="1:5" x14ac:dyDescent="0.2">
      <c r="A609" s="3">
        <v>40992</v>
      </c>
      <c r="B609" s="2" t="s">
        <v>17</v>
      </c>
      <c r="C609" s="2" t="s">
        <v>27</v>
      </c>
      <c r="D609" s="2" t="s">
        <v>32</v>
      </c>
      <c r="E609" s="107">
        <v>6437.72</v>
      </c>
    </row>
    <row r="610" spans="1:5" x14ac:dyDescent="0.2">
      <c r="A610" s="3">
        <v>41319</v>
      </c>
      <c r="B610" s="2" t="s">
        <v>31</v>
      </c>
      <c r="C610" s="2" t="s">
        <v>20</v>
      </c>
      <c r="D610" s="2" t="s">
        <v>18</v>
      </c>
      <c r="E610" s="107">
        <v>4591.33</v>
      </c>
    </row>
    <row r="611" spans="1:5" x14ac:dyDescent="0.2">
      <c r="A611" s="3">
        <v>41489</v>
      </c>
      <c r="B611" s="2" t="s">
        <v>13</v>
      </c>
      <c r="C611" s="2" t="s">
        <v>23</v>
      </c>
      <c r="D611" s="2" t="s">
        <v>34</v>
      </c>
      <c r="E611" s="107">
        <v>9551.08</v>
      </c>
    </row>
    <row r="612" spans="1:5" x14ac:dyDescent="0.2">
      <c r="A612" s="3">
        <v>41340</v>
      </c>
      <c r="B612" s="2" t="s">
        <v>17</v>
      </c>
      <c r="C612" s="2" t="s">
        <v>27</v>
      </c>
      <c r="D612" s="2" t="s">
        <v>24</v>
      </c>
      <c r="E612" s="107">
        <v>7400.35</v>
      </c>
    </row>
    <row r="613" spans="1:5" x14ac:dyDescent="0.2">
      <c r="A613" s="3">
        <v>41483</v>
      </c>
      <c r="B613" s="2" t="s">
        <v>28</v>
      </c>
      <c r="C613" s="2" t="s">
        <v>20</v>
      </c>
      <c r="D613" s="2" t="s">
        <v>30</v>
      </c>
      <c r="E613" s="107">
        <v>568.42999999999995</v>
      </c>
    </row>
    <row r="614" spans="1:5" x14ac:dyDescent="0.2">
      <c r="A614" s="3">
        <v>41592</v>
      </c>
      <c r="B614" s="2" t="s">
        <v>17</v>
      </c>
      <c r="C614" s="2" t="s">
        <v>27</v>
      </c>
      <c r="D614" s="2" t="s">
        <v>29</v>
      </c>
      <c r="E614" s="107">
        <v>5727.83</v>
      </c>
    </row>
    <row r="615" spans="1:5" x14ac:dyDescent="0.2">
      <c r="A615" s="3">
        <v>41070</v>
      </c>
      <c r="B615" s="2" t="s">
        <v>31</v>
      </c>
      <c r="C615" s="2" t="s">
        <v>27</v>
      </c>
      <c r="D615" s="2" t="s">
        <v>30</v>
      </c>
      <c r="E615" s="107">
        <v>5433.76</v>
      </c>
    </row>
    <row r="616" spans="1:5" x14ac:dyDescent="0.2">
      <c r="A616" s="3">
        <v>41376</v>
      </c>
      <c r="B616" s="2" t="s">
        <v>17</v>
      </c>
      <c r="C616" s="2" t="s">
        <v>27</v>
      </c>
      <c r="D616" s="2" t="s">
        <v>26</v>
      </c>
      <c r="E616" s="107">
        <v>8918.83</v>
      </c>
    </row>
    <row r="617" spans="1:5" x14ac:dyDescent="0.2">
      <c r="A617" s="3">
        <v>41397</v>
      </c>
      <c r="B617" s="2" t="s">
        <v>17</v>
      </c>
      <c r="C617" s="2" t="s">
        <v>27</v>
      </c>
      <c r="D617" s="2" t="s">
        <v>29</v>
      </c>
      <c r="E617" s="107">
        <v>3046.52</v>
      </c>
    </row>
    <row r="618" spans="1:5" x14ac:dyDescent="0.2">
      <c r="A618" s="3">
        <v>41549</v>
      </c>
      <c r="B618" s="2" t="s">
        <v>17</v>
      </c>
      <c r="C618" s="2" t="s">
        <v>23</v>
      </c>
      <c r="D618" s="2" t="s">
        <v>18</v>
      </c>
      <c r="E618" s="107">
        <v>4984.33</v>
      </c>
    </row>
    <row r="619" spans="1:5" x14ac:dyDescent="0.2">
      <c r="A619" s="3">
        <v>40910</v>
      </c>
      <c r="B619" s="2" t="s">
        <v>31</v>
      </c>
      <c r="C619" s="2" t="s">
        <v>20</v>
      </c>
      <c r="D619" s="2" t="s">
        <v>18</v>
      </c>
      <c r="E619" s="107">
        <v>5544.84</v>
      </c>
    </row>
    <row r="620" spans="1:5" x14ac:dyDescent="0.2">
      <c r="A620" s="3">
        <v>41539</v>
      </c>
      <c r="B620" s="2" t="s">
        <v>13</v>
      </c>
      <c r="C620" s="2" t="s">
        <v>20</v>
      </c>
      <c r="D620" s="2" t="s">
        <v>30</v>
      </c>
      <c r="E620" s="107">
        <v>8137.7</v>
      </c>
    </row>
    <row r="621" spans="1:5" x14ac:dyDescent="0.2">
      <c r="A621" s="3">
        <v>41227</v>
      </c>
      <c r="B621" s="2" t="s">
        <v>17</v>
      </c>
      <c r="C621" s="2" t="s">
        <v>20</v>
      </c>
      <c r="D621" s="2" t="s">
        <v>33</v>
      </c>
      <c r="E621" s="107">
        <v>48.47</v>
      </c>
    </row>
    <row r="622" spans="1:5" x14ac:dyDescent="0.2">
      <c r="A622" s="3">
        <v>40996</v>
      </c>
      <c r="B622" s="2" t="s">
        <v>17</v>
      </c>
      <c r="C622" s="2" t="s">
        <v>27</v>
      </c>
      <c r="D622" s="2" t="s">
        <v>32</v>
      </c>
      <c r="E622" s="107">
        <v>6936.14</v>
      </c>
    </row>
    <row r="623" spans="1:5" x14ac:dyDescent="0.2">
      <c r="A623" s="3">
        <v>41082</v>
      </c>
      <c r="B623" s="2" t="s">
        <v>17</v>
      </c>
      <c r="C623" s="2" t="s">
        <v>14</v>
      </c>
      <c r="D623" s="2" t="s">
        <v>21</v>
      </c>
      <c r="E623" s="107">
        <v>2239.67</v>
      </c>
    </row>
    <row r="624" spans="1:5" x14ac:dyDescent="0.2">
      <c r="A624" s="3">
        <v>41468</v>
      </c>
      <c r="B624" s="2" t="s">
        <v>28</v>
      </c>
      <c r="C624" s="2" t="s">
        <v>27</v>
      </c>
      <c r="D624" s="2" t="s">
        <v>24</v>
      </c>
      <c r="E624" s="107">
        <v>9171.9699999999993</v>
      </c>
    </row>
    <row r="625" spans="1:5" x14ac:dyDescent="0.2">
      <c r="A625" s="3">
        <v>41312</v>
      </c>
      <c r="B625" s="2" t="s">
        <v>13</v>
      </c>
      <c r="C625" s="2" t="s">
        <v>20</v>
      </c>
      <c r="D625" s="2" t="s">
        <v>36</v>
      </c>
      <c r="E625" s="107">
        <v>4841.1400000000003</v>
      </c>
    </row>
    <row r="626" spans="1:5" x14ac:dyDescent="0.2">
      <c r="A626" s="3">
        <v>41252</v>
      </c>
      <c r="B626" s="2" t="s">
        <v>31</v>
      </c>
      <c r="C626" s="2" t="s">
        <v>20</v>
      </c>
      <c r="D626" s="2" t="s">
        <v>30</v>
      </c>
      <c r="E626" s="107">
        <v>5769.25</v>
      </c>
    </row>
    <row r="627" spans="1:5" x14ac:dyDescent="0.2">
      <c r="A627" s="3">
        <v>41446</v>
      </c>
      <c r="B627" s="2" t="s">
        <v>31</v>
      </c>
      <c r="C627" s="2" t="s">
        <v>23</v>
      </c>
      <c r="D627" s="2" t="s">
        <v>24</v>
      </c>
      <c r="E627" s="107">
        <v>7529.57</v>
      </c>
    </row>
    <row r="628" spans="1:5" x14ac:dyDescent="0.2">
      <c r="A628" s="3">
        <v>41069</v>
      </c>
      <c r="B628" s="2" t="s">
        <v>17</v>
      </c>
      <c r="C628" s="2" t="s">
        <v>23</v>
      </c>
      <c r="D628" s="2" t="s">
        <v>29</v>
      </c>
      <c r="E628" s="107">
        <v>3246.92</v>
      </c>
    </row>
    <row r="629" spans="1:5" x14ac:dyDescent="0.2">
      <c r="A629" s="3">
        <v>41155</v>
      </c>
      <c r="B629" s="2" t="s">
        <v>13</v>
      </c>
      <c r="C629" s="2" t="s">
        <v>23</v>
      </c>
      <c r="D629" s="2" t="s">
        <v>21</v>
      </c>
      <c r="E629" s="107">
        <v>4545.57</v>
      </c>
    </row>
    <row r="630" spans="1:5" x14ac:dyDescent="0.2">
      <c r="A630" s="3">
        <v>41289</v>
      </c>
      <c r="B630" s="2" t="s">
        <v>31</v>
      </c>
      <c r="C630" s="2" t="s">
        <v>14</v>
      </c>
      <c r="D630" s="2" t="s">
        <v>29</v>
      </c>
      <c r="E630" s="107">
        <v>3072.82</v>
      </c>
    </row>
    <row r="631" spans="1:5" x14ac:dyDescent="0.2">
      <c r="A631" s="3">
        <v>41311</v>
      </c>
      <c r="B631" s="2" t="s">
        <v>17</v>
      </c>
      <c r="C631" s="2" t="s">
        <v>23</v>
      </c>
      <c r="D631" s="2" t="s">
        <v>30</v>
      </c>
      <c r="E631" s="107">
        <v>3757.34</v>
      </c>
    </row>
    <row r="632" spans="1:5" x14ac:dyDescent="0.2">
      <c r="A632" s="3">
        <v>41551</v>
      </c>
      <c r="B632" s="2" t="s">
        <v>31</v>
      </c>
      <c r="C632" s="2" t="s">
        <v>20</v>
      </c>
      <c r="D632" s="2" t="s">
        <v>36</v>
      </c>
      <c r="E632" s="107">
        <v>8905.9</v>
      </c>
    </row>
    <row r="633" spans="1:5" x14ac:dyDescent="0.2">
      <c r="A633" s="3">
        <v>41084</v>
      </c>
      <c r="B633" s="2" t="s">
        <v>31</v>
      </c>
      <c r="C633" s="2" t="s">
        <v>14</v>
      </c>
      <c r="D633" s="2" t="s">
        <v>18</v>
      </c>
      <c r="E633" s="107">
        <v>690.45</v>
      </c>
    </row>
    <row r="634" spans="1:5" x14ac:dyDescent="0.2">
      <c r="A634" s="3">
        <v>41067</v>
      </c>
      <c r="B634" s="2" t="s">
        <v>28</v>
      </c>
      <c r="C634" s="2" t="s">
        <v>20</v>
      </c>
      <c r="D634" s="2" t="s">
        <v>30</v>
      </c>
      <c r="E634" s="107">
        <v>5312.02</v>
      </c>
    </row>
    <row r="635" spans="1:5" x14ac:dyDescent="0.2">
      <c r="A635" s="3">
        <v>41513</v>
      </c>
      <c r="B635" s="2" t="s">
        <v>17</v>
      </c>
      <c r="C635" s="2" t="s">
        <v>23</v>
      </c>
      <c r="D635" s="2" t="s">
        <v>36</v>
      </c>
      <c r="E635" s="107">
        <v>1377.97</v>
      </c>
    </row>
    <row r="636" spans="1:5" x14ac:dyDescent="0.2">
      <c r="A636" s="3">
        <v>40956</v>
      </c>
      <c r="B636" s="2" t="s">
        <v>31</v>
      </c>
      <c r="C636" s="2" t="s">
        <v>23</v>
      </c>
      <c r="D636" s="2" t="s">
        <v>15</v>
      </c>
      <c r="E636" s="107">
        <v>3467.02</v>
      </c>
    </row>
    <row r="637" spans="1:5" x14ac:dyDescent="0.2">
      <c r="A637" s="3">
        <v>41256</v>
      </c>
      <c r="B637" s="2" t="s">
        <v>17</v>
      </c>
      <c r="C637" s="2" t="s">
        <v>23</v>
      </c>
      <c r="D637" s="2" t="s">
        <v>26</v>
      </c>
      <c r="E637" s="107">
        <v>8606.8799999999992</v>
      </c>
    </row>
    <row r="638" spans="1:5" x14ac:dyDescent="0.2">
      <c r="A638" s="3">
        <v>41002</v>
      </c>
      <c r="B638" s="2" t="s">
        <v>17</v>
      </c>
      <c r="C638" s="2" t="s">
        <v>20</v>
      </c>
      <c r="D638" s="2" t="s">
        <v>282</v>
      </c>
      <c r="E638" s="107">
        <v>3973.11</v>
      </c>
    </row>
    <row r="639" spans="1:5" x14ac:dyDescent="0.2">
      <c r="A639" s="3">
        <v>41156</v>
      </c>
      <c r="B639" s="2" t="s">
        <v>17</v>
      </c>
      <c r="C639" s="2" t="s">
        <v>14</v>
      </c>
      <c r="D639" s="2" t="s">
        <v>32</v>
      </c>
      <c r="E639" s="107">
        <v>9376.99</v>
      </c>
    </row>
    <row r="640" spans="1:5" x14ac:dyDescent="0.2">
      <c r="A640" s="3">
        <v>41275</v>
      </c>
      <c r="B640" s="2" t="s">
        <v>31</v>
      </c>
      <c r="C640" s="2" t="s">
        <v>27</v>
      </c>
      <c r="D640" s="2" t="s">
        <v>32</v>
      </c>
      <c r="E640" s="107">
        <v>4731.7299999999996</v>
      </c>
    </row>
    <row r="641" spans="1:5" x14ac:dyDescent="0.2">
      <c r="A641" s="3">
        <v>40994</v>
      </c>
      <c r="B641" s="2" t="s">
        <v>28</v>
      </c>
      <c r="C641" s="2" t="s">
        <v>23</v>
      </c>
      <c r="D641" s="2" t="s">
        <v>36</v>
      </c>
      <c r="E641" s="107">
        <v>3568.64</v>
      </c>
    </row>
    <row r="642" spans="1:5" x14ac:dyDescent="0.2">
      <c r="A642" s="3">
        <v>41514</v>
      </c>
      <c r="B642" s="2" t="s">
        <v>31</v>
      </c>
      <c r="C642" s="2" t="s">
        <v>23</v>
      </c>
      <c r="D642" s="2" t="s">
        <v>26</v>
      </c>
      <c r="E642" s="107">
        <v>1418.92</v>
      </c>
    </row>
    <row r="643" spans="1:5" x14ac:dyDescent="0.2">
      <c r="A643" s="3">
        <v>41034</v>
      </c>
      <c r="B643" s="2" t="s">
        <v>17</v>
      </c>
      <c r="C643" s="2" t="s">
        <v>23</v>
      </c>
      <c r="D643" s="2" t="s">
        <v>32</v>
      </c>
      <c r="E643" s="107">
        <v>1728.55</v>
      </c>
    </row>
    <row r="644" spans="1:5" x14ac:dyDescent="0.2">
      <c r="A644" s="3">
        <v>41138</v>
      </c>
      <c r="B644" s="2" t="s">
        <v>31</v>
      </c>
      <c r="C644" s="2" t="s">
        <v>14</v>
      </c>
      <c r="D644" s="2" t="s">
        <v>18</v>
      </c>
      <c r="E644" s="107">
        <v>7262.77</v>
      </c>
    </row>
    <row r="645" spans="1:5" x14ac:dyDescent="0.2">
      <c r="A645" s="3">
        <v>41153</v>
      </c>
      <c r="B645" s="2" t="s">
        <v>31</v>
      </c>
      <c r="C645" s="2" t="s">
        <v>27</v>
      </c>
      <c r="D645" s="2" t="s">
        <v>36</v>
      </c>
      <c r="E645" s="107">
        <v>1838.91</v>
      </c>
    </row>
    <row r="646" spans="1:5" x14ac:dyDescent="0.2">
      <c r="A646" s="3">
        <v>40962</v>
      </c>
      <c r="B646" s="2" t="s">
        <v>17</v>
      </c>
      <c r="C646" s="2" t="s">
        <v>27</v>
      </c>
      <c r="D646" s="2" t="s">
        <v>24</v>
      </c>
      <c r="E646" s="107">
        <v>4467.01</v>
      </c>
    </row>
    <row r="647" spans="1:5" x14ac:dyDescent="0.2">
      <c r="A647" s="3">
        <v>41069</v>
      </c>
      <c r="B647" s="2" t="s">
        <v>28</v>
      </c>
      <c r="C647" s="2" t="s">
        <v>14</v>
      </c>
      <c r="D647" s="2" t="s">
        <v>18</v>
      </c>
      <c r="E647" s="107">
        <v>7372.04</v>
      </c>
    </row>
    <row r="648" spans="1:5" x14ac:dyDescent="0.2">
      <c r="A648" s="3">
        <v>41380</v>
      </c>
      <c r="B648" s="2" t="s">
        <v>28</v>
      </c>
      <c r="C648" s="2" t="s">
        <v>20</v>
      </c>
      <c r="D648" s="2" t="s">
        <v>18</v>
      </c>
      <c r="E648" s="107">
        <v>7766.85</v>
      </c>
    </row>
    <row r="649" spans="1:5" x14ac:dyDescent="0.2">
      <c r="A649" s="3">
        <v>41059</v>
      </c>
      <c r="B649" s="2" t="s">
        <v>31</v>
      </c>
      <c r="C649" s="2" t="s">
        <v>27</v>
      </c>
      <c r="D649" s="2" t="s">
        <v>26</v>
      </c>
      <c r="E649" s="107">
        <v>495.07</v>
      </c>
    </row>
    <row r="650" spans="1:5" x14ac:dyDescent="0.2">
      <c r="A650" s="3">
        <v>41088</v>
      </c>
      <c r="B650" s="2" t="s">
        <v>17</v>
      </c>
      <c r="C650" s="2" t="s">
        <v>14</v>
      </c>
      <c r="D650" s="2" t="s">
        <v>29</v>
      </c>
      <c r="E650" s="107">
        <v>951.2</v>
      </c>
    </row>
    <row r="651" spans="1:5" x14ac:dyDescent="0.2">
      <c r="A651" s="3">
        <v>41122</v>
      </c>
      <c r="B651" s="2" t="s">
        <v>13</v>
      </c>
      <c r="C651" s="2" t="s">
        <v>14</v>
      </c>
      <c r="D651" s="2" t="s">
        <v>18</v>
      </c>
      <c r="E651" s="107">
        <v>2022.13</v>
      </c>
    </row>
    <row r="652" spans="1:5" x14ac:dyDescent="0.2">
      <c r="A652" s="3">
        <v>41436</v>
      </c>
      <c r="B652" s="2" t="s">
        <v>28</v>
      </c>
      <c r="C652" s="2" t="s">
        <v>20</v>
      </c>
      <c r="D652" s="2" t="s">
        <v>36</v>
      </c>
      <c r="E652" s="107">
        <v>5810.73</v>
      </c>
    </row>
    <row r="653" spans="1:5" x14ac:dyDescent="0.2">
      <c r="A653" s="3">
        <v>41233</v>
      </c>
      <c r="B653" s="2" t="s">
        <v>28</v>
      </c>
      <c r="C653" s="2" t="s">
        <v>27</v>
      </c>
      <c r="D653" s="2" t="s">
        <v>26</v>
      </c>
      <c r="E653" s="107">
        <v>6604.93</v>
      </c>
    </row>
    <row r="654" spans="1:5" x14ac:dyDescent="0.2">
      <c r="A654" s="3">
        <v>41126</v>
      </c>
      <c r="B654" s="2" t="s">
        <v>17</v>
      </c>
      <c r="C654" s="2" t="s">
        <v>20</v>
      </c>
      <c r="D654" s="2" t="s">
        <v>35</v>
      </c>
      <c r="E654" s="107">
        <v>8822.52</v>
      </c>
    </row>
    <row r="655" spans="1:5" x14ac:dyDescent="0.2">
      <c r="A655" s="3">
        <v>41011</v>
      </c>
      <c r="B655" s="2" t="s">
        <v>31</v>
      </c>
      <c r="C655" s="2" t="s">
        <v>14</v>
      </c>
      <c r="D655" s="2" t="s">
        <v>26</v>
      </c>
      <c r="E655" s="107">
        <v>8391.41</v>
      </c>
    </row>
    <row r="656" spans="1:5" x14ac:dyDescent="0.2">
      <c r="A656" s="3">
        <v>41611</v>
      </c>
      <c r="B656" s="2" t="s">
        <v>13</v>
      </c>
      <c r="C656" s="2" t="s">
        <v>14</v>
      </c>
      <c r="D656" s="2" t="s">
        <v>29</v>
      </c>
      <c r="E656" s="107">
        <v>2228.08</v>
      </c>
    </row>
    <row r="657" spans="1:5" x14ac:dyDescent="0.2">
      <c r="A657" s="3">
        <v>41247</v>
      </c>
      <c r="B657" s="2" t="s">
        <v>28</v>
      </c>
      <c r="C657" s="2" t="s">
        <v>27</v>
      </c>
      <c r="D657" s="2" t="s">
        <v>35</v>
      </c>
      <c r="E657" s="107">
        <v>6091.82</v>
      </c>
    </row>
    <row r="658" spans="1:5" x14ac:dyDescent="0.2">
      <c r="A658" s="3">
        <v>41525</v>
      </c>
      <c r="B658" s="2" t="s">
        <v>17</v>
      </c>
      <c r="C658" s="2" t="s">
        <v>14</v>
      </c>
      <c r="D658" s="2" t="s">
        <v>21</v>
      </c>
      <c r="E658" s="107">
        <v>2698.3</v>
      </c>
    </row>
    <row r="659" spans="1:5" x14ac:dyDescent="0.2">
      <c r="A659" s="3">
        <v>41136</v>
      </c>
      <c r="B659" s="2" t="s">
        <v>13</v>
      </c>
      <c r="C659" s="2" t="s">
        <v>20</v>
      </c>
      <c r="D659" s="2" t="s">
        <v>282</v>
      </c>
      <c r="E659" s="107">
        <v>8712.86</v>
      </c>
    </row>
    <row r="660" spans="1:5" x14ac:dyDescent="0.2">
      <c r="A660" s="3">
        <v>41428</v>
      </c>
      <c r="B660" s="2" t="s">
        <v>17</v>
      </c>
      <c r="C660" s="2" t="s">
        <v>23</v>
      </c>
      <c r="D660" s="2" t="s">
        <v>29</v>
      </c>
      <c r="E660" s="107">
        <v>9420.64</v>
      </c>
    </row>
    <row r="661" spans="1:5" x14ac:dyDescent="0.2">
      <c r="A661" s="3">
        <v>41294</v>
      </c>
      <c r="B661" s="2" t="s">
        <v>13</v>
      </c>
      <c r="C661" s="2" t="s">
        <v>20</v>
      </c>
      <c r="D661" s="2" t="s">
        <v>32</v>
      </c>
      <c r="E661" s="107">
        <v>1085.53</v>
      </c>
    </row>
    <row r="662" spans="1:5" x14ac:dyDescent="0.2">
      <c r="A662" s="3">
        <v>41542</v>
      </c>
      <c r="B662" s="2" t="s">
        <v>13</v>
      </c>
      <c r="C662" s="2" t="s">
        <v>20</v>
      </c>
      <c r="D662" s="2" t="s">
        <v>30</v>
      </c>
      <c r="E662" s="107">
        <v>5871.16</v>
      </c>
    </row>
    <row r="663" spans="1:5" x14ac:dyDescent="0.2">
      <c r="A663" s="3">
        <v>41048</v>
      </c>
      <c r="B663" s="2" t="s">
        <v>28</v>
      </c>
      <c r="C663" s="2" t="s">
        <v>23</v>
      </c>
      <c r="D663" s="2" t="s">
        <v>15</v>
      </c>
      <c r="E663" s="107">
        <v>3401.76</v>
      </c>
    </row>
    <row r="664" spans="1:5" x14ac:dyDescent="0.2">
      <c r="A664" s="3">
        <v>41575</v>
      </c>
      <c r="B664" s="2" t="s">
        <v>17</v>
      </c>
      <c r="C664" s="2" t="s">
        <v>27</v>
      </c>
      <c r="D664" s="2" t="s">
        <v>32</v>
      </c>
      <c r="E664" s="107">
        <v>1109.48</v>
      </c>
    </row>
    <row r="665" spans="1:5" x14ac:dyDescent="0.2">
      <c r="A665" s="3">
        <v>41349</v>
      </c>
      <c r="B665" s="2" t="s">
        <v>17</v>
      </c>
      <c r="C665" s="2" t="s">
        <v>23</v>
      </c>
      <c r="D665" s="2" t="s">
        <v>33</v>
      </c>
      <c r="E665" s="107">
        <v>7765.72</v>
      </c>
    </row>
    <row r="666" spans="1:5" x14ac:dyDescent="0.2">
      <c r="A666" s="3">
        <v>41182</v>
      </c>
      <c r="B666" s="2" t="s">
        <v>17</v>
      </c>
      <c r="C666" s="2" t="s">
        <v>23</v>
      </c>
      <c r="D666" s="2" t="s">
        <v>34</v>
      </c>
      <c r="E666" s="107">
        <v>1050.7</v>
      </c>
    </row>
    <row r="667" spans="1:5" x14ac:dyDescent="0.2">
      <c r="A667" s="3">
        <v>41409</v>
      </c>
      <c r="B667" s="2" t="s">
        <v>17</v>
      </c>
      <c r="C667" s="2" t="s">
        <v>23</v>
      </c>
      <c r="D667" s="2" t="s">
        <v>35</v>
      </c>
      <c r="E667" s="107">
        <v>6555.49</v>
      </c>
    </row>
    <row r="668" spans="1:5" x14ac:dyDescent="0.2">
      <c r="A668" s="3">
        <v>41329</v>
      </c>
      <c r="B668" s="2" t="s">
        <v>13</v>
      </c>
      <c r="C668" s="2" t="s">
        <v>23</v>
      </c>
      <c r="D668" s="2" t="s">
        <v>29</v>
      </c>
      <c r="E668" s="107">
        <v>8111.21</v>
      </c>
    </row>
    <row r="669" spans="1:5" x14ac:dyDescent="0.2">
      <c r="A669" s="3">
        <v>41483</v>
      </c>
      <c r="B669" s="2" t="s">
        <v>31</v>
      </c>
      <c r="C669" s="2" t="s">
        <v>20</v>
      </c>
      <c r="D669" s="2" t="s">
        <v>35</v>
      </c>
      <c r="E669" s="107">
        <v>5290.05</v>
      </c>
    </row>
    <row r="670" spans="1:5" x14ac:dyDescent="0.2">
      <c r="A670" s="3">
        <v>41413</v>
      </c>
      <c r="B670" s="2" t="s">
        <v>17</v>
      </c>
      <c r="C670" s="2" t="s">
        <v>20</v>
      </c>
      <c r="D670" s="2" t="s">
        <v>36</v>
      </c>
      <c r="E670" s="107">
        <v>4442.29</v>
      </c>
    </row>
    <row r="671" spans="1:5" x14ac:dyDescent="0.2">
      <c r="A671" s="3">
        <v>41498</v>
      </c>
      <c r="B671" s="2" t="s">
        <v>17</v>
      </c>
      <c r="C671" s="2" t="s">
        <v>20</v>
      </c>
      <c r="D671" s="2" t="s">
        <v>36</v>
      </c>
      <c r="E671" s="107">
        <v>882.34</v>
      </c>
    </row>
    <row r="672" spans="1:5" x14ac:dyDescent="0.2">
      <c r="A672" s="3">
        <v>41341</v>
      </c>
      <c r="B672" s="2" t="s">
        <v>17</v>
      </c>
      <c r="C672" s="2" t="s">
        <v>14</v>
      </c>
      <c r="D672" s="2" t="s">
        <v>36</v>
      </c>
      <c r="E672" s="107">
        <v>1774.51</v>
      </c>
    </row>
    <row r="673" spans="1:5" x14ac:dyDescent="0.2">
      <c r="A673" s="3">
        <v>41145</v>
      </c>
      <c r="B673" s="2" t="s">
        <v>13</v>
      </c>
      <c r="C673" s="2" t="s">
        <v>14</v>
      </c>
      <c r="D673" s="2" t="s">
        <v>26</v>
      </c>
      <c r="E673" s="107">
        <v>917.51</v>
      </c>
    </row>
    <row r="674" spans="1:5" x14ac:dyDescent="0.2">
      <c r="A674" s="3">
        <v>41440</v>
      </c>
      <c r="B674" s="2" t="s">
        <v>17</v>
      </c>
      <c r="C674" s="2" t="s">
        <v>27</v>
      </c>
      <c r="D674" s="2" t="s">
        <v>18</v>
      </c>
      <c r="E674" s="107">
        <v>9163.49</v>
      </c>
    </row>
    <row r="675" spans="1:5" x14ac:dyDescent="0.2">
      <c r="A675" s="3">
        <v>41298</v>
      </c>
      <c r="B675" s="2" t="s">
        <v>28</v>
      </c>
      <c r="C675" s="2" t="s">
        <v>23</v>
      </c>
      <c r="D675" s="2" t="s">
        <v>24</v>
      </c>
      <c r="E675" s="107">
        <v>2538.62</v>
      </c>
    </row>
    <row r="676" spans="1:5" x14ac:dyDescent="0.2">
      <c r="A676" s="3">
        <v>41205</v>
      </c>
      <c r="B676" s="2" t="s">
        <v>17</v>
      </c>
      <c r="C676" s="2" t="s">
        <v>20</v>
      </c>
      <c r="D676" s="2" t="s">
        <v>24</v>
      </c>
      <c r="E676" s="107">
        <v>2528.84</v>
      </c>
    </row>
    <row r="677" spans="1:5" x14ac:dyDescent="0.2">
      <c r="A677" s="3">
        <v>41028</v>
      </c>
      <c r="B677" s="2" t="s">
        <v>17</v>
      </c>
      <c r="C677" s="2" t="s">
        <v>14</v>
      </c>
      <c r="D677" s="2" t="s">
        <v>34</v>
      </c>
      <c r="E677" s="107">
        <v>6348.21</v>
      </c>
    </row>
    <row r="678" spans="1:5" x14ac:dyDescent="0.2">
      <c r="A678" s="3">
        <v>41470</v>
      </c>
      <c r="B678" s="2" t="s">
        <v>13</v>
      </c>
      <c r="C678" s="2" t="s">
        <v>20</v>
      </c>
      <c r="D678" s="2" t="s">
        <v>30</v>
      </c>
      <c r="E678" s="107">
        <v>1780.07</v>
      </c>
    </row>
    <row r="679" spans="1:5" x14ac:dyDescent="0.2">
      <c r="A679" s="3">
        <v>41226</v>
      </c>
      <c r="B679" s="2" t="s">
        <v>31</v>
      </c>
      <c r="C679" s="2" t="s">
        <v>23</v>
      </c>
      <c r="D679" s="2" t="s">
        <v>29</v>
      </c>
      <c r="E679" s="107">
        <v>304.26</v>
      </c>
    </row>
    <row r="680" spans="1:5" x14ac:dyDescent="0.2">
      <c r="A680" s="3">
        <v>41192</v>
      </c>
      <c r="B680" s="2" t="s">
        <v>13</v>
      </c>
      <c r="C680" s="2" t="s">
        <v>14</v>
      </c>
      <c r="D680" s="2" t="s">
        <v>30</v>
      </c>
      <c r="E680" s="107">
        <v>9632</v>
      </c>
    </row>
    <row r="681" spans="1:5" x14ac:dyDescent="0.2">
      <c r="A681" s="3">
        <v>41543</v>
      </c>
      <c r="B681" s="2" t="s">
        <v>13</v>
      </c>
      <c r="C681" s="2" t="s">
        <v>14</v>
      </c>
      <c r="D681" s="2" t="s">
        <v>282</v>
      </c>
      <c r="E681" s="107">
        <v>6529.79</v>
      </c>
    </row>
    <row r="682" spans="1:5" x14ac:dyDescent="0.2">
      <c r="A682" s="3">
        <v>41626</v>
      </c>
      <c r="B682" s="2" t="s">
        <v>13</v>
      </c>
      <c r="C682" s="2" t="s">
        <v>14</v>
      </c>
      <c r="D682" s="2" t="s">
        <v>34</v>
      </c>
      <c r="E682" s="107">
        <v>3149.81</v>
      </c>
    </row>
    <row r="683" spans="1:5" x14ac:dyDescent="0.2">
      <c r="A683" s="3">
        <v>41061</v>
      </c>
      <c r="B683" s="2" t="s">
        <v>17</v>
      </c>
      <c r="C683" s="2" t="s">
        <v>14</v>
      </c>
      <c r="D683" s="2" t="s">
        <v>15</v>
      </c>
      <c r="E683" s="107">
        <v>1702.22</v>
      </c>
    </row>
    <row r="684" spans="1:5" x14ac:dyDescent="0.2">
      <c r="A684" s="3">
        <v>41379</v>
      </c>
      <c r="B684" s="2" t="s">
        <v>17</v>
      </c>
      <c r="C684" s="2" t="s">
        <v>27</v>
      </c>
      <c r="D684" s="2" t="s">
        <v>282</v>
      </c>
      <c r="E684" s="107">
        <v>7436.11</v>
      </c>
    </row>
    <row r="685" spans="1:5" x14ac:dyDescent="0.2">
      <c r="A685" s="3">
        <v>41509</v>
      </c>
      <c r="B685" s="2" t="s">
        <v>17</v>
      </c>
      <c r="C685" s="2" t="s">
        <v>23</v>
      </c>
      <c r="D685" s="2" t="s">
        <v>21</v>
      </c>
      <c r="E685" s="107">
        <v>4824.92</v>
      </c>
    </row>
    <row r="686" spans="1:5" x14ac:dyDescent="0.2">
      <c r="A686" s="3">
        <v>41347</v>
      </c>
      <c r="B686" s="2" t="s">
        <v>28</v>
      </c>
      <c r="C686" s="2" t="s">
        <v>27</v>
      </c>
      <c r="D686" s="2" t="s">
        <v>30</v>
      </c>
      <c r="E686" s="107">
        <v>1908.39</v>
      </c>
    </row>
    <row r="687" spans="1:5" x14ac:dyDescent="0.2">
      <c r="A687" s="3">
        <v>40909</v>
      </c>
      <c r="B687" s="2" t="s">
        <v>28</v>
      </c>
      <c r="C687" s="2" t="s">
        <v>14</v>
      </c>
      <c r="D687" s="2" t="s">
        <v>34</v>
      </c>
      <c r="E687" s="107">
        <v>1692.57</v>
      </c>
    </row>
    <row r="688" spans="1:5" x14ac:dyDescent="0.2">
      <c r="A688" s="3">
        <v>40960</v>
      </c>
      <c r="B688" s="2" t="s">
        <v>17</v>
      </c>
      <c r="C688" s="2" t="s">
        <v>27</v>
      </c>
      <c r="D688" s="2" t="s">
        <v>24</v>
      </c>
      <c r="E688" s="107">
        <v>5028.51</v>
      </c>
    </row>
    <row r="689" spans="1:5" x14ac:dyDescent="0.2">
      <c r="A689" s="3">
        <v>40928</v>
      </c>
      <c r="B689" s="2" t="s">
        <v>13</v>
      </c>
      <c r="C689" s="2" t="s">
        <v>14</v>
      </c>
      <c r="D689" s="2" t="s">
        <v>36</v>
      </c>
      <c r="E689" s="107">
        <v>990.28</v>
      </c>
    </row>
    <row r="690" spans="1:5" x14ac:dyDescent="0.2">
      <c r="A690" s="3">
        <v>41295</v>
      </c>
      <c r="B690" s="2" t="s">
        <v>31</v>
      </c>
      <c r="C690" s="2" t="s">
        <v>23</v>
      </c>
      <c r="D690" s="2" t="s">
        <v>21</v>
      </c>
      <c r="E690" s="107">
        <v>8452.98</v>
      </c>
    </row>
    <row r="691" spans="1:5" x14ac:dyDescent="0.2">
      <c r="A691" s="3">
        <v>41263</v>
      </c>
      <c r="B691" s="2" t="s">
        <v>28</v>
      </c>
      <c r="C691" s="2" t="s">
        <v>20</v>
      </c>
      <c r="D691" s="2" t="s">
        <v>30</v>
      </c>
      <c r="E691" s="107">
        <v>8474.6200000000008</v>
      </c>
    </row>
    <row r="692" spans="1:5" x14ac:dyDescent="0.2">
      <c r="A692" s="3">
        <v>40978</v>
      </c>
      <c r="B692" s="2" t="s">
        <v>28</v>
      </c>
      <c r="C692" s="2" t="s">
        <v>27</v>
      </c>
      <c r="D692" s="2" t="s">
        <v>21</v>
      </c>
      <c r="E692" s="107">
        <v>8009.78</v>
      </c>
    </row>
    <row r="693" spans="1:5" x14ac:dyDescent="0.2">
      <c r="A693" s="3">
        <v>41571</v>
      </c>
      <c r="B693" s="2" t="s">
        <v>28</v>
      </c>
      <c r="C693" s="2" t="s">
        <v>14</v>
      </c>
      <c r="D693" s="2" t="s">
        <v>36</v>
      </c>
      <c r="E693" s="107">
        <v>8931.3700000000008</v>
      </c>
    </row>
    <row r="694" spans="1:5" x14ac:dyDescent="0.2">
      <c r="A694" s="3">
        <v>41403</v>
      </c>
      <c r="B694" s="2" t="s">
        <v>28</v>
      </c>
      <c r="C694" s="2" t="s">
        <v>20</v>
      </c>
      <c r="D694" s="2" t="s">
        <v>29</v>
      </c>
      <c r="E694" s="107">
        <v>4322.1899999999996</v>
      </c>
    </row>
    <row r="695" spans="1:5" x14ac:dyDescent="0.2">
      <c r="A695" s="3">
        <v>41556</v>
      </c>
      <c r="B695" s="2" t="s">
        <v>31</v>
      </c>
      <c r="C695" s="2" t="s">
        <v>27</v>
      </c>
      <c r="D695" s="2" t="s">
        <v>29</v>
      </c>
      <c r="E695" s="107">
        <v>3519.96</v>
      </c>
    </row>
    <row r="696" spans="1:5" x14ac:dyDescent="0.2">
      <c r="A696" s="3">
        <v>41125</v>
      </c>
      <c r="B696" s="2" t="s">
        <v>28</v>
      </c>
      <c r="C696" s="2" t="s">
        <v>14</v>
      </c>
      <c r="D696" s="2" t="s">
        <v>282</v>
      </c>
      <c r="E696" s="107">
        <v>1283.43</v>
      </c>
    </row>
    <row r="697" spans="1:5" x14ac:dyDescent="0.2">
      <c r="A697" s="3">
        <v>41295</v>
      </c>
      <c r="B697" s="2" t="s">
        <v>31</v>
      </c>
      <c r="C697" s="2" t="s">
        <v>20</v>
      </c>
      <c r="D697" s="2" t="s">
        <v>24</v>
      </c>
      <c r="E697" s="107">
        <v>4094.81</v>
      </c>
    </row>
    <row r="698" spans="1:5" x14ac:dyDescent="0.2">
      <c r="A698" s="3">
        <v>41394</v>
      </c>
      <c r="B698" s="2" t="s">
        <v>28</v>
      </c>
      <c r="C698" s="2" t="s">
        <v>23</v>
      </c>
      <c r="D698" s="2" t="s">
        <v>35</v>
      </c>
      <c r="E698" s="107">
        <v>4449.8500000000004</v>
      </c>
    </row>
    <row r="699" spans="1:5" x14ac:dyDescent="0.2">
      <c r="A699" s="3">
        <v>41540</v>
      </c>
      <c r="B699" s="2" t="s">
        <v>31</v>
      </c>
      <c r="C699" s="2" t="s">
        <v>27</v>
      </c>
      <c r="D699" s="2" t="s">
        <v>36</v>
      </c>
      <c r="E699" s="107">
        <v>2857.14</v>
      </c>
    </row>
    <row r="700" spans="1:5" x14ac:dyDescent="0.2">
      <c r="A700" s="3">
        <v>41612</v>
      </c>
      <c r="B700" s="2" t="s">
        <v>17</v>
      </c>
      <c r="C700" s="2" t="s">
        <v>14</v>
      </c>
      <c r="D700" s="2" t="s">
        <v>35</v>
      </c>
      <c r="E700" s="107">
        <v>5583.64</v>
      </c>
    </row>
    <row r="701" spans="1:5" x14ac:dyDescent="0.2">
      <c r="A701" s="3">
        <v>41554</v>
      </c>
      <c r="B701" s="2" t="s">
        <v>17</v>
      </c>
      <c r="C701" s="2" t="s">
        <v>27</v>
      </c>
      <c r="D701" s="2" t="s">
        <v>18</v>
      </c>
      <c r="E701" s="107">
        <v>2558.37</v>
      </c>
    </row>
    <row r="702" spans="1:5" x14ac:dyDescent="0.2">
      <c r="A702" s="3">
        <v>41170</v>
      </c>
      <c r="B702" s="2" t="s">
        <v>17</v>
      </c>
      <c r="C702" s="2" t="s">
        <v>23</v>
      </c>
      <c r="D702" s="2" t="s">
        <v>21</v>
      </c>
      <c r="E702" s="107">
        <v>9723.07</v>
      </c>
    </row>
    <row r="703" spans="1:5" x14ac:dyDescent="0.2">
      <c r="A703" s="3">
        <v>41143</v>
      </c>
      <c r="B703" s="2" t="s">
        <v>17</v>
      </c>
      <c r="C703" s="2" t="s">
        <v>14</v>
      </c>
      <c r="D703" s="2" t="s">
        <v>30</v>
      </c>
      <c r="E703" s="107">
        <v>3712.45</v>
      </c>
    </row>
    <row r="704" spans="1:5" x14ac:dyDescent="0.2">
      <c r="A704" s="3">
        <v>41579</v>
      </c>
      <c r="B704" s="2" t="s">
        <v>13</v>
      </c>
      <c r="C704" s="2" t="s">
        <v>27</v>
      </c>
      <c r="D704" s="2" t="s">
        <v>33</v>
      </c>
      <c r="E704" s="107">
        <v>9945.51</v>
      </c>
    </row>
    <row r="705" spans="1:5" x14ac:dyDescent="0.2">
      <c r="A705" s="3">
        <v>41338</v>
      </c>
      <c r="B705" s="2" t="s">
        <v>13</v>
      </c>
      <c r="C705" s="2" t="s">
        <v>14</v>
      </c>
      <c r="D705" s="2" t="s">
        <v>18</v>
      </c>
      <c r="E705" s="107">
        <v>3246.08</v>
      </c>
    </row>
    <row r="706" spans="1:5" x14ac:dyDescent="0.2">
      <c r="A706" s="3">
        <v>41568</v>
      </c>
      <c r="B706" s="2" t="s">
        <v>31</v>
      </c>
      <c r="C706" s="2" t="s">
        <v>23</v>
      </c>
      <c r="D706" s="2" t="s">
        <v>32</v>
      </c>
      <c r="E706" s="107">
        <v>1295.44</v>
      </c>
    </row>
    <row r="707" spans="1:5" x14ac:dyDescent="0.2">
      <c r="A707" s="3">
        <v>41165</v>
      </c>
      <c r="B707" s="2" t="s">
        <v>28</v>
      </c>
      <c r="C707" s="2" t="s">
        <v>20</v>
      </c>
      <c r="D707" s="2" t="s">
        <v>30</v>
      </c>
      <c r="E707" s="107">
        <v>2400.1999999999998</v>
      </c>
    </row>
    <row r="708" spans="1:5" x14ac:dyDescent="0.2">
      <c r="A708" s="3">
        <v>40934</v>
      </c>
      <c r="B708" s="2" t="s">
        <v>13</v>
      </c>
      <c r="C708" s="2" t="s">
        <v>27</v>
      </c>
      <c r="D708" s="2" t="s">
        <v>15</v>
      </c>
      <c r="E708" s="107">
        <v>8071.86</v>
      </c>
    </row>
    <row r="709" spans="1:5" x14ac:dyDescent="0.2">
      <c r="A709" s="3">
        <v>41601</v>
      </c>
      <c r="B709" s="2" t="s">
        <v>28</v>
      </c>
      <c r="C709" s="2" t="s">
        <v>23</v>
      </c>
      <c r="D709" s="2" t="s">
        <v>29</v>
      </c>
      <c r="E709" s="107">
        <v>5615.38</v>
      </c>
    </row>
    <row r="710" spans="1:5" x14ac:dyDescent="0.2">
      <c r="A710" s="3">
        <v>41600</v>
      </c>
      <c r="B710" s="2" t="s">
        <v>13</v>
      </c>
      <c r="C710" s="2" t="s">
        <v>23</v>
      </c>
      <c r="D710" s="2" t="s">
        <v>18</v>
      </c>
      <c r="E710" s="107">
        <v>9570.27</v>
      </c>
    </row>
    <row r="711" spans="1:5" x14ac:dyDescent="0.2">
      <c r="A711" s="3">
        <v>41311</v>
      </c>
      <c r="B711" s="2" t="s">
        <v>17</v>
      </c>
      <c r="C711" s="2" t="s">
        <v>27</v>
      </c>
      <c r="D711" s="2" t="s">
        <v>15</v>
      </c>
      <c r="E711" s="107">
        <v>7845.72</v>
      </c>
    </row>
    <row r="712" spans="1:5" x14ac:dyDescent="0.2">
      <c r="A712" s="3">
        <v>41438</v>
      </c>
      <c r="B712" s="2" t="s">
        <v>28</v>
      </c>
      <c r="C712" s="2" t="s">
        <v>14</v>
      </c>
      <c r="D712" s="2" t="s">
        <v>32</v>
      </c>
      <c r="E712" s="107">
        <v>3772.17</v>
      </c>
    </row>
    <row r="713" spans="1:5" x14ac:dyDescent="0.2">
      <c r="A713" s="3">
        <v>41007</v>
      </c>
      <c r="B713" s="2" t="s">
        <v>13</v>
      </c>
      <c r="C713" s="2" t="s">
        <v>27</v>
      </c>
      <c r="D713" s="2" t="s">
        <v>30</v>
      </c>
      <c r="E713" s="107">
        <v>7703.45</v>
      </c>
    </row>
    <row r="714" spans="1:5" x14ac:dyDescent="0.2">
      <c r="A714" s="3">
        <v>41356</v>
      </c>
      <c r="B714" s="2" t="s">
        <v>28</v>
      </c>
      <c r="C714" s="2" t="s">
        <v>20</v>
      </c>
      <c r="D714" s="2" t="s">
        <v>35</v>
      </c>
      <c r="E714" s="107">
        <v>2840.07</v>
      </c>
    </row>
    <row r="715" spans="1:5" x14ac:dyDescent="0.2">
      <c r="A715" s="3">
        <v>41024</v>
      </c>
      <c r="B715" s="2" t="s">
        <v>17</v>
      </c>
      <c r="C715" s="2" t="s">
        <v>27</v>
      </c>
      <c r="D715" s="2" t="s">
        <v>282</v>
      </c>
      <c r="E715" s="107">
        <v>7427.69</v>
      </c>
    </row>
    <row r="716" spans="1:5" x14ac:dyDescent="0.2">
      <c r="A716" s="3">
        <v>41295</v>
      </c>
      <c r="B716" s="2" t="s">
        <v>17</v>
      </c>
      <c r="C716" s="2" t="s">
        <v>14</v>
      </c>
      <c r="D716" s="2" t="s">
        <v>36</v>
      </c>
      <c r="E716" s="107">
        <v>3990.22</v>
      </c>
    </row>
    <row r="717" spans="1:5" x14ac:dyDescent="0.2">
      <c r="A717" s="3">
        <v>41279</v>
      </c>
      <c r="B717" s="2" t="s">
        <v>31</v>
      </c>
      <c r="C717" s="2" t="s">
        <v>27</v>
      </c>
      <c r="D717" s="2" t="s">
        <v>35</v>
      </c>
      <c r="E717" s="107">
        <v>3648.34</v>
      </c>
    </row>
    <row r="718" spans="1:5" x14ac:dyDescent="0.2">
      <c r="A718" s="3">
        <v>41411</v>
      </c>
      <c r="B718" s="2" t="s">
        <v>13</v>
      </c>
      <c r="C718" s="2" t="s">
        <v>23</v>
      </c>
      <c r="D718" s="2" t="s">
        <v>18</v>
      </c>
      <c r="E718" s="107">
        <v>1181.6099999999999</v>
      </c>
    </row>
    <row r="719" spans="1:5" x14ac:dyDescent="0.2">
      <c r="A719" s="3">
        <v>41120</v>
      </c>
      <c r="B719" s="2" t="s">
        <v>31</v>
      </c>
      <c r="C719" s="2" t="s">
        <v>23</v>
      </c>
      <c r="D719" s="2" t="s">
        <v>24</v>
      </c>
      <c r="E719" s="107">
        <v>7306.97</v>
      </c>
    </row>
    <row r="720" spans="1:5" x14ac:dyDescent="0.2">
      <c r="A720" s="3">
        <v>41557</v>
      </c>
      <c r="B720" s="2" t="s">
        <v>17</v>
      </c>
      <c r="C720" s="2" t="s">
        <v>23</v>
      </c>
      <c r="D720" s="2" t="s">
        <v>33</v>
      </c>
      <c r="E720" s="107">
        <v>494.03</v>
      </c>
    </row>
    <row r="721" spans="1:5" x14ac:dyDescent="0.2">
      <c r="A721" s="3">
        <v>41278</v>
      </c>
      <c r="B721" s="2" t="s">
        <v>28</v>
      </c>
      <c r="C721" s="2" t="s">
        <v>14</v>
      </c>
      <c r="D721" s="2" t="s">
        <v>26</v>
      </c>
      <c r="E721" s="107">
        <v>7168.09</v>
      </c>
    </row>
    <row r="722" spans="1:5" x14ac:dyDescent="0.2">
      <c r="A722" s="3">
        <v>41268</v>
      </c>
      <c r="B722" s="2" t="s">
        <v>31</v>
      </c>
      <c r="C722" s="2" t="s">
        <v>20</v>
      </c>
      <c r="D722" s="2" t="s">
        <v>35</v>
      </c>
      <c r="E722" s="107">
        <v>2416.7800000000002</v>
      </c>
    </row>
    <row r="723" spans="1:5" x14ac:dyDescent="0.2">
      <c r="A723" s="3">
        <v>40959</v>
      </c>
      <c r="B723" s="2" t="s">
        <v>28</v>
      </c>
      <c r="C723" s="2" t="s">
        <v>20</v>
      </c>
      <c r="D723" s="2" t="s">
        <v>18</v>
      </c>
      <c r="E723" s="107">
        <v>3488.74</v>
      </c>
    </row>
    <row r="724" spans="1:5" x14ac:dyDescent="0.2">
      <c r="A724" s="3">
        <v>41138</v>
      </c>
      <c r="B724" s="2" t="s">
        <v>31</v>
      </c>
      <c r="C724" s="2" t="s">
        <v>23</v>
      </c>
      <c r="D724" s="2" t="s">
        <v>33</v>
      </c>
      <c r="E724" s="107">
        <v>402.15</v>
      </c>
    </row>
    <row r="725" spans="1:5" x14ac:dyDescent="0.2">
      <c r="A725" s="3">
        <v>41410</v>
      </c>
      <c r="B725" s="2" t="s">
        <v>17</v>
      </c>
      <c r="C725" s="2" t="s">
        <v>20</v>
      </c>
      <c r="D725" s="2" t="s">
        <v>282</v>
      </c>
      <c r="E725" s="107">
        <v>4652.24</v>
      </c>
    </row>
    <row r="726" spans="1:5" x14ac:dyDescent="0.2">
      <c r="A726" s="3">
        <v>41206</v>
      </c>
      <c r="B726" s="2" t="s">
        <v>13</v>
      </c>
      <c r="C726" s="2" t="s">
        <v>27</v>
      </c>
      <c r="D726" s="2" t="s">
        <v>24</v>
      </c>
      <c r="E726" s="107">
        <v>2613.12</v>
      </c>
    </row>
    <row r="727" spans="1:5" x14ac:dyDescent="0.2">
      <c r="A727" s="3">
        <v>41170</v>
      </c>
      <c r="B727" s="2" t="s">
        <v>13</v>
      </c>
      <c r="C727" s="2" t="s">
        <v>14</v>
      </c>
      <c r="D727" s="2" t="s">
        <v>282</v>
      </c>
      <c r="E727" s="107">
        <v>75.989999999999995</v>
      </c>
    </row>
    <row r="728" spans="1:5" x14ac:dyDescent="0.2">
      <c r="A728" s="3">
        <v>41358</v>
      </c>
      <c r="B728" s="2" t="s">
        <v>31</v>
      </c>
      <c r="C728" s="2" t="s">
        <v>20</v>
      </c>
      <c r="D728" s="2" t="s">
        <v>21</v>
      </c>
      <c r="E728" s="107">
        <v>4859.55</v>
      </c>
    </row>
    <row r="729" spans="1:5" x14ac:dyDescent="0.2">
      <c r="A729" s="3">
        <v>41172</v>
      </c>
      <c r="B729" s="2" t="s">
        <v>31</v>
      </c>
      <c r="C729" s="2" t="s">
        <v>23</v>
      </c>
      <c r="D729" s="2" t="s">
        <v>21</v>
      </c>
      <c r="E729" s="107">
        <v>1381.47</v>
      </c>
    </row>
    <row r="730" spans="1:5" x14ac:dyDescent="0.2">
      <c r="A730" s="3">
        <v>41270</v>
      </c>
      <c r="B730" s="2" t="s">
        <v>31</v>
      </c>
      <c r="C730" s="2" t="s">
        <v>23</v>
      </c>
      <c r="D730" s="2" t="s">
        <v>21</v>
      </c>
      <c r="E730" s="107">
        <v>3435.28</v>
      </c>
    </row>
    <row r="731" spans="1:5" x14ac:dyDescent="0.2">
      <c r="A731" s="3">
        <v>41345</v>
      </c>
      <c r="B731" s="2" t="s">
        <v>13</v>
      </c>
      <c r="C731" s="2" t="s">
        <v>20</v>
      </c>
      <c r="D731" s="2" t="s">
        <v>35</v>
      </c>
      <c r="E731" s="107">
        <v>2205.61</v>
      </c>
    </row>
    <row r="732" spans="1:5" x14ac:dyDescent="0.2">
      <c r="A732" s="3">
        <v>41180</v>
      </c>
      <c r="B732" s="2" t="s">
        <v>13</v>
      </c>
      <c r="C732" s="2" t="s">
        <v>20</v>
      </c>
      <c r="D732" s="2" t="s">
        <v>21</v>
      </c>
      <c r="E732" s="107">
        <v>1334.88</v>
      </c>
    </row>
    <row r="733" spans="1:5" x14ac:dyDescent="0.2">
      <c r="A733" s="3">
        <v>41376</v>
      </c>
      <c r="B733" s="2" t="s">
        <v>28</v>
      </c>
      <c r="C733" s="2" t="s">
        <v>27</v>
      </c>
      <c r="D733" s="2" t="s">
        <v>26</v>
      </c>
      <c r="E733" s="107">
        <v>2195.61</v>
      </c>
    </row>
    <row r="734" spans="1:5" x14ac:dyDescent="0.2">
      <c r="A734" s="3">
        <v>41280</v>
      </c>
      <c r="B734" s="2" t="s">
        <v>13</v>
      </c>
      <c r="C734" s="2" t="s">
        <v>14</v>
      </c>
      <c r="D734" s="2" t="s">
        <v>34</v>
      </c>
      <c r="E734" s="107">
        <v>8702.75</v>
      </c>
    </row>
    <row r="735" spans="1:5" x14ac:dyDescent="0.2">
      <c r="A735" s="3">
        <v>41607</v>
      </c>
      <c r="B735" s="2" t="s">
        <v>17</v>
      </c>
      <c r="C735" s="2" t="s">
        <v>14</v>
      </c>
      <c r="D735" s="2" t="s">
        <v>32</v>
      </c>
      <c r="E735" s="107">
        <v>1529.13</v>
      </c>
    </row>
    <row r="736" spans="1:5" x14ac:dyDescent="0.2">
      <c r="A736" s="3">
        <v>41158</v>
      </c>
      <c r="B736" s="2" t="s">
        <v>17</v>
      </c>
      <c r="C736" s="2" t="s">
        <v>23</v>
      </c>
      <c r="D736" s="2" t="s">
        <v>282</v>
      </c>
      <c r="E736" s="107">
        <v>4121.8500000000004</v>
      </c>
    </row>
    <row r="737" spans="1:5" x14ac:dyDescent="0.2">
      <c r="A737" s="3">
        <v>41203</v>
      </c>
      <c r="B737" s="2" t="s">
        <v>17</v>
      </c>
      <c r="C737" s="2" t="s">
        <v>27</v>
      </c>
      <c r="D737" s="2" t="s">
        <v>30</v>
      </c>
      <c r="E737" s="107">
        <v>1418.95</v>
      </c>
    </row>
    <row r="738" spans="1:5" x14ac:dyDescent="0.2">
      <c r="A738" s="3">
        <v>41333</v>
      </c>
      <c r="B738" s="2" t="s">
        <v>31</v>
      </c>
      <c r="C738" s="2" t="s">
        <v>27</v>
      </c>
      <c r="D738" s="2" t="s">
        <v>29</v>
      </c>
      <c r="E738" s="107">
        <v>6586.21</v>
      </c>
    </row>
    <row r="739" spans="1:5" x14ac:dyDescent="0.2">
      <c r="A739" s="3">
        <v>41216</v>
      </c>
      <c r="B739" s="2" t="s">
        <v>17</v>
      </c>
      <c r="C739" s="2" t="s">
        <v>23</v>
      </c>
      <c r="D739" s="2" t="s">
        <v>15</v>
      </c>
      <c r="E739" s="107">
        <v>680.08</v>
      </c>
    </row>
    <row r="740" spans="1:5" x14ac:dyDescent="0.2">
      <c r="A740" s="3">
        <v>41403</v>
      </c>
      <c r="B740" s="2" t="s">
        <v>13</v>
      </c>
      <c r="C740" s="2" t="s">
        <v>27</v>
      </c>
      <c r="D740" s="2" t="s">
        <v>29</v>
      </c>
      <c r="E740" s="107">
        <v>4696.88</v>
      </c>
    </row>
    <row r="741" spans="1:5" x14ac:dyDescent="0.2">
      <c r="A741" s="3">
        <v>41037</v>
      </c>
      <c r="B741" s="2" t="s">
        <v>28</v>
      </c>
      <c r="C741" s="2" t="s">
        <v>20</v>
      </c>
      <c r="D741" s="2" t="s">
        <v>32</v>
      </c>
      <c r="E741" s="107">
        <v>4957.21</v>
      </c>
    </row>
    <row r="742" spans="1:5" x14ac:dyDescent="0.2">
      <c r="A742" s="3">
        <v>41284</v>
      </c>
      <c r="B742" s="2" t="s">
        <v>13</v>
      </c>
      <c r="C742" s="2" t="s">
        <v>23</v>
      </c>
      <c r="D742" s="2" t="s">
        <v>24</v>
      </c>
      <c r="E742" s="107">
        <v>6608.18</v>
      </c>
    </row>
    <row r="743" spans="1:5" x14ac:dyDescent="0.2">
      <c r="A743" s="3">
        <v>41090</v>
      </c>
      <c r="B743" s="2" t="s">
        <v>28</v>
      </c>
      <c r="C743" s="2" t="s">
        <v>14</v>
      </c>
      <c r="D743" s="2" t="s">
        <v>32</v>
      </c>
      <c r="E743" s="107">
        <v>5478.08</v>
      </c>
    </row>
    <row r="744" spans="1:5" x14ac:dyDescent="0.2">
      <c r="A744" s="3">
        <v>41393</v>
      </c>
      <c r="B744" s="2" t="s">
        <v>17</v>
      </c>
      <c r="C744" s="2" t="s">
        <v>23</v>
      </c>
      <c r="D744" s="2" t="s">
        <v>36</v>
      </c>
      <c r="E744" s="107">
        <v>3830.38</v>
      </c>
    </row>
    <row r="745" spans="1:5" x14ac:dyDescent="0.2">
      <c r="A745" s="3">
        <v>40932</v>
      </c>
      <c r="B745" s="2" t="s">
        <v>31</v>
      </c>
      <c r="C745" s="2" t="s">
        <v>20</v>
      </c>
      <c r="D745" s="2" t="s">
        <v>33</v>
      </c>
      <c r="E745" s="107">
        <v>8091.95</v>
      </c>
    </row>
    <row r="746" spans="1:5" x14ac:dyDescent="0.2">
      <c r="A746" s="3">
        <v>40921</v>
      </c>
      <c r="B746" s="2" t="s">
        <v>31</v>
      </c>
      <c r="C746" s="2" t="s">
        <v>23</v>
      </c>
      <c r="D746" s="2" t="s">
        <v>33</v>
      </c>
      <c r="E746" s="107">
        <v>2980.06</v>
      </c>
    </row>
    <row r="747" spans="1:5" x14ac:dyDescent="0.2">
      <c r="A747" s="3">
        <v>41010</v>
      </c>
      <c r="B747" s="2" t="s">
        <v>13</v>
      </c>
      <c r="C747" s="2" t="s">
        <v>20</v>
      </c>
      <c r="D747" s="2" t="s">
        <v>24</v>
      </c>
      <c r="E747" s="107">
        <v>378.01</v>
      </c>
    </row>
    <row r="748" spans="1:5" x14ac:dyDescent="0.2">
      <c r="A748" s="3">
        <v>41356</v>
      </c>
      <c r="B748" s="2" t="s">
        <v>13</v>
      </c>
      <c r="C748" s="2" t="s">
        <v>27</v>
      </c>
      <c r="D748" s="2" t="s">
        <v>18</v>
      </c>
      <c r="E748" s="107">
        <v>2144</v>
      </c>
    </row>
    <row r="749" spans="1:5" x14ac:dyDescent="0.2">
      <c r="A749" s="3">
        <v>41487</v>
      </c>
      <c r="B749" s="2" t="s">
        <v>17</v>
      </c>
      <c r="C749" s="2" t="s">
        <v>14</v>
      </c>
      <c r="D749" s="2" t="s">
        <v>24</v>
      </c>
      <c r="E749" s="107">
        <v>9347.9</v>
      </c>
    </row>
    <row r="750" spans="1:5" x14ac:dyDescent="0.2">
      <c r="A750" s="3">
        <v>41136</v>
      </c>
      <c r="B750" s="2" t="s">
        <v>31</v>
      </c>
      <c r="C750" s="2" t="s">
        <v>14</v>
      </c>
      <c r="D750" s="2" t="s">
        <v>282</v>
      </c>
      <c r="E750" s="107">
        <v>8788.57</v>
      </c>
    </row>
    <row r="751" spans="1:5" x14ac:dyDescent="0.2">
      <c r="A751" s="3">
        <v>41412</v>
      </c>
      <c r="B751" s="2" t="s">
        <v>31</v>
      </c>
      <c r="C751" s="2" t="s">
        <v>27</v>
      </c>
      <c r="D751" s="2" t="s">
        <v>32</v>
      </c>
      <c r="E751" s="107">
        <v>607.47</v>
      </c>
    </row>
    <row r="752" spans="1:5" x14ac:dyDescent="0.2">
      <c r="A752" s="3">
        <v>41344</v>
      </c>
      <c r="B752" s="2" t="s">
        <v>31</v>
      </c>
      <c r="C752" s="2" t="s">
        <v>27</v>
      </c>
      <c r="D752" s="2" t="s">
        <v>35</v>
      </c>
      <c r="E752" s="107">
        <v>7641.92</v>
      </c>
    </row>
    <row r="753" spans="1:5" x14ac:dyDescent="0.2">
      <c r="A753" s="3">
        <v>41449</v>
      </c>
      <c r="B753" s="2" t="s">
        <v>13</v>
      </c>
      <c r="C753" s="2" t="s">
        <v>20</v>
      </c>
      <c r="D753" s="2" t="s">
        <v>36</v>
      </c>
      <c r="E753" s="107">
        <v>6610.66</v>
      </c>
    </row>
    <row r="754" spans="1:5" x14ac:dyDescent="0.2">
      <c r="A754" s="3">
        <v>41603</v>
      </c>
      <c r="B754" s="2" t="s">
        <v>17</v>
      </c>
      <c r="C754" s="2" t="s">
        <v>14</v>
      </c>
      <c r="D754" s="2" t="s">
        <v>282</v>
      </c>
      <c r="E754" s="107">
        <v>9955.99</v>
      </c>
    </row>
    <row r="755" spans="1:5" x14ac:dyDescent="0.2">
      <c r="A755" s="3">
        <v>40988</v>
      </c>
      <c r="B755" s="2" t="s">
        <v>31</v>
      </c>
      <c r="C755" s="2" t="s">
        <v>27</v>
      </c>
      <c r="D755" s="2" t="s">
        <v>29</v>
      </c>
      <c r="E755" s="107">
        <v>1595.72</v>
      </c>
    </row>
    <row r="756" spans="1:5" x14ac:dyDescent="0.2">
      <c r="A756" s="3">
        <v>41121</v>
      </c>
      <c r="B756" s="2" t="s">
        <v>28</v>
      </c>
      <c r="C756" s="2" t="s">
        <v>20</v>
      </c>
      <c r="D756" s="2" t="s">
        <v>29</v>
      </c>
      <c r="E756" s="107">
        <v>4798.1499999999996</v>
      </c>
    </row>
    <row r="757" spans="1:5" x14ac:dyDescent="0.2">
      <c r="A757" s="3">
        <v>41317</v>
      </c>
      <c r="B757" s="2" t="s">
        <v>31</v>
      </c>
      <c r="C757" s="2" t="s">
        <v>20</v>
      </c>
      <c r="D757" s="2" t="s">
        <v>34</v>
      </c>
      <c r="E757" s="107">
        <v>7439.15</v>
      </c>
    </row>
    <row r="758" spans="1:5" x14ac:dyDescent="0.2">
      <c r="A758" s="3">
        <v>41524</v>
      </c>
      <c r="B758" s="2" t="s">
        <v>31</v>
      </c>
      <c r="C758" s="2" t="s">
        <v>14</v>
      </c>
      <c r="D758" s="2" t="s">
        <v>32</v>
      </c>
      <c r="E758" s="107">
        <v>8432.11</v>
      </c>
    </row>
    <row r="759" spans="1:5" x14ac:dyDescent="0.2">
      <c r="A759" s="3">
        <v>41038</v>
      </c>
      <c r="B759" s="2" t="s">
        <v>17</v>
      </c>
      <c r="C759" s="2" t="s">
        <v>27</v>
      </c>
      <c r="D759" s="2" t="s">
        <v>32</v>
      </c>
      <c r="E759" s="107">
        <v>5714.12</v>
      </c>
    </row>
    <row r="760" spans="1:5" x14ac:dyDescent="0.2">
      <c r="A760" s="3">
        <v>41199</v>
      </c>
      <c r="B760" s="2" t="s">
        <v>13</v>
      </c>
      <c r="C760" s="2" t="s">
        <v>20</v>
      </c>
      <c r="D760" s="2" t="s">
        <v>282</v>
      </c>
      <c r="E760" s="107">
        <v>2661.12</v>
      </c>
    </row>
    <row r="761" spans="1:5" x14ac:dyDescent="0.2">
      <c r="A761" s="3">
        <v>40961</v>
      </c>
      <c r="B761" s="2" t="s">
        <v>13</v>
      </c>
      <c r="C761" s="2" t="s">
        <v>23</v>
      </c>
      <c r="D761" s="2" t="s">
        <v>24</v>
      </c>
      <c r="E761" s="107">
        <v>9850.25</v>
      </c>
    </row>
    <row r="762" spans="1:5" x14ac:dyDescent="0.2">
      <c r="A762" s="3">
        <v>40947</v>
      </c>
      <c r="B762" s="2" t="s">
        <v>13</v>
      </c>
      <c r="C762" s="2" t="s">
        <v>27</v>
      </c>
      <c r="D762" s="2" t="s">
        <v>29</v>
      </c>
      <c r="E762" s="107">
        <v>7235.72</v>
      </c>
    </row>
    <row r="763" spans="1:5" x14ac:dyDescent="0.2">
      <c r="A763" s="3">
        <v>40957</v>
      </c>
      <c r="B763" s="2" t="s">
        <v>31</v>
      </c>
      <c r="C763" s="2" t="s">
        <v>20</v>
      </c>
      <c r="D763" s="2" t="s">
        <v>29</v>
      </c>
      <c r="E763" s="107">
        <v>5666.65</v>
      </c>
    </row>
    <row r="764" spans="1:5" x14ac:dyDescent="0.2">
      <c r="A764" s="3">
        <v>41170</v>
      </c>
      <c r="B764" s="2" t="s">
        <v>28</v>
      </c>
      <c r="C764" s="2" t="s">
        <v>23</v>
      </c>
      <c r="D764" s="2" t="s">
        <v>33</v>
      </c>
      <c r="E764" s="107">
        <v>7420.89</v>
      </c>
    </row>
    <row r="765" spans="1:5" x14ac:dyDescent="0.2">
      <c r="A765" s="3">
        <v>41562</v>
      </c>
      <c r="B765" s="2" t="s">
        <v>13</v>
      </c>
      <c r="C765" s="2" t="s">
        <v>14</v>
      </c>
      <c r="D765" s="2" t="s">
        <v>26</v>
      </c>
      <c r="E765" s="107">
        <v>2058.48</v>
      </c>
    </row>
    <row r="766" spans="1:5" x14ac:dyDescent="0.2">
      <c r="A766" s="3">
        <v>41502</v>
      </c>
      <c r="B766" s="2" t="s">
        <v>31</v>
      </c>
      <c r="C766" s="2" t="s">
        <v>14</v>
      </c>
      <c r="D766" s="2" t="s">
        <v>15</v>
      </c>
      <c r="E766" s="107">
        <v>5794.39</v>
      </c>
    </row>
    <row r="767" spans="1:5" x14ac:dyDescent="0.2">
      <c r="A767" s="3">
        <v>41530</v>
      </c>
      <c r="B767" s="2" t="s">
        <v>17</v>
      </c>
      <c r="C767" s="2" t="s">
        <v>23</v>
      </c>
      <c r="D767" s="2" t="s">
        <v>29</v>
      </c>
      <c r="E767" s="107">
        <v>7599.82</v>
      </c>
    </row>
    <row r="768" spans="1:5" x14ac:dyDescent="0.2">
      <c r="A768" s="3">
        <v>40934</v>
      </c>
      <c r="B768" s="2" t="s">
        <v>31</v>
      </c>
      <c r="C768" s="2" t="s">
        <v>23</v>
      </c>
      <c r="D768" s="2" t="s">
        <v>29</v>
      </c>
      <c r="E768" s="107">
        <v>9155.69</v>
      </c>
    </row>
    <row r="769" spans="1:5" x14ac:dyDescent="0.2">
      <c r="A769" s="3">
        <v>41434</v>
      </c>
      <c r="B769" s="2" t="s">
        <v>13</v>
      </c>
      <c r="C769" s="2" t="s">
        <v>23</v>
      </c>
      <c r="D769" s="2" t="s">
        <v>36</v>
      </c>
      <c r="E769" s="107">
        <v>4201.05</v>
      </c>
    </row>
    <row r="770" spans="1:5" x14ac:dyDescent="0.2">
      <c r="A770" s="3">
        <v>41239</v>
      </c>
      <c r="B770" s="2" t="s">
        <v>13</v>
      </c>
      <c r="C770" s="2" t="s">
        <v>20</v>
      </c>
      <c r="D770" s="2" t="s">
        <v>32</v>
      </c>
      <c r="E770" s="107">
        <v>7406.52</v>
      </c>
    </row>
    <row r="771" spans="1:5" x14ac:dyDescent="0.2">
      <c r="A771" s="3">
        <v>41155</v>
      </c>
      <c r="B771" s="2" t="s">
        <v>13</v>
      </c>
      <c r="C771" s="2" t="s">
        <v>23</v>
      </c>
      <c r="D771" s="2" t="s">
        <v>30</v>
      </c>
      <c r="E771" s="107">
        <v>1356.15</v>
      </c>
    </row>
    <row r="772" spans="1:5" x14ac:dyDescent="0.2">
      <c r="A772" s="3">
        <v>41410</v>
      </c>
      <c r="B772" s="2" t="s">
        <v>13</v>
      </c>
      <c r="C772" s="2" t="s">
        <v>23</v>
      </c>
      <c r="D772" s="2" t="s">
        <v>29</v>
      </c>
      <c r="E772" s="107">
        <v>4979.4799999999996</v>
      </c>
    </row>
    <row r="773" spans="1:5" x14ac:dyDescent="0.2">
      <c r="A773" s="3">
        <v>41244</v>
      </c>
      <c r="B773" s="2" t="s">
        <v>13</v>
      </c>
      <c r="C773" s="2" t="s">
        <v>20</v>
      </c>
      <c r="D773" s="2" t="s">
        <v>29</v>
      </c>
      <c r="E773" s="107">
        <v>8086.09</v>
      </c>
    </row>
    <row r="774" spans="1:5" x14ac:dyDescent="0.2">
      <c r="A774" s="3">
        <v>41550</v>
      </c>
      <c r="B774" s="2" t="s">
        <v>13</v>
      </c>
      <c r="C774" s="2" t="s">
        <v>20</v>
      </c>
      <c r="D774" s="2" t="s">
        <v>36</v>
      </c>
      <c r="E774" s="107">
        <v>6453.21</v>
      </c>
    </row>
    <row r="775" spans="1:5" x14ac:dyDescent="0.2">
      <c r="A775" s="3">
        <v>41270</v>
      </c>
      <c r="B775" s="2" t="s">
        <v>28</v>
      </c>
      <c r="C775" s="2" t="s">
        <v>27</v>
      </c>
      <c r="D775" s="2" t="s">
        <v>30</v>
      </c>
      <c r="E775" s="107">
        <v>8972.48</v>
      </c>
    </row>
    <row r="776" spans="1:5" x14ac:dyDescent="0.2">
      <c r="A776" s="3">
        <v>41149</v>
      </c>
      <c r="B776" s="2" t="s">
        <v>31</v>
      </c>
      <c r="C776" s="2" t="s">
        <v>14</v>
      </c>
      <c r="D776" s="2" t="s">
        <v>33</v>
      </c>
      <c r="E776" s="107">
        <v>8976.61</v>
      </c>
    </row>
    <row r="777" spans="1:5" x14ac:dyDescent="0.2">
      <c r="A777" s="3">
        <v>41602</v>
      </c>
      <c r="B777" s="2" t="s">
        <v>17</v>
      </c>
      <c r="C777" s="2" t="s">
        <v>14</v>
      </c>
      <c r="D777" s="2" t="s">
        <v>18</v>
      </c>
      <c r="E777" s="107">
        <v>5102.1899999999996</v>
      </c>
    </row>
    <row r="778" spans="1:5" x14ac:dyDescent="0.2">
      <c r="A778" s="3">
        <v>41021</v>
      </c>
      <c r="B778" s="2" t="s">
        <v>17</v>
      </c>
      <c r="C778" s="2" t="s">
        <v>23</v>
      </c>
      <c r="D778" s="2" t="s">
        <v>15</v>
      </c>
      <c r="E778" s="107">
        <v>7467.37</v>
      </c>
    </row>
    <row r="779" spans="1:5" x14ac:dyDescent="0.2">
      <c r="A779" s="3">
        <v>41261</v>
      </c>
      <c r="B779" s="2" t="s">
        <v>13</v>
      </c>
      <c r="C779" s="2" t="s">
        <v>14</v>
      </c>
      <c r="D779" s="2" t="s">
        <v>36</v>
      </c>
      <c r="E779" s="107">
        <v>1763.46</v>
      </c>
    </row>
    <row r="780" spans="1:5" x14ac:dyDescent="0.2">
      <c r="A780" s="3">
        <v>41637</v>
      </c>
      <c r="B780" s="2" t="s">
        <v>28</v>
      </c>
      <c r="C780" s="2" t="s">
        <v>23</v>
      </c>
      <c r="D780" s="2" t="s">
        <v>33</v>
      </c>
      <c r="E780" s="107">
        <v>9530.49</v>
      </c>
    </row>
    <row r="781" spans="1:5" x14ac:dyDescent="0.2">
      <c r="A781" s="3">
        <v>41356</v>
      </c>
      <c r="B781" s="2" t="s">
        <v>28</v>
      </c>
      <c r="C781" s="2" t="s">
        <v>23</v>
      </c>
      <c r="D781" s="2" t="s">
        <v>32</v>
      </c>
      <c r="E781" s="107">
        <v>8909.48</v>
      </c>
    </row>
    <row r="782" spans="1:5" x14ac:dyDescent="0.2">
      <c r="A782" s="3">
        <v>41565</v>
      </c>
      <c r="B782" s="2" t="s">
        <v>28</v>
      </c>
      <c r="C782" s="2" t="s">
        <v>23</v>
      </c>
      <c r="D782" s="2" t="s">
        <v>24</v>
      </c>
      <c r="E782" s="107">
        <v>629.64</v>
      </c>
    </row>
    <row r="783" spans="1:5" x14ac:dyDescent="0.2">
      <c r="A783" s="3">
        <v>41116</v>
      </c>
      <c r="B783" s="2" t="s">
        <v>31</v>
      </c>
      <c r="C783" s="2" t="s">
        <v>14</v>
      </c>
      <c r="D783" s="2" t="s">
        <v>33</v>
      </c>
      <c r="E783" s="107">
        <v>5219.3100000000004</v>
      </c>
    </row>
    <row r="784" spans="1:5" x14ac:dyDescent="0.2">
      <c r="A784" s="3">
        <v>41028</v>
      </c>
      <c r="B784" s="2" t="s">
        <v>13</v>
      </c>
      <c r="C784" s="2" t="s">
        <v>20</v>
      </c>
      <c r="D784" s="2" t="s">
        <v>282</v>
      </c>
      <c r="E784" s="107">
        <v>3992.02</v>
      </c>
    </row>
    <row r="785" spans="1:5" x14ac:dyDescent="0.2">
      <c r="A785" s="3">
        <v>41272</v>
      </c>
      <c r="B785" s="2" t="s">
        <v>13</v>
      </c>
      <c r="C785" s="2" t="s">
        <v>20</v>
      </c>
      <c r="D785" s="2" t="s">
        <v>15</v>
      </c>
      <c r="E785" s="107">
        <v>3145.16</v>
      </c>
    </row>
    <row r="786" spans="1:5" x14ac:dyDescent="0.2">
      <c r="A786" s="3">
        <v>41229</v>
      </c>
      <c r="B786" s="2" t="s">
        <v>31</v>
      </c>
      <c r="C786" s="2" t="s">
        <v>23</v>
      </c>
      <c r="D786" s="2" t="s">
        <v>18</v>
      </c>
      <c r="E786" s="107">
        <v>8944.83</v>
      </c>
    </row>
    <row r="787" spans="1:5" x14ac:dyDescent="0.2">
      <c r="A787" s="3">
        <v>41147</v>
      </c>
      <c r="B787" s="2" t="s">
        <v>28</v>
      </c>
      <c r="C787" s="2" t="s">
        <v>27</v>
      </c>
      <c r="D787" s="2" t="s">
        <v>18</v>
      </c>
      <c r="E787" s="107">
        <v>2815.4</v>
      </c>
    </row>
    <row r="788" spans="1:5" x14ac:dyDescent="0.2">
      <c r="A788" s="3">
        <v>41458</v>
      </c>
      <c r="B788" s="2" t="s">
        <v>13</v>
      </c>
      <c r="C788" s="2" t="s">
        <v>20</v>
      </c>
      <c r="D788" s="2" t="s">
        <v>21</v>
      </c>
      <c r="E788" s="107">
        <v>5711.3</v>
      </c>
    </row>
    <row r="789" spans="1:5" x14ac:dyDescent="0.2">
      <c r="A789" s="3">
        <v>41245</v>
      </c>
      <c r="B789" s="2" t="s">
        <v>28</v>
      </c>
      <c r="C789" s="2" t="s">
        <v>27</v>
      </c>
      <c r="D789" s="2" t="s">
        <v>15</v>
      </c>
      <c r="E789" s="107">
        <v>5673.71</v>
      </c>
    </row>
    <row r="790" spans="1:5" x14ac:dyDescent="0.2">
      <c r="A790" s="3">
        <v>41418</v>
      </c>
      <c r="B790" s="2" t="s">
        <v>28</v>
      </c>
      <c r="C790" s="2" t="s">
        <v>27</v>
      </c>
      <c r="D790" s="2" t="s">
        <v>34</v>
      </c>
      <c r="E790" s="107">
        <v>5281.03</v>
      </c>
    </row>
    <row r="791" spans="1:5" x14ac:dyDescent="0.2">
      <c r="A791" s="3">
        <v>41226</v>
      </c>
      <c r="B791" s="2" t="s">
        <v>31</v>
      </c>
      <c r="C791" s="2" t="s">
        <v>27</v>
      </c>
      <c r="D791" s="2" t="s">
        <v>21</v>
      </c>
      <c r="E791" s="107">
        <v>9875.18</v>
      </c>
    </row>
    <row r="792" spans="1:5" x14ac:dyDescent="0.2">
      <c r="A792" s="3">
        <v>41482</v>
      </c>
      <c r="B792" s="2" t="s">
        <v>17</v>
      </c>
      <c r="C792" s="2" t="s">
        <v>23</v>
      </c>
      <c r="D792" s="2" t="s">
        <v>21</v>
      </c>
      <c r="E792" s="107">
        <v>5104.68</v>
      </c>
    </row>
    <row r="793" spans="1:5" x14ac:dyDescent="0.2">
      <c r="A793" s="3">
        <v>41118</v>
      </c>
      <c r="B793" s="2" t="s">
        <v>31</v>
      </c>
      <c r="C793" s="2" t="s">
        <v>27</v>
      </c>
      <c r="D793" s="2" t="s">
        <v>35</v>
      </c>
      <c r="E793" s="107">
        <v>8935.58</v>
      </c>
    </row>
    <row r="794" spans="1:5" x14ac:dyDescent="0.2">
      <c r="A794" s="3">
        <v>41622</v>
      </c>
      <c r="B794" s="2" t="s">
        <v>28</v>
      </c>
      <c r="C794" s="2" t="s">
        <v>23</v>
      </c>
      <c r="D794" s="2" t="s">
        <v>30</v>
      </c>
      <c r="E794" s="107">
        <v>1206.1199999999999</v>
      </c>
    </row>
    <row r="795" spans="1:5" x14ac:dyDescent="0.2">
      <c r="A795" s="3">
        <v>41525</v>
      </c>
      <c r="B795" s="2" t="s">
        <v>17</v>
      </c>
      <c r="C795" s="2" t="s">
        <v>14</v>
      </c>
      <c r="D795" s="2" t="s">
        <v>29</v>
      </c>
      <c r="E795" s="107">
        <v>4436.08</v>
      </c>
    </row>
    <row r="796" spans="1:5" x14ac:dyDescent="0.2">
      <c r="A796" s="3">
        <v>40917</v>
      </c>
      <c r="B796" s="2" t="s">
        <v>28</v>
      </c>
      <c r="C796" s="2" t="s">
        <v>20</v>
      </c>
      <c r="D796" s="2" t="s">
        <v>35</v>
      </c>
      <c r="E796" s="107">
        <v>1630.38</v>
      </c>
    </row>
    <row r="797" spans="1:5" x14ac:dyDescent="0.2">
      <c r="A797" s="3">
        <v>41496</v>
      </c>
      <c r="B797" s="2" t="s">
        <v>13</v>
      </c>
      <c r="C797" s="2" t="s">
        <v>27</v>
      </c>
      <c r="D797" s="2" t="s">
        <v>18</v>
      </c>
      <c r="E797" s="107">
        <v>2552.92</v>
      </c>
    </row>
    <row r="798" spans="1:5" x14ac:dyDescent="0.2">
      <c r="A798" s="3">
        <v>41217</v>
      </c>
      <c r="B798" s="2" t="s">
        <v>13</v>
      </c>
      <c r="C798" s="2" t="s">
        <v>23</v>
      </c>
      <c r="D798" s="2" t="s">
        <v>33</v>
      </c>
      <c r="E798" s="107">
        <v>9920.18</v>
      </c>
    </row>
    <row r="799" spans="1:5" x14ac:dyDescent="0.2">
      <c r="A799" s="3">
        <v>41554</v>
      </c>
      <c r="B799" s="2" t="s">
        <v>31</v>
      </c>
      <c r="C799" s="2" t="s">
        <v>23</v>
      </c>
      <c r="D799" s="2" t="s">
        <v>32</v>
      </c>
      <c r="E799" s="107">
        <v>9341.18</v>
      </c>
    </row>
    <row r="800" spans="1:5" x14ac:dyDescent="0.2">
      <c r="A800" s="3">
        <v>41002</v>
      </c>
      <c r="B800" s="2" t="s">
        <v>31</v>
      </c>
      <c r="C800" s="2" t="s">
        <v>27</v>
      </c>
      <c r="D800" s="2" t="s">
        <v>35</v>
      </c>
      <c r="E800" s="107">
        <v>322.01</v>
      </c>
    </row>
    <row r="801" spans="1:5" x14ac:dyDescent="0.2">
      <c r="A801" s="3">
        <v>41234</v>
      </c>
      <c r="B801" s="2" t="s">
        <v>17</v>
      </c>
      <c r="C801" s="2" t="s">
        <v>14</v>
      </c>
      <c r="D801" s="2" t="s">
        <v>36</v>
      </c>
      <c r="E801" s="107">
        <v>1073.27</v>
      </c>
    </row>
    <row r="802" spans="1:5" x14ac:dyDescent="0.2">
      <c r="A802" s="3">
        <v>41137</v>
      </c>
      <c r="B802" s="2" t="s">
        <v>31</v>
      </c>
      <c r="C802" s="2" t="s">
        <v>27</v>
      </c>
      <c r="D802" s="2" t="s">
        <v>18</v>
      </c>
      <c r="E802" s="107">
        <v>5698.05</v>
      </c>
    </row>
    <row r="803" spans="1:5" x14ac:dyDescent="0.2">
      <c r="A803" s="3">
        <v>41261</v>
      </c>
      <c r="B803" s="2" t="s">
        <v>31</v>
      </c>
      <c r="C803" s="2" t="s">
        <v>20</v>
      </c>
      <c r="D803" s="2" t="s">
        <v>36</v>
      </c>
      <c r="E803" s="107">
        <v>8483</v>
      </c>
    </row>
    <row r="804" spans="1:5" x14ac:dyDescent="0.2">
      <c r="A804" s="3">
        <v>40930</v>
      </c>
      <c r="B804" s="2" t="s">
        <v>28</v>
      </c>
      <c r="C804" s="2" t="s">
        <v>20</v>
      </c>
      <c r="D804" s="2" t="s">
        <v>18</v>
      </c>
      <c r="E804" s="107">
        <v>2281.0700000000002</v>
      </c>
    </row>
    <row r="805" spans="1:5" x14ac:dyDescent="0.2">
      <c r="A805" s="3">
        <v>41091</v>
      </c>
      <c r="B805" s="2" t="s">
        <v>17</v>
      </c>
      <c r="C805" s="2" t="s">
        <v>23</v>
      </c>
      <c r="D805" s="2" t="s">
        <v>18</v>
      </c>
      <c r="E805" s="107">
        <v>2619.9</v>
      </c>
    </row>
    <row r="806" spans="1:5" x14ac:dyDescent="0.2">
      <c r="A806" s="3">
        <v>41589</v>
      </c>
      <c r="B806" s="2" t="s">
        <v>31</v>
      </c>
      <c r="C806" s="2" t="s">
        <v>23</v>
      </c>
      <c r="D806" s="2" t="s">
        <v>18</v>
      </c>
      <c r="E806" s="107">
        <v>4875.21</v>
      </c>
    </row>
    <row r="807" spans="1:5" x14ac:dyDescent="0.2">
      <c r="A807" s="3">
        <v>41335</v>
      </c>
      <c r="B807" s="2" t="s">
        <v>28</v>
      </c>
      <c r="C807" s="2" t="s">
        <v>20</v>
      </c>
      <c r="D807" s="2" t="s">
        <v>34</v>
      </c>
      <c r="E807" s="107">
        <v>7504.14</v>
      </c>
    </row>
    <row r="808" spans="1:5" x14ac:dyDescent="0.2">
      <c r="A808" s="3">
        <v>41333</v>
      </c>
      <c r="B808" s="2" t="s">
        <v>31</v>
      </c>
      <c r="C808" s="2" t="s">
        <v>23</v>
      </c>
      <c r="D808" s="2" t="s">
        <v>34</v>
      </c>
      <c r="E808" s="107">
        <v>496.48</v>
      </c>
    </row>
    <row r="809" spans="1:5" x14ac:dyDescent="0.2">
      <c r="A809" s="3">
        <v>41269</v>
      </c>
      <c r="B809" s="2" t="s">
        <v>28</v>
      </c>
      <c r="C809" s="2" t="s">
        <v>14</v>
      </c>
      <c r="D809" s="2" t="s">
        <v>32</v>
      </c>
      <c r="E809" s="107">
        <v>9196.68</v>
      </c>
    </row>
    <row r="810" spans="1:5" x14ac:dyDescent="0.2">
      <c r="A810" s="3">
        <v>41314</v>
      </c>
      <c r="B810" s="2" t="s">
        <v>13</v>
      </c>
      <c r="C810" s="2" t="s">
        <v>20</v>
      </c>
      <c r="D810" s="2" t="s">
        <v>24</v>
      </c>
      <c r="E810" s="107">
        <v>4269.2700000000004</v>
      </c>
    </row>
    <row r="811" spans="1:5" x14ac:dyDescent="0.2">
      <c r="A811" s="3">
        <v>41563</v>
      </c>
      <c r="B811" s="2" t="s">
        <v>31</v>
      </c>
      <c r="C811" s="2" t="s">
        <v>20</v>
      </c>
      <c r="D811" s="2" t="s">
        <v>26</v>
      </c>
      <c r="E811" s="107">
        <v>7544.85</v>
      </c>
    </row>
    <row r="812" spans="1:5" x14ac:dyDescent="0.2">
      <c r="A812" s="3">
        <v>41278</v>
      </c>
      <c r="B812" s="2" t="s">
        <v>31</v>
      </c>
      <c r="C812" s="2" t="s">
        <v>20</v>
      </c>
      <c r="D812" s="2" t="s">
        <v>29</v>
      </c>
      <c r="E812" s="107">
        <v>5544.59</v>
      </c>
    </row>
    <row r="813" spans="1:5" x14ac:dyDescent="0.2">
      <c r="A813" s="3">
        <v>41547</v>
      </c>
      <c r="B813" s="2" t="s">
        <v>28</v>
      </c>
      <c r="C813" s="2" t="s">
        <v>23</v>
      </c>
      <c r="D813" s="2" t="s">
        <v>30</v>
      </c>
      <c r="E813" s="107">
        <v>4715.51</v>
      </c>
    </row>
    <row r="814" spans="1:5" x14ac:dyDescent="0.2">
      <c r="A814" s="3">
        <v>41157</v>
      </c>
      <c r="B814" s="2" t="s">
        <v>31</v>
      </c>
      <c r="C814" s="2" t="s">
        <v>20</v>
      </c>
      <c r="D814" s="2" t="s">
        <v>29</v>
      </c>
      <c r="E814" s="107">
        <v>5868.8</v>
      </c>
    </row>
    <row r="815" spans="1:5" x14ac:dyDescent="0.2">
      <c r="A815" s="3">
        <v>41632</v>
      </c>
      <c r="B815" s="2" t="s">
        <v>13</v>
      </c>
      <c r="C815" s="2" t="s">
        <v>20</v>
      </c>
      <c r="D815" s="2" t="s">
        <v>34</v>
      </c>
      <c r="E815" s="107">
        <v>556.15</v>
      </c>
    </row>
    <row r="816" spans="1:5" x14ac:dyDescent="0.2">
      <c r="A816" s="3">
        <v>40940</v>
      </c>
      <c r="B816" s="2" t="s">
        <v>28</v>
      </c>
      <c r="C816" s="2" t="s">
        <v>23</v>
      </c>
      <c r="D816" s="2" t="s">
        <v>35</v>
      </c>
      <c r="E816" s="107">
        <v>6737.26</v>
      </c>
    </row>
    <row r="817" spans="1:5" x14ac:dyDescent="0.2">
      <c r="A817" s="3">
        <v>41266</v>
      </c>
      <c r="B817" s="2" t="s">
        <v>13</v>
      </c>
      <c r="C817" s="2" t="s">
        <v>27</v>
      </c>
      <c r="D817" s="2" t="s">
        <v>36</v>
      </c>
      <c r="E817" s="107">
        <v>8107.15</v>
      </c>
    </row>
    <row r="818" spans="1:5" x14ac:dyDescent="0.2">
      <c r="A818" s="3">
        <v>41279</v>
      </c>
      <c r="B818" s="2" t="s">
        <v>28</v>
      </c>
      <c r="C818" s="2" t="s">
        <v>27</v>
      </c>
      <c r="D818" s="2" t="s">
        <v>32</v>
      </c>
      <c r="E818" s="107">
        <v>1887.45</v>
      </c>
    </row>
    <row r="819" spans="1:5" x14ac:dyDescent="0.2">
      <c r="A819" s="3">
        <v>41426</v>
      </c>
      <c r="B819" s="2" t="s">
        <v>28</v>
      </c>
      <c r="C819" s="2" t="s">
        <v>20</v>
      </c>
      <c r="D819" s="2" t="s">
        <v>34</v>
      </c>
      <c r="E819" s="107">
        <v>539.28</v>
      </c>
    </row>
    <row r="820" spans="1:5" x14ac:dyDescent="0.2">
      <c r="A820" s="3">
        <v>41002</v>
      </c>
      <c r="B820" s="2" t="s">
        <v>13</v>
      </c>
      <c r="C820" s="2" t="s">
        <v>14</v>
      </c>
      <c r="D820" s="2" t="s">
        <v>24</v>
      </c>
      <c r="E820" s="107">
        <v>9045.39</v>
      </c>
    </row>
    <row r="821" spans="1:5" x14ac:dyDescent="0.2">
      <c r="A821" s="3">
        <v>40934</v>
      </c>
      <c r="B821" s="2" t="s">
        <v>13</v>
      </c>
      <c r="C821" s="2" t="s">
        <v>23</v>
      </c>
      <c r="D821" s="2" t="s">
        <v>26</v>
      </c>
      <c r="E821" s="107">
        <v>3841.17</v>
      </c>
    </row>
    <row r="822" spans="1:5" x14ac:dyDescent="0.2">
      <c r="A822" s="3">
        <v>41634</v>
      </c>
      <c r="B822" s="2" t="s">
        <v>31</v>
      </c>
      <c r="C822" s="2" t="s">
        <v>14</v>
      </c>
      <c r="D822" s="2" t="s">
        <v>15</v>
      </c>
      <c r="E822" s="107">
        <v>5918.79</v>
      </c>
    </row>
    <row r="823" spans="1:5" x14ac:dyDescent="0.2">
      <c r="A823" s="3">
        <v>41601</v>
      </c>
      <c r="B823" s="2" t="s">
        <v>28</v>
      </c>
      <c r="C823" s="2" t="s">
        <v>27</v>
      </c>
      <c r="D823" s="2" t="s">
        <v>36</v>
      </c>
      <c r="E823" s="107">
        <v>4889.16</v>
      </c>
    </row>
    <row r="824" spans="1:5" x14ac:dyDescent="0.2">
      <c r="A824" s="3">
        <v>41412</v>
      </c>
      <c r="B824" s="2" t="s">
        <v>13</v>
      </c>
      <c r="C824" s="2" t="s">
        <v>20</v>
      </c>
      <c r="D824" s="2" t="s">
        <v>18</v>
      </c>
      <c r="E824" s="107">
        <v>9653.9699999999993</v>
      </c>
    </row>
    <row r="825" spans="1:5" x14ac:dyDescent="0.2">
      <c r="A825" s="3">
        <v>41242</v>
      </c>
      <c r="B825" s="2" t="s">
        <v>17</v>
      </c>
      <c r="C825" s="2" t="s">
        <v>14</v>
      </c>
      <c r="D825" s="2" t="s">
        <v>24</v>
      </c>
      <c r="E825" s="107">
        <v>5932.58</v>
      </c>
    </row>
    <row r="826" spans="1:5" x14ac:dyDescent="0.2">
      <c r="A826" s="3">
        <v>41229</v>
      </c>
      <c r="B826" s="2" t="s">
        <v>28</v>
      </c>
      <c r="C826" s="2" t="s">
        <v>23</v>
      </c>
      <c r="D826" s="2" t="s">
        <v>33</v>
      </c>
      <c r="E826" s="107">
        <v>1407.68</v>
      </c>
    </row>
    <row r="827" spans="1:5" x14ac:dyDescent="0.2">
      <c r="A827" s="3">
        <v>41182</v>
      </c>
      <c r="B827" s="2" t="s">
        <v>17</v>
      </c>
      <c r="C827" s="2" t="s">
        <v>14</v>
      </c>
      <c r="D827" s="2" t="s">
        <v>29</v>
      </c>
      <c r="E827" s="107">
        <v>807.59</v>
      </c>
    </row>
    <row r="828" spans="1:5" x14ac:dyDescent="0.2">
      <c r="A828" s="3">
        <v>41422</v>
      </c>
      <c r="B828" s="2" t="s">
        <v>28</v>
      </c>
      <c r="C828" s="2" t="s">
        <v>27</v>
      </c>
      <c r="D828" s="2" t="s">
        <v>21</v>
      </c>
      <c r="E828" s="107">
        <v>6609.94</v>
      </c>
    </row>
    <row r="829" spans="1:5" x14ac:dyDescent="0.2">
      <c r="A829" s="3">
        <v>41202</v>
      </c>
      <c r="B829" s="2" t="s">
        <v>31</v>
      </c>
      <c r="C829" s="2" t="s">
        <v>20</v>
      </c>
      <c r="D829" s="2" t="s">
        <v>24</v>
      </c>
      <c r="E829" s="107">
        <v>8088.56</v>
      </c>
    </row>
    <row r="830" spans="1:5" x14ac:dyDescent="0.2">
      <c r="A830" s="3">
        <v>41204</v>
      </c>
      <c r="B830" s="2" t="s">
        <v>13</v>
      </c>
      <c r="C830" s="2" t="s">
        <v>23</v>
      </c>
      <c r="D830" s="2" t="s">
        <v>35</v>
      </c>
      <c r="E830" s="107">
        <v>122.87</v>
      </c>
    </row>
    <row r="831" spans="1:5" x14ac:dyDescent="0.2">
      <c r="A831" s="3">
        <v>41242</v>
      </c>
      <c r="B831" s="2" t="s">
        <v>13</v>
      </c>
      <c r="C831" s="2" t="s">
        <v>23</v>
      </c>
      <c r="D831" s="2" t="s">
        <v>282</v>
      </c>
      <c r="E831" s="107">
        <v>5108.03</v>
      </c>
    </row>
    <row r="832" spans="1:5" x14ac:dyDescent="0.2">
      <c r="A832" s="3">
        <v>41510</v>
      </c>
      <c r="B832" s="2" t="s">
        <v>13</v>
      </c>
      <c r="C832" s="2" t="s">
        <v>14</v>
      </c>
      <c r="D832" s="2" t="s">
        <v>15</v>
      </c>
      <c r="E832" s="107">
        <v>1050.6099999999999</v>
      </c>
    </row>
    <row r="833" spans="1:5" x14ac:dyDescent="0.2">
      <c r="A833" s="3">
        <v>41608</v>
      </c>
      <c r="B833" s="2" t="s">
        <v>31</v>
      </c>
      <c r="C833" s="2" t="s">
        <v>20</v>
      </c>
      <c r="D833" s="2" t="s">
        <v>21</v>
      </c>
      <c r="E833" s="107">
        <v>6951.05</v>
      </c>
    </row>
    <row r="834" spans="1:5" x14ac:dyDescent="0.2">
      <c r="A834" s="3">
        <v>41002</v>
      </c>
      <c r="B834" s="2" t="s">
        <v>17</v>
      </c>
      <c r="C834" s="2" t="s">
        <v>20</v>
      </c>
      <c r="D834" s="2" t="s">
        <v>30</v>
      </c>
      <c r="E834" s="107">
        <v>9991.67</v>
      </c>
    </row>
    <row r="835" spans="1:5" x14ac:dyDescent="0.2">
      <c r="A835" s="3">
        <v>41482</v>
      </c>
      <c r="B835" s="2" t="s">
        <v>31</v>
      </c>
      <c r="C835" s="2" t="s">
        <v>23</v>
      </c>
      <c r="D835" s="2" t="s">
        <v>30</v>
      </c>
      <c r="E835" s="107">
        <v>7571.32</v>
      </c>
    </row>
    <row r="836" spans="1:5" x14ac:dyDescent="0.2">
      <c r="A836" s="3">
        <v>41376</v>
      </c>
      <c r="B836" s="2" t="s">
        <v>13</v>
      </c>
      <c r="C836" s="2" t="s">
        <v>14</v>
      </c>
      <c r="D836" s="2" t="s">
        <v>24</v>
      </c>
      <c r="E836" s="107">
        <v>5955.14</v>
      </c>
    </row>
    <row r="837" spans="1:5" x14ac:dyDescent="0.2">
      <c r="A837" s="3">
        <v>41452</v>
      </c>
      <c r="B837" s="2" t="s">
        <v>17</v>
      </c>
      <c r="C837" s="2" t="s">
        <v>23</v>
      </c>
      <c r="D837" s="2" t="s">
        <v>18</v>
      </c>
      <c r="E837" s="107">
        <v>2908.29</v>
      </c>
    </row>
    <row r="838" spans="1:5" x14ac:dyDescent="0.2">
      <c r="A838" s="3">
        <v>41378</v>
      </c>
      <c r="B838" s="2" t="s">
        <v>17</v>
      </c>
      <c r="C838" s="2" t="s">
        <v>14</v>
      </c>
      <c r="D838" s="2" t="s">
        <v>36</v>
      </c>
      <c r="E838" s="107">
        <v>7474.18</v>
      </c>
    </row>
    <row r="839" spans="1:5" x14ac:dyDescent="0.2">
      <c r="A839" s="3">
        <v>41186</v>
      </c>
      <c r="B839" s="2" t="s">
        <v>28</v>
      </c>
      <c r="C839" s="2" t="s">
        <v>23</v>
      </c>
      <c r="D839" s="2" t="s">
        <v>21</v>
      </c>
      <c r="E839" s="107">
        <v>9839.06</v>
      </c>
    </row>
    <row r="840" spans="1:5" x14ac:dyDescent="0.2">
      <c r="A840" s="3">
        <v>41604</v>
      </c>
      <c r="B840" s="2" t="s">
        <v>31</v>
      </c>
      <c r="C840" s="2" t="s">
        <v>14</v>
      </c>
      <c r="D840" s="2" t="s">
        <v>282</v>
      </c>
      <c r="E840" s="107">
        <v>3464.57</v>
      </c>
    </row>
    <row r="841" spans="1:5" x14ac:dyDescent="0.2">
      <c r="A841" s="3">
        <v>41051</v>
      </c>
      <c r="B841" s="2" t="s">
        <v>13</v>
      </c>
      <c r="C841" s="2" t="s">
        <v>20</v>
      </c>
      <c r="D841" s="2" t="s">
        <v>24</v>
      </c>
      <c r="E841" s="107">
        <v>8840.51</v>
      </c>
    </row>
    <row r="842" spans="1:5" x14ac:dyDescent="0.2">
      <c r="A842" s="3">
        <v>41489</v>
      </c>
      <c r="B842" s="2" t="s">
        <v>28</v>
      </c>
      <c r="C842" s="2" t="s">
        <v>23</v>
      </c>
      <c r="D842" s="2" t="s">
        <v>21</v>
      </c>
      <c r="E842" s="107">
        <v>2826.42</v>
      </c>
    </row>
    <row r="843" spans="1:5" x14ac:dyDescent="0.2">
      <c r="A843" s="3">
        <v>41099</v>
      </c>
      <c r="B843" s="2" t="s">
        <v>13</v>
      </c>
      <c r="C843" s="2" t="s">
        <v>14</v>
      </c>
      <c r="D843" s="2" t="s">
        <v>15</v>
      </c>
      <c r="E843" s="107">
        <v>3720.44</v>
      </c>
    </row>
    <row r="844" spans="1:5" x14ac:dyDescent="0.2">
      <c r="A844" s="3">
        <v>41008</v>
      </c>
      <c r="B844" s="2" t="s">
        <v>31</v>
      </c>
      <c r="C844" s="2" t="s">
        <v>27</v>
      </c>
      <c r="D844" s="2" t="s">
        <v>24</v>
      </c>
      <c r="E844" s="107">
        <v>2030.93</v>
      </c>
    </row>
    <row r="845" spans="1:5" x14ac:dyDescent="0.2">
      <c r="A845" s="3">
        <v>41582</v>
      </c>
      <c r="B845" s="2" t="s">
        <v>17</v>
      </c>
      <c r="C845" s="2" t="s">
        <v>14</v>
      </c>
      <c r="D845" s="2" t="s">
        <v>21</v>
      </c>
      <c r="E845" s="107">
        <v>8700.43</v>
      </c>
    </row>
    <row r="846" spans="1:5" x14ac:dyDescent="0.2">
      <c r="A846" s="3">
        <v>41472</v>
      </c>
      <c r="B846" s="2" t="s">
        <v>17</v>
      </c>
      <c r="C846" s="2" t="s">
        <v>23</v>
      </c>
      <c r="D846" s="2" t="s">
        <v>24</v>
      </c>
      <c r="E846" s="107">
        <v>1423.17</v>
      </c>
    </row>
    <row r="847" spans="1:5" x14ac:dyDescent="0.2">
      <c r="A847" s="3">
        <v>40964</v>
      </c>
      <c r="B847" s="2" t="s">
        <v>31</v>
      </c>
      <c r="C847" s="2" t="s">
        <v>14</v>
      </c>
      <c r="D847" s="2" t="s">
        <v>36</v>
      </c>
      <c r="E847" s="107">
        <v>6901.55</v>
      </c>
    </row>
    <row r="848" spans="1:5" x14ac:dyDescent="0.2">
      <c r="A848" s="3">
        <v>41598</v>
      </c>
      <c r="B848" s="2" t="s">
        <v>17</v>
      </c>
      <c r="C848" s="2" t="s">
        <v>23</v>
      </c>
      <c r="D848" s="2" t="s">
        <v>24</v>
      </c>
      <c r="E848" s="107">
        <v>6634.39</v>
      </c>
    </row>
    <row r="849" spans="1:5" x14ac:dyDescent="0.2">
      <c r="A849" s="3">
        <v>41537</v>
      </c>
      <c r="B849" s="2" t="s">
        <v>31</v>
      </c>
      <c r="C849" s="2" t="s">
        <v>14</v>
      </c>
      <c r="D849" s="2" t="s">
        <v>36</v>
      </c>
      <c r="E849" s="107">
        <v>1560.73</v>
      </c>
    </row>
    <row r="850" spans="1:5" x14ac:dyDescent="0.2">
      <c r="A850" s="3">
        <v>41269</v>
      </c>
      <c r="B850" s="2" t="s">
        <v>31</v>
      </c>
      <c r="C850" s="2" t="s">
        <v>27</v>
      </c>
      <c r="D850" s="2" t="s">
        <v>30</v>
      </c>
      <c r="E850" s="107">
        <v>8349.4500000000007</v>
      </c>
    </row>
    <row r="851" spans="1:5" x14ac:dyDescent="0.2">
      <c r="A851" s="3">
        <v>41519</v>
      </c>
      <c r="B851" s="2" t="s">
        <v>28</v>
      </c>
      <c r="C851" s="2" t="s">
        <v>27</v>
      </c>
      <c r="D851" s="2" t="s">
        <v>30</v>
      </c>
      <c r="E851" s="107">
        <v>5326.01</v>
      </c>
    </row>
    <row r="852" spans="1:5" x14ac:dyDescent="0.2">
      <c r="A852" s="3">
        <v>41612</v>
      </c>
      <c r="B852" s="2" t="s">
        <v>13</v>
      </c>
      <c r="C852" s="2" t="s">
        <v>20</v>
      </c>
      <c r="D852" s="2" t="s">
        <v>26</v>
      </c>
      <c r="E852" s="107">
        <v>7750.8</v>
      </c>
    </row>
    <row r="853" spans="1:5" x14ac:dyDescent="0.2">
      <c r="A853" s="3">
        <v>41564</v>
      </c>
      <c r="B853" s="2" t="s">
        <v>17</v>
      </c>
      <c r="C853" s="2" t="s">
        <v>27</v>
      </c>
      <c r="D853" s="2" t="s">
        <v>33</v>
      </c>
      <c r="E853" s="107">
        <v>4617.01</v>
      </c>
    </row>
    <row r="854" spans="1:5" x14ac:dyDescent="0.2">
      <c r="A854" s="3">
        <v>41428</v>
      </c>
      <c r="B854" s="2" t="s">
        <v>17</v>
      </c>
      <c r="C854" s="2" t="s">
        <v>20</v>
      </c>
      <c r="D854" s="2" t="s">
        <v>33</v>
      </c>
      <c r="E854" s="107">
        <v>1722.65</v>
      </c>
    </row>
    <row r="855" spans="1:5" x14ac:dyDescent="0.2">
      <c r="A855" s="3">
        <v>41636</v>
      </c>
      <c r="B855" s="2" t="s">
        <v>13</v>
      </c>
      <c r="C855" s="2" t="s">
        <v>27</v>
      </c>
      <c r="D855" s="2" t="s">
        <v>21</v>
      </c>
      <c r="E855" s="107">
        <v>8539.31</v>
      </c>
    </row>
    <row r="856" spans="1:5" x14ac:dyDescent="0.2">
      <c r="A856" s="3">
        <v>40978</v>
      </c>
      <c r="B856" s="2" t="s">
        <v>28</v>
      </c>
      <c r="C856" s="2" t="s">
        <v>14</v>
      </c>
      <c r="D856" s="2" t="s">
        <v>36</v>
      </c>
      <c r="E856" s="107">
        <v>8783.41</v>
      </c>
    </row>
    <row r="857" spans="1:5" x14ac:dyDescent="0.2">
      <c r="A857" s="3">
        <v>40988</v>
      </c>
      <c r="B857" s="2" t="s">
        <v>13</v>
      </c>
      <c r="C857" s="2" t="s">
        <v>20</v>
      </c>
      <c r="D857" s="2" t="s">
        <v>282</v>
      </c>
      <c r="E857" s="107">
        <v>4670.03</v>
      </c>
    </row>
    <row r="858" spans="1:5" x14ac:dyDescent="0.2">
      <c r="A858" s="3">
        <v>41348</v>
      </c>
      <c r="B858" s="2" t="s">
        <v>28</v>
      </c>
      <c r="C858" s="2" t="s">
        <v>27</v>
      </c>
      <c r="D858" s="2" t="s">
        <v>26</v>
      </c>
      <c r="E858" s="107">
        <v>1268.9000000000001</v>
      </c>
    </row>
    <row r="859" spans="1:5" x14ac:dyDescent="0.2">
      <c r="A859" s="3">
        <v>41602</v>
      </c>
      <c r="B859" s="2" t="s">
        <v>13</v>
      </c>
      <c r="C859" s="2" t="s">
        <v>14</v>
      </c>
      <c r="D859" s="2" t="s">
        <v>36</v>
      </c>
      <c r="E859" s="107">
        <v>3504.74</v>
      </c>
    </row>
    <row r="860" spans="1:5" x14ac:dyDescent="0.2">
      <c r="A860" s="3">
        <v>41611</v>
      </c>
      <c r="B860" s="2" t="s">
        <v>17</v>
      </c>
      <c r="C860" s="2" t="s">
        <v>20</v>
      </c>
      <c r="D860" s="2" t="s">
        <v>26</v>
      </c>
      <c r="E860" s="107">
        <v>1487.85</v>
      </c>
    </row>
    <row r="861" spans="1:5" x14ac:dyDescent="0.2">
      <c r="A861" s="3">
        <v>41276</v>
      </c>
      <c r="B861" s="2" t="s">
        <v>31</v>
      </c>
      <c r="C861" s="2" t="s">
        <v>14</v>
      </c>
      <c r="D861" s="2" t="s">
        <v>24</v>
      </c>
      <c r="E861" s="107">
        <v>9032.0400000000009</v>
      </c>
    </row>
    <row r="862" spans="1:5" x14ac:dyDescent="0.2">
      <c r="A862" s="3">
        <v>41058</v>
      </c>
      <c r="B862" s="2" t="s">
        <v>28</v>
      </c>
      <c r="C862" s="2" t="s">
        <v>23</v>
      </c>
      <c r="D862" s="2" t="s">
        <v>36</v>
      </c>
      <c r="E862" s="107">
        <v>3019.36</v>
      </c>
    </row>
    <row r="863" spans="1:5" x14ac:dyDescent="0.2">
      <c r="A863" s="3">
        <v>41604</v>
      </c>
      <c r="B863" s="2" t="s">
        <v>28</v>
      </c>
      <c r="C863" s="2" t="s">
        <v>20</v>
      </c>
      <c r="D863" s="2" t="s">
        <v>36</v>
      </c>
      <c r="E863" s="107">
        <v>4489.16</v>
      </c>
    </row>
    <row r="864" spans="1:5" x14ac:dyDescent="0.2">
      <c r="A864" s="3">
        <v>41515</v>
      </c>
      <c r="B864" s="2" t="s">
        <v>31</v>
      </c>
      <c r="C864" s="2" t="s">
        <v>27</v>
      </c>
      <c r="D864" s="2" t="s">
        <v>29</v>
      </c>
      <c r="E864" s="107">
        <v>8696.65</v>
      </c>
    </row>
    <row r="865" spans="1:5" x14ac:dyDescent="0.2">
      <c r="A865" s="3">
        <v>41362</v>
      </c>
      <c r="B865" s="2" t="s">
        <v>17</v>
      </c>
      <c r="C865" s="2" t="s">
        <v>23</v>
      </c>
      <c r="D865" s="2" t="s">
        <v>18</v>
      </c>
      <c r="E865" s="107">
        <v>906.61</v>
      </c>
    </row>
    <row r="866" spans="1:5" x14ac:dyDescent="0.2">
      <c r="A866" s="3">
        <v>41387</v>
      </c>
      <c r="B866" s="2" t="s">
        <v>28</v>
      </c>
      <c r="C866" s="2" t="s">
        <v>23</v>
      </c>
      <c r="D866" s="2" t="s">
        <v>15</v>
      </c>
      <c r="E866" s="107">
        <v>4523.09</v>
      </c>
    </row>
    <row r="867" spans="1:5" x14ac:dyDescent="0.2">
      <c r="A867" s="3">
        <v>41627</v>
      </c>
      <c r="B867" s="2" t="s">
        <v>28</v>
      </c>
      <c r="C867" s="2" t="s">
        <v>27</v>
      </c>
      <c r="D867" s="2" t="s">
        <v>35</v>
      </c>
      <c r="E867" s="107">
        <v>1966.77</v>
      </c>
    </row>
    <row r="868" spans="1:5" x14ac:dyDescent="0.2">
      <c r="A868" s="3">
        <v>41231</v>
      </c>
      <c r="B868" s="2" t="s">
        <v>31</v>
      </c>
      <c r="C868" s="2" t="s">
        <v>27</v>
      </c>
      <c r="D868" s="2" t="s">
        <v>26</v>
      </c>
      <c r="E868" s="107">
        <v>1558.36</v>
      </c>
    </row>
    <row r="869" spans="1:5" x14ac:dyDescent="0.2">
      <c r="A869" s="3">
        <v>41342</v>
      </c>
      <c r="B869" s="2" t="s">
        <v>13</v>
      </c>
      <c r="C869" s="2" t="s">
        <v>20</v>
      </c>
      <c r="D869" s="2" t="s">
        <v>33</v>
      </c>
      <c r="E869" s="107">
        <v>8166.14</v>
      </c>
    </row>
    <row r="870" spans="1:5" x14ac:dyDescent="0.2">
      <c r="A870" s="3">
        <v>40969</v>
      </c>
      <c r="B870" s="2" t="s">
        <v>13</v>
      </c>
      <c r="C870" s="2" t="s">
        <v>23</v>
      </c>
      <c r="D870" s="2" t="s">
        <v>35</v>
      </c>
      <c r="E870" s="107">
        <v>4540.6099999999997</v>
      </c>
    </row>
    <row r="871" spans="1:5" x14ac:dyDescent="0.2">
      <c r="A871" s="3">
        <v>41406</v>
      </c>
      <c r="B871" s="2" t="s">
        <v>28</v>
      </c>
      <c r="C871" s="2" t="s">
        <v>14</v>
      </c>
      <c r="D871" s="2" t="s">
        <v>24</v>
      </c>
      <c r="E871" s="107">
        <v>7261.66</v>
      </c>
    </row>
    <row r="872" spans="1:5" x14ac:dyDescent="0.2">
      <c r="A872" s="3">
        <v>41347</v>
      </c>
      <c r="B872" s="2" t="s">
        <v>31</v>
      </c>
      <c r="C872" s="2" t="s">
        <v>20</v>
      </c>
      <c r="D872" s="2" t="s">
        <v>26</v>
      </c>
      <c r="E872" s="107">
        <v>3356.89</v>
      </c>
    </row>
    <row r="873" spans="1:5" x14ac:dyDescent="0.2">
      <c r="A873" s="3">
        <v>41059</v>
      </c>
      <c r="B873" s="2" t="s">
        <v>13</v>
      </c>
      <c r="C873" s="2" t="s">
        <v>27</v>
      </c>
      <c r="D873" s="2" t="s">
        <v>18</v>
      </c>
      <c r="E873" s="107">
        <v>4762.87</v>
      </c>
    </row>
    <row r="874" spans="1:5" x14ac:dyDescent="0.2">
      <c r="A874" s="3">
        <v>40940</v>
      </c>
      <c r="B874" s="2" t="s">
        <v>31</v>
      </c>
      <c r="C874" s="2" t="s">
        <v>27</v>
      </c>
      <c r="D874" s="2" t="s">
        <v>18</v>
      </c>
      <c r="E874" s="107">
        <v>6504.78</v>
      </c>
    </row>
    <row r="875" spans="1:5" x14ac:dyDescent="0.2">
      <c r="A875" s="3">
        <v>41162</v>
      </c>
      <c r="B875" s="2" t="s">
        <v>13</v>
      </c>
      <c r="C875" s="2" t="s">
        <v>27</v>
      </c>
      <c r="D875" s="2" t="s">
        <v>36</v>
      </c>
      <c r="E875" s="107">
        <v>8643.34</v>
      </c>
    </row>
    <row r="876" spans="1:5" x14ac:dyDescent="0.2">
      <c r="A876" s="3">
        <v>41440</v>
      </c>
      <c r="B876" s="2" t="s">
        <v>31</v>
      </c>
      <c r="C876" s="2" t="s">
        <v>27</v>
      </c>
      <c r="D876" s="2" t="s">
        <v>35</v>
      </c>
      <c r="E876" s="107">
        <v>4402.17</v>
      </c>
    </row>
    <row r="877" spans="1:5" x14ac:dyDescent="0.2">
      <c r="A877" s="3">
        <v>40943</v>
      </c>
      <c r="B877" s="2" t="s">
        <v>31</v>
      </c>
      <c r="C877" s="2" t="s">
        <v>20</v>
      </c>
      <c r="D877" s="2" t="s">
        <v>32</v>
      </c>
      <c r="E877" s="107">
        <v>3007.47</v>
      </c>
    </row>
    <row r="878" spans="1:5" x14ac:dyDescent="0.2">
      <c r="A878" s="3">
        <v>41035</v>
      </c>
      <c r="B878" s="2" t="s">
        <v>13</v>
      </c>
      <c r="C878" s="2" t="s">
        <v>27</v>
      </c>
      <c r="D878" s="2" t="s">
        <v>32</v>
      </c>
      <c r="E878" s="107">
        <v>8276.7900000000009</v>
      </c>
    </row>
    <row r="879" spans="1:5" x14ac:dyDescent="0.2">
      <c r="A879" s="3">
        <v>41084</v>
      </c>
      <c r="B879" s="2" t="s">
        <v>17</v>
      </c>
      <c r="C879" s="2" t="s">
        <v>23</v>
      </c>
      <c r="D879" s="2" t="s">
        <v>36</v>
      </c>
      <c r="E879" s="107">
        <v>9034.5499999999993</v>
      </c>
    </row>
    <row r="880" spans="1:5" x14ac:dyDescent="0.2">
      <c r="A880" s="3">
        <v>41578</v>
      </c>
      <c r="B880" s="2" t="s">
        <v>31</v>
      </c>
      <c r="C880" s="2" t="s">
        <v>20</v>
      </c>
      <c r="D880" s="2" t="s">
        <v>26</v>
      </c>
      <c r="E880" s="107">
        <v>8911.36</v>
      </c>
    </row>
    <row r="881" spans="1:5" x14ac:dyDescent="0.2">
      <c r="A881" s="3">
        <v>41172</v>
      </c>
      <c r="B881" s="2" t="s">
        <v>17</v>
      </c>
      <c r="C881" s="2" t="s">
        <v>27</v>
      </c>
      <c r="D881" s="2" t="s">
        <v>33</v>
      </c>
      <c r="E881" s="107">
        <v>6881.55</v>
      </c>
    </row>
    <row r="882" spans="1:5" x14ac:dyDescent="0.2">
      <c r="A882" s="3">
        <v>41289</v>
      </c>
      <c r="B882" s="2" t="s">
        <v>28</v>
      </c>
      <c r="C882" s="2" t="s">
        <v>20</v>
      </c>
      <c r="D882" s="2" t="s">
        <v>18</v>
      </c>
      <c r="E882" s="107">
        <v>7437.04</v>
      </c>
    </row>
    <row r="883" spans="1:5" x14ac:dyDescent="0.2">
      <c r="A883" s="3">
        <v>41070</v>
      </c>
      <c r="B883" s="2" t="s">
        <v>28</v>
      </c>
      <c r="C883" s="2" t="s">
        <v>14</v>
      </c>
      <c r="D883" s="2" t="s">
        <v>34</v>
      </c>
      <c r="E883" s="107">
        <v>5959.41</v>
      </c>
    </row>
    <row r="884" spans="1:5" x14ac:dyDescent="0.2">
      <c r="A884" s="3">
        <v>40929</v>
      </c>
      <c r="B884" s="2" t="s">
        <v>28</v>
      </c>
      <c r="C884" s="2" t="s">
        <v>27</v>
      </c>
      <c r="D884" s="2" t="s">
        <v>282</v>
      </c>
      <c r="E884" s="107">
        <v>882.6</v>
      </c>
    </row>
    <row r="885" spans="1:5" x14ac:dyDescent="0.2">
      <c r="A885" s="3">
        <v>41232</v>
      </c>
      <c r="B885" s="2" t="s">
        <v>17</v>
      </c>
      <c r="C885" s="2" t="s">
        <v>14</v>
      </c>
      <c r="D885" s="2" t="s">
        <v>32</v>
      </c>
      <c r="E885" s="107">
        <v>7115.33</v>
      </c>
    </row>
    <row r="886" spans="1:5" x14ac:dyDescent="0.2">
      <c r="A886" s="3">
        <v>41248</v>
      </c>
      <c r="B886" s="2" t="s">
        <v>13</v>
      </c>
      <c r="C886" s="2" t="s">
        <v>14</v>
      </c>
      <c r="D886" s="2" t="s">
        <v>15</v>
      </c>
      <c r="E886" s="107">
        <v>3332.81</v>
      </c>
    </row>
    <row r="887" spans="1:5" x14ac:dyDescent="0.2">
      <c r="A887" s="3">
        <v>40966</v>
      </c>
      <c r="B887" s="2" t="s">
        <v>17</v>
      </c>
      <c r="C887" s="2" t="s">
        <v>14</v>
      </c>
      <c r="D887" s="2" t="s">
        <v>15</v>
      </c>
      <c r="E887" s="107">
        <v>5974.18</v>
      </c>
    </row>
    <row r="888" spans="1:5" x14ac:dyDescent="0.2">
      <c r="A888" s="3">
        <v>41607</v>
      </c>
      <c r="B888" s="2" t="s">
        <v>31</v>
      </c>
      <c r="C888" s="2" t="s">
        <v>14</v>
      </c>
      <c r="D888" s="2" t="s">
        <v>36</v>
      </c>
      <c r="E888" s="107">
        <v>6237.26</v>
      </c>
    </row>
    <row r="889" spans="1:5" x14ac:dyDescent="0.2">
      <c r="A889" s="3">
        <v>41413</v>
      </c>
      <c r="B889" s="2" t="s">
        <v>13</v>
      </c>
      <c r="C889" s="2" t="s">
        <v>23</v>
      </c>
      <c r="D889" s="2" t="s">
        <v>282</v>
      </c>
      <c r="E889" s="107">
        <v>775.46</v>
      </c>
    </row>
    <row r="890" spans="1:5" x14ac:dyDescent="0.2">
      <c r="A890" s="3">
        <v>41349</v>
      </c>
      <c r="B890" s="2" t="s">
        <v>13</v>
      </c>
      <c r="C890" s="2" t="s">
        <v>27</v>
      </c>
      <c r="D890" s="2" t="s">
        <v>26</v>
      </c>
      <c r="E890" s="107">
        <v>4755.2299999999996</v>
      </c>
    </row>
    <row r="891" spans="1:5" x14ac:dyDescent="0.2">
      <c r="A891" s="3">
        <v>41335</v>
      </c>
      <c r="B891" s="2" t="s">
        <v>13</v>
      </c>
      <c r="C891" s="2" t="s">
        <v>23</v>
      </c>
      <c r="D891" s="2" t="s">
        <v>15</v>
      </c>
      <c r="E891" s="107">
        <v>4113.72</v>
      </c>
    </row>
    <row r="892" spans="1:5" x14ac:dyDescent="0.2">
      <c r="A892" s="3">
        <v>41100</v>
      </c>
      <c r="B892" s="2" t="s">
        <v>13</v>
      </c>
      <c r="C892" s="2" t="s">
        <v>27</v>
      </c>
      <c r="D892" s="2" t="s">
        <v>21</v>
      </c>
      <c r="E892" s="107">
        <v>9903.6299999999992</v>
      </c>
    </row>
    <row r="893" spans="1:5" x14ac:dyDescent="0.2">
      <c r="A893" s="3">
        <v>41166</v>
      </c>
      <c r="B893" s="2" t="s">
        <v>17</v>
      </c>
      <c r="C893" s="2" t="s">
        <v>23</v>
      </c>
      <c r="D893" s="2" t="s">
        <v>29</v>
      </c>
      <c r="E893" s="107">
        <v>6600.08</v>
      </c>
    </row>
    <row r="894" spans="1:5" x14ac:dyDescent="0.2">
      <c r="A894" s="3">
        <v>41499</v>
      </c>
      <c r="B894" s="2" t="s">
        <v>28</v>
      </c>
      <c r="C894" s="2" t="s">
        <v>23</v>
      </c>
      <c r="D894" s="2" t="s">
        <v>36</v>
      </c>
      <c r="E894" s="107">
        <v>733.46</v>
      </c>
    </row>
    <row r="895" spans="1:5" x14ac:dyDescent="0.2">
      <c r="A895" s="3">
        <v>41115</v>
      </c>
      <c r="B895" s="2" t="s">
        <v>17</v>
      </c>
      <c r="C895" s="2" t="s">
        <v>14</v>
      </c>
      <c r="D895" s="2" t="s">
        <v>24</v>
      </c>
      <c r="E895" s="107">
        <v>3244.7</v>
      </c>
    </row>
    <row r="896" spans="1:5" x14ac:dyDescent="0.2">
      <c r="A896" s="3">
        <v>41368</v>
      </c>
      <c r="B896" s="2" t="s">
        <v>17</v>
      </c>
      <c r="C896" s="2" t="s">
        <v>27</v>
      </c>
      <c r="D896" s="2" t="s">
        <v>282</v>
      </c>
      <c r="E896" s="107">
        <v>2615.39</v>
      </c>
    </row>
    <row r="897" spans="1:5" x14ac:dyDescent="0.2">
      <c r="A897" s="3">
        <v>41090</v>
      </c>
      <c r="B897" s="2" t="s">
        <v>28</v>
      </c>
      <c r="C897" s="2" t="s">
        <v>20</v>
      </c>
      <c r="D897" s="2" t="s">
        <v>35</v>
      </c>
      <c r="E897" s="107">
        <v>2844.17</v>
      </c>
    </row>
    <row r="898" spans="1:5" x14ac:dyDescent="0.2">
      <c r="A898" s="3">
        <v>41473</v>
      </c>
      <c r="B898" s="2" t="s">
        <v>17</v>
      </c>
      <c r="C898" s="2" t="s">
        <v>27</v>
      </c>
      <c r="D898" s="2" t="s">
        <v>15</v>
      </c>
      <c r="E898" s="107">
        <v>4552.62</v>
      </c>
    </row>
    <row r="899" spans="1:5" x14ac:dyDescent="0.2">
      <c r="A899" s="3">
        <v>41523</v>
      </c>
      <c r="B899" s="2" t="s">
        <v>13</v>
      </c>
      <c r="C899" s="2" t="s">
        <v>23</v>
      </c>
      <c r="D899" s="2" t="s">
        <v>29</v>
      </c>
      <c r="E899" s="107">
        <v>8362.3799999999992</v>
      </c>
    </row>
    <row r="900" spans="1:5" x14ac:dyDescent="0.2">
      <c r="A900" s="3">
        <v>41128</v>
      </c>
      <c r="B900" s="2" t="s">
        <v>17</v>
      </c>
      <c r="C900" s="2" t="s">
        <v>23</v>
      </c>
      <c r="D900" s="2" t="s">
        <v>26</v>
      </c>
      <c r="E900" s="107">
        <v>9072.86</v>
      </c>
    </row>
    <row r="901" spans="1:5" x14ac:dyDescent="0.2">
      <c r="A901" s="3">
        <v>41525</v>
      </c>
      <c r="B901" s="2" t="s">
        <v>17</v>
      </c>
      <c r="C901" s="2" t="s">
        <v>23</v>
      </c>
      <c r="D901" s="2" t="s">
        <v>30</v>
      </c>
      <c r="E901" s="107">
        <v>3514.66</v>
      </c>
    </row>
    <row r="902" spans="1:5" x14ac:dyDescent="0.2">
      <c r="A902" s="3">
        <v>41075</v>
      </c>
      <c r="B902" s="2" t="s">
        <v>31</v>
      </c>
      <c r="C902" s="2" t="s">
        <v>20</v>
      </c>
      <c r="D902" s="2" t="s">
        <v>15</v>
      </c>
      <c r="E902" s="107">
        <v>9295.5400000000009</v>
      </c>
    </row>
    <row r="903" spans="1:5" x14ac:dyDescent="0.2">
      <c r="A903" s="3">
        <v>41447</v>
      </c>
      <c r="B903" s="2" t="s">
        <v>17</v>
      </c>
      <c r="C903" s="2" t="s">
        <v>23</v>
      </c>
      <c r="D903" s="2" t="s">
        <v>35</v>
      </c>
      <c r="E903" s="107">
        <v>3858.08</v>
      </c>
    </row>
    <row r="904" spans="1:5" x14ac:dyDescent="0.2">
      <c r="A904" s="3">
        <v>41074</v>
      </c>
      <c r="B904" s="2" t="s">
        <v>31</v>
      </c>
      <c r="C904" s="2" t="s">
        <v>27</v>
      </c>
      <c r="D904" s="2" t="s">
        <v>32</v>
      </c>
      <c r="E904" s="107">
        <v>3205.02</v>
      </c>
    </row>
    <row r="905" spans="1:5" x14ac:dyDescent="0.2">
      <c r="A905" s="3">
        <v>41211</v>
      </c>
      <c r="B905" s="2" t="s">
        <v>13</v>
      </c>
      <c r="C905" s="2" t="s">
        <v>20</v>
      </c>
      <c r="D905" s="2" t="s">
        <v>30</v>
      </c>
      <c r="E905" s="107">
        <v>2688.73</v>
      </c>
    </row>
    <row r="906" spans="1:5" x14ac:dyDescent="0.2">
      <c r="A906" s="3">
        <v>40988</v>
      </c>
      <c r="B906" s="2" t="s">
        <v>28</v>
      </c>
      <c r="C906" s="2" t="s">
        <v>23</v>
      </c>
      <c r="D906" s="2" t="s">
        <v>26</v>
      </c>
      <c r="E906" s="107">
        <v>6389.03</v>
      </c>
    </row>
    <row r="907" spans="1:5" x14ac:dyDescent="0.2">
      <c r="A907" s="3">
        <v>41346</v>
      </c>
      <c r="B907" s="2" t="s">
        <v>17</v>
      </c>
      <c r="C907" s="2" t="s">
        <v>14</v>
      </c>
      <c r="D907" s="2" t="s">
        <v>30</v>
      </c>
      <c r="E907" s="107">
        <v>2619.9899999999998</v>
      </c>
    </row>
    <row r="908" spans="1:5" x14ac:dyDescent="0.2">
      <c r="A908" s="3">
        <v>40991</v>
      </c>
      <c r="B908" s="2" t="s">
        <v>28</v>
      </c>
      <c r="C908" s="2" t="s">
        <v>27</v>
      </c>
      <c r="D908" s="2" t="s">
        <v>29</v>
      </c>
      <c r="E908" s="107">
        <v>2721.16</v>
      </c>
    </row>
    <row r="909" spans="1:5" x14ac:dyDescent="0.2">
      <c r="A909" s="3">
        <v>41413</v>
      </c>
      <c r="B909" s="2" t="s">
        <v>17</v>
      </c>
      <c r="C909" s="2" t="s">
        <v>27</v>
      </c>
      <c r="D909" s="2" t="s">
        <v>282</v>
      </c>
      <c r="E909" s="107">
        <v>5634.52</v>
      </c>
    </row>
    <row r="910" spans="1:5" x14ac:dyDescent="0.2">
      <c r="A910" s="3">
        <v>41104</v>
      </c>
      <c r="B910" s="2" t="s">
        <v>31</v>
      </c>
      <c r="C910" s="2" t="s">
        <v>27</v>
      </c>
      <c r="D910" s="2" t="s">
        <v>15</v>
      </c>
      <c r="E910" s="107">
        <v>9808.24</v>
      </c>
    </row>
    <row r="911" spans="1:5" x14ac:dyDescent="0.2">
      <c r="A911" s="3">
        <v>41551</v>
      </c>
      <c r="B911" s="2" t="s">
        <v>17</v>
      </c>
      <c r="C911" s="2" t="s">
        <v>23</v>
      </c>
      <c r="D911" s="2" t="s">
        <v>282</v>
      </c>
      <c r="E911" s="107">
        <v>1443.15</v>
      </c>
    </row>
    <row r="912" spans="1:5" x14ac:dyDescent="0.2">
      <c r="A912" s="3">
        <v>41003</v>
      </c>
      <c r="B912" s="2" t="s">
        <v>13</v>
      </c>
      <c r="C912" s="2" t="s">
        <v>23</v>
      </c>
      <c r="D912" s="2" t="s">
        <v>33</v>
      </c>
      <c r="E912" s="107">
        <v>6312.64</v>
      </c>
    </row>
    <row r="913" spans="1:5" x14ac:dyDescent="0.2">
      <c r="A913" s="3">
        <v>40959</v>
      </c>
      <c r="B913" s="2" t="s">
        <v>17</v>
      </c>
      <c r="C913" s="2" t="s">
        <v>27</v>
      </c>
      <c r="D913" s="2" t="s">
        <v>33</v>
      </c>
      <c r="E913" s="107">
        <v>5386.23</v>
      </c>
    </row>
    <row r="914" spans="1:5" x14ac:dyDescent="0.2">
      <c r="A914" s="3">
        <v>41014</v>
      </c>
      <c r="B914" s="2" t="s">
        <v>13</v>
      </c>
      <c r="C914" s="2" t="s">
        <v>14</v>
      </c>
      <c r="D914" s="2" t="s">
        <v>34</v>
      </c>
      <c r="E914" s="107">
        <v>3281.49</v>
      </c>
    </row>
    <row r="915" spans="1:5" x14ac:dyDescent="0.2">
      <c r="A915" s="3">
        <v>40915</v>
      </c>
      <c r="B915" s="2" t="s">
        <v>28</v>
      </c>
      <c r="C915" s="2" t="s">
        <v>20</v>
      </c>
      <c r="D915" s="2" t="s">
        <v>18</v>
      </c>
      <c r="E915" s="107">
        <v>3125.34</v>
      </c>
    </row>
    <row r="916" spans="1:5" x14ac:dyDescent="0.2">
      <c r="A916" s="3">
        <v>41469</v>
      </c>
      <c r="B916" s="2" t="s">
        <v>17</v>
      </c>
      <c r="C916" s="2" t="s">
        <v>27</v>
      </c>
      <c r="D916" s="2" t="s">
        <v>282</v>
      </c>
      <c r="E916" s="107">
        <v>8238.6</v>
      </c>
    </row>
    <row r="917" spans="1:5" x14ac:dyDescent="0.2">
      <c r="A917" s="3">
        <v>41471</v>
      </c>
      <c r="B917" s="2" t="s">
        <v>17</v>
      </c>
      <c r="C917" s="2" t="s">
        <v>14</v>
      </c>
      <c r="D917" s="2" t="s">
        <v>35</v>
      </c>
      <c r="E917" s="107">
        <v>1480.98</v>
      </c>
    </row>
    <row r="918" spans="1:5" x14ac:dyDescent="0.2">
      <c r="A918" s="3">
        <v>41103</v>
      </c>
      <c r="B918" s="2" t="s">
        <v>13</v>
      </c>
      <c r="C918" s="2" t="s">
        <v>20</v>
      </c>
      <c r="D918" s="2" t="s">
        <v>36</v>
      </c>
      <c r="E918" s="107">
        <v>1190.68</v>
      </c>
    </row>
    <row r="919" spans="1:5" x14ac:dyDescent="0.2">
      <c r="A919" s="3">
        <v>40947</v>
      </c>
      <c r="B919" s="2" t="s">
        <v>28</v>
      </c>
      <c r="C919" s="2" t="s">
        <v>20</v>
      </c>
      <c r="D919" s="2" t="s">
        <v>282</v>
      </c>
      <c r="E919" s="107">
        <v>7473</v>
      </c>
    </row>
    <row r="920" spans="1:5" x14ac:dyDescent="0.2">
      <c r="A920" s="3">
        <v>41211</v>
      </c>
      <c r="B920" s="2" t="s">
        <v>17</v>
      </c>
      <c r="C920" s="2" t="s">
        <v>27</v>
      </c>
      <c r="D920" s="2" t="s">
        <v>21</v>
      </c>
      <c r="E920" s="107">
        <v>5484.35</v>
      </c>
    </row>
    <row r="921" spans="1:5" x14ac:dyDescent="0.2">
      <c r="A921" s="3">
        <v>41382</v>
      </c>
      <c r="B921" s="2" t="s">
        <v>13</v>
      </c>
      <c r="C921" s="2" t="s">
        <v>14</v>
      </c>
      <c r="D921" s="2" t="s">
        <v>34</v>
      </c>
      <c r="E921" s="107">
        <v>4222.49</v>
      </c>
    </row>
    <row r="922" spans="1:5" x14ac:dyDescent="0.2">
      <c r="A922" s="3">
        <v>41290</v>
      </c>
      <c r="B922" s="2" t="s">
        <v>17</v>
      </c>
      <c r="C922" s="2" t="s">
        <v>20</v>
      </c>
      <c r="D922" s="2" t="s">
        <v>24</v>
      </c>
      <c r="E922" s="107">
        <v>875.23</v>
      </c>
    </row>
    <row r="923" spans="1:5" x14ac:dyDescent="0.2">
      <c r="A923" s="3">
        <v>41523</v>
      </c>
      <c r="B923" s="2" t="s">
        <v>28</v>
      </c>
      <c r="C923" s="2" t="s">
        <v>23</v>
      </c>
      <c r="D923" s="2" t="s">
        <v>26</v>
      </c>
      <c r="E923" s="107">
        <v>884.98</v>
      </c>
    </row>
    <row r="924" spans="1:5" x14ac:dyDescent="0.2">
      <c r="A924" s="3">
        <v>40922</v>
      </c>
      <c r="B924" s="2" t="s">
        <v>17</v>
      </c>
      <c r="C924" s="2" t="s">
        <v>20</v>
      </c>
      <c r="D924" s="2" t="s">
        <v>15</v>
      </c>
      <c r="E924" s="107">
        <v>6689.14</v>
      </c>
    </row>
    <row r="925" spans="1:5" x14ac:dyDescent="0.2">
      <c r="A925" s="3">
        <v>41409</v>
      </c>
      <c r="B925" s="2" t="s">
        <v>13</v>
      </c>
      <c r="C925" s="2" t="s">
        <v>20</v>
      </c>
      <c r="D925" s="2" t="s">
        <v>30</v>
      </c>
      <c r="E925" s="107">
        <v>2910.78</v>
      </c>
    </row>
    <row r="926" spans="1:5" x14ac:dyDescent="0.2">
      <c r="A926" s="3">
        <v>41017</v>
      </c>
      <c r="B926" s="2" t="s">
        <v>28</v>
      </c>
      <c r="C926" s="2" t="s">
        <v>23</v>
      </c>
      <c r="D926" s="2" t="s">
        <v>32</v>
      </c>
      <c r="E926" s="107">
        <v>3465.18</v>
      </c>
    </row>
    <row r="927" spans="1:5" x14ac:dyDescent="0.2">
      <c r="A927" s="3">
        <v>41634</v>
      </c>
      <c r="B927" s="2" t="s">
        <v>17</v>
      </c>
      <c r="C927" s="2" t="s">
        <v>14</v>
      </c>
      <c r="D927" s="2" t="s">
        <v>36</v>
      </c>
      <c r="E927" s="107">
        <v>2474.4499999999998</v>
      </c>
    </row>
    <row r="928" spans="1:5" x14ac:dyDescent="0.2">
      <c r="A928" s="3">
        <v>41595</v>
      </c>
      <c r="B928" s="2" t="s">
        <v>17</v>
      </c>
      <c r="C928" s="2" t="s">
        <v>20</v>
      </c>
      <c r="D928" s="2" t="s">
        <v>32</v>
      </c>
      <c r="E928" s="107">
        <v>3868.85</v>
      </c>
    </row>
    <row r="929" spans="1:5" x14ac:dyDescent="0.2">
      <c r="A929" s="3">
        <v>41502</v>
      </c>
      <c r="B929" s="2" t="s">
        <v>17</v>
      </c>
      <c r="C929" s="2" t="s">
        <v>14</v>
      </c>
      <c r="D929" s="2" t="s">
        <v>29</v>
      </c>
      <c r="E929" s="107">
        <v>6869.11</v>
      </c>
    </row>
    <row r="930" spans="1:5" x14ac:dyDescent="0.2">
      <c r="A930" s="3">
        <v>41325</v>
      </c>
      <c r="B930" s="2" t="s">
        <v>28</v>
      </c>
      <c r="C930" s="2" t="s">
        <v>14</v>
      </c>
      <c r="D930" s="2" t="s">
        <v>33</v>
      </c>
      <c r="E930" s="107">
        <v>1602.17</v>
      </c>
    </row>
    <row r="931" spans="1:5" x14ac:dyDescent="0.2">
      <c r="A931" s="3">
        <v>41015</v>
      </c>
      <c r="B931" s="2" t="s">
        <v>28</v>
      </c>
      <c r="C931" s="2" t="s">
        <v>27</v>
      </c>
      <c r="D931" s="2" t="s">
        <v>33</v>
      </c>
      <c r="E931" s="107">
        <v>5865.47</v>
      </c>
    </row>
    <row r="932" spans="1:5" x14ac:dyDescent="0.2">
      <c r="A932" s="3">
        <v>41612</v>
      </c>
      <c r="B932" s="2" t="s">
        <v>31</v>
      </c>
      <c r="C932" s="2" t="s">
        <v>20</v>
      </c>
      <c r="D932" s="2" t="s">
        <v>15</v>
      </c>
      <c r="E932" s="107">
        <v>3981.23</v>
      </c>
    </row>
    <row r="933" spans="1:5" x14ac:dyDescent="0.2">
      <c r="A933" s="3">
        <v>41305</v>
      </c>
      <c r="B933" s="2" t="s">
        <v>17</v>
      </c>
      <c r="C933" s="2" t="s">
        <v>14</v>
      </c>
      <c r="D933" s="2" t="s">
        <v>36</v>
      </c>
      <c r="E933" s="107">
        <v>836.01</v>
      </c>
    </row>
    <row r="934" spans="1:5" x14ac:dyDescent="0.2">
      <c r="A934" s="3">
        <v>41318</v>
      </c>
      <c r="B934" s="2" t="s">
        <v>17</v>
      </c>
      <c r="C934" s="2" t="s">
        <v>23</v>
      </c>
      <c r="D934" s="2" t="s">
        <v>26</v>
      </c>
      <c r="E934" s="107">
        <v>9527.5400000000009</v>
      </c>
    </row>
    <row r="935" spans="1:5" x14ac:dyDescent="0.2">
      <c r="A935" s="3">
        <v>41408</v>
      </c>
      <c r="B935" s="2" t="s">
        <v>28</v>
      </c>
      <c r="C935" s="2" t="s">
        <v>20</v>
      </c>
      <c r="D935" s="2" t="s">
        <v>35</v>
      </c>
      <c r="E935" s="107">
        <v>4746.07</v>
      </c>
    </row>
    <row r="936" spans="1:5" x14ac:dyDescent="0.2">
      <c r="A936" s="3">
        <v>41202</v>
      </c>
      <c r="B936" s="2" t="s">
        <v>17</v>
      </c>
      <c r="C936" s="2" t="s">
        <v>14</v>
      </c>
      <c r="D936" s="2" t="s">
        <v>24</v>
      </c>
      <c r="E936" s="107">
        <v>4445.58</v>
      </c>
    </row>
    <row r="937" spans="1:5" x14ac:dyDescent="0.2">
      <c r="A937" s="3">
        <v>41532</v>
      </c>
      <c r="B937" s="2" t="s">
        <v>28</v>
      </c>
      <c r="C937" s="2" t="s">
        <v>23</v>
      </c>
      <c r="D937" s="2" t="s">
        <v>18</v>
      </c>
      <c r="E937" s="107">
        <v>7028.26</v>
      </c>
    </row>
    <row r="938" spans="1:5" x14ac:dyDescent="0.2">
      <c r="A938" s="3">
        <v>41117</v>
      </c>
      <c r="B938" s="2" t="s">
        <v>17</v>
      </c>
      <c r="C938" s="2" t="s">
        <v>27</v>
      </c>
      <c r="D938" s="2" t="s">
        <v>29</v>
      </c>
      <c r="E938" s="107">
        <v>2489.56</v>
      </c>
    </row>
    <row r="939" spans="1:5" x14ac:dyDescent="0.2">
      <c r="A939" s="3">
        <v>41271</v>
      </c>
      <c r="B939" s="2" t="s">
        <v>13</v>
      </c>
      <c r="C939" s="2" t="s">
        <v>27</v>
      </c>
      <c r="D939" s="2" t="s">
        <v>21</v>
      </c>
      <c r="E939" s="107">
        <v>3008.95</v>
      </c>
    </row>
    <row r="940" spans="1:5" x14ac:dyDescent="0.2">
      <c r="A940" s="3">
        <v>41570</v>
      </c>
      <c r="B940" s="2" t="s">
        <v>31</v>
      </c>
      <c r="C940" s="2" t="s">
        <v>23</v>
      </c>
      <c r="D940" s="2" t="s">
        <v>32</v>
      </c>
      <c r="E940" s="107">
        <v>1026.55</v>
      </c>
    </row>
    <row r="941" spans="1:5" x14ac:dyDescent="0.2">
      <c r="A941" s="3">
        <v>41334</v>
      </c>
      <c r="B941" s="2" t="s">
        <v>13</v>
      </c>
      <c r="C941" s="2" t="s">
        <v>23</v>
      </c>
      <c r="D941" s="2" t="s">
        <v>33</v>
      </c>
      <c r="E941" s="107">
        <v>2837.14</v>
      </c>
    </row>
    <row r="942" spans="1:5" x14ac:dyDescent="0.2">
      <c r="A942" s="3">
        <v>41109</v>
      </c>
      <c r="B942" s="2" t="s">
        <v>31</v>
      </c>
      <c r="C942" s="2" t="s">
        <v>27</v>
      </c>
      <c r="D942" s="2" t="s">
        <v>36</v>
      </c>
      <c r="E942" s="107">
        <v>8700.35</v>
      </c>
    </row>
    <row r="943" spans="1:5" x14ac:dyDescent="0.2">
      <c r="A943" s="3">
        <v>41180</v>
      </c>
      <c r="B943" s="2" t="s">
        <v>28</v>
      </c>
      <c r="C943" s="2" t="s">
        <v>27</v>
      </c>
      <c r="D943" s="2" t="s">
        <v>36</v>
      </c>
      <c r="E943" s="107">
        <v>9770.4699999999993</v>
      </c>
    </row>
    <row r="944" spans="1:5" x14ac:dyDescent="0.2">
      <c r="A944" s="3">
        <v>41516</v>
      </c>
      <c r="B944" s="2" t="s">
        <v>28</v>
      </c>
      <c r="C944" s="2" t="s">
        <v>20</v>
      </c>
      <c r="D944" s="2" t="s">
        <v>32</v>
      </c>
      <c r="E944" s="107">
        <v>258.08999999999997</v>
      </c>
    </row>
    <row r="945" spans="1:5" x14ac:dyDescent="0.2">
      <c r="A945" s="3">
        <v>41471</v>
      </c>
      <c r="B945" s="2" t="s">
        <v>13</v>
      </c>
      <c r="C945" s="2" t="s">
        <v>14</v>
      </c>
      <c r="D945" s="2" t="s">
        <v>36</v>
      </c>
      <c r="E945" s="107">
        <v>3050.15</v>
      </c>
    </row>
    <row r="946" spans="1:5" x14ac:dyDescent="0.2">
      <c r="A946" s="3">
        <v>41005</v>
      </c>
      <c r="B946" s="2" t="s">
        <v>13</v>
      </c>
      <c r="C946" s="2" t="s">
        <v>23</v>
      </c>
      <c r="D946" s="2" t="s">
        <v>29</v>
      </c>
      <c r="E946" s="107">
        <v>7888.73</v>
      </c>
    </row>
    <row r="947" spans="1:5" x14ac:dyDescent="0.2">
      <c r="A947" s="3">
        <v>41252</v>
      </c>
      <c r="B947" s="2" t="s">
        <v>13</v>
      </c>
      <c r="C947" s="2" t="s">
        <v>27</v>
      </c>
      <c r="D947" s="2" t="s">
        <v>18</v>
      </c>
      <c r="E947" s="107">
        <v>7436.48</v>
      </c>
    </row>
    <row r="948" spans="1:5" x14ac:dyDescent="0.2">
      <c r="A948" s="3">
        <v>40958</v>
      </c>
      <c r="B948" s="2" t="s">
        <v>17</v>
      </c>
      <c r="C948" s="2" t="s">
        <v>23</v>
      </c>
      <c r="D948" s="2" t="s">
        <v>34</v>
      </c>
      <c r="E948" s="107">
        <v>2110.79</v>
      </c>
    </row>
    <row r="949" spans="1:5" x14ac:dyDescent="0.2">
      <c r="A949" s="3">
        <v>41299</v>
      </c>
      <c r="B949" s="2" t="s">
        <v>31</v>
      </c>
      <c r="C949" s="2" t="s">
        <v>20</v>
      </c>
      <c r="D949" s="2" t="s">
        <v>36</v>
      </c>
      <c r="E949" s="107">
        <v>8886.15</v>
      </c>
    </row>
    <row r="950" spans="1:5" x14ac:dyDescent="0.2">
      <c r="A950" s="3">
        <v>41415</v>
      </c>
      <c r="B950" s="2" t="s">
        <v>13</v>
      </c>
      <c r="C950" s="2" t="s">
        <v>27</v>
      </c>
      <c r="D950" s="2" t="s">
        <v>32</v>
      </c>
      <c r="E950" s="107">
        <v>4057.49</v>
      </c>
    </row>
    <row r="951" spans="1:5" x14ac:dyDescent="0.2">
      <c r="A951" s="3">
        <v>41584</v>
      </c>
      <c r="B951" s="2" t="s">
        <v>31</v>
      </c>
      <c r="C951" s="2" t="s">
        <v>14</v>
      </c>
      <c r="D951" s="2" t="s">
        <v>29</v>
      </c>
      <c r="E951" s="107">
        <v>7898.61</v>
      </c>
    </row>
    <row r="952" spans="1:5" x14ac:dyDescent="0.2">
      <c r="A952" s="3">
        <v>41588</v>
      </c>
      <c r="B952" s="2" t="s">
        <v>13</v>
      </c>
      <c r="C952" s="2" t="s">
        <v>20</v>
      </c>
      <c r="D952" s="2" t="s">
        <v>30</v>
      </c>
      <c r="E952" s="107">
        <v>781.88</v>
      </c>
    </row>
    <row r="953" spans="1:5" x14ac:dyDescent="0.2">
      <c r="A953" s="3">
        <v>41345</v>
      </c>
      <c r="B953" s="2" t="s">
        <v>17</v>
      </c>
      <c r="C953" s="2" t="s">
        <v>23</v>
      </c>
      <c r="D953" s="2" t="s">
        <v>29</v>
      </c>
      <c r="E953" s="107">
        <v>1112.19</v>
      </c>
    </row>
    <row r="954" spans="1:5" x14ac:dyDescent="0.2">
      <c r="A954" s="3">
        <v>41129</v>
      </c>
      <c r="B954" s="2" t="s">
        <v>31</v>
      </c>
      <c r="C954" s="2" t="s">
        <v>20</v>
      </c>
      <c r="D954" s="2" t="s">
        <v>282</v>
      </c>
      <c r="E954" s="107">
        <v>8163.49</v>
      </c>
    </row>
    <row r="955" spans="1:5" x14ac:dyDescent="0.2">
      <c r="A955" s="3">
        <v>41043</v>
      </c>
      <c r="B955" s="2" t="s">
        <v>28</v>
      </c>
      <c r="C955" s="2" t="s">
        <v>14</v>
      </c>
      <c r="D955" s="2" t="s">
        <v>24</v>
      </c>
      <c r="E955" s="107">
        <v>9326.76</v>
      </c>
    </row>
    <row r="956" spans="1:5" x14ac:dyDescent="0.2">
      <c r="A956" s="3">
        <v>40928</v>
      </c>
      <c r="B956" s="2" t="s">
        <v>31</v>
      </c>
      <c r="C956" s="2" t="s">
        <v>27</v>
      </c>
      <c r="D956" s="2" t="s">
        <v>32</v>
      </c>
      <c r="E956" s="107">
        <v>6780.16</v>
      </c>
    </row>
    <row r="957" spans="1:5" x14ac:dyDescent="0.2">
      <c r="A957" s="3">
        <v>41177</v>
      </c>
      <c r="B957" s="2" t="s">
        <v>28</v>
      </c>
      <c r="C957" s="2" t="s">
        <v>14</v>
      </c>
      <c r="D957" s="2" t="s">
        <v>21</v>
      </c>
      <c r="E957" s="107">
        <v>4266.91</v>
      </c>
    </row>
    <row r="958" spans="1:5" x14ac:dyDescent="0.2">
      <c r="A958" s="3">
        <v>41562</v>
      </c>
      <c r="B958" s="2" t="s">
        <v>28</v>
      </c>
      <c r="C958" s="2" t="s">
        <v>23</v>
      </c>
      <c r="D958" s="2" t="s">
        <v>33</v>
      </c>
      <c r="E958" s="107">
        <v>1395.92</v>
      </c>
    </row>
    <row r="959" spans="1:5" x14ac:dyDescent="0.2">
      <c r="A959" s="3">
        <v>41130</v>
      </c>
      <c r="B959" s="2" t="s">
        <v>28</v>
      </c>
      <c r="C959" s="2" t="s">
        <v>20</v>
      </c>
      <c r="D959" s="2" t="s">
        <v>34</v>
      </c>
      <c r="E959" s="107">
        <v>6899.98</v>
      </c>
    </row>
    <row r="960" spans="1:5" x14ac:dyDescent="0.2">
      <c r="A960" s="3">
        <v>41377</v>
      </c>
      <c r="B960" s="2" t="s">
        <v>13</v>
      </c>
      <c r="C960" s="2" t="s">
        <v>20</v>
      </c>
      <c r="D960" s="2" t="s">
        <v>29</v>
      </c>
      <c r="E960" s="107">
        <v>5678.45</v>
      </c>
    </row>
    <row r="961" spans="1:5" x14ac:dyDescent="0.2">
      <c r="A961" s="3">
        <v>41501</v>
      </c>
      <c r="B961" s="2" t="s">
        <v>17</v>
      </c>
      <c r="C961" s="2" t="s">
        <v>23</v>
      </c>
      <c r="D961" s="2" t="s">
        <v>30</v>
      </c>
      <c r="E961" s="107">
        <v>4863.21</v>
      </c>
    </row>
    <row r="962" spans="1:5" x14ac:dyDescent="0.2">
      <c r="A962" s="3">
        <v>40959</v>
      </c>
      <c r="B962" s="2" t="s">
        <v>13</v>
      </c>
      <c r="C962" s="2" t="s">
        <v>23</v>
      </c>
      <c r="D962" s="2" t="s">
        <v>30</v>
      </c>
      <c r="E962" s="107">
        <v>3986.19</v>
      </c>
    </row>
    <row r="963" spans="1:5" x14ac:dyDescent="0.2">
      <c r="A963" s="3">
        <v>41118</v>
      </c>
      <c r="B963" s="2" t="s">
        <v>17</v>
      </c>
      <c r="C963" s="2" t="s">
        <v>20</v>
      </c>
      <c r="D963" s="2" t="s">
        <v>21</v>
      </c>
      <c r="E963" s="107">
        <v>9353.56</v>
      </c>
    </row>
    <row r="964" spans="1:5" x14ac:dyDescent="0.2">
      <c r="A964" s="3">
        <v>41110</v>
      </c>
      <c r="B964" s="2" t="s">
        <v>28</v>
      </c>
      <c r="C964" s="2" t="s">
        <v>20</v>
      </c>
      <c r="D964" s="2" t="s">
        <v>26</v>
      </c>
      <c r="E964" s="107">
        <v>4770.68</v>
      </c>
    </row>
    <row r="965" spans="1:5" x14ac:dyDescent="0.2">
      <c r="A965" s="3">
        <v>41420</v>
      </c>
      <c r="B965" s="2" t="s">
        <v>17</v>
      </c>
      <c r="C965" s="2" t="s">
        <v>23</v>
      </c>
      <c r="D965" s="2" t="s">
        <v>282</v>
      </c>
      <c r="E965" s="107">
        <v>6155.72</v>
      </c>
    </row>
    <row r="966" spans="1:5" x14ac:dyDescent="0.2">
      <c r="A966" s="3">
        <v>41474</v>
      </c>
      <c r="B966" s="2" t="s">
        <v>31</v>
      </c>
      <c r="C966" s="2" t="s">
        <v>20</v>
      </c>
      <c r="D966" s="2" t="s">
        <v>21</v>
      </c>
      <c r="E966" s="107">
        <v>7447.8</v>
      </c>
    </row>
    <row r="967" spans="1:5" x14ac:dyDescent="0.2">
      <c r="A967" s="3">
        <v>41118</v>
      </c>
      <c r="B967" s="2" t="s">
        <v>13</v>
      </c>
      <c r="C967" s="2" t="s">
        <v>23</v>
      </c>
      <c r="D967" s="2" t="s">
        <v>34</v>
      </c>
      <c r="E967" s="107">
        <v>5000.92</v>
      </c>
    </row>
    <row r="968" spans="1:5" x14ac:dyDescent="0.2">
      <c r="A968" s="3">
        <v>41550</v>
      </c>
      <c r="B968" s="2" t="s">
        <v>31</v>
      </c>
      <c r="C968" s="2" t="s">
        <v>20</v>
      </c>
      <c r="D968" s="2" t="s">
        <v>18</v>
      </c>
      <c r="E968" s="107">
        <v>4364.99</v>
      </c>
    </row>
    <row r="969" spans="1:5" x14ac:dyDescent="0.2">
      <c r="A969" s="3">
        <v>41518</v>
      </c>
      <c r="B969" s="2" t="s">
        <v>31</v>
      </c>
      <c r="C969" s="2" t="s">
        <v>23</v>
      </c>
      <c r="D969" s="2" t="s">
        <v>21</v>
      </c>
      <c r="E969" s="107">
        <v>455.63</v>
      </c>
    </row>
    <row r="970" spans="1:5" x14ac:dyDescent="0.2">
      <c r="A970" s="3">
        <v>41314</v>
      </c>
      <c r="B970" s="2" t="s">
        <v>31</v>
      </c>
      <c r="C970" s="2" t="s">
        <v>27</v>
      </c>
      <c r="D970" s="2" t="s">
        <v>21</v>
      </c>
      <c r="E970" s="107">
        <v>2583.71</v>
      </c>
    </row>
    <row r="971" spans="1:5" x14ac:dyDescent="0.2">
      <c r="A971" s="3">
        <v>41303</v>
      </c>
      <c r="B971" s="2" t="s">
        <v>31</v>
      </c>
      <c r="C971" s="2" t="s">
        <v>27</v>
      </c>
      <c r="D971" s="2" t="s">
        <v>33</v>
      </c>
      <c r="E971" s="107">
        <v>459.75</v>
      </c>
    </row>
    <row r="972" spans="1:5" x14ac:dyDescent="0.2">
      <c r="A972" s="3">
        <v>41098</v>
      </c>
      <c r="B972" s="2" t="s">
        <v>28</v>
      </c>
      <c r="C972" s="2" t="s">
        <v>14</v>
      </c>
      <c r="D972" s="2" t="s">
        <v>26</v>
      </c>
      <c r="E972" s="107">
        <v>2079.3200000000002</v>
      </c>
    </row>
    <row r="973" spans="1:5" x14ac:dyDescent="0.2">
      <c r="A973" s="3">
        <v>40928</v>
      </c>
      <c r="B973" s="2" t="s">
        <v>28</v>
      </c>
      <c r="C973" s="2" t="s">
        <v>14</v>
      </c>
      <c r="D973" s="2" t="s">
        <v>282</v>
      </c>
      <c r="E973" s="107">
        <v>893.83</v>
      </c>
    </row>
    <row r="974" spans="1:5" x14ac:dyDescent="0.2">
      <c r="A974" s="3">
        <v>41555</v>
      </c>
      <c r="B974" s="2" t="s">
        <v>31</v>
      </c>
      <c r="C974" s="2" t="s">
        <v>23</v>
      </c>
      <c r="D974" s="2" t="s">
        <v>24</v>
      </c>
      <c r="E974" s="107">
        <v>6653.48</v>
      </c>
    </row>
    <row r="975" spans="1:5" x14ac:dyDescent="0.2">
      <c r="A975" s="3">
        <v>41327</v>
      </c>
      <c r="B975" s="2" t="s">
        <v>17</v>
      </c>
      <c r="C975" s="2" t="s">
        <v>14</v>
      </c>
      <c r="D975" s="2" t="s">
        <v>33</v>
      </c>
      <c r="E975" s="107">
        <v>8946.84</v>
      </c>
    </row>
    <row r="976" spans="1:5" x14ac:dyDescent="0.2">
      <c r="A976" s="3">
        <v>41153</v>
      </c>
      <c r="B976" s="2" t="s">
        <v>13</v>
      </c>
      <c r="C976" s="2" t="s">
        <v>20</v>
      </c>
      <c r="D976" s="2" t="s">
        <v>35</v>
      </c>
      <c r="E976" s="107">
        <v>7380.17</v>
      </c>
    </row>
    <row r="977" spans="1:5" x14ac:dyDescent="0.2">
      <c r="A977" s="3">
        <v>40943</v>
      </c>
      <c r="B977" s="2" t="s">
        <v>17</v>
      </c>
      <c r="C977" s="2" t="s">
        <v>20</v>
      </c>
      <c r="D977" s="2" t="s">
        <v>33</v>
      </c>
      <c r="E977" s="107">
        <v>9568.1200000000008</v>
      </c>
    </row>
    <row r="978" spans="1:5" x14ac:dyDescent="0.2">
      <c r="A978" s="3">
        <v>41580</v>
      </c>
      <c r="B978" s="2" t="s">
        <v>17</v>
      </c>
      <c r="C978" s="2" t="s">
        <v>14</v>
      </c>
      <c r="D978" s="2" t="s">
        <v>26</v>
      </c>
      <c r="E978" s="107">
        <v>8633.24</v>
      </c>
    </row>
    <row r="979" spans="1:5" x14ac:dyDescent="0.2">
      <c r="A979" s="3">
        <v>41255</v>
      </c>
      <c r="B979" s="2" t="s">
        <v>17</v>
      </c>
      <c r="C979" s="2" t="s">
        <v>14</v>
      </c>
      <c r="D979" s="2" t="s">
        <v>21</v>
      </c>
      <c r="E979" s="107">
        <v>3195.56</v>
      </c>
    </row>
    <row r="980" spans="1:5" x14ac:dyDescent="0.2">
      <c r="A980" s="3">
        <v>41039</v>
      </c>
      <c r="B980" s="2" t="s">
        <v>31</v>
      </c>
      <c r="C980" s="2" t="s">
        <v>14</v>
      </c>
      <c r="D980" s="2" t="s">
        <v>30</v>
      </c>
      <c r="E980" s="107">
        <v>7329.59</v>
      </c>
    </row>
    <row r="981" spans="1:5" x14ac:dyDescent="0.2">
      <c r="A981" s="3">
        <v>41380</v>
      </c>
      <c r="B981" s="2" t="s">
        <v>17</v>
      </c>
      <c r="C981" s="2" t="s">
        <v>20</v>
      </c>
      <c r="D981" s="2" t="s">
        <v>29</v>
      </c>
      <c r="E981" s="107">
        <v>5964.81</v>
      </c>
    </row>
    <row r="982" spans="1:5" x14ac:dyDescent="0.2">
      <c r="A982" s="3">
        <v>41276</v>
      </c>
      <c r="B982" s="2" t="s">
        <v>13</v>
      </c>
      <c r="C982" s="2" t="s">
        <v>14</v>
      </c>
      <c r="D982" s="2" t="s">
        <v>24</v>
      </c>
      <c r="E982" s="107">
        <v>3585.7</v>
      </c>
    </row>
    <row r="983" spans="1:5" x14ac:dyDescent="0.2">
      <c r="A983" s="3">
        <v>41189</v>
      </c>
      <c r="B983" s="2" t="s">
        <v>13</v>
      </c>
      <c r="C983" s="2" t="s">
        <v>23</v>
      </c>
      <c r="D983" s="2" t="s">
        <v>34</v>
      </c>
      <c r="E983" s="107">
        <v>7741.09</v>
      </c>
    </row>
    <row r="984" spans="1:5" x14ac:dyDescent="0.2">
      <c r="A984" s="3">
        <v>41395</v>
      </c>
      <c r="B984" s="2" t="s">
        <v>31</v>
      </c>
      <c r="C984" s="2" t="s">
        <v>20</v>
      </c>
      <c r="D984" s="2" t="s">
        <v>282</v>
      </c>
      <c r="E984" s="107">
        <v>8807.32</v>
      </c>
    </row>
    <row r="985" spans="1:5" x14ac:dyDescent="0.2">
      <c r="A985" s="3">
        <v>41552</v>
      </c>
      <c r="B985" s="2" t="s">
        <v>28</v>
      </c>
      <c r="C985" s="2" t="s">
        <v>27</v>
      </c>
      <c r="D985" s="2" t="s">
        <v>282</v>
      </c>
      <c r="E985" s="107">
        <v>1135.92</v>
      </c>
    </row>
    <row r="986" spans="1:5" x14ac:dyDescent="0.2">
      <c r="A986" s="3">
        <v>41115</v>
      </c>
      <c r="B986" s="2" t="s">
        <v>17</v>
      </c>
      <c r="C986" s="2" t="s">
        <v>14</v>
      </c>
      <c r="D986" s="2" t="s">
        <v>32</v>
      </c>
      <c r="E986" s="107">
        <v>9975.93</v>
      </c>
    </row>
    <row r="987" spans="1:5" x14ac:dyDescent="0.2">
      <c r="A987" s="3">
        <v>41394</v>
      </c>
      <c r="B987" s="2" t="s">
        <v>17</v>
      </c>
      <c r="C987" s="2" t="s">
        <v>14</v>
      </c>
      <c r="D987" s="2" t="s">
        <v>24</v>
      </c>
      <c r="E987" s="107">
        <v>3178.08</v>
      </c>
    </row>
    <row r="988" spans="1:5" x14ac:dyDescent="0.2">
      <c r="A988" s="3">
        <v>41224</v>
      </c>
      <c r="B988" s="2" t="s">
        <v>31</v>
      </c>
      <c r="C988" s="2" t="s">
        <v>27</v>
      </c>
      <c r="D988" s="2" t="s">
        <v>33</v>
      </c>
      <c r="E988" s="107">
        <v>4044.6</v>
      </c>
    </row>
    <row r="989" spans="1:5" x14ac:dyDescent="0.2">
      <c r="A989" s="3">
        <v>41356</v>
      </c>
      <c r="B989" s="2" t="s">
        <v>31</v>
      </c>
      <c r="C989" s="2" t="s">
        <v>23</v>
      </c>
      <c r="D989" s="2" t="s">
        <v>35</v>
      </c>
      <c r="E989" s="107">
        <v>3468.33</v>
      </c>
    </row>
    <row r="990" spans="1:5" x14ac:dyDescent="0.2">
      <c r="A990" s="3">
        <v>41541</v>
      </c>
      <c r="B990" s="2" t="s">
        <v>31</v>
      </c>
      <c r="C990" s="2" t="s">
        <v>20</v>
      </c>
      <c r="D990" s="2" t="s">
        <v>32</v>
      </c>
      <c r="E990" s="107">
        <v>5319.85</v>
      </c>
    </row>
    <row r="991" spans="1:5" x14ac:dyDescent="0.2">
      <c r="A991" s="3">
        <v>41093</v>
      </c>
      <c r="B991" s="2" t="s">
        <v>28</v>
      </c>
      <c r="C991" s="2" t="s">
        <v>14</v>
      </c>
      <c r="D991" s="2" t="s">
        <v>36</v>
      </c>
      <c r="E991" s="107">
        <v>2580.02</v>
      </c>
    </row>
    <row r="992" spans="1:5" x14ac:dyDescent="0.2">
      <c r="A992" s="3">
        <v>41353</v>
      </c>
      <c r="B992" s="2" t="s">
        <v>17</v>
      </c>
      <c r="C992" s="2" t="s">
        <v>23</v>
      </c>
      <c r="D992" s="2" t="s">
        <v>34</v>
      </c>
      <c r="E992" s="107">
        <v>1890.37</v>
      </c>
    </row>
    <row r="993" spans="1:5" x14ac:dyDescent="0.2">
      <c r="A993" s="3">
        <v>41482</v>
      </c>
      <c r="B993" s="2" t="s">
        <v>31</v>
      </c>
      <c r="C993" s="2" t="s">
        <v>14</v>
      </c>
      <c r="D993" s="2" t="s">
        <v>34</v>
      </c>
      <c r="E993" s="107">
        <v>664.15</v>
      </c>
    </row>
    <row r="994" spans="1:5" x14ac:dyDescent="0.2">
      <c r="A994" s="3">
        <v>41265</v>
      </c>
      <c r="B994" s="2" t="s">
        <v>17</v>
      </c>
      <c r="C994" s="2" t="s">
        <v>20</v>
      </c>
      <c r="D994" s="2" t="s">
        <v>33</v>
      </c>
      <c r="E994" s="107">
        <v>4303.6099999999997</v>
      </c>
    </row>
    <row r="995" spans="1:5" x14ac:dyDescent="0.2">
      <c r="A995" s="3">
        <v>41404</v>
      </c>
      <c r="B995" s="2" t="s">
        <v>17</v>
      </c>
      <c r="C995" s="2" t="s">
        <v>27</v>
      </c>
      <c r="D995" s="2" t="s">
        <v>29</v>
      </c>
      <c r="E995" s="107">
        <v>1723.64</v>
      </c>
    </row>
    <row r="996" spans="1:5" x14ac:dyDescent="0.2">
      <c r="A996" s="3">
        <v>41324</v>
      </c>
      <c r="B996" s="2" t="s">
        <v>31</v>
      </c>
      <c r="C996" s="2" t="s">
        <v>20</v>
      </c>
      <c r="D996" s="2" t="s">
        <v>32</v>
      </c>
      <c r="E996" s="107">
        <v>9522.83</v>
      </c>
    </row>
    <row r="997" spans="1:5" x14ac:dyDescent="0.2">
      <c r="A997" s="3">
        <v>41068</v>
      </c>
      <c r="B997" s="2" t="s">
        <v>31</v>
      </c>
      <c r="C997" s="2" t="s">
        <v>27</v>
      </c>
      <c r="D997" s="2" t="s">
        <v>15</v>
      </c>
      <c r="E997" s="107">
        <v>3635.75</v>
      </c>
    </row>
    <row r="998" spans="1:5" x14ac:dyDescent="0.2">
      <c r="A998" s="3">
        <v>41602</v>
      </c>
      <c r="B998" s="2" t="s">
        <v>13</v>
      </c>
      <c r="C998" s="2" t="s">
        <v>14</v>
      </c>
      <c r="D998" s="2" t="s">
        <v>32</v>
      </c>
      <c r="E998" s="107">
        <v>3980.04</v>
      </c>
    </row>
    <row r="999" spans="1:5" x14ac:dyDescent="0.2">
      <c r="A999" s="3">
        <v>41435</v>
      </c>
      <c r="B999" s="2" t="s">
        <v>13</v>
      </c>
      <c r="C999" s="2" t="s">
        <v>14</v>
      </c>
      <c r="D999" s="2" t="s">
        <v>35</v>
      </c>
      <c r="E999" s="107">
        <v>361.12</v>
      </c>
    </row>
    <row r="1000" spans="1:5" x14ac:dyDescent="0.2">
      <c r="A1000" s="3">
        <v>40987</v>
      </c>
      <c r="B1000" s="2" t="s">
        <v>13</v>
      </c>
      <c r="C1000" s="2" t="s">
        <v>20</v>
      </c>
      <c r="D1000" s="2" t="s">
        <v>21</v>
      </c>
      <c r="E1000" s="107">
        <v>2548.77</v>
      </c>
    </row>
    <row r="1001" spans="1:5" x14ac:dyDescent="0.2">
      <c r="A1001" s="3">
        <v>41261</v>
      </c>
      <c r="B1001" s="2" t="s">
        <v>17</v>
      </c>
      <c r="C1001" s="2" t="s">
        <v>14</v>
      </c>
      <c r="D1001" s="2" t="s">
        <v>33</v>
      </c>
      <c r="E1001" s="107">
        <v>1406.89</v>
      </c>
    </row>
    <row r="1002" spans="1:5" x14ac:dyDescent="0.2">
      <c r="A1002" s="3">
        <v>41160</v>
      </c>
      <c r="B1002" s="2" t="s">
        <v>17</v>
      </c>
      <c r="C1002" s="2" t="s">
        <v>14</v>
      </c>
      <c r="D1002" s="2" t="s">
        <v>29</v>
      </c>
      <c r="E1002" s="107">
        <v>769.09</v>
      </c>
    </row>
    <row r="1003" spans="1:5" x14ac:dyDescent="0.2">
      <c r="A1003" s="3">
        <v>41628</v>
      </c>
      <c r="B1003" s="2" t="s">
        <v>28</v>
      </c>
      <c r="C1003" s="2" t="s">
        <v>20</v>
      </c>
      <c r="D1003" s="2" t="s">
        <v>21</v>
      </c>
      <c r="E1003" s="107">
        <v>5993.42</v>
      </c>
    </row>
    <row r="1004" spans="1:5" x14ac:dyDescent="0.2">
      <c r="A1004" s="3">
        <v>41173</v>
      </c>
      <c r="B1004" s="2" t="s">
        <v>17</v>
      </c>
      <c r="C1004" s="2" t="s">
        <v>14</v>
      </c>
      <c r="D1004" s="2" t="s">
        <v>26</v>
      </c>
      <c r="E1004" s="107">
        <v>9955.09</v>
      </c>
    </row>
    <row r="1005" spans="1:5" x14ac:dyDescent="0.2">
      <c r="A1005" s="3">
        <v>41104</v>
      </c>
      <c r="B1005" s="2" t="s">
        <v>17</v>
      </c>
      <c r="C1005" s="2" t="s">
        <v>23</v>
      </c>
      <c r="D1005" s="2" t="s">
        <v>24</v>
      </c>
      <c r="E1005" s="107">
        <v>5067.67</v>
      </c>
    </row>
    <row r="1006" spans="1:5" x14ac:dyDescent="0.2">
      <c r="A1006" s="3">
        <v>41351</v>
      </c>
      <c r="B1006" s="2" t="s">
        <v>31</v>
      </c>
      <c r="C1006" s="2" t="s">
        <v>20</v>
      </c>
      <c r="D1006" s="2" t="s">
        <v>33</v>
      </c>
      <c r="E1006" s="107">
        <v>4661.96</v>
      </c>
    </row>
    <row r="1007" spans="1:5" x14ac:dyDescent="0.2">
      <c r="A1007" s="3">
        <v>41603</v>
      </c>
      <c r="B1007" s="2" t="s">
        <v>17</v>
      </c>
      <c r="C1007" s="2" t="s">
        <v>14</v>
      </c>
      <c r="D1007" s="2" t="s">
        <v>24</v>
      </c>
      <c r="E1007" s="107">
        <v>5522.25</v>
      </c>
    </row>
    <row r="1008" spans="1:5" x14ac:dyDescent="0.2">
      <c r="A1008" s="3">
        <v>41260</v>
      </c>
      <c r="B1008" s="2" t="s">
        <v>28</v>
      </c>
      <c r="C1008" s="2" t="s">
        <v>20</v>
      </c>
      <c r="D1008" s="2" t="s">
        <v>32</v>
      </c>
      <c r="E1008" s="107">
        <v>3214.61</v>
      </c>
    </row>
    <row r="1009" spans="1:5" x14ac:dyDescent="0.2">
      <c r="A1009" s="3">
        <v>41175</v>
      </c>
      <c r="B1009" s="2" t="s">
        <v>17</v>
      </c>
      <c r="C1009" s="2" t="s">
        <v>23</v>
      </c>
      <c r="D1009" s="2" t="s">
        <v>35</v>
      </c>
      <c r="E1009" s="107">
        <v>9510.83</v>
      </c>
    </row>
    <row r="1010" spans="1:5" x14ac:dyDescent="0.2">
      <c r="A1010" s="3">
        <v>41059</v>
      </c>
      <c r="B1010" s="2" t="s">
        <v>13</v>
      </c>
      <c r="C1010" s="2" t="s">
        <v>14</v>
      </c>
      <c r="D1010" s="2" t="s">
        <v>282</v>
      </c>
      <c r="E1010" s="107">
        <v>1293.6300000000001</v>
      </c>
    </row>
    <row r="1011" spans="1:5" x14ac:dyDescent="0.2">
      <c r="A1011" s="3">
        <v>41558</v>
      </c>
      <c r="B1011" s="2" t="s">
        <v>17</v>
      </c>
      <c r="C1011" s="2" t="s">
        <v>27</v>
      </c>
      <c r="D1011" s="2" t="s">
        <v>36</v>
      </c>
      <c r="E1011" s="107">
        <v>7815.59</v>
      </c>
    </row>
    <row r="1012" spans="1:5" x14ac:dyDescent="0.2">
      <c r="A1012" s="3">
        <v>41562</v>
      </c>
      <c r="B1012" s="2" t="s">
        <v>31</v>
      </c>
      <c r="C1012" s="2" t="s">
        <v>14</v>
      </c>
      <c r="D1012" s="2" t="s">
        <v>30</v>
      </c>
      <c r="E1012" s="107">
        <v>6123.41</v>
      </c>
    </row>
    <row r="1013" spans="1:5" x14ac:dyDescent="0.2">
      <c r="A1013" s="3">
        <v>41402</v>
      </c>
      <c r="B1013" s="2" t="s">
        <v>17</v>
      </c>
      <c r="C1013" s="2" t="s">
        <v>20</v>
      </c>
      <c r="D1013" s="2" t="s">
        <v>33</v>
      </c>
      <c r="E1013" s="107">
        <v>1810.68</v>
      </c>
    </row>
    <row r="1014" spans="1:5" x14ac:dyDescent="0.2">
      <c r="A1014" s="3">
        <v>41004</v>
      </c>
      <c r="B1014" s="2" t="s">
        <v>28</v>
      </c>
      <c r="C1014" s="2" t="s">
        <v>20</v>
      </c>
      <c r="D1014" s="2" t="s">
        <v>18</v>
      </c>
      <c r="E1014" s="107">
        <v>8475.39</v>
      </c>
    </row>
    <row r="1015" spans="1:5" x14ac:dyDescent="0.2">
      <c r="A1015" s="3">
        <v>41185</v>
      </c>
      <c r="B1015" s="2" t="s">
        <v>13</v>
      </c>
      <c r="C1015" s="2" t="s">
        <v>27</v>
      </c>
      <c r="D1015" s="2" t="s">
        <v>15</v>
      </c>
      <c r="E1015" s="107">
        <v>5589.08</v>
      </c>
    </row>
    <row r="1016" spans="1:5" x14ac:dyDescent="0.2">
      <c r="A1016" s="3">
        <v>41063</v>
      </c>
      <c r="B1016" s="2" t="s">
        <v>13</v>
      </c>
      <c r="C1016" s="2" t="s">
        <v>14</v>
      </c>
      <c r="D1016" s="2" t="s">
        <v>21</v>
      </c>
      <c r="E1016" s="107">
        <v>8409.93</v>
      </c>
    </row>
    <row r="1017" spans="1:5" x14ac:dyDescent="0.2">
      <c r="A1017" s="3">
        <v>41478</v>
      </c>
      <c r="B1017" s="2" t="s">
        <v>31</v>
      </c>
      <c r="C1017" s="2" t="s">
        <v>23</v>
      </c>
      <c r="D1017" s="2" t="s">
        <v>33</v>
      </c>
      <c r="E1017" s="107">
        <v>942.12</v>
      </c>
    </row>
    <row r="1018" spans="1:5" x14ac:dyDescent="0.2">
      <c r="A1018" s="3">
        <v>41540</v>
      </c>
      <c r="B1018" s="2" t="s">
        <v>31</v>
      </c>
      <c r="C1018" s="2" t="s">
        <v>23</v>
      </c>
      <c r="D1018" s="2" t="s">
        <v>30</v>
      </c>
      <c r="E1018" s="107">
        <v>5656.2</v>
      </c>
    </row>
    <row r="1019" spans="1:5" x14ac:dyDescent="0.2">
      <c r="A1019" s="3">
        <v>41522</v>
      </c>
      <c r="B1019" s="2" t="s">
        <v>17</v>
      </c>
      <c r="C1019" s="2" t="s">
        <v>23</v>
      </c>
      <c r="D1019" s="2" t="s">
        <v>21</v>
      </c>
      <c r="E1019" s="107">
        <v>5440.98</v>
      </c>
    </row>
    <row r="1020" spans="1:5" x14ac:dyDescent="0.2">
      <c r="A1020" s="3">
        <v>41103</v>
      </c>
      <c r="B1020" s="2" t="s">
        <v>17</v>
      </c>
      <c r="C1020" s="2" t="s">
        <v>27</v>
      </c>
      <c r="D1020" s="2" t="s">
        <v>21</v>
      </c>
      <c r="E1020" s="107">
        <v>4357.99</v>
      </c>
    </row>
    <row r="1021" spans="1:5" x14ac:dyDescent="0.2">
      <c r="A1021" s="3">
        <v>41413</v>
      </c>
      <c r="B1021" s="2" t="s">
        <v>31</v>
      </c>
      <c r="C1021" s="2" t="s">
        <v>14</v>
      </c>
      <c r="D1021" s="2" t="s">
        <v>29</v>
      </c>
      <c r="E1021" s="107">
        <v>3101.57</v>
      </c>
    </row>
    <row r="1022" spans="1:5" x14ac:dyDescent="0.2">
      <c r="A1022" s="3">
        <v>41205</v>
      </c>
      <c r="B1022" s="2" t="s">
        <v>31</v>
      </c>
      <c r="C1022" s="2" t="s">
        <v>27</v>
      </c>
      <c r="D1022" s="2" t="s">
        <v>26</v>
      </c>
      <c r="E1022" s="107">
        <v>8344.94</v>
      </c>
    </row>
    <row r="1023" spans="1:5" x14ac:dyDescent="0.2">
      <c r="A1023" s="3">
        <v>41315</v>
      </c>
      <c r="B1023" s="2" t="s">
        <v>13</v>
      </c>
      <c r="C1023" s="2" t="s">
        <v>14</v>
      </c>
      <c r="D1023" s="2" t="s">
        <v>24</v>
      </c>
      <c r="E1023" s="107">
        <v>2532.1799999999998</v>
      </c>
    </row>
    <row r="1024" spans="1:5" x14ac:dyDescent="0.2">
      <c r="A1024" s="3">
        <v>41161</v>
      </c>
      <c r="B1024" s="2" t="s">
        <v>17</v>
      </c>
      <c r="C1024" s="2" t="s">
        <v>23</v>
      </c>
      <c r="D1024" s="2" t="s">
        <v>18</v>
      </c>
      <c r="E1024" s="107">
        <v>4696.7</v>
      </c>
    </row>
    <row r="1025" spans="1:5" x14ac:dyDescent="0.2">
      <c r="A1025" s="3">
        <v>40996</v>
      </c>
      <c r="B1025" s="2" t="s">
        <v>17</v>
      </c>
      <c r="C1025" s="2" t="s">
        <v>14</v>
      </c>
      <c r="D1025" s="2" t="s">
        <v>34</v>
      </c>
      <c r="E1025" s="107">
        <v>2454.62</v>
      </c>
    </row>
    <row r="1026" spans="1:5" x14ac:dyDescent="0.2">
      <c r="A1026" s="3">
        <v>41297</v>
      </c>
      <c r="B1026" s="2" t="s">
        <v>17</v>
      </c>
      <c r="C1026" s="2" t="s">
        <v>14</v>
      </c>
      <c r="D1026" s="2" t="s">
        <v>15</v>
      </c>
      <c r="E1026" s="107">
        <v>8229.1299999999992</v>
      </c>
    </row>
    <row r="1027" spans="1:5" x14ac:dyDescent="0.2">
      <c r="A1027" s="3">
        <v>41537</v>
      </c>
      <c r="B1027" s="2" t="s">
        <v>13</v>
      </c>
      <c r="C1027" s="2" t="s">
        <v>20</v>
      </c>
      <c r="D1027" s="2" t="s">
        <v>26</v>
      </c>
      <c r="E1027" s="107">
        <v>8011.59</v>
      </c>
    </row>
    <row r="1028" spans="1:5" x14ac:dyDescent="0.2">
      <c r="A1028" s="3">
        <v>41115</v>
      </c>
      <c r="B1028" s="2" t="s">
        <v>13</v>
      </c>
      <c r="C1028" s="2" t="s">
        <v>23</v>
      </c>
      <c r="D1028" s="2" t="s">
        <v>24</v>
      </c>
      <c r="E1028" s="107">
        <v>5977.11</v>
      </c>
    </row>
    <row r="1029" spans="1:5" x14ac:dyDescent="0.2">
      <c r="A1029" s="3">
        <v>41427</v>
      </c>
      <c r="B1029" s="2" t="s">
        <v>28</v>
      </c>
      <c r="C1029" s="2" t="s">
        <v>23</v>
      </c>
      <c r="D1029" s="2" t="s">
        <v>30</v>
      </c>
      <c r="E1029" s="107">
        <v>9798.59</v>
      </c>
    </row>
    <row r="1030" spans="1:5" x14ac:dyDescent="0.2">
      <c r="A1030" s="3">
        <v>41158</v>
      </c>
      <c r="B1030" s="2" t="s">
        <v>31</v>
      </c>
      <c r="C1030" s="2" t="s">
        <v>20</v>
      </c>
      <c r="D1030" s="2" t="s">
        <v>282</v>
      </c>
      <c r="E1030" s="107">
        <v>8681.99</v>
      </c>
    </row>
    <row r="1031" spans="1:5" x14ac:dyDescent="0.2">
      <c r="A1031" s="3">
        <v>41094</v>
      </c>
      <c r="B1031" s="2" t="s">
        <v>13</v>
      </c>
      <c r="C1031" s="2" t="s">
        <v>23</v>
      </c>
      <c r="D1031" s="2" t="s">
        <v>18</v>
      </c>
      <c r="E1031" s="107">
        <v>9986.23</v>
      </c>
    </row>
    <row r="1032" spans="1:5" x14ac:dyDescent="0.2">
      <c r="A1032" s="3">
        <v>41470</v>
      </c>
      <c r="B1032" s="2" t="s">
        <v>17</v>
      </c>
      <c r="C1032" s="2" t="s">
        <v>20</v>
      </c>
      <c r="D1032" s="2" t="s">
        <v>15</v>
      </c>
      <c r="E1032" s="107">
        <v>3364.07</v>
      </c>
    </row>
    <row r="1033" spans="1:5" x14ac:dyDescent="0.2">
      <c r="A1033" s="3">
        <v>41250</v>
      </c>
      <c r="B1033" s="2" t="s">
        <v>31</v>
      </c>
      <c r="C1033" s="2" t="s">
        <v>27</v>
      </c>
      <c r="D1033" s="2" t="s">
        <v>24</v>
      </c>
      <c r="E1033" s="107">
        <v>4797.24</v>
      </c>
    </row>
    <row r="1034" spans="1:5" x14ac:dyDescent="0.2">
      <c r="A1034" s="3">
        <v>41109</v>
      </c>
      <c r="B1034" s="2" t="s">
        <v>17</v>
      </c>
      <c r="C1034" s="2" t="s">
        <v>20</v>
      </c>
      <c r="D1034" s="2" t="s">
        <v>33</v>
      </c>
      <c r="E1034" s="107">
        <v>3105.78</v>
      </c>
    </row>
    <row r="1035" spans="1:5" x14ac:dyDescent="0.2">
      <c r="A1035" s="3">
        <v>41610</v>
      </c>
      <c r="B1035" s="2" t="s">
        <v>17</v>
      </c>
      <c r="C1035" s="2" t="s">
        <v>23</v>
      </c>
      <c r="D1035" s="2" t="s">
        <v>35</v>
      </c>
      <c r="E1035" s="107">
        <v>4690.08</v>
      </c>
    </row>
    <row r="1036" spans="1:5" x14ac:dyDescent="0.2">
      <c r="A1036" s="3">
        <v>41165</v>
      </c>
      <c r="B1036" s="2" t="s">
        <v>28</v>
      </c>
      <c r="C1036" s="2" t="s">
        <v>20</v>
      </c>
      <c r="D1036" s="2" t="s">
        <v>15</v>
      </c>
      <c r="E1036" s="107">
        <v>4071.04</v>
      </c>
    </row>
    <row r="1037" spans="1:5" x14ac:dyDescent="0.2">
      <c r="A1037" s="3">
        <v>40967</v>
      </c>
      <c r="B1037" s="2" t="s">
        <v>28</v>
      </c>
      <c r="C1037" s="2" t="s">
        <v>27</v>
      </c>
      <c r="D1037" s="2" t="s">
        <v>29</v>
      </c>
      <c r="E1037" s="107">
        <v>1899.88</v>
      </c>
    </row>
    <row r="1038" spans="1:5" x14ac:dyDescent="0.2">
      <c r="A1038" s="3">
        <v>41338</v>
      </c>
      <c r="B1038" s="2" t="s">
        <v>17</v>
      </c>
      <c r="C1038" s="2" t="s">
        <v>14</v>
      </c>
      <c r="D1038" s="2" t="s">
        <v>15</v>
      </c>
      <c r="E1038" s="107">
        <v>1447.29</v>
      </c>
    </row>
    <row r="1039" spans="1:5" x14ac:dyDescent="0.2">
      <c r="A1039" s="3">
        <v>41158</v>
      </c>
      <c r="B1039" s="2" t="s">
        <v>28</v>
      </c>
      <c r="C1039" s="2" t="s">
        <v>20</v>
      </c>
      <c r="D1039" s="2" t="s">
        <v>33</v>
      </c>
      <c r="E1039" s="107">
        <v>4523.49</v>
      </c>
    </row>
    <row r="1040" spans="1:5" x14ac:dyDescent="0.2">
      <c r="A1040" s="3">
        <v>41284</v>
      </c>
      <c r="B1040" s="2" t="s">
        <v>17</v>
      </c>
      <c r="C1040" s="2" t="s">
        <v>20</v>
      </c>
      <c r="D1040" s="2" t="s">
        <v>21</v>
      </c>
      <c r="E1040" s="107">
        <v>1057.9100000000001</v>
      </c>
    </row>
    <row r="1041" spans="1:5" x14ac:dyDescent="0.2">
      <c r="A1041" s="3">
        <v>41264</v>
      </c>
      <c r="B1041" s="2" t="s">
        <v>28</v>
      </c>
      <c r="C1041" s="2" t="s">
        <v>27</v>
      </c>
      <c r="D1041" s="2" t="s">
        <v>15</v>
      </c>
      <c r="E1041" s="107">
        <v>1871.38</v>
      </c>
    </row>
    <row r="1042" spans="1:5" x14ac:dyDescent="0.2">
      <c r="A1042" s="3">
        <v>41356</v>
      </c>
      <c r="B1042" s="2" t="s">
        <v>13</v>
      </c>
      <c r="C1042" s="2" t="s">
        <v>14</v>
      </c>
      <c r="D1042" s="2" t="s">
        <v>35</v>
      </c>
      <c r="E1042" s="107">
        <v>8533.7800000000007</v>
      </c>
    </row>
    <row r="1043" spans="1:5" x14ac:dyDescent="0.2">
      <c r="A1043" s="3">
        <v>41587</v>
      </c>
      <c r="B1043" s="2" t="s">
        <v>13</v>
      </c>
      <c r="C1043" s="2" t="s">
        <v>14</v>
      </c>
      <c r="D1043" s="2" t="s">
        <v>35</v>
      </c>
      <c r="E1043" s="107">
        <v>7847.27</v>
      </c>
    </row>
    <row r="1044" spans="1:5" x14ac:dyDescent="0.2">
      <c r="A1044" s="3">
        <v>41119</v>
      </c>
      <c r="B1044" s="2" t="s">
        <v>17</v>
      </c>
      <c r="C1044" s="2" t="s">
        <v>23</v>
      </c>
      <c r="D1044" s="2" t="s">
        <v>282</v>
      </c>
      <c r="E1044" s="107">
        <v>5852.17</v>
      </c>
    </row>
    <row r="1045" spans="1:5" x14ac:dyDescent="0.2">
      <c r="A1045" s="3">
        <v>41556</v>
      </c>
      <c r="B1045" s="2" t="s">
        <v>13</v>
      </c>
      <c r="C1045" s="2" t="s">
        <v>14</v>
      </c>
      <c r="D1045" s="2" t="s">
        <v>36</v>
      </c>
      <c r="E1045" s="107">
        <v>7439.38</v>
      </c>
    </row>
    <row r="1046" spans="1:5" x14ac:dyDescent="0.2">
      <c r="A1046" s="3">
        <v>40935</v>
      </c>
      <c r="B1046" s="2" t="s">
        <v>17</v>
      </c>
      <c r="C1046" s="2" t="s">
        <v>23</v>
      </c>
      <c r="D1046" s="2" t="s">
        <v>35</v>
      </c>
      <c r="E1046" s="107">
        <v>5194.92</v>
      </c>
    </row>
    <row r="1047" spans="1:5" x14ac:dyDescent="0.2">
      <c r="A1047" s="3">
        <v>41033</v>
      </c>
      <c r="B1047" s="2" t="s">
        <v>13</v>
      </c>
      <c r="C1047" s="2" t="s">
        <v>23</v>
      </c>
      <c r="D1047" s="2" t="s">
        <v>36</v>
      </c>
      <c r="E1047" s="107">
        <v>9423.1200000000008</v>
      </c>
    </row>
    <row r="1048" spans="1:5" x14ac:dyDescent="0.2">
      <c r="A1048" s="3">
        <v>40967</v>
      </c>
      <c r="B1048" s="2" t="s">
        <v>28</v>
      </c>
      <c r="C1048" s="2" t="s">
        <v>20</v>
      </c>
      <c r="D1048" s="2" t="s">
        <v>15</v>
      </c>
      <c r="E1048" s="107">
        <v>9889.02</v>
      </c>
    </row>
    <row r="1049" spans="1:5" x14ac:dyDescent="0.2">
      <c r="A1049" s="3">
        <v>41223</v>
      </c>
      <c r="B1049" s="2" t="s">
        <v>17</v>
      </c>
      <c r="C1049" s="2" t="s">
        <v>20</v>
      </c>
      <c r="D1049" s="2" t="s">
        <v>34</v>
      </c>
      <c r="E1049" s="107">
        <v>6230.56</v>
      </c>
    </row>
    <row r="1050" spans="1:5" x14ac:dyDescent="0.2">
      <c r="A1050" s="3">
        <v>41010</v>
      </c>
      <c r="B1050" s="2" t="s">
        <v>13</v>
      </c>
      <c r="C1050" s="2" t="s">
        <v>20</v>
      </c>
      <c r="D1050" s="2" t="s">
        <v>282</v>
      </c>
      <c r="E1050" s="107">
        <v>7599.77</v>
      </c>
    </row>
    <row r="1051" spans="1:5" x14ac:dyDescent="0.2">
      <c r="A1051" s="3">
        <v>41351</v>
      </c>
      <c r="B1051" s="2" t="s">
        <v>17</v>
      </c>
      <c r="C1051" s="2" t="s">
        <v>14</v>
      </c>
      <c r="D1051" s="2" t="s">
        <v>36</v>
      </c>
      <c r="E1051" s="107">
        <v>7421.85</v>
      </c>
    </row>
    <row r="1052" spans="1:5" x14ac:dyDescent="0.2">
      <c r="A1052" s="3">
        <v>40969</v>
      </c>
      <c r="B1052" s="2" t="s">
        <v>31</v>
      </c>
      <c r="C1052" s="2" t="s">
        <v>27</v>
      </c>
      <c r="D1052" s="2" t="s">
        <v>18</v>
      </c>
      <c r="E1052" s="107">
        <v>3352.44</v>
      </c>
    </row>
    <row r="1053" spans="1:5" x14ac:dyDescent="0.2">
      <c r="A1053" s="3">
        <v>41628</v>
      </c>
      <c r="B1053" s="2" t="s">
        <v>13</v>
      </c>
      <c r="C1053" s="2" t="s">
        <v>27</v>
      </c>
      <c r="D1053" s="2" t="s">
        <v>282</v>
      </c>
      <c r="E1053" s="107">
        <v>8347.6299999999992</v>
      </c>
    </row>
    <row r="1054" spans="1:5" x14ac:dyDescent="0.2">
      <c r="A1054" s="3">
        <v>41127</v>
      </c>
      <c r="B1054" s="2" t="s">
        <v>28</v>
      </c>
      <c r="C1054" s="2" t="s">
        <v>23</v>
      </c>
      <c r="D1054" s="2" t="s">
        <v>36</v>
      </c>
      <c r="E1054" s="107">
        <v>8412.92</v>
      </c>
    </row>
    <row r="1055" spans="1:5" x14ac:dyDescent="0.2">
      <c r="A1055" s="3">
        <v>41502</v>
      </c>
      <c r="B1055" s="2" t="s">
        <v>31</v>
      </c>
      <c r="C1055" s="2" t="s">
        <v>14</v>
      </c>
      <c r="D1055" s="2" t="s">
        <v>32</v>
      </c>
      <c r="E1055" s="107">
        <v>3082.98</v>
      </c>
    </row>
    <row r="1056" spans="1:5" x14ac:dyDescent="0.2">
      <c r="A1056" s="3">
        <v>41029</v>
      </c>
      <c r="B1056" s="2" t="s">
        <v>28</v>
      </c>
      <c r="C1056" s="2" t="s">
        <v>14</v>
      </c>
      <c r="D1056" s="2" t="s">
        <v>30</v>
      </c>
      <c r="E1056" s="107">
        <v>5481.38</v>
      </c>
    </row>
    <row r="1057" spans="1:5" x14ac:dyDescent="0.2">
      <c r="A1057" s="3">
        <v>41456</v>
      </c>
      <c r="B1057" s="2" t="s">
        <v>17</v>
      </c>
      <c r="C1057" s="2" t="s">
        <v>27</v>
      </c>
      <c r="D1057" s="2" t="s">
        <v>32</v>
      </c>
      <c r="E1057" s="107">
        <v>4502.4799999999996</v>
      </c>
    </row>
    <row r="1058" spans="1:5" x14ac:dyDescent="0.2">
      <c r="A1058" s="3">
        <v>41282</v>
      </c>
      <c r="B1058" s="2" t="s">
        <v>28</v>
      </c>
      <c r="C1058" s="2" t="s">
        <v>20</v>
      </c>
      <c r="D1058" s="2" t="s">
        <v>29</v>
      </c>
      <c r="E1058" s="107">
        <v>2654.38</v>
      </c>
    </row>
    <row r="1059" spans="1:5" x14ac:dyDescent="0.2">
      <c r="A1059" s="3">
        <v>41172</v>
      </c>
      <c r="B1059" s="2" t="s">
        <v>13</v>
      </c>
      <c r="C1059" s="2" t="s">
        <v>14</v>
      </c>
      <c r="D1059" s="2" t="s">
        <v>35</v>
      </c>
      <c r="E1059" s="107">
        <v>4801.4799999999996</v>
      </c>
    </row>
    <row r="1060" spans="1:5" x14ac:dyDescent="0.2">
      <c r="A1060" s="3">
        <v>41400</v>
      </c>
      <c r="B1060" s="2" t="s">
        <v>17</v>
      </c>
      <c r="C1060" s="2" t="s">
        <v>27</v>
      </c>
      <c r="D1060" s="2" t="s">
        <v>282</v>
      </c>
      <c r="E1060" s="107">
        <v>3463.27</v>
      </c>
    </row>
    <row r="1061" spans="1:5" x14ac:dyDescent="0.2">
      <c r="A1061" s="3">
        <v>41434</v>
      </c>
      <c r="B1061" s="2" t="s">
        <v>31</v>
      </c>
      <c r="C1061" s="2" t="s">
        <v>23</v>
      </c>
      <c r="D1061" s="2" t="s">
        <v>24</v>
      </c>
      <c r="E1061" s="107">
        <v>9950.44</v>
      </c>
    </row>
    <row r="1062" spans="1:5" x14ac:dyDescent="0.2">
      <c r="A1062" s="3">
        <v>41523</v>
      </c>
      <c r="B1062" s="2" t="s">
        <v>28</v>
      </c>
      <c r="C1062" s="2" t="s">
        <v>27</v>
      </c>
      <c r="D1062" s="2" t="s">
        <v>30</v>
      </c>
      <c r="E1062" s="107">
        <v>3090.13</v>
      </c>
    </row>
    <row r="1063" spans="1:5" x14ac:dyDescent="0.2">
      <c r="A1063" s="3">
        <v>41335</v>
      </c>
      <c r="B1063" s="2" t="s">
        <v>31</v>
      </c>
      <c r="C1063" s="2" t="s">
        <v>14</v>
      </c>
      <c r="D1063" s="2" t="s">
        <v>24</v>
      </c>
      <c r="E1063" s="107">
        <v>6557.99</v>
      </c>
    </row>
    <row r="1064" spans="1:5" x14ac:dyDescent="0.2">
      <c r="A1064" s="3">
        <v>41098</v>
      </c>
      <c r="B1064" s="2" t="s">
        <v>13</v>
      </c>
      <c r="C1064" s="2" t="s">
        <v>20</v>
      </c>
      <c r="D1064" s="2" t="s">
        <v>34</v>
      </c>
      <c r="E1064" s="107">
        <v>4980.28</v>
      </c>
    </row>
    <row r="1065" spans="1:5" x14ac:dyDescent="0.2">
      <c r="A1065" s="3">
        <v>41018</v>
      </c>
      <c r="B1065" s="2" t="s">
        <v>28</v>
      </c>
      <c r="C1065" s="2" t="s">
        <v>20</v>
      </c>
      <c r="D1065" s="2" t="s">
        <v>30</v>
      </c>
      <c r="E1065" s="107">
        <v>7353.83</v>
      </c>
    </row>
    <row r="1066" spans="1:5" x14ac:dyDescent="0.2">
      <c r="A1066" s="3">
        <v>41181</v>
      </c>
      <c r="B1066" s="2" t="s">
        <v>17</v>
      </c>
      <c r="C1066" s="2" t="s">
        <v>27</v>
      </c>
      <c r="D1066" s="2" t="s">
        <v>282</v>
      </c>
      <c r="E1066" s="107">
        <v>5225.42</v>
      </c>
    </row>
    <row r="1067" spans="1:5" x14ac:dyDescent="0.2">
      <c r="A1067" s="3">
        <v>40917</v>
      </c>
      <c r="B1067" s="2" t="s">
        <v>31</v>
      </c>
      <c r="C1067" s="2" t="s">
        <v>14</v>
      </c>
      <c r="D1067" s="2" t="s">
        <v>34</v>
      </c>
      <c r="E1067" s="107">
        <v>1772.08</v>
      </c>
    </row>
    <row r="1068" spans="1:5" x14ac:dyDescent="0.2">
      <c r="A1068" s="3">
        <v>41216</v>
      </c>
      <c r="B1068" s="2" t="s">
        <v>17</v>
      </c>
      <c r="C1068" s="2" t="s">
        <v>27</v>
      </c>
      <c r="D1068" s="2" t="s">
        <v>18</v>
      </c>
      <c r="E1068" s="107">
        <v>6394.38</v>
      </c>
    </row>
    <row r="1069" spans="1:5" x14ac:dyDescent="0.2">
      <c r="A1069" s="3">
        <v>41515</v>
      </c>
      <c r="B1069" s="2" t="s">
        <v>28</v>
      </c>
      <c r="C1069" s="2" t="s">
        <v>27</v>
      </c>
      <c r="D1069" s="2" t="s">
        <v>33</v>
      </c>
      <c r="E1069" s="107">
        <v>4130.1099999999997</v>
      </c>
    </row>
    <row r="1070" spans="1:5" x14ac:dyDescent="0.2">
      <c r="A1070" s="3">
        <v>41085</v>
      </c>
      <c r="B1070" s="2" t="s">
        <v>13</v>
      </c>
      <c r="C1070" s="2" t="s">
        <v>20</v>
      </c>
      <c r="D1070" s="2" t="s">
        <v>15</v>
      </c>
      <c r="E1070" s="107">
        <v>2521.41</v>
      </c>
    </row>
    <row r="1071" spans="1:5" x14ac:dyDescent="0.2">
      <c r="A1071" s="3">
        <v>41515</v>
      </c>
      <c r="B1071" s="2" t="s">
        <v>28</v>
      </c>
      <c r="C1071" s="2" t="s">
        <v>14</v>
      </c>
      <c r="D1071" s="2" t="s">
        <v>32</v>
      </c>
      <c r="E1071" s="107">
        <v>8716.4599999999991</v>
      </c>
    </row>
    <row r="1072" spans="1:5" x14ac:dyDescent="0.2">
      <c r="A1072" s="3">
        <v>40921</v>
      </c>
      <c r="B1072" s="2" t="s">
        <v>31</v>
      </c>
      <c r="C1072" s="2" t="s">
        <v>27</v>
      </c>
      <c r="D1072" s="2" t="s">
        <v>21</v>
      </c>
      <c r="E1072" s="107">
        <v>8554.83</v>
      </c>
    </row>
    <row r="1073" spans="1:5" x14ac:dyDescent="0.2">
      <c r="A1073" s="3">
        <v>40953</v>
      </c>
      <c r="B1073" s="2" t="s">
        <v>31</v>
      </c>
      <c r="C1073" s="2" t="s">
        <v>27</v>
      </c>
      <c r="D1073" s="2" t="s">
        <v>33</v>
      </c>
      <c r="E1073" s="107">
        <v>7245.14</v>
      </c>
    </row>
    <row r="1074" spans="1:5" x14ac:dyDescent="0.2">
      <c r="A1074" s="3">
        <v>41541</v>
      </c>
      <c r="B1074" s="2" t="s">
        <v>28</v>
      </c>
      <c r="C1074" s="2" t="s">
        <v>23</v>
      </c>
      <c r="D1074" s="2" t="s">
        <v>18</v>
      </c>
      <c r="E1074" s="107">
        <v>3830.76</v>
      </c>
    </row>
    <row r="1075" spans="1:5" x14ac:dyDescent="0.2">
      <c r="A1075" s="3">
        <v>40931</v>
      </c>
      <c r="B1075" s="2" t="s">
        <v>13</v>
      </c>
      <c r="C1075" s="2" t="s">
        <v>27</v>
      </c>
      <c r="D1075" s="2" t="s">
        <v>15</v>
      </c>
      <c r="E1075" s="107">
        <v>1932.33</v>
      </c>
    </row>
    <row r="1076" spans="1:5" x14ac:dyDescent="0.2">
      <c r="A1076" s="3">
        <v>41199</v>
      </c>
      <c r="B1076" s="2" t="s">
        <v>17</v>
      </c>
      <c r="C1076" s="2" t="s">
        <v>14</v>
      </c>
      <c r="D1076" s="2" t="s">
        <v>24</v>
      </c>
      <c r="E1076" s="107">
        <v>5953.71</v>
      </c>
    </row>
    <row r="1077" spans="1:5" x14ac:dyDescent="0.2">
      <c r="A1077" s="3">
        <v>41506</v>
      </c>
      <c r="B1077" s="2" t="s">
        <v>13</v>
      </c>
      <c r="C1077" s="2" t="s">
        <v>14</v>
      </c>
      <c r="D1077" s="2" t="s">
        <v>35</v>
      </c>
      <c r="E1077" s="107">
        <v>4635.03</v>
      </c>
    </row>
    <row r="1078" spans="1:5" x14ac:dyDescent="0.2">
      <c r="A1078" s="3">
        <v>41062</v>
      </c>
      <c r="B1078" s="2" t="s">
        <v>17</v>
      </c>
      <c r="C1078" s="2" t="s">
        <v>23</v>
      </c>
      <c r="D1078" s="2" t="s">
        <v>33</v>
      </c>
      <c r="E1078" s="107">
        <v>4604.09</v>
      </c>
    </row>
    <row r="1079" spans="1:5" x14ac:dyDescent="0.2">
      <c r="A1079" s="3">
        <v>41550</v>
      </c>
      <c r="B1079" s="2" t="s">
        <v>31</v>
      </c>
      <c r="C1079" s="2" t="s">
        <v>20</v>
      </c>
      <c r="D1079" s="2" t="s">
        <v>36</v>
      </c>
      <c r="E1079" s="107">
        <v>2186.2399999999998</v>
      </c>
    </row>
    <row r="1080" spans="1:5" x14ac:dyDescent="0.2">
      <c r="A1080" s="3">
        <v>40912</v>
      </c>
      <c r="B1080" s="2" t="s">
        <v>31</v>
      </c>
      <c r="C1080" s="2" t="s">
        <v>23</v>
      </c>
      <c r="D1080" s="2" t="s">
        <v>21</v>
      </c>
      <c r="E1080" s="107">
        <v>8586.2800000000007</v>
      </c>
    </row>
    <row r="1081" spans="1:5" x14ac:dyDescent="0.2">
      <c r="A1081" s="3">
        <v>41067</v>
      </c>
      <c r="B1081" s="2" t="s">
        <v>28</v>
      </c>
      <c r="C1081" s="2" t="s">
        <v>14</v>
      </c>
      <c r="D1081" s="2" t="s">
        <v>15</v>
      </c>
      <c r="E1081" s="107">
        <v>2660.55</v>
      </c>
    </row>
    <row r="1082" spans="1:5" x14ac:dyDescent="0.2">
      <c r="A1082" s="3">
        <v>41597</v>
      </c>
      <c r="B1082" s="2" t="s">
        <v>13</v>
      </c>
      <c r="C1082" s="2" t="s">
        <v>23</v>
      </c>
      <c r="D1082" s="2" t="s">
        <v>34</v>
      </c>
      <c r="E1082" s="107">
        <v>4853.7299999999996</v>
      </c>
    </row>
    <row r="1083" spans="1:5" x14ac:dyDescent="0.2">
      <c r="A1083" s="3">
        <v>40937</v>
      </c>
      <c r="B1083" s="2" t="s">
        <v>17</v>
      </c>
      <c r="C1083" s="2" t="s">
        <v>27</v>
      </c>
      <c r="D1083" s="2" t="s">
        <v>24</v>
      </c>
      <c r="E1083" s="107">
        <v>6857.44</v>
      </c>
    </row>
    <row r="1084" spans="1:5" x14ac:dyDescent="0.2">
      <c r="A1084" s="3">
        <v>40961</v>
      </c>
      <c r="B1084" s="2" t="s">
        <v>13</v>
      </c>
      <c r="C1084" s="2" t="s">
        <v>23</v>
      </c>
      <c r="D1084" s="2" t="s">
        <v>282</v>
      </c>
      <c r="E1084" s="107">
        <v>303.5</v>
      </c>
    </row>
    <row r="1085" spans="1:5" x14ac:dyDescent="0.2">
      <c r="A1085" s="3">
        <v>41210</v>
      </c>
      <c r="B1085" s="2" t="s">
        <v>31</v>
      </c>
      <c r="C1085" s="2" t="s">
        <v>23</v>
      </c>
      <c r="D1085" s="2" t="s">
        <v>30</v>
      </c>
      <c r="E1085" s="107">
        <v>1663.8</v>
      </c>
    </row>
    <row r="1086" spans="1:5" x14ac:dyDescent="0.2">
      <c r="A1086" s="3">
        <v>41609</v>
      </c>
      <c r="B1086" s="2" t="s">
        <v>13</v>
      </c>
      <c r="C1086" s="2" t="s">
        <v>20</v>
      </c>
      <c r="D1086" s="2" t="s">
        <v>18</v>
      </c>
      <c r="E1086" s="107">
        <v>4583.07</v>
      </c>
    </row>
    <row r="1087" spans="1:5" x14ac:dyDescent="0.2">
      <c r="A1087" s="3">
        <v>40955</v>
      </c>
      <c r="B1087" s="2" t="s">
        <v>17</v>
      </c>
      <c r="C1087" s="2" t="s">
        <v>27</v>
      </c>
      <c r="D1087" s="2" t="s">
        <v>21</v>
      </c>
      <c r="E1087" s="107">
        <v>95.01</v>
      </c>
    </row>
    <row r="1088" spans="1:5" x14ac:dyDescent="0.2">
      <c r="A1088" s="3">
        <v>41364</v>
      </c>
      <c r="B1088" s="2" t="s">
        <v>17</v>
      </c>
      <c r="C1088" s="2" t="s">
        <v>23</v>
      </c>
      <c r="D1088" s="2" t="s">
        <v>34</v>
      </c>
      <c r="E1088" s="107">
        <v>1050.48</v>
      </c>
    </row>
    <row r="1089" spans="1:5" x14ac:dyDescent="0.2">
      <c r="A1089" s="3">
        <v>41636</v>
      </c>
      <c r="B1089" s="2" t="s">
        <v>17</v>
      </c>
      <c r="C1089" s="2" t="s">
        <v>27</v>
      </c>
      <c r="D1089" s="2" t="s">
        <v>35</v>
      </c>
      <c r="E1089" s="107">
        <v>5988.13</v>
      </c>
    </row>
    <row r="1090" spans="1:5" x14ac:dyDescent="0.2">
      <c r="A1090" s="3">
        <v>41458</v>
      </c>
      <c r="B1090" s="2" t="s">
        <v>31</v>
      </c>
      <c r="C1090" s="2" t="s">
        <v>27</v>
      </c>
      <c r="D1090" s="2" t="s">
        <v>36</v>
      </c>
      <c r="E1090" s="107">
        <v>1783.3</v>
      </c>
    </row>
    <row r="1091" spans="1:5" x14ac:dyDescent="0.2">
      <c r="A1091" s="3">
        <v>41586</v>
      </c>
      <c r="B1091" s="2" t="s">
        <v>17</v>
      </c>
      <c r="C1091" s="2" t="s">
        <v>14</v>
      </c>
      <c r="D1091" s="2" t="s">
        <v>32</v>
      </c>
      <c r="E1091" s="107">
        <v>5655.51</v>
      </c>
    </row>
    <row r="1092" spans="1:5" x14ac:dyDescent="0.2">
      <c r="A1092" s="3">
        <v>41247</v>
      </c>
      <c r="B1092" s="2" t="s">
        <v>31</v>
      </c>
      <c r="C1092" s="2" t="s">
        <v>14</v>
      </c>
      <c r="D1092" s="2" t="s">
        <v>24</v>
      </c>
      <c r="E1092" s="107">
        <v>5376.55</v>
      </c>
    </row>
    <row r="1093" spans="1:5" x14ac:dyDescent="0.2">
      <c r="A1093" s="3">
        <v>41622</v>
      </c>
      <c r="B1093" s="2" t="s">
        <v>13</v>
      </c>
      <c r="C1093" s="2" t="s">
        <v>14</v>
      </c>
      <c r="D1093" s="2" t="s">
        <v>30</v>
      </c>
      <c r="E1093" s="107">
        <v>8063.05</v>
      </c>
    </row>
    <row r="1094" spans="1:5" x14ac:dyDescent="0.2">
      <c r="A1094" s="3">
        <v>41421</v>
      </c>
      <c r="B1094" s="2" t="s">
        <v>28</v>
      </c>
      <c r="C1094" s="2" t="s">
        <v>20</v>
      </c>
      <c r="D1094" s="2" t="s">
        <v>24</v>
      </c>
      <c r="E1094" s="107">
        <v>1809.87</v>
      </c>
    </row>
    <row r="1095" spans="1:5" x14ac:dyDescent="0.2">
      <c r="A1095" s="3">
        <v>41427</v>
      </c>
      <c r="B1095" s="2" t="s">
        <v>13</v>
      </c>
      <c r="C1095" s="2" t="s">
        <v>20</v>
      </c>
      <c r="D1095" s="2" t="s">
        <v>33</v>
      </c>
      <c r="E1095" s="107">
        <v>9024.76</v>
      </c>
    </row>
    <row r="1096" spans="1:5" x14ac:dyDescent="0.2">
      <c r="A1096" s="3">
        <v>41473</v>
      </c>
      <c r="B1096" s="2" t="s">
        <v>17</v>
      </c>
      <c r="C1096" s="2" t="s">
        <v>27</v>
      </c>
      <c r="D1096" s="2" t="s">
        <v>30</v>
      </c>
      <c r="E1096" s="107">
        <v>9888.6299999999992</v>
      </c>
    </row>
    <row r="1097" spans="1:5" x14ac:dyDescent="0.2">
      <c r="A1097" s="3">
        <v>41453</v>
      </c>
      <c r="B1097" s="2" t="s">
        <v>13</v>
      </c>
      <c r="C1097" s="2" t="s">
        <v>20</v>
      </c>
      <c r="D1097" s="2" t="s">
        <v>282</v>
      </c>
      <c r="E1097" s="107">
        <v>4752.33</v>
      </c>
    </row>
    <row r="1098" spans="1:5" x14ac:dyDescent="0.2">
      <c r="A1098" s="3">
        <v>41061</v>
      </c>
      <c r="B1098" s="2" t="s">
        <v>17</v>
      </c>
      <c r="C1098" s="2" t="s">
        <v>23</v>
      </c>
      <c r="D1098" s="2" t="s">
        <v>36</v>
      </c>
      <c r="E1098" s="107">
        <v>8926.61</v>
      </c>
    </row>
    <row r="1099" spans="1:5" x14ac:dyDescent="0.2">
      <c r="A1099" s="3">
        <v>41547</v>
      </c>
      <c r="B1099" s="2" t="s">
        <v>13</v>
      </c>
      <c r="C1099" s="2" t="s">
        <v>20</v>
      </c>
      <c r="D1099" s="2" t="s">
        <v>29</v>
      </c>
      <c r="E1099" s="107">
        <v>9523.4500000000007</v>
      </c>
    </row>
    <row r="1100" spans="1:5" x14ac:dyDescent="0.2">
      <c r="A1100" s="3">
        <v>41633</v>
      </c>
      <c r="B1100" s="2" t="s">
        <v>13</v>
      </c>
      <c r="C1100" s="2" t="s">
        <v>27</v>
      </c>
      <c r="D1100" s="2" t="s">
        <v>30</v>
      </c>
      <c r="E1100" s="107">
        <v>4142.3599999999997</v>
      </c>
    </row>
    <row r="1101" spans="1:5" x14ac:dyDescent="0.2">
      <c r="A1101" s="3">
        <v>41162</v>
      </c>
      <c r="B1101" s="2" t="s">
        <v>13</v>
      </c>
      <c r="C1101" s="2" t="s">
        <v>20</v>
      </c>
      <c r="D1101" s="2" t="s">
        <v>29</v>
      </c>
      <c r="E1101" s="107">
        <v>7709.96</v>
      </c>
    </row>
    <row r="1102" spans="1:5" x14ac:dyDescent="0.2">
      <c r="A1102" s="3">
        <v>40926</v>
      </c>
      <c r="B1102" s="2" t="s">
        <v>28</v>
      </c>
      <c r="C1102" s="2" t="s">
        <v>23</v>
      </c>
      <c r="D1102" s="2" t="s">
        <v>21</v>
      </c>
      <c r="E1102" s="107">
        <v>539.69000000000005</v>
      </c>
    </row>
    <row r="1103" spans="1:5" x14ac:dyDescent="0.2">
      <c r="A1103" s="3">
        <v>41611</v>
      </c>
      <c r="B1103" s="2" t="s">
        <v>31</v>
      </c>
      <c r="C1103" s="2" t="s">
        <v>14</v>
      </c>
      <c r="D1103" s="2" t="s">
        <v>24</v>
      </c>
      <c r="E1103" s="107">
        <v>6164.28</v>
      </c>
    </row>
    <row r="1104" spans="1:5" x14ac:dyDescent="0.2">
      <c r="A1104" s="3">
        <v>41301</v>
      </c>
      <c r="B1104" s="2" t="s">
        <v>31</v>
      </c>
      <c r="C1104" s="2" t="s">
        <v>27</v>
      </c>
      <c r="D1104" s="2" t="s">
        <v>15</v>
      </c>
      <c r="E1104" s="107">
        <v>5177.1499999999996</v>
      </c>
    </row>
    <row r="1105" spans="1:5" x14ac:dyDescent="0.2">
      <c r="A1105" s="3">
        <v>41098</v>
      </c>
      <c r="B1105" s="2" t="s">
        <v>17</v>
      </c>
      <c r="C1105" s="2" t="s">
        <v>27</v>
      </c>
      <c r="D1105" s="2" t="s">
        <v>21</v>
      </c>
      <c r="E1105" s="107">
        <v>664.62</v>
      </c>
    </row>
    <row r="1106" spans="1:5" x14ac:dyDescent="0.2">
      <c r="A1106" s="3">
        <v>41247</v>
      </c>
      <c r="B1106" s="2" t="s">
        <v>13</v>
      </c>
      <c r="C1106" s="2" t="s">
        <v>14</v>
      </c>
      <c r="D1106" s="2" t="s">
        <v>24</v>
      </c>
      <c r="E1106" s="107">
        <v>8682.67</v>
      </c>
    </row>
    <row r="1107" spans="1:5" x14ac:dyDescent="0.2">
      <c r="A1107" s="3">
        <v>41311</v>
      </c>
      <c r="B1107" s="2" t="s">
        <v>17</v>
      </c>
      <c r="C1107" s="2" t="s">
        <v>14</v>
      </c>
      <c r="D1107" s="2" t="s">
        <v>33</v>
      </c>
      <c r="E1107" s="107">
        <v>4189.08</v>
      </c>
    </row>
    <row r="1108" spans="1:5" x14ac:dyDescent="0.2">
      <c r="A1108" s="3">
        <v>41346</v>
      </c>
      <c r="B1108" s="2" t="s">
        <v>31</v>
      </c>
      <c r="C1108" s="2" t="s">
        <v>14</v>
      </c>
      <c r="D1108" s="2" t="s">
        <v>32</v>
      </c>
      <c r="E1108" s="107">
        <v>6554.83</v>
      </c>
    </row>
    <row r="1109" spans="1:5" x14ac:dyDescent="0.2">
      <c r="A1109" s="3">
        <v>41599</v>
      </c>
      <c r="B1109" s="2" t="s">
        <v>17</v>
      </c>
      <c r="C1109" s="2" t="s">
        <v>27</v>
      </c>
      <c r="D1109" s="2" t="s">
        <v>33</v>
      </c>
      <c r="E1109" s="107">
        <v>8500.2800000000007</v>
      </c>
    </row>
    <row r="1110" spans="1:5" x14ac:dyDescent="0.2">
      <c r="A1110" s="3">
        <v>41301</v>
      </c>
      <c r="B1110" s="2" t="s">
        <v>17</v>
      </c>
      <c r="C1110" s="2" t="s">
        <v>14</v>
      </c>
      <c r="D1110" s="2" t="s">
        <v>21</v>
      </c>
      <c r="E1110" s="107">
        <v>6906.91</v>
      </c>
    </row>
    <row r="1111" spans="1:5" x14ac:dyDescent="0.2">
      <c r="A1111" s="3">
        <v>41265</v>
      </c>
      <c r="B1111" s="2" t="s">
        <v>28</v>
      </c>
      <c r="C1111" s="2" t="s">
        <v>20</v>
      </c>
      <c r="D1111" s="2" t="s">
        <v>30</v>
      </c>
      <c r="E1111" s="107">
        <v>4981.6099999999997</v>
      </c>
    </row>
    <row r="1112" spans="1:5" x14ac:dyDescent="0.2">
      <c r="A1112" s="3">
        <v>41150</v>
      </c>
      <c r="B1112" s="2" t="s">
        <v>13</v>
      </c>
      <c r="C1112" s="2" t="s">
        <v>20</v>
      </c>
      <c r="D1112" s="2" t="s">
        <v>18</v>
      </c>
      <c r="E1112" s="107">
        <v>5717.78</v>
      </c>
    </row>
    <row r="1113" spans="1:5" x14ac:dyDescent="0.2">
      <c r="A1113" s="3">
        <v>41410</v>
      </c>
      <c r="B1113" s="2" t="s">
        <v>28</v>
      </c>
      <c r="C1113" s="2" t="s">
        <v>27</v>
      </c>
      <c r="D1113" s="2" t="s">
        <v>36</v>
      </c>
      <c r="E1113" s="107">
        <v>6045.59</v>
      </c>
    </row>
    <row r="1114" spans="1:5" x14ac:dyDescent="0.2">
      <c r="A1114" s="3">
        <v>40956</v>
      </c>
      <c r="B1114" s="2" t="s">
        <v>31</v>
      </c>
      <c r="C1114" s="2" t="s">
        <v>23</v>
      </c>
      <c r="D1114" s="2" t="s">
        <v>18</v>
      </c>
      <c r="E1114" s="107">
        <v>1696.26</v>
      </c>
    </row>
    <row r="1115" spans="1:5" x14ac:dyDescent="0.2">
      <c r="A1115" s="3">
        <v>41201</v>
      </c>
      <c r="B1115" s="2" t="s">
        <v>17</v>
      </c>
      <c r="C1115" s="2" t="s">
        <v>20</v>
      </c>
      <c r="D1115" s="2" t="s">
        <v>32</v>
      </c>
      <c r="E1115" s="107">
        <v>5911.45</v>
      </c>
    </row>
    <row r="1116" spans="1:5" x14ac:dyDescent="0.2">
      <c r="A1116" s="3">
        <v>40959</v>
      </c>
      <c r="B1116" s="2" t="s">
        <v>28</v>
      </c>
      <c r="C1116" s="2" t="s">
        <v>14</v>
      </c>
      <c r="D1116" s="2" t="s">
        <v>282</v>
      </c>
      <c r="E1116" s="107">
        <v>6686.4</v>
      </c>
    </row>
    <row r="1117" spans="1:5" x14ac:dyDescent="0.2">
      <c r="A1117" s="3">
        <v>41072</v>
      </c>
      <c r="B1117" s="2" t="s">
        <v>13</v>
      </c>
      <c r="C1117" s="2" t="s">
        <v>20</v>
      </c>
      <c r="D1117" s="2" t="s">
        <v>15</v>
      </c>
      <c r="E1117" s="107">
        <v>5390.32</v>
      </c>
    </row>
    <row r="1118" spans="1:5" x14ac:dyDescent="0.2">
      <c r="A1118" s="3">
        <v>41047</v>
      </c>
      <c r="B1118" s="2" t="s">
        <v>17</v>
      </c>
      <c r="C1118" s="2" t="s">
        <v>14</v>
      </c>
      <c r="D1118" s="2" t="s">
        <v>36</v>
      </c>
      <c r="E1118" s="107">
        <v>9251.11</v>
      </c>
    </row>
    <row r="1119" spans="1:5" x14ac:dyDescent="0.2">
      <c r="A1119" s="3">
        <v>41023</v>
      </c>
      <c r="B1119" s="2" t="s">
        <v>17</v>
      </c>
      <c r="C1119" s="2" t="s">
        <v>20</v>
      </c>
      <c r="D1119" s="2" t="s">
        <v>24</v>
      </c>
      <c r="E1119" s="107">
        <v>3792.25</v>
      </c>
    </row>
    <row r="1120" spans="1:5" x14ac:dyDescent="0.2">
      <c r="A1120" s="3">
        <v>40965</v>
      </c>
      <c r="B1120" s="2" t="s">
        <v>13</v>
      </c>
      <c r="C1120" s="2" t="s">
        <v>20</v>
      </c>
      <c r="D1120" s="2" t="s">
        <v>33</v>
      </c>
      <c r="E1120" s="107">
        <v>4039.15</v>
      </c>
    </row>
    <row r="1121" spans="1:5" x14ac:dyDescent="0.2">
      <c r="A1121" s="3">
        <v>40990</v>
      </c>
      <c r="B1121" s="2" t="s">
        <v>17</v>
      </c>
      <c r="C1121" s="2" t="s">
        <v>23</v>
      </c>
      <c r="D1121" s="2" t="s">
        <v>33</v>
      </c>
      <c r="E1121" s="107">
        <v>2535.2800000000002</v>
      </c>
    </row>
    <row r="1122" spans="1:5" x14ac:dyDescent="0.2">
      <c r="A1122" s="3">
        <v>41100</v>
      </c>
      <c r="B1122" s="2" t="s">
        <v>31</v>
      </c>
      <c r="C1122" s="2" t="s">
        <v>27</v>
      </c>
      <c r="D1122" s="2" t="s">
        <v>33</v>
      </c>
      <c r="E1122" s="107">
        <v>9274.25</v>
      </c>
    </row>
    <row r="1123" spans="1:5" x14ac:dyDescent="0.2">
      <c r="A1123" s="3">
        <v>41434</v>
      </c>
      <c r="B1123" s="2" t="s">
        <v>13</v>
      </c>
      <c r="C1123" s="2" t="s">
        <v>23</v>
      </c>
      <c r="D1123" s="2" t="s">
        <v>34</v>
      </c>
      <c r="E1123" s="107">
        <v>6002.12</v>
      </c>
    </row>
    <row r="1124" spans="1:5" x14ac:dyDescent="0.2">
      <c r="A1124" s="3">
        <v>41469</v>
      </c>
      <c r="B1124" s="2" t="s">
        <v>31</v>
      </c>
      <c r="C1124" s="2" t="s">
        <v>27</v>
      </c>
      <c r="D1124" s="2" t="s">
        <v>29</v>
      </c>
      <c r="E1124" s="107">
        <v>1971.35</v>
      </c>
    </row>
    <row r="1125" spans="1:5" x14ac:dyDescent="0.2">
      <c r="A1125" s="3">
        <v>41581</v>
      </c>
      <c r="B1125" s="2" t="s">
        <v>13</v>
      </c>
      <c r="C1125" s="2" t="s">
        <v>23</v>
      </c>
      <c r="D1125" s="2" t="s">
        <v>34</v>
      </c>
      <c r="E1125" s="107">
        <v>2629.51</v>
      </c>
    </row>
    <row r="1126" spans="1:5" x14ac:dyDescent="0.2">
      <c r="A1126" s="3">
        <v>40939</v>
      </c>
      <c r="B1126" s="2" t="s">
        <v>17</v>
      </c>
      <c r="C1126" s="2" t="s">
        <v>20</v>
      </c>
      <c r="D1126" s="2" t="s">
        <v>32</v>
      </c>
      <c r="E1126" s="107">
        <v>4899.3100000000004</v>
      </c>
    </row>
    <row r="1127" spans="1:5" x14ac:dyDescent="0.2">
      <c r="A1127" s="3">
        <v>41470</v>
      </c>
      <c r="B1127" s="2" t="s">
        <v>13</v>
      </c>
      <c r="C1127" s="2" t="s">
        <v>23</v>
      </c>
      <c r="D1127" s="2" t="s">
        <v>30</v>
      </c>
      <c r="E1127" s="107">
        <v>6786.19</v>
      </c>
    </row>
    <row r="1128" spans="1:5" x14ac:dyDescent="0.2">
      <c r="A1128" s="3">
        <v>41152</v>
      </c>
      <c r="B1128" s="2" t="s">
        <v>28</v>
      </c>
      <c r="C1128" s="2" t="s">
        <v>23</v>
      </c>
      <c r="D1128" s="2" t="s">
        <v>18</v>
      </c>
      <c r="E1128" s="107">
        <v>3520.7</v>
      </c>
    </row>
    <row r="1129" spans="1:5" x14ac:dyDescent="0.2">
      <c r="A1129" s="3">
        <v>41433</v>
      </c>
      <c r="B1129" s="2" t="s">
        <v>13</v>
      </c>
      <c r="C1129" s="2" t="s">
        <v>27</v>
      </c>
      <c r="D1129" s="2" t="s">
        <v>29</v>
      </c>
      <c r="E1129" s="107">
        <v>8389.02</v>
      </c>
    </row>
    <row r="1130" spans="1:5" x14ac:dyDescent="0.2">
      <c r="A1130" s="3">
        <v>41433</v>
      </c>
      <c r="B1130" s="2" t="s">
        <v>28</v>
      </c>
      <c r="C1130" s="2" t="s">
        <v>20</v>
      </c>
      <c r="D1130" s="2" t="s">
        <v>30</v>
      </c>
      <c r="E1130" s="107">
        <v>1873.63</v>
      </c>
    </row>
    <row r="1131" spans="1:5" x14ac:dyDescent="0.2">
      <c r="A1131" s="3">
        <v>41424</v>
      </c>
      <c r="B1131" s="2" t="s">
        <v>13</v>
      </c>
      <c r="C1131" s="2" t="s">
        <v>27</v>
      </c>
      <c r="D1131" s="2" t="s">
        <v>15</v>
      </c>
      <c r="E1131" s="107">
        <v>1732.39</v>
      </c>
    </row>
    <row r="1132" spans="1:5" x14ac:dyDescent="0.2">
      <c r="A1132" s="3">
        <v>41074</v>
      </c>
      <c r="B1132" s="2" t="s">
        <v>17</v>
      </c>
      <c r="C1132" s="2" t="s">
        <v>23</v>
      </c>
      <c r="D1132" s="2" t="s">
        <v>26</v>
      </c>
      <c r="E1132" s="107">
        <v>7879.83</v>
      </c>
    </row>
    <row r="1133" spans="1:5" x14ac:dyDescent="0.2">
      <c r="A1133" s="3">
        <v>40926</v>
      </c>
      <c r="B1133" s="2" t="s">
        <v>31</v>
      </c>
      <c r="C1133" s="2" t="s">
        <v>14</v>
      </c>
      <c r="D1133" s="2" t="s">
        <v>24</v>
      </c>
      <c r="E1133" s="107">
        <v>8492.31</v>
      </c>
    </row>
    <row r="1134" spans="1:5" x14ac:dyDescent="0.2">
      <c r="A1134" s="3">
        <v>41291</v>
      </c>
      <c r="B1134" s="2" t="s">
        <v>31</v>
      </c>
      <c r="C1134" s="2" t="s">
        <v>27</v>
      </c>
      <c r="D1134" s="2" t="s">
        <v>18</v>
      </c>
      <c r="E1134" s="107">
        <v>799.85</v>
      </c>
    </row>
    <row r="1135" spans="1:5" x14ac:dyDescent="0.2">
      <c r="A1135" s="3">
        <v>41397</v>
      </c>
      <c r="B1135" s="2" t="s">
        <v>31</v>
      </c>
      <c r="C1135" s="2" t="s">
        <v>14</v>
      </c>
      <c r="D1135" s="2" t="s">
        <v>282</v>
      </c>
      <c r="E1135" s="107">
        <v>6514.18</v>
      </c>
    </row>
    <row r="1136" spans="1:5" x14ac:dyDescent="0.2">
      <c r="A1136" s="3">
        <v>41489</v>
      </c>
      <c r="B1136" s="2" t="s">
        <v>31</v>
      </c>
      <c r="C1136" s="2" t="s">
        <v>14</v>
      </c>
      <c r="D1136" s="2" t="s">
        <v>34</v>
      </c>
      <c r="E1136" s="107">
        <v>4514.13</v>
      </c>
    </row>
    <row r="1137" spans="1:5" x14ac:dyDescent="0.2">
      <c r="A1137" s="3">
        <v>41518</v>
      </c>
      <c r="B1137" s="2" t="s">
        <v>13</v>
      </c>
      <c r="C1137" s="2" t="s">
        <v>20</v>
      </c>
      <c r="D1137" s="2" t="s">
        <v>24</v>
      </c>
      <c r="E1137" s="107">
        <v>5119.33</v>
      </c>
    </row>
    <row r="1138" spans="1:5" x14ac:dyDescent="0.2">
      <c r="A1138" s="3">
        <v>41477</v>
      </c>
      <c r="B1138" s="2" t="s">
        <v>31</v>
      </c>
      <c r="C1138" s="2" t="s">
        <v>20</v>
      </c>
      <c r="D1138" s="2" t="s">
        <v>35</v>
      </c>
      <c r="E1138" s="107">
        <v>7248.74</v>
      </c>
    </row>
    <row r="1139" spans="1:5" x14ac:dyDescent="0.2">
      <c r="A1139" s="3">
        <v>40926</v>
      </c>
      <c r="B1139" s="2" t="s">
        <v>13</v>
      </c>
      <c r="C1139" s="2" t="s">
        <v>27</v>
      </c>
      <c r="D1139" s="2" t="s">
        <v>21</v>
      </c>
      <c r="E1139" s="107">
        <v>9885.9599999999991</v>
      </c>
    </row>
    <row r="1140" spans="1:5" x14ac:dyDescent="0.2">
      <c r="A1140" s="3">
        <v>41615</v>
      </c>
      <c r="B1140" s="2" t="s">
        <v>13</v>
      </c>
      <c r="C1140" s="2" t="s">
        <v>27</v>
      </c>
      <c r="D1140" s="2" t="s">
        <v>34</v>
      </c>
      <c r="E1140" s="107">
        <v>2887.44</v>
      </c>
    </row>
    <row r="1141" spans="1:5" x14ac:dyDescent="0.2">
      <c r="A1141" s="3">
        <v>41004</v>
      </c>
      <c r="B1141" s="2" t="s">
        <v>31</v>
      </c>
      <c r="C1141" s="2" t="s">
        <v>27</v>
      </c>
      <c r="D1141" s="2" t="s">
        <v>29</v>
      </c>
      <c r="E1141" s="107">
        <v>1588.32</v>
      </c>
    </row>
    <row r="1142" spans="1:5" x14ac:dyDescent="0.2">
      <c r="A1142" s="3">
        <v>40990</v>
      </c>
      <c r="B1142" s="2" t="s">
        <v>31</v>
      </c>
      <c r="C1142" s="2" t="s">
        <v>23</v>
      </c>
      <c r="D1142" s="2" t="s">
        <v>282</v>
      </c>
      <c r="E1142" s="107">
        <v>2814.25</v>
      </c>
    </row>
    <row r="1143" spans="1:5" x14ac:dyDescent="0.2">
      <c r="A1143" s="3">
        <v>41110</v>
      </c>
      <c r="B1143" s="2" t="s">
        <v>31</v>
      </c>
      <c r="C1143" s="2" t="s">
        <v>14</v>
      </c>
      <c r="D1143" s="2" t="s">
        <v>36</v>
      </c>
      <c r="E1143" s="107">
        <v>1895.04</v>
      </c>
    </row>
    <row r="1144" spans="1:5" x14ac:dyDescent="0.2">
      <c r="A1144" s="3">
        <v>41074</v>
      </c>
      <c r="B1144" s="2" t="s">
        <v>13</v>
      </c>
      <c r="C1144" s="2" t="s">
        <v>23</v>
      </c>
      <c r="D1144" s="2" t="s">
        <v>282</v>
      </c>
      <c r="E1144" s="107">
        <v>2868.45</v>
      </c>
    </row>
    <row r="1145" spans="1:5" x14ac:dyDescent="0.2">
      <c r="A1145" s="3">
        <v>41098</v>
      </c>
      <c r="B1145" s="2" t="s">
        <v>28</v>
      </c>
      <c r="C1145" s="2" t="s">
        <v>14</v>
      </c>
      <c r="D1145" s="2" t="s">
        <v>35</v>
      </c>
      <c r="E1145" s="107">
        <v>1905.08</v>
      </c>
    </row>
    <row r="1146" spans="1:5" x14ac:dyDescent="0.2">
      <c r="A1146" s="3">
        <v>41027</v>
      </c>
      <c r="B1146" s="2" t="s">
        <v>28</v>
      </c>
      <c r="C1146" s="2" t="s">
        <v>23</v>
      </c>
      <c r="D1146" s="2" t="s">
        <v>32</v>
      </c>
      <c r="E1146" s="107">
        <v>265.85000000000002</v>
      </c>
    </row>
    <row r="1147" spans="1:5" x14ac:dyDescent="0.2">
      <c r="A1147" s="3">
        <v>40940</v>
      </c>
      <c r="B1147" s="2" t="s">
        <v>28</v>
      </c>
      <c r="C1147" s="2" t="s">
        <v>27</v>
      </c>
      <c r="D1147" s="2" t="s">
        <v>30</v>
      </c>
      <c r="E1147" s="107">
        <v>8590.34</v>
      </c>
    </row>
    <row r="1148" spans="1:5" x14ac:dyDescent="0.2">
      <c r="A1148" s="3">
        <v>41397</v>
      </c>
      <c r="B1148" s="2" t="s">
        <v>17</v>
      </c>
      <c r="C1148" s="2" t="s">
        <v>27</v>
      </c>
      <c r="D1148" s="2" t="s">
        <v>33</v>
      </c>
      <c r="E1148" s="107">
        <v>2116.7600000000002</v>
      </c>
    </row>
    <row r="1149" spans="1:5" x14ac:dyDescent="0.2">
      <c r="A1149" s="3">
        <v>41021</v>
      </c>
      <c r="B1149" s="2" t="s">
        <v>13</v>
      </c>
      <c r="C1149" s="2" t="s">
        <v>27</v>
      </c>
      <c r="D1149" s="2" t="s">
        <v>34</v>
      </c>
      <c r="E1149" s="107">
        <v>405.57</v>
      </c>
    </row>
    <row r="1150" spans="1:5" x14ac:dyDescent="0.2">
      <c r="A1150" s="3">
        <v>40932</v>
      </c>
      <c r="B1150" s="2" t="s">
        <v>28</v>
      </c>
      <c r="C1150" s="2" t="s">
        <v>23</v>
      </c>
      <c r="D1150" s="2" t="s">
        <v>36</v>
      </c>
      <c r="E1150" s="107">
        <v>3387.15</v>
      </c>
    </row>
    <row r="1151" spans="1:5" x14ac:dyDescent="0.2">
      <c r="A1151" s="3">
        <v>41216</v>
      </c>
      <c r="B1151" s="2" t="s">
        <v>17</v>
      </c>
      <c r="C1151" s="2" t="s">
        <v>20</v>
      </c>
      <c r="D1151" s="2" t="s">
        <v>26</v>
      </c>
      <c r="E1151" s="107">
        <v>5434.85</v>
      </c>
    </row>
    <row r="1152" spans="1:5" x14ac:dyDescent="0.2">
      <c r="A1152" s="3">
        <v>41151</v>
      </c>
      <c r="B1152" s="2" t="s">
        <v>17</v>
      </c>
      <c r="C1152" s="2" t="s">
        <v>20</v>
      </c>
      <c r="D1152" s="2" t="s">
        <v>15</v>
      </c>
      <c r="E1152" s="107">
        <v>3504.52</v>
      </c>
    </row>
    <row r="1153" spans="1:5" x14ac:dyDescent="0.2">
      <c r="A1153" s="3">
        <v>41030</v>
      </c>
      <c r="B1153" s="2" t="s">
        <v>13</v>
      </c>
      <c r="C1153" s="2" t="s">
        <v>23</v>
      </c>
      <c r="D1153" s="2" t="s">
        <v>18</v>
      </c>
      <c r="E1153" s="107">
        <v>4840.1000000000004</v>
      </c>
    </row>
    <row r="1154" spans="1:5" x14ac:dyDescent="0.2">
      <c r="A1154" s="3">
        <v>41588</v>
      </c>
      <c r="B1154" s="2" t="s">
        <v>13</v>
      </c>
      <c r="C1154" s="2" t="s">
        <v>27</v>
      </c>
      <c r="D1154" s="2" t="s">
        <v>36</v>
      </c>
      <c r="E1154" s="107">
        <v>9266.7900000000009</v>
      </c>
    </row>
    <row r="1155" spans="1:5" x14ac:dyDescent="0.2">
      <c r="A1155" s="3">
        <v>41355</v>
      </c>
      <c r="B1155" s="2" t="s">
        <v>31</v>
      </c>
      <c r="C1155" s="2" t="s">
        <v>23</v>
      </c>
      <c r="D1155" s="2" t="s">
        <v>282</v>
      </c>
      <c r="E1155" s="107">
        <v>2077.98</v>
      </c>
    </row>
    <row r="1156" spans="1:5" x14ac:dyDescent="0.2">
      <c r="A1156" s="3">
        <v>41562</v>
      </c>
      <c r="B1156" s="2" t="s">
        <v>31</v>
      </c>
      <c r="C1156" s="2" t="s">
        <v>27</v>
      </c>
      <c r="D1156" s="2" t="s">
        <v>18</v>
      </c>
      <c r="E1156" s="107">
        <v>600.74</v>
      </c>
    </row>
    <row r="1157" spans="1:5" x14ac:dyDescent="0.2">
      <c r="A1157" s="3">
        <v>41394</v>
      </c>
      <c r="B1157" s="2" t="s">
        <v>28</v>
      </c>
      <c r="C1157" s="2" t="s">
        <v>20</v>
      </c>
      <c r="D1157" s="2" t="s">
        <v>21</v>
      </c>
      <c r="E1157" s="107">
        <v>5382.83</v>
      </c>
    </row>
    <row r="1158" spans="1:5" x14ac:dyDescent="0.2">
      <c r="A1158" s="3">
        <v>41472</v>
      </c>
      <c r="B1158" s="2" t="s">
        <v>17</v>
      </c>
      <c r="C1158" s="2" t="s">
        <v>14</v>
      </c>
      <c r="D1158" s="2" t="s">
        <v>29</v>
      </c>
      <c r="E1158" s="107">
        <v>5552.08</v>
      </c>
    </row>
    <row r="1159" spans="1:5" x14ac:dyDescent="0.2">
      <c r="A1159" s="3">
        <v>41430</v>
      </c>
      <c r="B1159" s="2" t="s">
        <v>13</v>
      </c>
      <c r="C1159" s="2" t="s">
        <v>20</v>
      </c>
      <c r="D1159" s="2" t="s">
        <v>26</v>
      </c>
      <c r="E1159" s="107">
        <v>2582.46</v>
      </c>
    </row>
    <row r="1160" spans="1:5" x14ac:dyDescent="0.2">
      <c r="A1160" s="3">
        <v>41337</v>
      </c>
      <c r="B1160" s="2" t="s">
        <v>13</v>
      </c>
      <c r="C1160" s="2" t="s">
        <v>14</v>
      </c>
      <c r="D1160" s="2" t="s">
        <v>18</v>
      </c>
      <c r="E1160" s="107">
        <v>7547.8</v>
      </c>
    </row>
    <row r="1161" spans="1:5" x14ac:dyDescent="0.2">
      <c r="A1161" s="3">
        <v>41298</v>
      </c>
      <c r="B1161" s="2" t="s">
        <v>17</v>
      </c>
      <c r="C1161" s="2" t="s">
        <v>20</v>
      </c>
      <c r="D1161" s="2" t="s">
        <v>36</v>
      </c>
      <c r="E1161" s="107">
        <v>9496.6</v>
      </c>
    </row>
    <row r="1162" spans="1:5" x14ac:dyDescent="0.2">
      <c r="A1162" s="3">
        <v>41349</v>
      </c>
      <c r="B1162" s="2" t="s">
        <v>28</v>
      </c>
      <c r="C1162" s="2" t="s">
        <v>27</v>
      </c>
      <c r="D1162" s="2" t="s">
        <v>35</v>
      </c>
      <c r="E1162" s="107">
        <v>9633.4699999999993</v>
      </c>
    </row>
    <row r="1163" spans="1:5" x14ac:dyDescent="0.2">
      <c r="A1163" s="3">
        <v>41192</v>
      </c>
      <c r="B1163" s="2" t="s">
        <v>28</v>
      </c>
      <c r="C1163" s="2" t="s">
        <v>20</v>
      </c>
      <c r="D1163" s="2" t="s">
        <v>18</v>
      </c>
      <c r="E1163" s="107">
        <v>4191.91</v>
      </c>
    </row>
    <row r="1164" spans="1:5" x14ac:dyDescent="0.2">
      <c r="A1164" s="3">
        <v>41070</v>
      </c>
      <c r="B1164" s="2" t="s">
        <v>13</v>
      </c>
      <c r="C1164" s="2" t="s">
        <v>14</v>
      </c>
      <c r="D1164" s="2" t="s">
        <v>18</v>
      </c>
      <c r="E1164" s="107">
        <v>2159.5500000000002</v>
      </c>
    </row>
    <row r="1165" spans="1:5" x14ac:dyDescent="0.2">
      <c r="A1165" s="3">
        <v>40934</v>
      </c>
      <c r="B1165" s="2" t="s">
        <v>13</v>
      </c>
      <c r="C1165" s="2" t="s">
        <v>27</v>
      </c>
      <c r="D1165" s="2" t="s">
        <v>282</v>
      </c>
      <c r="E1165" s="107">
        <v>5149.4799999999996</v>
      </c>
    </row>
    <row r="1166" spans="1:5" x14ac:dyDescent="0.2">
      <c r="A1166" s="3">
        <v>41057</v>
      </c>
      <c r="B1166" s="2" t="s">
        <v>17</v>
      </c>
      <c r="C1166" s="2" t="s">
        <v>27</v>
      </c>
      <c r="D1166" s="2" t="s">
        <v>29</v>
      </c>
      <c r="E1166" s="107">
        <v>8953.4500000000007</v>
      </c>
    </row>
    <row r="1167" spans="1:5" x14ac:dyDescent="0.2">
      <c r="A1167" s="3">
        <v>41009</v>
      </c>
      <c r="B1167" s="2" t="s">
        <v>31</v>
      </c>
      <c r="C1167" s="2" t="s">
        <v>14</v>
      </c>
      <c r="D1167" s="2" t="s">
        <v>30</v>
      </c>
      <c r="E1167" s="107">
        <v>6445.13</v>
      </c>
    </row>
    <row r="1168" spans="1:5" x14ac:dyDescent="0.2">
      <c r="A1168" s="3">
        <v>41499</v>
      </c>
      <c r="B1168" s="2" t="s">
        <v>31</v>
      </c>
      <c r="C1168" s="2" t="s">
        <v>20</v>
      </c>
      <c r="D1168" s="2" t="s">
        <v>32</v>
      </c>
      <c r="E1168" s="107">
        <v>1470.18</v>
      </c>
    </row>
    <row r="1169" spans="1:5" x14ac:dyDescent="0.2">
      <c r="A1169" s="3">
        <v>41115</v>
      </c>
      <c r="B1169" s="2" t="s">
        <v>13</v>
      </c>
      <c r="C1169" s="2" t="s">
        <v>20</v>
      </c>
      <c r="D1169" s="2" t="s">
        <v>15</v>
      </c>
      <c r="E1169" s="107">
        <v>9868.7800000000007</v>
      </c>
    </row>
    <row r="1170" spans="1:5" x14ac:dyDescent="0.2">
      <c r="A1170" s="3">
        <v>41605</v>
      </c>
      <c r="B1170" s="2" t="s">
        <v>28</v>
      </c>
      <c r="C1170" s="2" t="s">
        <v>20</v>
      </c>
      <c r="D1170" s="2" t="s">
        <v>29</v>
      </c>
      <c r="E1170" s="107">
        <v>4011.8</v>
      </c>
    </row>
    <row r="1171" spans="1:5" x14ac:dyDescent="0.2">
      <c r="A1171" s="3">
        <v>41555</v>
      </c>
      <c r="B1171" s="2" t="s">
        <v>17</v>
      </c>
      <c r="C1171" s="2" t="s">
        <v>23</v>
      </c>
      <c r="D1171" s="2" t="s">
        <v>24</v>
      </c>
      <c r="E1171" s="107">
        <v>8807.58</v>
      </c>
    </row>
    <row r="1172" spans="1:5" x14ac:dyDescent="0.2">
      <c r="A1172" s="3">
        <v>41195</v>
      </c>
      <c r="B1172" s="2" t="s">
        <v>28</v>
      </c>
      <c r="C1172" s="2" t="s">
        <v>14</v>
      </c>
      <c r="D1172" s="2" t="s">
        <v>32</v>
      </c>
      <c r="E1172" s="107">
        <v>7394.15</v>
      </c>
    </row>
    <row r="1173" spans="1:5" x14ac:dyDescent="0.2">
      <c r="A1173" s="3">
        <v>41344</v>
      </c>
      <c r="B1173" s="2" t="s">
        <v>13</v>
      </c>
      <c r="C1173" s="2" t="s">
        <v>27</v>
      </c>
      <c r="D1173" s="2" t="s">
        <v>26</v>
      </c>
      <c r="E1173" s="107">
        <v>4478.03</v>
      </c>
    </row>
    <row r="1174" spans="1:5" x14ac:dyDescent="0.2">
      <c r="A1174" s="3">
        <v>41178</v>
      </c>
      <c r="B1174" s="2" t="s">
        <v>28</v>
      </c>
      <c r="C1174" s="2" t="s">
        <v>27</v>
      </c>
      <c r="D1174" s="2" t="s">
        <v>21</v>
      </c>
      <c r="E1174" s="107">
        <v>8421.57</v>
      </c>
    </row>
    <row r="1175" spans="1:5" x14ac:dyDescent="0.2">
      <c r="A1175" s="3">
        <v>41360</v>
      </c>
      <c r="B1175" s="2" t="s">
        <v>31</v>
      </c>
      <c r="C1175" s="2" t="s">
        <v>27</v>
      </c>
      <c r="D1175" s="2" t="s">
        <v>33</v>
      </c>
      <c r="E1175" s="107">
        <v>5724.06</v>
      </c>
    </row>
    <row r="1176" spans="1:5" x14ac:dyDescent="0.2">
      <c r="A1176" s="3">
        <v>41534</v>
      </c>
      <c r="B1176" s="2" t="s">
        <v>17</v>
      </c>
      <c r="C1176" s="2" t="s">
        <v>27</v>
      </c>
      <c r="D1176" s="2" t="s">
        <v>29</v>
      </c>
      <c r="E1176" s="107">
        <v>7244.51</v>
      </c>
    </row>
    <row r="1177" spans="1:5" x14ac:dyDescent="0.2">
      <c r="A1177" s="3">
        <v>41118</v>
      </c>
      <c r="B1177" s="2" t="s">
        <v>13</v>
      </c>
      <c r="C1177" s="2" t="s">
        <v>20</v>
      </c>
      <c r="D1177" s="2" t="s">
        <v>36</v>
      </c>
      <c r="E1177" s="107">
        <v>6740.55</v>
      </c>
    </row>
    <row r="1178" spans="1:5" x14ac:dyDescent="0.2">
      <c r="A1178" s="3">
        <v>40917</v>
      </c>
      <c r="B1178" s="2" t="s">
        <v>17</v>
      </c>
      <c r="C1178" s="2" t="s">
        <v>23</v>
      </c>
      <c r="D1178" s="2" t="s">
        <v>282</v>
      </c>
      <c r="E1178" s="107">
        <v>7851.12</v>
      </c>
    </row>
    <row r="1179" spans="1:5" x14ac:dyDescent="0.2">
      <c r="A1179" s="3">
        <v>41478</v>
      </c>
      <c r="B1179" s="2" t="s">
        <v>31</v>
      </c>
      <c r="C1179" s="2" t="s">
        <v>23</v>
      </c>
      <c r="D1179" s="2" t="s">
        <v>36</v>
      </c>
      <c r="E1179" s="107">
        <v>3114.36</v>
      </c>
    </row>
    <row r="1180" spans="1:5" x14ac:dyDescent="0.2">
      <c r="A1180" s="3">
        <v>41279</v>
      </c>
      <c r="B1180" s="2" t="s">
        <v>28</v>
      </c>
      <c r="C1180" s="2" t="s">
        <v>20</v>
      </c>
      <c r="D1180" s="2" t="s">
        <v>35</v>
      </c>
      <c r="E1180" s="107">
        <v>9614.39</v>
      </c>
    </row>
    <row r="1181" spans="1:5" x14ac:dyDescent="0.2">
      <c r="A1181" s="3">
        <v>41012</v>
      </c>
      <c r="B1181" s="2" t="s">
        <v>31</v>
      </c>
      <c r="C1181" s="2" t="s">
        <v>23</v>
      </c>
      <c r="D1181" s="2" t="s">
        <v>282</v>
      </c>
      <c r="E1181" s="107">
        <v>5794.27</v>
      </c>
    </row>
    <row r="1182" spans="1:5" x14ac:dyDescent="0.2">
      <c r="A1182" s="3">
        <v>41420</v>
      </c>
      <c r="B1182" s="2" t="s">
        <v>28</v>
      </c>
      <c r="C1182" s="2" t="s">
        <v>27</v>
      </c>
      <c r="D1182" s="2" t="s">
        <v>15</v>
      </c>
      <c r="E1182" s="107">
        <v>354.03</v>
      </c>
    </row>
    <row r="1183" spans="1:5" x14ac:dyDescent="0.2">
      <c r="A1183" s="3">
        <v>41443</v>
      </c>
      <c r="B1183" s="2" t="s">
        <v>31</v>
      </c>
      <c r="C1183" s="2" t="s">
        <v>20</v>
      </c>
      <c r="D1183" s="2" t="s">
        <v>35</v>
      </c>
      <c r="E1183" s="107">
        <v>9560.08</v>
      </c>
    </row>
    <row r="1184" spans="1:5" x14ac:dyDescent="0.2">
      <c r="A1184" s="3">
        <v>41472</v>
      </c>
      <c r="B1184" s="2" t="s">
        <v>13</v>
      </c>
      <c r="C1184" s="2" t="s">
        <v>20</v>
      </c>
      <c r="D1184" s="2" t="s">
        <v>32</v>
      </c>
      <c r="E1184" s="107">
        <v>5054.24</v>
      </c>
    </row>
    <row r="1185" spans="1:5" x14ac:dyDescent="0.2">
      <c r="A1185" s="3">
        <v>41121</v>
      </c>
      <c r="B1185" s="2" t="s">
        <v>13</v>
      </c>
      <c r="C1185" s="2" t="s">
        <v>14</v>
      </c>
      <c r="D1185" s="2" t="s">
        <v>35</v>
      </c>
      <c r="E1185" s="107">
        <v>7416.34</v>
      </c>
    </row>
    <row r="1186" spans="1:5" x14ac:dyDescent="0.2">
      <c r="A1186" s="3">
        <v>41376</v>
      </c>
      <c r="B1186" s="2" t="s">
        <v>31</v>
      </c>
      <c r="C1186" s="2" t="s">
        <v>20</v>
      </c>
      <c r="D1186" s="2" t="s">
        <v>33</v>
      </c>
      <c r="E1186" s="107">
        <v>7552.17</v>
      </c>
    </row>
    <row r="1187" spans="1:5" x14ac:dyDescent="0.2">
      <c r="A1187" s="3">
        <v>41564</v>
      </c>
      <c r="B1187" s="2" t="s">
        <v>17</v>
      </c>
      <c r="C1187" s="2" t="s">
        <v>14</v>
      </c>
      <c r="D1187" s="2" t="s">
        <v>21</v>
      </c>
      <c r="E1187" s="107">
        <v>6922.63</v>
      </c>
    </row>
    <row r="1188" spans="1:5" x14ac:dyDescent="0.2">
      <c r="A1188" s="3">
        <v>41229</v>
      </c>
      <c r="B1188" s="2" t="s">
        <v>17</v>
      </c>
      <c r="C1188" s="2" t="s">
        <v>20</v>
      </c>
      <c r="D1188" s="2" t="s">
        <v>21</v>
      </c>
      <c r="E1188" s="107">
        <v>9747.5300000000007</v>
      </c>
    </row>
    <row r="1189" spans="1:5" x14ac:dyDescent="0.2">
      <c r="A1189" s="3">
        <v>41571</v>
      </c>
      <c r="B1189" s="2" t="s">
        <v>28</v>
      </c>
      <c r="C1189" s="2" t="s">
        <v>23</v>
      </c>
      <c r="D1189" s="2" t="s">
        <v>282</v>
      </c>
      <c r="E1189" s="107">
        <v>8310.24</v>
      </c>
    </row>
    <row r="1190" spans="1:5" x14ac:dyDescent="0.2">
      <c r="A1190" s="3">
        <v>40932</v>
      </c>
      <c r="B1190" s="2" t="s">
        <v>28</v>
      </c>
      <c r="C1190" s="2" t="s">
        <v>14</v>
      </c>
      <c r="D1190" s="2" t="s">
        <v>33</v>
      </c>
      <c r="E1190" s="107">
        <v>8314.8700000000008</v>
      </c>
    </row>
    <row r="1191" spans="1:5" x14ac:dyDescent="0.2">
      <c r="A1191" s="3">
        <v>41334</v>
      </c>
      <c r="B1191" s="2" t="s">
        <v>17</v>
      </c>
      <c r="C1191" s="2" t="s">
        <v>27</v>
      </c>
      <c r="D1191" s="2" t="s">
        <v>30</v>
      </c>
      <c r="E1191" s="107">
        <v>2005.8</v>
      </c>
    </row>
    <row r="1192" spans="1:5" x14ac:dyDescent="0.2">
      <c r="A1192" s="3">
        <v>41112</v>
      </c>
      <c r="B1192" s="2" t="s">
        <v>13</v>
      </c>
      <c r="C1192" s="2" t="s">
        <v>20</v>
      </c>
      <c r="D1192" s="2" t="s">
        <v>15</v>
      </c>
      <c r="E1192" s="107">
        <v>9261.9699999999993</v>
      </c>
    </row>
    <row r="1193" spans="1:5" x14ac:dyDescent="0.2">
      <c r="A1193" s="3">
        <v>41577</v>
      </c>
      <c r="B1193" s="2" t="s">
        <v>31</v>
      </c>
      <c r="C1193" s="2" t="s">
        <v>23</v>
      </c>
      <c r="D1193" s="2" t="s">
        <v>30</v>
      </c>
      <c r="E1193" s="107">
        <v>7684.6</v>
      </c>
    </row>
    <row r="1194" spans="1:5" x14ac:dyDescent="0.2">
      <c r="A1194" s="3">
        <v>41547</v>
      </c>
      <c r="B1194" s="2" t="s">
        <v>31</v>
      </c>
      <c r="C1194" s="2" t="s">
        <v>14</v>
      </c>
      <c r="D1194" s="2" t="s">
        <v>34</v>
      </c>
      <c r="E1194" s="107">
        <v>9493</v>
      </c>
    </row>
    <row r="1195" spans="1:5" x14ac:dyDescent="0.2">
      <c r="A1195" s="3">
        <v>40917</v>
      </c>
      <c r="B1195" s="2" t="s">
        <v>28</v>
      </c>
      <c r="C1195" s="2" t="s">
        <v>20</v>
      </c>
      <c r="D1195" s="2" t="s">
        <v>30</v>
      </c>
      <c r="E1195" s="107">
        <v>8777.75</v>
      </c>
    </row>
    <row r="1196" spans="1:5" x14ac:dyDescent="0.2">
      <c r="A1196" s="3">
        <v>41180</v>
      </c>
      <c r="B1196" s="2" t="s">
        <v>31</v>
      </c>
      <c r="C1196" s="2" t="s">
        <v>14</v>
      </c>
      <c r="D1196" s="2" t="s">
        <v>36</v>
      </c>
      <c r="E1196" s="107">
        <v>2328.7800000000002</v>
      </c>
    </row>
    <row r="1197" spans="1:5" x14ac:dyDescent="0.2">
      <c r="A1197" s="3">
        <v>41336</v>
      </c>
      <c r="B1197" s="2" t="s">
        <v>31</v>
      </c>
      <c r="C1197" s="2" t="s">
        <v>27</v>
      </c>
      <c r="D1197" s="2" t="s">
        <v>18</v>
      </c>
      <c r="E1197" s="107">
        <v>738.26</v>
      </c>
    </row>
    <row r="1198" spans="1:5" x14ac:dyDescent="0.2">
      <c r="A1198" s="3">
        <v>41464</v>
      </c>
      <c r="B1198" s="2" t="s">
        <v>13</v>
      </c>
      <c r="C1198" s="2" t="s">
        <v>14</v>
      </c>
      <c r="D1198" s="2" t="s">
        <v>15</v>
      </c>
      <c r="E1198" s="107">
        <v>8201.57</v>
      </c>
    </row>
    <row r="1199" spans="1:5" x14ac:dyDescent="0.2">
      <c r="A1199" s="3">
        <v>41296</v>
      </c>
      <c r="B1199" s="2" t="s">
        <v>28</v>
      </c>
      <c r="C1199" s="2" t="s">
        <v>14</v>
      </c>
      <c r="D1199" s="2" t="s">
        <v>33</v>
      </c>
      <c r="E1199" s="107">
        <v>6644.46</v>
      </c>
    </row>
    <row r="1200" spans="1:5" x14ac:dyDescent="0.2">
      <c r="A1200" s="3">
        <v>41597</v>
      </c>
      <c r="B1200" s="2" t="s">
        <v>28</v>
      </c>
      <c r="C1200" s="2" t="s">
        <v>23</v>
      </c>
      <c r="D1200" s="2" t="s">
        <v>15</v>
      </c>
      <c r="E1200" s="107">
        <v>5948.53</v>
      </c>
    </row>
    <row r="1201" spans="1:5" x14ac:dyDescent="0.2">
      <c r="A1201" s="3">
        <v>41098</v>
      </c>
      <c r="B1201" s="2" t="s">
        <v>31</v>
      </c>
      <c r="C1201" s="2" t="s">
        <v>27</v>
      </c>
      <c r="D1201" s="2" t="s">
        <v>30</v>
      </c>
      <c r="E1201" s="107">
        <v>9813.43</v>
      </c>
    </row>
    <row r="1202" spans="1:5" x14ac:dyDescent="0.2">
      <c r="A1202" s="3">
        <v>41159</v>
      </c>
      <c r="B1202" s="2" t="s">
        <v>28</v>
      </c>
      <c r="C1202" s="2" t="s">
        <v>20</v>
      </c>
      <c r="D1202" s="2" t="s">
        <v>30</v>
      </c>
      <c r="E1202" s="107">
        <v>8135.94</v>
      </c>
    </row>
    <row r="1203" spans="1:5" x14ac:dyDescent="0.2">
      <c r="A1203" s="3">
        <v>41408</v>
      </c>
      <c r="B1203" s="2" t="s">
        <v>31</v>
      </c>
      <c r="C1203" s="2" t="s">
        <v>27</v>
      </c>
      <c r="D1203" s="2" t="s">
        <v>32</v>
      </c>
      <c r="E1203" s="107">
        <v>8296.02</v>
      </c>
    </row>
    <row r="1204" spans="1:5" x14ac:dyDescent="0.2">
      <c r="A1204" s="3">
        <v>41579</v>
      </c>
      <c r="B1204" s="2" t="s">
        <v>31</v>
      </c>
      <c r="C1204" s="2" t="s">
        <v>23</v>
      </c>
      <c r="D1204" s="2" t="s">
        <v>15</v>
      </c>
      <c r="E1204" s="107">
        <v>62.46</v>
      </c>
    </row>
    <row r="1205" spans="1:5" x14ac:dyDescent="0.2">
      <c r="A1205" s="3">
        <v>41395</v>
      </c>
      <c r="B1205" s="2" t="s">
        <v>31</v>
      </c>
      <c r="C1205" s="2" t="s">
        <v>20</v>
      </c>
      <c r="D1205" s="2" t="s">
        <v>29</v>
      </c>
      <c r="E1205" s="107">
        <v>7476.78</v>
      </c>
    </row>
    <row r="1206" spans="1:5" x14ac:dyDescent="0.2">
      <c r="A1206" s="3">
        <v>41237</v>
      </c>
      <c r="B1206" s="2" t="s">
        <v>28</v>
      </c>
      <c r="C1206" s="2" t="s">
        <v>27</v>
      </c>
      <c r="D1206" s="2" t="s">
        <v>282</v>
      </c>
      <c r="E1206" s="107">
        <v>4120.1099999999997</v>
      </c>
    </row>
    <row r="1207" spans="1:5" x14ac:dyDescent="0.2">
      <c r="A1207" s="3">
        <v>41369</v>
      </c>
      <c r="B1207" s="2" t="s">
        <v>17</v>
      </c>
      <c r="C1207" s="2" t="s">
        <v>23</v>
      </c>
      <c r="D1207" s="2" t="s">
        <v>24</v>
      </c>
      <c r="E1207" s="107">
        <v>6755.08</v>
      </c>
    </row>
    <row r="1208" spans="1:5" x14ac:dyDescent="0.2">
      <c r="A1208" s="3">
        <v>41465</v>
      </c>
      <c r="B1208" s="2" t="s">
        <v>13</v>
      </c>
      <c r="C1208" s="2" t="s">
        <v>27</v>
      </c>
      <c r="D1208" s="2" t="s">
        <v>18</v>
      </c>
      <c r="E1208" s="107">
        <v>9579.83</v>
      </c>
    </row>
    <row r="1209" spans="1:5" x14ac:dyDescent="0.2">
      <c r="A1209" s="3">
        <v>41262</v>
      </c>
      <c r="B1209" s="2" t="s">
        <v>31</v>
      </c>
      <c r="C1209" s="2" t="s">
        <v>27</v>
      </c>
      <c r="D1209" s="2" t="s">
        <v>29</v>
      </c>
      <c r="E1209" s="107">
        <v>2944.3</v>
      </c>
    </row>
    <row r="1210" spans="1:5" x14ac:dyDescent="0.2">
      <c r="A1210" s="3">
        <v>41452</v>
      </c>
      <c r="B1210" s="2" t="s">
        <v>13</v>
      </c>
      <c r="C1210" s="2" t="s">
        <v>27</v>
      </c>
      <c r="D1210" s="2" t="s">
        <v>36</v>
      </c>
      <c r="E1210" s="107">
        <v>5379.41</v>
      </c>
    </row>
    <row r="1211" spans="1:5" x14ac:dyDescent="0.2">
      <c r="A1211" s="3">
        <v>41334</v>
      </c>
      <c r="B1211" s="2" t="s">
        <v>13</v>
      </c>
      <c r="C1211" s="2" t="s">
        <v>20</v>
      </c>
      <c r="D1211" s="2" t="s">
        <v>35</v>
      </c>
      <c r="E1211" s="107">
        <v>7563.68</v>
      </c>
    </row>
    <row r="1212" spans="1:5" x14ac:dyDescent="0.2">
      <c r="A1212" s="3">
        <v>41152</v>
      </c>
      <c r="B1212" s="2" t="s">
        <v>31</v>
      </c>
      <c r="C1212" s="2" t="s">
        <v>27</v>
      </c>
      <c r="D1212" s="2" t="s">
        <v>24</v>
      </c>
      <c r="E1212" s="107">
        <v>9835.9500000000007</v>
      </c>
    </row>
    <row r="1213" spans="1:5" x14ac:dyDescent="0.2">
      <c r="A1213" s="3">
        <v>41272</v>
      </c>
      <c r="B1213" s="2" t="s">
        <v>13</v>
      </c>
      <c r="C1213" s="2" t="s">
        <v>14</v>
      </c>
      <c r="D1213" s="2" t="s">
        <v>30</v>
      </c>
      <c r="E1213" s="107">
        <v>31.54</v>
      </c>
    </row>
    <row r="1214" spans="1:5" x14ac:dyDescent="0.2">
      <c r="A1214" s="3">
        <v>41568</v>
      </c>
      <c r="B1214" s="2" t="s">
        <v>31</v>
      </c>
      <c r="C1214" s="2" t="s">
        <v>14</v>
      </c>
      <c r="D1214" s="2" t="s">
        <v>30</v>
      </c>
      <c r="E1214" s="107">
        <v>8592.39</v>
      </c>
    </row>
    <row r="1215" spans="1:5" x14ac:dyDescent="0.2">
      <c r="A1215" s="3">
        <v>41264</v>
      </c>
      <c r="B1215" s="2" t="s">
        <v>31</v>
      </c>
      <c r="C1215" s="2" t="s">
        <v>14</v>
      </c>
      <c r="D1215" s="2" t="s">
        <v>36</v>
      </c>
      <c r="E1215" s="107">
        <v>5494.66</v>
      </c>
    </row>
    <row r="1216" spans="1:5" x14ac:dyDescent="0.2">
      <c r="A1216" s="3">
        <v>41003</v>
      </c>
      <c r="B1216" s="2" t="s">
        <v>17</v>
      </c>
      <c r="C1216" s="2" t="s">
        <v>27</v>
      </c>
      <c r="D1216" s="2" t="s">
        <v>18</v>
      </c>
      <c r="E1216" s="107">
        <v>6701.54</v>
      </c>
    </row>
    <row r="1217" spans="1:5" x14ac:dyDescent="0.2">
      <c r="A1217" s="3">
        <v>41629</v>
      </c>
      <c r="B1217" s="2" t="s">
        <v>28</v>
      </c>
      <c r="C1217" s="2" t="s">
        <v>23</v>
      </c>
      <c r="D1217" s="2" t="s">
        <v>21</v>
      </c>
      <c r="E1217" s="107">
        <v>6575.83</v>
      </c>
    </row>
    <row r="1218" spans="1:5" x14ac:dyDescent="0.2">
      <c r="A1218" s="3">
        <v>41405</v>
      </c>
      <c r="B1218" s="2" t="s">
        <v>17</v>
      </c>
      <c r="C1218" s="2" t="s">
        <v>20</v>
      </c>
      <c r="D1218" s="2" t="s">
        <v>21</v>
      </c>
      <c r="E1218" s="107">
        <v>3058.53</v>
      </c>
    </row>
    <row r="1219" spans="1:5" x14ac:dyDescent="0.2">
      <c r="A1219" s="3">
        <v>40937</v>
      </c>
      <c r="B1219" s="2" t="s">
        <v>13</v>
      </c>
      <c r="C1219" s="2" t="s">
        <v>14</v>
      </c>
      <c r="D1219" s="2" t="s">
        <v>26</v>
      </c>
      <c r="E1219" s="107">
        <v>273.7</v>
      </c>
    </row>
    <row r="1220" spans="1:5" x14ac:dyDescent="0.2">
      <c r="A1220" s="3">
        <v>41248</v>
      </c>
      <c r="B1220" s="2" t="s">
        <v>17</v>
      </c>
      <c r="C1220" s="2" t="s">
        <v>14</v>
      </c>
      <c r="D1220" s="2" t="s">
        <v>29</v>
      </c>
      <c r="E1220" s="107">
        <v>2302.75</v>
      </c>
    </row>
    <row r="1221" spans="1:5" x14ac:dyDescent="0.2">
      <c r="A1221" s="3">
        <v>41064</v>
      </c>
      <c r="B1221" s="2" t="s">
        <v>17</v>
      </c>
      <c r="C1221" s="2" t="s">
        <v>14</v>
      </c>
      <c r="D1221" s="2" t="s">
        <v>32</v>
      </c>
      <c r="E1221" s="107">
        <v>5779.27</v>
      </c>
    </row>
    <row r="1222" spans="1:5" x14ac:dyDescent="0.2">
      <c r="A1222" s="3">
        <v>40997</v>
      </c>
      <c r="B1222" s="2" t="s">
        <v>28</v>
      </c>
      <c r="C1222" s="2" t="s">
        <v>20</v>
      </c>
      <c r="D1222" s="2" t="s">
        <v>21</v>
      </c>
      <c r="E1222" s="107">
        <v>3012</v>
      </c>
    </row>
    <row r="1223" spans="1:5" x14ac:dyDescent="0.2">
      <c r="A1223" s="3">
        <v>40999</v>
      </c>
      <c r="B1223" s="2" t="s">
        <v>28</v>
      </c>
      <c r="C1223" s="2" t="s">
        <v>27</v>
      </c>
      <c r="D1223" s="2" t="s">
        <v>35</v>
      </c>
      <c r="E1223" s="107">
        <v>4098.3900000000003</v>
      </c>
    </row>
    <row r="1224" spans="1:5" x14ac:dyDescent="0.2">
      <c r="A1224" s="3">
        <v>41268</v>
      </c>
      <c r="B1224" s="2" t="s">
        <v>13</v>
      </c>
      <c r="C1224" s="2" t="s">
        <v>23</v>
      </c>
      <c r="D1224" s="2" t="s">
        <v>18</v>
      </c>
      <c r="E1224" s="107">
        <v>6167.4</v>
      </c>
    </row>
    <row r="1225" spans="1:5" x14ac:dyDescent="0.2">
      <c r="A1225" s="3">
        <v>41025</v>
      </c>
      <c r="B1225" s="2" t="s">
        <v>17</v>
      </c>
      <c r="C1225" s="2" t="s">
        <v>27</v>
      </c>
      <c r="D1225" s="2" t="s">
        <v>24</v>
      </c>
      <c r="E1225" s="107">
        <v>1469.65</v>
      </c>
    </row>
    <row r="1226" spans="1:5" x14ac:dyDescent="0.2">
      <c r="A1226" s="3">
        <v>41105</v>
      </c>
      <c r="B1226" s="2" t="s">
        <v>17</v>
      </c>
      <c r="C1226" s="2" t="s">
        <v>27</v>
      </c>
      <c r="D1226" s="2" t="s">
        <v>34</v>
      </c>
      <c r="E1226" s="107">
        <v>1678.34</v>
      </c>
    </row>
    <row r="1227" spans="1:5" x14ac:dyDescent="0.2">
      <c r="A1227" s="3">
        <v>40954</v>
      </c>
      <c r="B1227" s="2" t="s">
        <v>28</v>
      </c>
      <c r="C1227" s="2" t="s">
        <v>20</v>
      </c>
      <c r="D1227" s="2" t="s">
        <v>33</v>
      </c>
      <c r="E1227" s="107">
        <v>9386.07</v>
      </c>
    </row>
    <row r="1228" spans="1:5" x14ac:dyDescent="0.2">
      <c r="A1228" s="3">
        <v>41495</v>
      </c>
      <c r="B1228" s="2" t="s">
        <v>17</v>
      </c>
      <c r="C1228" s="2" t="s">
        <v>23</v>
      </c>
      <c r="D1228" s="2" t="s">
        <v>33</v>
      </c>
      <c r="E1228" s="107">
        <v>3106.92</v>
      </c>
    </row>
    <row r="1229" spans="1:5" x14ac:dyDescent="0.2">
      <c r="A1229" s="3">
        <v>41084</v>
      </c>
      <c r="B1229" s="2" t="s">
        <v>17</v>
      </c>
      <c r="C1229" s="2" t="s">
        <v>14</v>
      </c>
      <c r="D1229" s="2" t="s">
        <v>34</v>
      </c>
      <c r="E1229" s="107">
        <v>4622.3100000000004</v>
      </c>
    </row>
    <row r="1230" spans="1:5" x14ac:dyDescent="0.2">
      <c r="A1230" s="3">
        <v>41567</v>
      </c>
      <c r="B1230" s="2" t="s">
        <v>28</v>
      </c>
      <c r="C1230" s="2" t="s">
        <v>27</v>
      </c>
      <c r="D1230" s="2" t="s">
        <v>33</v>
      </c>
      <c r="E1230" s="107">
        <v>8667.5300000000007</v>
      </c>
    </row>
    <row r="1231" spans="1:5" x14ac:dyDescent="0.2">
      <c r="A1231" s="3">
        <v>41081</v>
      </c>
      <c r="B1231" s="2" t="s">
        <v>17</v>
      </c>
      <c r="C1231" s="2" t="s">
        <v>23</v>
      </c>
      <c r="D1231" s="2" t="s">
        <v>33</v>
      </c>
      <c r="E1231" s="107">
        <v>8209.86</v>
      </c>
    </row>
    <row r="1232" spans="1:5" x14ac:dyDescent="0.2">
      <c r="A1232" s="3">
        <v>40922</v>
      </c>
      <c r="B1232" s="2" t="s">
        <v>17</v>
      </c>
      <c r="C1232" s="2" t="s">
        <v>14</v>
      </c>
      <c r="D1232" s="2" t="s">
        <v>33</v>
      </c>
      <c r="E1232" s="107">
        <v>5964.32</v>
      </c>
    </row>
    <row r="1233" spans="1:5" x14ac:dyDescent="0.2">
      <c r="A1233" s="3">
        <v>41579</v>
      </c>
      <c r="B1233" s="2" t="s">
        <v>17</v>
      </c>
      <c r="C1233" s="2" t="s">
        <v>23</v>
      </c>
      <c r="D1233" s="2" t="s">
        <v>18</v>
      </c>
      <c r="E1233" s="107">
        <v>7067.17</v>
      </c>
    </row>
    <row r="1234" spans="1:5" x14ac:dyDescent="0.2">
      <c r="A1234" s="3">
        <v>40949</v>
      </c>
      <c r="B1234" s="2" t="s">
        <v>13</v>
      </c>
      <c r="C1234" s="2" t="s">
        <v>20</v>
      </c>
      <c r="D1234" s="2" t="s">
        <v>21</v>
      </c>
      <c r="E1234" s="107">
        <v>9994.32</v>
      </c>
    </row>
    <row r="1235" spans="1:5" x14ac:dyDescent="0.2">
      <c r="A1235" s="3">
        <v>41459</v>
      </c>
      <c r="B1235" s="2" t="s">
        <v>17</v>
      </c>
      <c r="C1235" s="2" t="s">
        <v>23</v>
      </c>
      <c r="D1235" s="2" t="s">
        <v>26</v>
      </c>
      <c r="E1235" s="107">
        <v>369.52</v>
      </c>
    </row>
    <row r="1236" spans="1:5" x14ac:dyDescent="0.2">
      <c r="A1236" s="3">
        <v>41286</v>
      </c>
      <c r="B1236" s="2" t="s">
        <v>28</v>
      </c>
      <c r="C1236" s="2" t="s">
        <v>20</v>
      </c>
      <c r="D1236" s="2" t="s">
        <v>29</v>
      </c>
      <c r="E1236" s="107">
        <v>5108.2</v>
      </c>
    </row>
    <row r="1237" spans="1:5" x14ac:dyDescent="0.2">
      <c r="A1237" s="3">
        <v>41374</v>
      </c>
      <c r="B1237" s="2" t="s">
        <v>13</v>
      </c>
      <c r="C1237" s="2" t="s">
        <v>20</v>
      </c>
      <c r="D1237" s="2" t="s">
        <v>18</v>
      </c>
      <c r="E1237" s="107">
        <v>3490.67</v>
      </c>
    </row>
    <row r="1238" spans="1:5" x14ac:dyDescent="0.2">
      <c r="A1238" s="3">
        <v>41260</v>
      </c>
      <c r="B1238" s="2" t="s">
        <v>31</v>
      </c>
      <c r="C1238" s="2" t="s">
        <v>20</v>
      </c>
      <c r="D1238" s="2" t="s">
        <v>282</v>
      </c>
      <c r="E1238" s="107">
        <v>7889.84</v>
      </c>
    </row>
    <row r="1239" spans="1:5" x14ac:dyDescent="0.2">
      <c r="A1239" s="3">
        <v>41263</v>
      </c>
      <c r="B1239" s="2" t="s">
        <v>13</v>
      </c>
      <c r="C1239" s="2" t="s">
        <v>20</v>
      </c>
      <c r="D1239" s="2" t="s">
        <v>34</v>
      </c>
      <c r="E1239" s="107">
        <v>1049.04</v>
      </c>
    </row>
    <row r="1240" spans="1:5" x14ac:dyDescent="0.2">
      <c r="A1240" s="3">
        <v>41391</v>
      </c>
      <c r="B1240" s="2" t="s">
        <v>13</v>
      </c>
      <c r="C1240" s="2" t="s">
        <v>14</v>
      </c>
      <c r="D1240" s="2" t="s">
        <v>34</v>
      </c>
      <c r="E1240" s="107">
        <v>2590.96</v>
      </c>
    </row>
    <row r="1241" spans="1:5" x14ac:dyDescent="0.2">
      <c r="A1241" s="3">
        <v>41257</v>
      </c>
      <c r="B1241" s="2" t="s">
        <v>17</v>
      </c>
      <c r="C1241" s="2" t="s">
        <v>23</v>
      </c>
      <c r="D1241" s="2" t="s">
        <v>30</v>
      </c>
      <c r="E1241" s="107">
        <v>5370.26</v>
      </c>
    </row>
    <row r="1242" spans="1:5" x14ac:dyDescent="0.2">
      <c r="A1242" s="3">
        <v>41314</v>
      </c>
      <c r="B1242" s="2" t="s">
        <v>13</v>
      </c>
      <c r="C1242" s="2" t="s">
        <v>14</v>
      </c>
      <c r="D1242" s="2" t="s">
        <v>35</v>
      </c>
      <c r="E1242" s="107">
        <v>9816.44</v>
      </c>
    </row>
    <row r="1243" spans="1:5" x14ac:dyDescent="0.2">
      <c r="A1243" s="3">
        <v>40948</v>
      </c>
      <c r="B1243" s="2" t="s">
        <v>13</v>
      </c>
      <c r="C1243" s="2" t="s">
        <v>14</v>
      </c>
      <c r="D1243" s="2" t="s">
        <v>15</v>
      </c>
      <c r="E1243" s="107">
        <v>6025.9</v>
      </c>
    </row>
    <row r="1244" spans="1:5" x14ac:dyDescent="0.2">
      <c r="A1244" s="3">
        <v>41036</v>
      </c>
      <c r="B1244" s="2" t="s">
        <v>17</v>
      </c>
      <c r="C1244" s="2" t="s">
        <v>20</v>
      </c>
      <c r="D1244" s="2" t="s">
        <v>33</v>
      </c>
      <c r="E1244" s="107">
        <v>2965.38</v>
      </c>
    </row>
    <row r="1245" spans="1:5" x14ac:dyDescent="0.2">
      <c r="A1245" s="3">
        <v>41114</v>
      </c>
      <c r="B1245" s="2" t="s">
        <v>13</v>
      </c>
      <c r="C1245" s="2" t="s">
        <v>14</v>
      </c>
      <c r="D1245" s="2" t="s">
        <v>24</v>
      </c>
      <c r="E1245" s="107">
        <v>9405.16</v>
      </c>
    </row>
    <row r="1246" spans="1:5" x14ac:dyDescent="0.2">
      <c r="A1246" s="3">
        <v>41268</v>
      </c>
      <c r="B1246" s="2" t="s">
        <v>17</v>
      </c>
      <c r="C1246" s="2" t="s">
        <v>14</v>
      </c>
      <c r="D1246" s="2" t="s">
        <v>18</v>
      </c>
      <c r="E1246" s="107">
        <v>6326.34</v>
      </c>
    </row>
    <row r="1247" spans="1:5" x14ac:dyDescent="0.2">
      <c r="A1247" s="3">
        <v>40956</v>
      </c>
      <c r="B1247" s="2" t="s">
        <v>28</v>
      </c>
      <c r="C1247" s="2" t="s">
        <v>23</v>
      </c>
      <c r="D1247" s="2" t="s">
        <v>33</v>
      </c>
      <c r="E1247" s="107">
        <v>3704.16</v>
      </c>
    </row>
    <row r="1248" spans="1:5" x14ac:dyDescent="0.2">
      <c r="A1248" s="3">
        <v>41407</v>
      </c>
      <c r="B1248" s="2" t="s">
        <v>31</v>
      </c>
      <c r="C1248" s="2" t="s">
        <v>27</v>
      </c>
      <c r="D1248" s="2" t="s">
        <v>18</v>
      </c>
      <c r="E1248" s="107">
        <v>2507.71</v>
      </c>
    </row>
    <row r="1249" spans="1:5" x14ac:dyDescent="0.2">
      <c r="A1249" s="3">
        <v>41480</v>
      </c>
      <c r="B1249" s="2" t="s">
        <v>17</v>
      </c>
      <c r="C1249" s="2" t="s">
        <v>14</v>
      </c>
      <c r="D1249" s="2" t="s">
        <v>29</v>
      </c>
      <c r="E1249" s="107">
        <v>410.39</v>
      </c>
    </row>
    <row r="1250" spans="1:5" x14ac:dyDescent="0.2">
      <c r="A1250" s="3">
        <v>41261</v>
      </c>
      <c r="B1250" s="2" t="s">
        <v>13</v>
      </c>
      <c r="C1250" s="2" t="s">
        <v>27</v>
      </c>
      <c r="D1250" s="2" t="s">
        <v>15</v>
      </c>
      <c r="E1250" s="107">
        <v>7278.45</v>
      </c>
    </row>
    <row r="1251" spans="1:5" x14ac:dyDescent="0.2">
      <c r="A1251" s="3">
        <v>41379</v>
      </c>
      <c r="B1251" s="2" t="s">
        <v>13</v>
      </c>
      <c r="C1251" s="2" t="s">
        <v>23</v>
      </c>
      <c r="D1251" s="2" t="s">
        <v>21</v>
      </c>
      <c r="E1251" s="107">
        <v>8654.61</v>
      </c>
    </row>
    <row r="1252" spans="1:5" x14ac:dyDescent="0.2">
      <c r="A1252" s="3">
        <v>40912</v>
      </c>
      <c r="B1252" s="2" t="s">
        <v>28</v>
      </c>
      <c r="C1252" s="2" t="s">
        <v>20</v>
      </c>
      <c r="D1252" s="2" t="s">
        <v>30</v>
      </c>
      <c r="E1252" s="107">
        <v>5986.43</v>
      </c>
    </row>
    <row r="1253" spans="1:5" x14ac:dyDescent="0.2">
      <c r="A1253" s="3">
        <v>41084</v>
      </c>
      <c r="B1253" s="2" t="s">
        <v>28</v>
      </c>
      <c r="C1253" s="2" t="s">
        <v>27</v>
      </c>
      <c r="D1253" s="2" t="s">
        <v>282</v>
      </c>
      <c r="E1253" s="107">
        <v>1990.3</v>
      </c>
    </row>
    <row r="1254" spans="1:5" x14ac:dyDescent="0.2">
      <c r="A1254" s="3">
        <v>41172</v>
      </c>
      <c r="B1254" s="2" t="s">
        <v>13</v>
      </c>
      <c r="C1254" s="2" t="s">
        <v>23</v>
      </c>
      <c r="D1254" s="2" t="s">
        <v>21</v>
      </c>
      <c r="E1254" s="107">
        <v>2776</v>
      </c>
    </row>
    <row r="1255" spans="1:5" x14ac:dyDescent="0.2">
      <c r="A1255" s="3">
        <v>40921</v>
      </c>
      <c r="B1255" s="2" t="s">
        <v>13</v>
      </c>
      <c r="C1255" s="2" t="s">
        <v>23</v>
      </c>
      <c r="D1255" s="2" t="s">
        <v>29</v>
      </c>
      <c r="E1255" s="107">
        <v>1691.53</v>
      </c>
    </row>
    <row r="1256" spans="1:5" x14ac:dyDescent="0.2">
      <c r="A1256" s="3">
        <v>41556</v>
      </c>
      <c r="B1256" s="2" t="s">
        <v>17</v>
      </c>
      <c r="C1256" s="2" t="s">
        <v>20</v>
      </c>
      <c r="D1256" s="2" t="s">
        <v>33</v>
      </c>
      <c r="E1256" s="107">
        <v>6323.65</v>
      </c>
    </row>
    <row r="1257" spans="1:5" x14ac:dyDescent="0.2">
      <c r="A1257" s="3">
        <v>41580</v>
      </c>
      <c r="B1257" s="2" t="s">
        <v>31</v>
      </c>
      <c r="C1257" s="2" t="s">
        <v>20</v>
      </c>
      <c r="D1257" s="2" t="s">
        <v>29</v>
      </c>
      <c r="E1257" s="107">
        <v>4733.03</v>
      </c>
    </row>
    <row r="1258" spans="1:5" x14ac:dyDescent="0.2">
      <c r="A1258" s="3">
        <v>41416</v>
      </c>
      <c r="B1258" s="2" t="s">
        <v>31</v>
      </c>
      <c r="C1258" s="2" t="s">
        <v>27</v>
      </c>
      <c r="D1258" s="2" t="s">
        <v>26</v>
      </c>
      <c r="E1258" s="107">
        <v>6531.42</v>
      </c>
    </row>
    <row r="1259" spans="1:5" x14ac:dyDescent="0.2">
      <c r="A1259" s="3">
        <v>41514</v>
      </c>
      <c r="B1259" s="2" t="s">
        <v>17</v>
      </c>
      <c r="C1259" s="2" t="s">
        <v>27</v>
      </c>
      <c r="D1259" s="2" t="s">
        <v>32</v>
      </c>
      <c r="E1259" s="107">
        <v>7887.55</v>
      </c>
    </row>
    <row r="1260" spans="1:5" x14ac:dyDescent="0.2">
      <c r="A1260" s="3">
        <v>41281</v>
      </c>
      <c r="B1260" s="2" t="s">
        <v>13</v>
      </c>
      <c r="C1260" s="2" t="s">
        <v>27</v>
      </c>
      <c r="D1260" s="2" t="s">
        <v>282</v>
      </c>
      <c r="E1260" s="107">
        <v>6601.01</v>
      </c>
    </row>
    <row r="1261" spans="1:5" x14ac:dyDescent="0.2">
      <c r="A1261" s="3">
        <v>40946</v>
      </c>
      <c r="B1261" s="2" t="s">
        <v>17</v>
      </c>
      <c r="C1261" s="2" t="s">
        <v>14</v>
      </c>
      <c r="D1261" s="2" t="s">
        <v>34</v>
      </c>
      <c r="E1261" s="107">
        <v>3985.79</v>
      </c>
    </row>
    <row r="1262" spans="1:5" x14ac:dyDescent="0.2">
      <c r="A1262" s="3">
        <v>41554</v>
      </c>
      <c r="B1262" s="2" t="s">
        <v>13</v>
      </c>
      <c r="C1262" s="2" t="s">
        <v>23</v>
      </c>
      <c r="D1262" s="2" t="s">
        <v>30</v>
      </c>
      <c r="E1262" s="107">
        <v>9337.6200000000008</v>
      </c>
    </row>
    <row r="1263" spans="1:5" x14ac:dyDescent="0.2">
      <c r="A1263" s="3">
        <v>41207</v>
      </c>
      <c r="B1263" s="2" t="s">
        <v>13</v>
      </c>
      <c r="C1263" s="2" t="s">
        <v>27</v>
      </c>
      <c r="D1263" s="2" t="s">
        <v>26</v>
      </c>
      <c r="E1263" s="107">
        <v>3506.7</v>
      </c>
    </row>
    <row r="1264" spans="1:5" x14ac:dyDescent="0.2">
      <c r="A1264" s="3">
        <v>40990</v>
      </c>
      <c r="B1264" s="2" t="s">
        <v>13</v>
      </c>
      <c r="C1264" s="2" t="s">
        <v>23</v>
      </c>
      <c r="D1264" s="2" t="s">
        <v>30</v>
      </c>
      <c r="E1264" s="107">
        <v>7295.47</v>
      </c>
    </row>
    <row r="1265" spans="1:5" x14ac:dyDescent="0.2">
      <c r="A1265" s="3">
        <v>40992</v>
      </c>
      <c r="B1265" s="2" t="s">
        <v>13</v>
      </c>
      <c r="C1265" s="2" t="s">
        <v>27</v>
      </c>
      <c r="D1265" s="2" t="s">
        <v>24</v>
      </c>
      <c r="E1265" s="107">
        <v>314.99</v>
      </c>
    </row>
    <row r="1266" spans="1:5" x14ac:dyDescent="0.2">
      <c r="A1266" s="3">
        <v>41431</v>
      </c>
      <c r="B1266" s="2" t="s">
        <v>13</v>
      </c>
      <c r="C1266" s="2" t="s">
        <v>27</v>
      </c>
      <c r="D1266" s="2" t="s">
        <v>24</v>
      </c>
      <c r="E1266" s="107">
        <v>2675.19</v>
      </c>
    </row>
    <row r="1267" spans="1:5" x14ac:dyDescent="0.2">
      <c r="A1267" s="3">
        <v>41257</v>
      </c>
      <c r="B1267" s="2" t="s">
        <v>28</v>
      </c>
      <c r="C1267" s="2" t="s">
        <v>27</v>
      </c>
      <c r="D1267" s="2" t="s">
        <v>26</v>
      </c>
      <c r="E1267" s="107">
        <v>4958.79</v>
      </c>
    </row>
    <row r="1268" spans="1:5" x14ac:dyDescent="0.2">
      <c r="A1268" s="3">
        <v>41315</v>
      </c>
      <c r="B1268" s="2" t="s">
        <v>28</v>
      </c>
      <c r="C1268" s="2" t="s">
        <v>27</v>
      </c>
      <c r="D1268" s="2" t="s">
        <v>34</v>
      </c>
      <c r="E1268" s="107">
        <v>593.20000000000005</v>
      </c>
    </row>
    <row r="1269" spans="1:5" x14ac:dyDescent="0.2">
      <c r="A1269" s="3">
        <v>41024</v>
      </c>
      <c r="B1269" s="2" t="s">
        <v>13</v>
      </c>
      <c r="C1269" s="2" t="s">
        <v>20</v>
      </c>
      <c r="D1269" s="2" t="s">
        <v>18</v>
      </c>
      <c r="E1269" s="107">
        <v>4842.3500000000004</v>
      </c>
    </row>
    <row r="1270" spans="1:5" x14ac:dyDescent="0.2">
      <c r="A1270" s="3">
        <v>41376</v>
      </c>
      <c r="B1270" s="2" t="s">
        <v>31</v>
      </c>
      <c r="C1270" s="2" t="s">
        <v>23</v>
      </c>
      <c r="D1270" s="2" t="s">
        <v>34</v>
      </c>
      <c r="E1270" s="107">
        <v>7905.9</v>
      </c>
    </row>
    <row r="1271" spans="1:5" x14ac:dyDescent="0.2">
      <c r="A1271" s="3">
        <v>41140</v>
      </c>
      <c r="B1271" s="2" t="s">
        <v>28</v>
      </c>
      <c r="C1271" s="2" t="s">
        <v>14</v>
      </c>
      <c r="D1271" s="2" t="s">
        <v>36</v>
      </c>
      <c r="E1271" s="107">
        <v>8313.9599999999991</v>
      </c>
    </row>
    <row r="1272" spans="1:5" x14ac:dyDescent="0.2">
      <c r="A1272" s="3">
        <v>41217</v>
      </c>
      <c r="B1272" s="2" t="s">
        <v>13</v>
      </c>
      <c r="C1272" s="2" t="s">
        <v>27</v>
      </c>
      <c r="D1272" s="2" t="s">
        <v>34</v>
      </c>
      <c r="E1272" s="107">
        <v>2450.98</v>
      </c>
    </row>
    <row r="1273" spans="1:5" x14ac:dyDescent="0.2">
      <c r="A1273" s="3">
        <v>40964</v>
      </c>
      <c r="B1273" s="2" t="s">
        <v>17</v>
      </c>
      <c r="C1273" s="2" t="s">
        <v>14</v>
      </c>
      <c r="D1273" s="2" t="s">
        <v>35</v>
      </c>
      <c r="E1273" s="107">
        <v>6235.81</v>
      </c>
    </row>
    <row r="1274" spans="1:5" x14ac:dyDescent="0.2">
      <c r="A1274" s="3">
        <v>41213</v>
      </c>
      <c r="B1274" s="2" t="s">
        <v>13</v>
      </c>
      <c r="C1274" s="2" t="s">
        <v>23</v>
      </c>
      <c r="D1274" s="2" t="s">
        <v>24</v>
      </c>
      <c r="E1274" s="107">
        <v>7023.61</v>
      </c>
    </row>
    <row r="1275" spans="1:5" x14ac:dyDescent="0.2">
      <c r="A1275" s="3">
        <v>41089</v>
      </c>
      <c r="B1275" s="2" t="s">
        <v>31</v>
      </c>
      <c r="C1275" s="2" t="s">
        <v>27</v>
      </c>
      <c r="D1275" s="2" t="s">
        <v>18</v>
      </c>
      <c r="E1275" s="107">
        <v>2846.72</v>
      </c>
    </row>
    <row r="1276" spans="1:5" x14ac:dyDescent="0.2">
      <c r="A1276" s="3">
        <v>41529</v>
      </c>
      <c r="B1276" s="2" t="s">
        <v>13</v>
      </c>
      <c r="C1276" s="2" t="s">
        <v>23</v>
      </c>
      <c r="D1276" s="2" t="s">
        <v>33</v>
      </c>
      <c r="E1276" s="107">
        <v>1940.05</v>
      </c>
    </row>
    <row r="1277" spans="1:5" x14ac:dyDescent="0.2">
      <c r="A1277" s="3">
        <v>41282</v>
      </c>
      <c r="B1277" s="2" t="s">
        <v>17</v>
      </c>
      <c r="C1277" s="2" t="s">
        <v>27</v>
      </c>
      <c r="D1277" s="2" t="s">
        <v>21</v>
      </c>
      <c r="E1277" s="107">
        <v>4942.41</v>
      </c>
    </row>
    <row r="1278" spans="1:5" x14ac:dyDescent="0.2">
      <c r="A1278" s="3">
        <v>41162</v>
      </c>
      <c r="B1278" s="2" t="s">
        <v>17</v>
      </c>
      <c r="C1278" s="2" t="s">
        <v>14</v>
      </c>
      <c r="D1278" s="2" t="s">
        <v>282</v>
      </c>
      <c r="E1278" s="107">
        <v>5564.9</v>
      </c>
    </row>
    <row r="1279" spans="1:5" x14ac:dyDescent="0.2">
      <c r="A1279" s="3">
        <v>41522</v>
      </c>
      <c r="B1279" s="2" t="s">
        <v>28</v>
      </c>
      <c r="C1279" s="2" t="s">
        <v>14</v>
      </c>
      <c r="D1279" s="2" t="s">
        <v>15</v>
      </c>
      <c r="E1279" s="107">
        <v>6024.98</v>
      </c>
    </row>
    <row r="1280" spans="1:5" x14ac:dyDescent="0.2">
      <c r="A1280" s="3">
        <v>40922</v>
      </c>
      <c r="B1280" s="2" t="s">
        <v>17</v>
      </c>
      <c r="C1280" s="2" t="s">
        <v>20</v>
      </c>
      <c r="D1280" s="2" t="s">
        <v>18</v>
      </c>
      <c r="E1280" s="107">
        <v>3467.09</v>
      </c>
    </row>
    <row r="1281" spans="1:5" x14ac:dyDescent="0.2">
      <c r="A1281" s="3">
        <v>41274</v>
      </c>
      <c r="B1281" s="2" t="s">
        <v>13</v>
      </c>
      <c r="C1281" s="2" t="s">
        <v>23</v>
      </c>
      <c r="D1281" s="2" t="s">
        <v>32</v>
      </c>
      <c r="E1281" s="107">
        <v>8663.48</v>
      </c>
    </row>
    <row r="1282" spans="1:5" x14ac:dyDescent="0.2">
      <c r="A1282" s="3">
        <v>41315</v>
      </c>
      <c r="B1282" s="2" t="s">
        <v>13</v>
      </c>
      <c r="C1282" s="2" t="s">
        <v>20</v>
      </c>
      <c r="D1282" s="2" t="s">
        <v>30</v>
      </c>
      <c r="E1282" s="107">
        <v>7189.73</v>
      </c>
    </row>
    <row r="1283" spans="1:5" x14ac:dyDescent="0.2">
      <c r="A1283" s="3">
        <v>41012</v>
      </c>
      <c r="B1283" s="2" t="s">
        <v>28</v>
      </c>
      <c r="C1283" s="2" t="s">
        <v>14</v>
      </c>
      <c r="D1283" s="2" t="s">
        <v>33</v>
      </c>
      <c r="E1283" s="107">
        <v>1237.4000000000001</v>
      </c>
    </row>
    <row r="1284" spans="1:5" x14ac:dyDescent="0.2">
      <c r="A1284" s="3">
        <v>41299</v>
      </c>
      <c r="B1284" s="2" t="s">
        <v>17</v>
      </c>
      <c r="C1284" s="2" t="s">
        <v>27</v>
      </c>
      <c r="D1284" s="2" t="s">
        <v>30</v>
      </c>
      <c r="E1284" s="107">
        <v>941.43</v>
      </c>
    </row>
    <row r="1285" spans="1:5" x14ac:dyDescent="0.2">
      <c r="A1285" s="3">
        <v>41445</v>
      </c>
      <c r="B1285" s="2" t="s">
        <v>13</v>
      </c>
      <c r="C1285" s="2" t="s">
        <v>27</v>
      </c>
      <c r="D1285" s="2" t="s">
        <v>29</v>
      </c>
      <c r="E1285" s="107">
        <v>9912.23</v>
      </c>
    </row>
    <row r="1286" spans="1:5" x14ac:dyDescent="0.2">
      <c r="A1286" s="3">
        <v>41186</v>
      </c>
      <c r="B1286" s="2" t="s">
        <v>13</v>
      </c>
      <c r="C1286" s="2" t="s">
        <v>20</v>
      </c>
      <c r="D1286" s="2" t="s">
        <v>32</v>
      </c>
      <c r="E1286" s="107">
        <v>9942.48</v>
      </c>
    </row>
    <row r="1287" spans="1:5" x14ac:dyDescent="0.2">
      <c r="A1287" s="3">
        <v>41216</v>
      </c>
      <c r="B1287" s="2" t="s">
        <v>13</v>
      </c>
      <c r="C1287" s="2" t="s">
        <v>14</v>
      </c>
      <c r="D1287" s="2" t="s">
        <v>29</v>
      </c>
      <c r="E1287" s="107">
        <v>3732.1</v>
      </c>
    </row>
    <row r="1288" spans="1:5" x14ac:dyDescent="0.2">
      <c r="A1288" s="3">
        <v>41506</v>
      </c>
      <c r="B1288" s="2" t="s">
        <v>17</v>
      </c>
      <c r="C1288" s="2" t="s">
        <v>27</v>
      </c>
      <c r="D1288" s="2" t="s">
        <v>21</v>
      </c>
      <c r="E1288" s="107">
        <v>5507.18</v>
      </c>
    </row>
    <row r="1289" spans="1:5" x14ac:dyDescent="0.2">
      <c r="A1289" s="3">
        <v>41519</v>
      </c>
      <c r="B1289" s="2" t="s">
        <v>28</v>
      </c>
      <c r="C1289" s="2" t="s">
        <v>23</v>
      </c>
      <c r="D1289" s="2" t="s">
        <v>15</v>
      </c>
      <c r="E1289" s="107">
        <v>4227.7</v>
      </c>
    </row>
    <row r="1290" spans="1:5" x14ac:dyDescent="0.2">
      <c r="A1290" s="3">
        <v>41476</v>
      </c>
      <c r="B1290" s="2" t="s">
        <v>31</v>
      </c>
      <c r="C1290" s="2" t="s">
        <v>20</v>
      </c>
      <c r="D1290" s="2" t="s">
        <v>34</v>
      </c>
      <c r="E1290" s="107">
        <v>9392.94</v>
      </c>
    </row>
    <row r="1291" spans="1:5" x14ac:dyDescent="0.2">
      <c r="A1291" s="3">
        <v>41186</v>
      </c>
      <c r="B1291" s="2" t="s">
        <v>13</v>
      </c>
      <c r="C1291" s="2" t="s">
        <v>27</v>
      </c>
      <c r="D1291" s="2" t="s">
        <v>21</v>
      </c>
      <c r="E1291" s="107">
        <v>5262.45</v>
      </c>
    </row>
    <row r="1292" spans="1:5" x14ac:dyDescent="0.2">
      <c r="A1292" s="3">
        <v>41536</v>
      </c>
      <c r="B1292" s="2" t="s">
        <v>17</v>
      </c>
      <c r="C1292" s="2" t="s">
        <v>23</v>
      </c>
      <c r="D1292" s="2" t="s">
        <v>35</v>
      </c>
      <c r="E1292" s="107">
        <v>2438.77</v>
      </c>
    </row>
    <row r="1293" spans="1:5" x14ac:dyDescent="0.2">
      <c r="A1293" s="3">
        <v>41266</v>
      </c>
      <c r="B1293" s="2" t="s">
        <v>31</v>
      </c>
      <c r="C1293" s="2" t="s">
        <v>20</v>
      </c>
      <c r="D1293" s="2" t="s">
        <v>30</v>
      </c>
      <c r="E1293" s="107">
        <v>5986.3</v>
      </c>
    </row>
    <row r="1294" spans="1:5" x14ac:dyDescent="0.2">
      <c r="A1294" s="3">
        <v>40922</v>
      </c>
      <c r="B1294" s="2" t="s">
        <v>31</v>
      </c>
      <c r="C1294" s="2" t="s">
        <v>14</v>
      </c>
      <c r="D1294" s="2" t="s">
        <v>29</v>
      </c>
      <c r="E1294" s="107">
        <v>8026.98</v>
      </c>
    </row>
    <row r="1295" spans="1:5" x14ac:dyDescent="0.2">
      <c r="A1295" s="3">
        <v>41442</v>
      </c>
      <c r="B1295" s="2" t="s">
        <v>28</v>
      </c>
      <c r="C1295" s="2" t="s">
        <v>20</v>
      </c>
      <c r="D1295" s="2" t="s">
        <v>33</v>
      </c>
      <c r="E1295" s="107">
        <v>7235.89</v>
      </c>
    </row>
    <row r="1296" spans="1:5" x14ac:dyDescent="0.2">
      <c r="A1296" s="3">
        <v>41051</v>
      </c>
      <c r="B1296" s="2" t="s">
        <v>17</v>
      </c>
      <c r="C1296" s="2" t="s">
        <v>20</v>
      </c>
      <c r="D1296" s="2" t="s">
        <v>21</v>
      </c>
      <c r="E1296" s="107">
        <v>8808.0400000000009</v>
      </c>
    </row>
    <row r="1297" spans="1:5" x14ac:dyDescent="0.2">
      <c r="A1297" s="3">
        <v>40979</v>
      </c>
      <c r="B1297" s="2" t="s">
        <v>17</v>
      </c>
      <c r="C1297" s="2" t="s">
        <v>20</v>
      </c>
      <c r="D1297" s="2" t="s">
        <v>30</v>
      </c>
      <c r="E1297" s="107">
        <v>4787.0200000000004</v>
      </c>
    </row>
    <row r="1298" spans="1:5" x14ac:dyDescent="0.2">
      <c r="A1298" s="3">
        <v>40947</v>
      </c>
      <c r="B1298" s="2" t="s">
        <v>31</v>
      </c>
      <c r="C1298" s="2" t="s">
        <v>14</v>
      </c>
      <c r="D1298" s="2" t="s">
        <v>35</v>
      </c>
      <c r="E1298" s="107">
        <v>2477.19</v>
      </c>
    </row>
    <row r="1299" spans="1:5" x14ac:dyDescent="0.2">
      <c r="A1299" s="3">
        <v>41499</v>
      </c>
      <c r="B1299" s="2" t="s">
        <v>28</v>
      </c>
      <c r="C1299" s="2" t="s">
        <v>20</v>
      </c>
      <c r="D1299" s="2" t="s">
        <v>32</v>
      </c>
      <c r="E1299" s="107">
        <v>7546.89</v>
      </c>
    </row>
    <row r="1300" spans="1:5" x14ac:dyDescent="0.2">
      <c r="A1300" s="3">
        <v>41084</v>
      </c>
      <c r="B1300" s="2" t="s">
        <v>17</v>
      </c>
      <c r="C1300" s="2" t="s">
        <v>27</v>
      </c>
      <c r="D1300" s="2" t="s">
        <v>24</v>
      </c>
      <c r="E1300" s="107">
        <v>1946.91</v>
      </c>
    </row>
    <row r="1301" spans="1:5" x14ac:dyDescent="0.2">
      <c r="A1301" s="3">
        <v>41146</v>
      </c>
      <c r="B1301" s="2" t="s">
        <v>17</v>
      </c>
      <c r="C1301" s="2" t="s">
        <v>23</v>
      </c>
      <c r="D1301" s="2" t="s">
        <v>24</v>
      </c>
      <c r="E1301" s="107">
        <v>7230.92</v>
      </c>
    </row>
    <row r="1302" spans="1:5" x14ac:dyDescent="0.2">
      <c r="A1302" s="3">
        <v>41617</v>
      </c>
      <c r="B1302" s="2" t="s">
        <v>31</v>
      </c>
      <c r="C1302" s="2" t="s">
        <v>23</v>
      </c>
      <c r="D1302" s="2" t="s">
        <v>282</v>
      </c>
      <c r="E1302" s="107">
        <v>9734.74</v>
      </c>
    </row>
    <row r="1303" spans="1:5" x14ac:dyDescent="0.2">
      <c r="A1303" s="3">
        <v>41177</v>
      </c>
      <c r="B1303" s="2" t="s">
        <v>13</v>
      </c>
      <c r="C1303" s="2" t="s">
        <v>27</v>
      </c>
      <c r="D1303" s="2" t="s">
        <v>30</v>
      </c>
      <c r="E1303" s="107">
        <v>9228.41</v>
      </c>
    </row>
    <row r="1304" spans="1:5" x14ac:dyDescent="0.2">
      <c r="A1304" s="3">
        <v>41205</v>
      </c>
      <c r="B1304" s="2" t="s">
        <v>13</v>
      </c>
      <c r="C1304" s="2" t="s">
        <v>14</v>
      </c>
      <c r="D1304" s="2" t="s">
        <v>30</v>
      </c>
      <c r="E1304" s="107">
        <v>2249.8000000000002</v>
      </c>
    </row>
    <row r="1305" spans="1:5" x14ac:dyDescent="0.2">
      <c r="A1305" s="3">
        <v>41443</v>
      </c>
      <c r="B1305" s="2" t="s">
        <v>28</v>
      </c>
      <c r="C1305" s="2" t="s">
        <v>14</v>
      </c>
      <c r="D1305" s="2" t="s">
        <v>35</v>
      </c>
      <c r="E1305" s="107">
        <v>3713.35</v>
      </c>
    </row>
    <row r="1306" spans="1:5" x14ac:dyDescent="0.2">
      <c r="A1306" s="3">
        <v>41222</v>
      </c>
      <c r="B1306" s="2" t="s">
        <v>17</v>
      </c>
      <c r="C1306" s="2" t="s">
        <v>27</v>
      </c>
      <c r="D1306" s="2" t="s">
        <v>34</v>
      </c>
      <c r="E1306" s="107">
        <v>3302.21</v>
      </c>
    </row>
    <row r="1307" spans="1:5" x14ac:dyDescent="0.2">
      <c r="A1307" s="3">
        <v>41115</v>
      </c>
      <c r="B1307" s="2" t="s">
        <v>31</v>
      </c>
      <c r="C1307" s="2" t="s">
        <v>14</v>
      </c>
      <c r="D1307" s="2" t="s">
        <v>32</v>
      </c>
      <c r="E1307" s="107">
        <v>2128.56</v>
      </c>
    </row>
    <row r="1308" spans="1:5" x14ac:dyDescent="0.2">
      <c r="A1308" s="3">
        <v>41220</v>
      </c>
      <c r="B1308" s="2" t="s">
        <v>13</v>
      </c>
      <c r="C1308" s="2" t="s">
        <v>20</v>
      </c>
      <c r="D1308" s="2" t="s">
        <v>24</v>
      </c>
      <c r="E1308" s="107">
        <v>4371.5600000000004</v>
      </c>
    </row>
    <row r="1309" spans="1:5" x14ac:dyDescent="0.2">
      <c r="A1309" s="3">
        <v>41409</v>
      </c>
      <c r="B1309" s="2" t="s">
        <v>28</v>
      </c>
      <c r="C1309" s="2" t="s">
        <v>27</v>
      </c>
      <c r="D1309" s="2" t="s">
        <v>34</v>
      </c>
      <c r="E1309" s="107">
        <v>9200.9</v>
      </c>
    </row>
    <row r="1310" spans="1:5" x14ac:dyDescent="0.2">
      <c r="A1310" s="3">
        <v>41601</v>
      </c>
      <c r="B1310" s="2" t="s">
        <v>31</v>
      </c>
      <c r="C1310" s="2" t="s">
        <v>14</v>
      </c>
      <c r="D1310" s="2" t="s">
        <v>33</v>
      </c>
      <c r="E1310" s="107">
        <v>2983.97</v>
      </c>
    </row>
    <row r="1311" spans="1:5" x14ac:dyDescent="0.2">
      <c r="A1311" s="3">
        <v>40953</v>
      </c>
      <c r="B1311" s="2" t="s">
        <v>28</v>
      </c>
      <c r="C1311" s="2" t="s">
        <v>27</v>
      </c>
      <c r="D1311" s="2" t="s">
        <v>24</v>
      </c>
      <c r="E1311" s="107">
        <v>8897.76</v>
      </c>
    </row>
    <row r="1312" spans="1:5" x14ac:dyDescent="0.2">
      <c r="A1312" s="3">
        <v>41222</v>
      </c>
      <c r="B1312" s="2" t="s">
        <v>17</v>
      </c>
      <c r="C1312" s="2" t="s">
        <v>27</v>
      </c>
      <c r="D1312" s="2" t="s">
        <v>24</v>
      </c>
      <c r="E1312" s="107">
        <v>5328.05</v>
      </c>
    </row>
    <row r="1313" spans="1:5" x14ac:dyDescent="0.2">
      <c r="A1313" s="3">
        <v>41252</v>
      </c>
      <c r="B1313" s="2" t="s">
        <v>31</v>
      </c>
      <c r="C1313" s="2" t="s">
        <v>14</v>
      </c>
      <c r="D1313" s="2" t="s">
        <v>32</v>
      </c>
      <c r="E1313" s="107">
        <v>6064.02</v>
      </c>
    </row>
    <row r="1314" spans="1:5" x14ac:dyDescent="0.2">
      <c r="A1314" s="3">
        <v>41321</v>
      </c>
      <c r="B1314" s="2" t="s">
        <v>17</v>
      </c>
      <c r="C1314" s="2" t="s">
        <v>14</v>
      </c>
      <c r="D1314" s="2" t="s">
        <v>36</v>
      </c>
      <c r="E1314" s="107">
        <v>2540.73</v>
      </c>
    </row>
    <row r="1315" spans="1:5" x14ac:dyDescent="0.2">
      <c r="A1315" s="3">
        <v>41526</v>
      </c>
      <c r="B1315" s="2" t="s">
        <v>31</v>
      </c>
      <c r="C1315" s="2" t="s">
        <v>27</v>
      </c>
      <c r="D1315" s="2" t="s">
        <v>34</v>
      </c>
      <c r="E1315" s="107">
        <v>7946.26</v>
      </c>
    </row>
    <row r="1316" spans="1:5" x14ac:dyDescent="0.2">
      <c r="A1316" s="3">
        <v>40917</v>
      </c>
      <c r="B1316" s="2" t="s">
        <v>17</v>
      </c>
      <c r="C1316" s="2" t="s">
        <v>14</v>
      </c>
      <c r="D1316" s="2" t="s">
        <v>34</v>
      </c>
      <c r="E1316" s="107">
        <v>6628.35</v>
      </c>
    </row>
    <row r="1317" spans="1:5" x14ac:dyDescent="0.2">
      <c r="A1317" s="3">
        <v>41188</v>
      </c>
      <c r="B1317" s="2" t="s">
        <v>13</v>
      </c>
      <c r="C1317" s="2" t="s">
        <v>20</v>
      </c>
      <c r="D1317" s="2" t="s">
        <v>26</v>
      </c>
      <c r="E1317" s="107">
        <v>6154.24</v>
      </c>
    </row>
    <row r="1318" spans="1:5" x14ac:dyDescent="0.2">
      <c r="A1318" s="3">
        <v>41423</v>
      </c>
      <c r="B1318" s="2" t="s">
        <v>17</v>
      </c>
      <c r="C1318" s="2" t="s">
        <v>23</v>
      </c>
      <c r="D1318" s="2" t="s">
        <v>15</v>
      </c>
      <c r="E1318" s="107">
        <v>6269.78</v>
      </c>
    </row>
    <row r="1319" spans="1:5" x14ac:dyDescent="0.2">
      <c r="A1319" s="3">
        <v>41348</v>
      </c>
      <c r="B1319" s="2" t="s">
        <v>28</v>
      </c>
      <c r="C1319" s="2" t="s">
        <v>27</v>
      </c>
      <c r="D1319" s="2" t="s">
        <v>26</v>
      </c>
      <c r="E1319" s="107">
        <v>9176.73</v>
      </c>
    </row>
    <row r="1320" spans="1:5" x14ac:dyDescent="0.2">
      <c r="A1320" s="3">
        <v>41406</v>
      </c>
      <c r="B1320" s="2" t="s">
        <v>17</v>
      </c>
      <c r="C1320" s="2" t="s">
        <v>27</v>
      </c>
      <c r="D1320" s="2" t="s">
        <v>18</v>
      </c>
      <c r="E1320" s="107">
        <v>392</v>
      </c>
    </row>
    <row r="1321" spans="1:5" x14ac:dyDescent="0.2">
      <c r="A1321" s="3">
        <v>41456</v>
      </c>
      <c r="B1321" s="2" t="s">
        <v>31</v>
      </c>
      <c r="C1321" s="2" t="s">
        <v>27</v>
      </c>
      <c r="D1321" s="2" t="s">
        <v>32</v>
      </c>
      <c r="E1321" s="107">
        <v>7202.27</v>
      </c>
    </row>
    <row r="1322" spans="1:5" x14ac:dyDescent="0.2">
      <c r="A1322" s="3">
        <v>41211</v>
      </c>
      <c r="B1322" s="2" t="s">
        <v>13</v>
      </c>
      <c r="C1322" s="2" t="s">
        <v>23</v>
      </c>
      <c r="D1322" s="2" t="s">
        <v>15</v>
      </c>
      <c r="E1322" s="107">
        <v>151.79</v>
      </c>
    </row>
    <row r="1323" spans="1:5" x14ac:dyDescent="0.2">
      <c r="A1323" s="3">
        <v>41270</v>
      </c>
      <c r="B1323" s="2" t="s">
        <v>28</v>
      </c>
      <c r="C1323" s="2" t="s">
        <v>14</v>
      </c>
      <c r="D1323" s="2" t="s">
        <v>26</v>
      </c>
      <c r="E1323" s="107">
        <v>5168.9399999999996</v>
      </c>
    </row>
    <row r="1324" spans="1:5" x14ac:dyDescent="0.2">
      <c r="A1324" s="3">
        <v>41163</v>
      </c>
      <c r="B1324" s="2" t="s">
        <v>31</v>
      </c>
      <c r="C1324" s="2" t="s">
        <v>27</v>
      </c>
      <c r="D1324" s="2" t="s">
        <v>29</v>
      </c>
      <c r="E1324" s="107">
        <v>4682.79</v>
      </c>
    </row>
    <row r="1325" spans="1:5" x14ac:dyDescent="0.2">
      <c r="A1325" s="3">
        <v>41432</v>
      </c>
      <c r="B1325" s="2" t="s">
        <v>31</v>
      </c>
      <c r="C1325" s="2" t="s">
        <v>20</v>
      </c>
      <c r="D1325" s="2" t="s">
        <v>30</v>
      </c>
      <c r="E1325" s="107">
        <v>8083.21</v>
      </c>
    </row>
    <row r="1326" spans="1:5" x14ac:dyDescent="0.2">
      <c r="A1326" s="3">
        <v>41185</v>
      </c>
      <c r="B1326" s="2" t="s">
        <v>17</v>
      </c>
      <c r="C1326" s="2" t="s">
        <v>20</v>
      </c>
      <c r="D1326" s="2" t="s">
        <v>30</v>
      </c>
      <c r="E1326" s="107">
        <v>7137.88</v>
      </c>
    </row>
    <row r="1327" spans="1:5" x14ac:dyDescent="0.2">
      <c r="A1327" s="3">
        <v>41317</v>
      </c>
      <c r="B1327" s="2" t="s">
        <v>31</v>
      </c>
      <c r="C1327" s="2" t="s">
        <v>23</v>
      </c>
      <c r="D1327" s="2" t="s">
        <v>30</v>
      </c>
      <c r="E1327" s="107">
        <v>1468.41</v>
      </c>
    </row>
    <row r="1328" spans="1:5" x14ac:dyDescent="0.2">
      <c r="A1328" s="3">
        <v>41066</v>
      </c>
      <c r="B1328" s="2" t="s">
        <v>13</v>
      </c>
      <c r="C1328" s="2" t="s">
        <v>14</v>
      </c>
      <c r="D1328" s="2" t="s">
        <v>18</v>
      </c>
      <c r="E1328" s="107">
        <v>2049.73</v>
      </c>
    </row>
    <row r="1329" spans="1:5" x14ac:dyDescent="0.2">
      <c r="A1329" s="3">
        <v>41302</v>
      </c>
      <c r="B1329" s="2" t="s">
        <v>13</v>
      </c>
      <c r="C1329" s="2" t="s">
        <v>20</v>
      </c>
      <c r="D1329" s="2" t="s">
        <v>36</v>
      </c>
      <c r="E1329" s="107">
        <v>5184.43</v>
      </c>
    </row>
    <row r="1330" spans="1:5" x14ac:dyDescent="0.2">
      <c r="A1330" s="3">
        <v>41404</v>
      </c>
      <c r="B1330" s="2" t="s">
        <v>28</v>
      </c>
      <c r="C1330" s="2" t="s">
        <v>23</v>
      </c>
      <c r="D1330" s="2" t="s">
        <v>30</v>
      </c>
      <c r="E1330" s="107">
        <v>6320.72</v>
      </c>
    </row>
    <row r="1331" spans="1:5" x14ac:dyDescent="0.2">
      <c r="A1331" s="3">
        <v>41155</v>
      </c>
      <c r="B1331" s="2" t="s">
        <v>17</v>
      </c>
      <c r="C1331" s="2" t="s">
        <v>20</v>
      </c>
      <c r="D1331" s="2" t="s">
        <v>21</v>
      </c>
      <c r="E1331" s="107">
        <v>5168.95</v>
      </c>
    </row>
    <row r="1332" spans="1:5" x14ac:dyDescent="0.2">
      <c r="A1332" s="3">
        <v>41595</v>
      </c>
      <c r="B1332" s="2" t="s">
        <v>31</v>
      </c>
      <c r="C1332" s="2" t="s">
        <v>23</v>
      </c>
      <c r="D1332" s="2" t="s">
        <v>30</v>
      </c>
      <c r="E1332" s="107">
        <v>8468.7800000000007</v>
      </c>
    </row>
    <row r="1333" spans="1:5" x14ac:dyDescent="0.2">
      <c r="A1333" s="3">
        <v>41392</v>
      </c>
      <c r="B1333" s="2" t="s">
        <v>13</v>
      </c>
      <c r="C1333" s="2" t="s">
        <v>20</v>
      </c>
      <c r="D1333" s="2" t="s">
        <v>21</v>
      </c>
      <c r="E1333" s="107">
        <v>4508.32</v>
      </c>
    </row>
    <row r="1334" spans="1:5" x14ac:dyDescent="0.2">
      <c r="A1334" s="3">
        <v>41238</v>
      </c>
      <c r="B1334" s="2" t="s">
        <v>28</v>
      </c>
      <c r="C1334" s="2" t="s">
        <v>20</v>
      </c>
      <c r="D1334" s="2" t="s">
        <v>18</v>
      </c>
      <c r="E1334" s="107">
        <v>8289.4500000000007</v>
      </c>
    </row>
    <row r="1335" spans="1:5" x14ac:dyDescent="0.2">
      <c r="A1335" s="3">
        <v>41505</v>
      </c>
      <c r="B1335" s="2" t="s">
        <v>28</v>
      </c>
      <c r="C1335" s="2" t="s">
        <v>14</v>
      </c>
      <c r="D1335" s="2" t="s">
        <v>36</v>
      </c>
      <c r="E1335" s="107">
        <v>3857.33</v>
      </c>
    </row>
    <row r="1336" spans="1:5" x14ac:dyDescent="0.2">
      <c r="A1336" s="3">
        <v>41368</v>
      </c>
      <c r="B1336" s="2" t="s">
        <v>13</v>
      </c>
      <c r="C1336" s="2" t="s">
        <v>27</v>
      </c>
      <c r="D1336" s="2" t="s">
        <v>36</v>
      </c>
      <c r="E1336" s="107">
        <v>9043.77</v>
      </c>
    </row>
    <row r="1337" spans="1:5" x14ac:dyDescent="0.2">
      <c r="A1337" s="3">
        <v>41364</v>
      </c>
      <c r="B1337" s="2" t="s">
        <v>28</v>
      </c>
      <c r="C1337" s="2" t="s">
        <v>23</v>
      </c>
      <c r="D1337" s="2" t="s">
        <v>282</v>
      </c>
      <c r="E1337" s="107">
        <v>3295.51</v>
      </c>
    </row>
    <row r="1338" spans="1:5" x14ac:dyDescent="0.2">
      <c r="A1338" s="3">
        <v>41258</v>
      </c>
      <c r="B1338" s="2" t="s">
        <v>17</v>
      </c>
      <c r="C1338" s="2" t="s">
        <v>23</v>
      </c>
      <c r="D1338" s="2" t="s">
        <v>36</v>
      </c>
      <c r="E1338" s="107">
        <v>4275.43</v>
      </c>
    </row>
    <row r="1339" spans="1:5" x14ac:dyDescent="0.2">
      <c r="A1339" s="3">
        <v>41309</v>
      </c>
      <c r="B1339" s="2" t="s">
        <v>13</v>
      </c>
      <c r="C1339" s="2" t="s">
        <v>14</v>
      </c>
      <c r="D1339" s="2" t="s">
        <v>24</v>
      </c>
      <c r="E1339" s="107">
        <v>4768.92</v>
      </c>
    </row>
    <row r="1340" spans="1:5" x14ac:dyDescent="0.2">
      <c r="A1340" s="3">
        <v>41031</v>
      </c>
      <c r="B1340" s="2" t="s">
        <v>13</v>
      </c>
      <c r="C1340" s="2" t="s">
        <v>27</v>
      </c>
      <c r="D1340" s="2" t="s">
        <v>18</v>
      </c>
      <c r="E1340" s="107">
        <v>1438.96</v>
      </c>
    </row>
    <row r="1341" spans="1:5" x14ac:dyDescent="0.2">
      <c r="A1341" s="3">
        <v>41398</v>
      </c>
      <c r="B1341" s="2" t="s">
        <v>13</v>
      </c>
      <c r="C1341" s="2" t="s">
        <v>20</v>
      </c>
      <c r="D1341" s="2" t="s">
        <v>30</v>
      </c>
      <c r="E1341" s="107">
        <v>9112.9500000000007</v>
      </c>
    </row>
    <row r="1342" spans="1:5" x14ac:dyDescent="0.2">
      <c r="A1342" s="3">
        <v>41113</v>
      </c>
      <c r="B1342" s="2" t="s">
        <v>17</v>
      </c>
      <c r="C1342" s="2" t="s">
        <v>20</v>
      </c>
      <c r="D1342" s="2" t="s">
        <v>29</v>
      </c>
      <c r="E1342" s="107">
        <v>8696.7199999999993</v>
      </c>
    </row>
    <row r="1343" spans="1:5" x14ac:dyDescent="0.2">
      <c r="A1343" s="3">
        <v>41358</v>
      </c>
      <c r="B1343" s="2" t="s">
        <v>28</v>
      </c>
      <c r="C1343" s="2" t="s">
        <v>27</v>
      </c>
      <c r="D1343" s="2" t="s">
        <v>282</v>
      </c>
      <c r="E1343" s="107">
        <v>4975.5</v>
      </c>
    </row>
    <row r="1344" spans="1:5" x14ac:dyDescent="0.2">
      <c r="A1344" s="3">
        <v>41011</v>
      </c>
      <c r="B1344" s="2" t="s">
        <v>28</v>
      </c>
      <c r="C1344" s="2" t="s">
        <v>23</v>
      </c>
      <c r="D1344" s="2" t="s">
        <v>32</v>
      </c>
      <c r="E1344" s="107">
        <v>1671.64</v>
      </c>
    </row>
    <row r="1345" spans="1:5" x14ac:dyDescent="0.2">
      <c r="A1345" s="3">
        <v>41085</v>
      </c>
      <c r="B1345" s="2" t="s">
        <v>13</v>
      </c>
      <c r="C1345" s="2" t="s">
        <v>23</v>
      </c>
      <c r="D1345" s="2" t="s">
        <v>34</v>
      </c>
      <c r="E1345" s="107">
        <v>6606.17</v>
      </c>
    </row>
    <row r="1346" spans="1:5" x14ac:dyDescent="0.2">
      <c r="A1346" s="3">
        <v>41168</v>
      </c>
      <c r="B1346" s="2" t="s">
        <v>31</v>
      </c>
      <c r="C1346" s="2" t="s">
        <v>20</v>
      </c>
      <c r="D1346" s="2" t="s">
        <v>18</v>
      </c>
      <c r="E1346" s="107">
        <v>7048.8</v>
      </c>
    </row>
    <row r="1347" spans="1:5" x14ac:dyDescent="0.2">
      <c r="A1347" s="3">
        <v>40995</v>
      </c>
      <c r="B1347" s="2" t="s">
        <v>13</v>
      </c>
      <c r="C1347" s="2" t="s">
        <v>14</v>
      </c>
      <c r="D1347" s="2" t="s">
        <v>29</v>
      </c>
      <c r="E1347" s="107">
        <v>6754.74</v>
      </c>
    </row>
    <row r="1348" spans="1:5" x14ac:dyDescent="0.2">
      <c r="A1348" s="3">
        <v>41078</v>
      </c>
      <c r="B1348" s="2" t="s">
        <v>31</v>
      </c>
      <c r="C1348" s="2" t="s">
        <v>14</v>
      </c>
      <c r="D1348" s="2" t="s">
        <v>15</v>
      </c>
      <c r="E1348" s="107">
        <v>298.25</v>
      </c>
    </row>
    <row r="1349" spans="1:5" x14ac:dyDescent="0.2">
      <c r="A1349" s="3">
        <v>41472</v>
      </c>
      <c r="B1349" s="2" t="s">
        <v>28</v>
      </c>
      <c r="C1349" s="2" t="s">
        <v>14</v>
      </c>
      <c r="D1349" s="2" t="s">
        <v>35</v>
      </c>
      <c r="E1349" s="107">
        <v>9247.17</v>
      </c>
    </row>
    <row r="1350" spans="1:5" x14ac:dyDescent="0.2">
      <c r="A1350" s="3">
        <v>41508</v>
      </c>
      <c r="B1350" s="2" t="s">
        <v>31</v>
      </c>
      <c r="C1350" s="2" t="s">
        <v>14</v>
      </c>
      <c r="D1350" s="2" t="s">
        <v>15</v>
      </c>
      <c r="E1350" s="107">
        <v>9322.98</v>
      </c>
    </row>
    <row r="1351" spans="1:5" x14ac:dyDescent="0.2">
      <c r="A1351" s="3">
        <v>41069</v>
      </c>
      <c r="B1351" s="2" t="s">
        <v>13</v>
      </c>
      <c r="C1351" s="2" t="s">
        <v>20</v>
      </c>
      <c r="D1351" s="2" t="s">
        <v>35</v>
      </c>
      <c r="E1351" s="107">
        <v>2382.67</v>
      </c>
    </row>
    <row r="1352" spans="1:5" x14ac:dyDescent="0.2">
      <c r="A1352" s="3">
        <v>40983</v>
      </c>
      <c r="B1352" s="2" t="s">
        <v>13</v>
      </c>
      <c r="C1352" s="2" t="s">
        <v>23</v>
      </c>
      <c r="D1352" s="2" t="s">
        <v>26</v>
      </c>
      <c r="E1352" s="107">
        <v>3722.19</v>
      </c>
    </row>
    <row r="1353" spans="1:5" x14ac:dyDescent="0.2">
      <c r="A1353" s="3">
        <v>41056</v>
      </c>
      <c r="B1353" s="2" t="s">
        <v>28</v>
      </c>
      <c r="C1353" s="2" t="s">
        <v>23</v>
      </c>
      <c r="D1353" s="2" t="s">
        <v>34</v>
      </c>
      <c r="E1353" s="107">
        <v>4162.07</v>
      </c>
    </row>
    <row r="1354" spans="1:5" x14ac:dyDescent="0.2">
      <c r="A1354" s="3">
        <v>41605</v>
      </c>
      <c r="B1354" s="2" t="s">
        <v>17</v>
      </c>
      <c r="C1354" s="2" t="s">
        <v>20</v>
      </c>
      <c r="D1354" s="2" t="s">
        <v>36</v>
      </c>
      <c r="E1354" s="107">
        <v>2024.05</v>
      </c>
    </row>
    <row r="1355" spans="1:5" x14ac:dyDescent="0.2">
      <c r="A1355" s="3">
        <v>41269</v>
      </c>
      <c r="B1355" s="2" t="s">
        <v>13</v>
      </c>
      <c r="C1355" s="2" t="s">
        <v>14</v>
      </c>
      <c r="D1355" s="2" t="s">
        <v>29</v>
      </c>
      <c r="E1355" s="107">
        <v>3761.05</v>
      </c>
    </row>
    <row r="1356" spans="1:5" x14ac:dyDescent="0.2">
      <c r="A1356" s="3">
        <v>41395</v>
      </c>
      <c r="B1356" s="2" t="s">
        <v>13</v>
      </c>
      <c r="C1356" s="2" t="s">
        <v>23</v>
      </c>
      <c r="D1356" s="2" t="s">
        <v>15</v>
      </c>
      <c r="E1356" s="107">
        <v>7327.26</v>
      </c>
    </row>
    <row r="1357" spans="1:5" x14ac:dyDescent="0.2">
      <c r="A1357" s="3">
        <v>41219</v>
      </c>
      <c r="B1357" s="2" t="s">
        <v>28</v>
      </c>
      <c r="C1357" s="2" t="s">
        <v>20</v>
      </c>
      <c r="D1357" s="2" t="s">
        <v>33</v>
      </c>
      <c r="E1357" s="107">
        <v>5763.67</v>
      </c>
    </row>
    <row r="1358" spans="1:5" x14ac:dyDescent="0.2">
      <c r="A1358" s="3">
        <v>41491</v>
      </c>
      <c r="B1358" s="2" t="s">
        <v>17</v>
      </c>
      <c r="C1358" s="2" t="s">
        <v>27</v>
      </c>
      <c r="D1358" s="2" t="s">
        <v>26</v>
      </c>
      <c r="E1358" s="107">
        <v>1858.66</v>
      </c>
    </row>
    <row r="1359" spans="1:5" x14ac:dyDescent="0.2">
      <c r="A1359" s="3">
        <v>41098</v>
      </c>
      <c r="B1359" s="2" t="s">
        <v>13</v>
      </c>
      <c r="C1359" s="2" t="s">
        <v>27</v>
      </c>
      <c r="D1359" s="2" t="s">
        <v>30</v>
      </c>
      <c r="E1359" s="107">
        <v>2381.0700000000002</v>
      </c>
    </row>
    <row r="1360" spans="1:5" x14ac:dyDescent="0.2">
      <c r="A1360" s="3">
        <v>41135</v>
      </c>
      <c r="B1360" s="2" t="s">
        <v>13</v>
      </c>
      <c r="C1360" s="2" t="s">
        <v>20</v>
      </c>
      <c r="D1360" s="2" t="s">
        <v>21</v>
      </c>
      <c r="E1360" s="107">
        <v>9416.41</v>
      </c>
    </row>
    <row r="1361" spans="1:5" x14ac:dyDescent="0.2">
      <c r="A1361" s="3">
        <v>41289</v>
      </c>
      <c r="B1361" s="2" t="s">
        <v>31</v>
      </c>
      <c r="C1361" s="2" t="s">
        <v>23</v>
      </c>
      <c r="D1361" s="2" t="s">
        <v>35</v>
      </c>
      <c r="E1361" s="107">
        <v>2294.9</v>
      </c>
    </row>
    <row r="1362" spans="1:5" x14ac:dyDescent="0.2">
      <c r="A1362" s="3">
        <v>41348</v>
      </c>
      <c r="B1362" s="2" t="s">
        <v>13</v>
      </c>
      <c r="C1362" s="2" t="s">
        <v>20</v>
      </c>
      <c r="D1362" s="2" t="s">
        <v>18</v>
      </c>
      <c r="E1362" s="107">
        <v>9432.56</v>
      </c>
    </row>
    <row r="1363" spans="1:5" x14ac:dyDescent="0.2">
      <c r="A1363" s="3">
        <v>41339</v>
      </c>
      <c r="B1363" s="2" t="s">
        <v>31</v>
      </c>
      <c r="C1363" s="2" t="s">
        <v>14</v>
      </c>
      <c r="D1363" s="2" t="s">
        <v>36</v>
      </c>
      <c r="E1363" s="107">
        <v>8190.87</v>
      </c>
    </row>
    <row r="1364" spans="1:5" x14ac:dyDescent="0.2">
      <c r="A1364" s="3">
        <v>40952</v>
      </c>
      <c r="B1364" s="2" t="s">
        <v>13</v>
      </c>
      <c r="C1364" s="2" t="s">
        <v>23</v>
      </c>
      <c r="D1364" s="2" t="s">
        <v>18</v>
      </c>
      <c r="E1364" s="107">
        <v>8864.7199999999993</v>
      </c>
    </row>
    <row r="1365" spans="1:5" x14ac:dyDescent="0.2">
      <c r="A1365" s="3">
        <v>41541</v>
      </c>
      <c r="B1365" s="2" t="s">
        <v>17</v>
      </c>
      <c r="C1365" s="2" t="s">
        <v>27</v>
      </c>
      <c r="D1365" s="2" t="s">
        <v>30</v>
      </c>
      <c r="E1365" s="107">
        <v>128.22999999999999</v>
      </c>
    </row>
    <row r="1366" spans="1:5" x14ac:dyDescent="0.2">
      <c r="A1366" s="3">
        <v>41430</v>
      </c>
      <c r="B1366" s="2" t="s">
        <v>13</v>
      </c>
      <c r="C1366" s="2" t="s">
        <v>14</v>
      </c>
      <c r="D1366" s="2" t="s">
        <v>33</v>
      </c>
      <c r="E1366" s="107">
        <v>1083.79</v>
      </c>
    </row>
    <row r="1367" spans="1:5" x14ac:dyDescent="0.2">
      <c r="A1367" s="3">
        <v>41036</v>
      </c>
      <c r="B1367" s="2" t="s">
        <v>31</v>
      </c>
      <c r="C1367" s="2" t="s">
        <v>20</v>
      </c>
      <c r="D1367" s="2" t="s">
        <v>33</v>
      </c>
      <c r="E1367" s="107">
        <v>2158.4499999999998</v>
      </c>
    </row>
    <row r="1368" spans="1:5" x14ac:dyDescent="0.2">
      <c r="A1368" s="3">
        <v>41009</v>
      </c>
      <c r="B1368" s="2" t="s">
        <v>13</v>
      </c>
      <c r="C1368" s="2" t="s">
        <v>23</v>
      </c>
      <c r="D1368" s="2" t="s">
        <v>15</v>
      </c>
      <c r="E1368" s="107">
        <v>4092.58</v>
      </c>
    </row>
    <row r="1369" spans="1:5" x14ac:dyDescent="0.2">
      <c r="A1369" s="3">
        <v>41332</v>
      </c>
      <c r="B1369" s="2" t="s">
        <v>31</v>
      </c>
      <c r="C1369" s="2" t="s">
        <v>14</v>
      </c>
      <c r="D1369" s="2" t="s">
        <v>21</v>
      </c>
      <c r="E1369" s="107">
        <v>6486.55</v>
      </c>
    </row>
    <row r="1370" spans="1:5" x14ac:dyDescent="0.2">
      <c r="A1370" s="3">
        <v>41013</v>
      </c>
      <c r="B1370" s="2" t="s">
        <v>17</v>
      </c>
      <c r="C1370" s="2" t="s">
        <v>27</v>
      </c>
      <c r="D1370" s="2" t="s">
        <v>26</v>
      </c>
      <c r="E1370" s="107">
        <v>8550.7900000000009</v>
      </c>
    </row>
    <row r="1371" spans="1:5" x14ac:dyDescent="0.2">
      <c r="A1371" s="3">
        <v>41602</v>
      </c>
      <c r="B1371" s="2" t="s">
        <v>13</v>
      </c>
      <c r="C1371" s="2" t="s">
        <v>14</v>
      </c>
      <c r="D1371" s="2" t="s">
        <v>30</v>
      </c>
      <c r="E1371" s="107">
        <v>9633.2000000000007</v>
      </c>
    </row>
    <row r="1372" spans="1:5" x14ac:dyDescent="0.2">
      <c r="A1372" s="3">
        <v>41385</v>
      </c>
      <c r="B1372" s="2" t="s">
        <v>31</v>
      </c>
      <c r="C1372" s="2" t="s">
        <v>20</v>
      </c>
      <c r="D1372" s="2" t="s">
        <v>24</v>
      </c>
      <c r="E1372" s="107">
        <v>3548.23</v>
      </c>
    </row>
    <row r="1373" spans="1:5" x14ac:dyDescent="0.2">
      <c r="A1373" s="3">
        <v>41359</v>
      </c>
      <c r="B1373" s="2" t="s">
        <v>17</v>
      </c>
      <c r="C1373" s="2" t="s">
        <v>14</v>
      </c>
      <c r="D1373" s="2" t="s">
        <v>18</v>
      </c>
      <c r="E1373" s="107">
        <v>2422.6999999999998</v>
      </c>
    </row>
    <row r="1374" spans="1:5" x14ac:dyDescent="0.2">
      <c r="A1374" s="3">
        <v>41482</v>
      </c>
      <c r="B1374" s="2" t="s">
        <v>13</v>
      </c>
      <c r="C1374" s="2" t="s">
        <v>20</v>
      </c>
      <c r="D1374" s="2" t="s">
        <v>26</v>
      </c>
      <c r="E1374" s="107">
        <v>9438.56</v>
      </c>
    </row>
    <row r="1375" spans="1:5" x14ac:dyDescent="0.2">
      <c r="A1375" s="3">
        <v>41536</v>
      </c>
      <c r="B1375" s="2" t="s">
        <v>28</v>
      </c>
      <c r="C1375" s="2" t="s">
        <v>27</v>
      </c>
      <c r="D1375" s="2" t="s">
        <v>21</v>
      </c>
      <c r="E1375" s="107">
        <v>5713.56</v>
      </c>
    </row>
    <row r="1376" spans="1:5" x14ac:dyDescent="0.2">
      <c r="A1376" s="3">
        <v>40978</v>
      </c>
      <c r="B1376" s="2" t="s">
        <v>31</v>
      </c>
      <c r="C1376" s="2" t="s">
        <v>14</v>
      </c>
      <c r="D1376" s="2" t="s">
        <v>30</v>
      </c>
      <c r="E1376" s="107">
        <v>9917.5300000000007</v>
      </c>
    </row>
    <row r="1377" spans="1:5" x14ac:dyDescent="0.2">
      <c r="A1377" s="3">
        <v>40912</v>
      </c>
      <c r="B1377" s="2" t="s">
        <v>31</v>
      </c>
      <c r="C1377" s="2" t="s">
        <v>14</v>
      </c>
      <c r="D1377" s="2" t="s">
        <v>32</v>
      </c>
      <c r="E1377" s="107">
        <v>6663.43</v>
      </c>
    </row>
    <row r="1378" spans="1:5" x14ac:dyDescent="0.2">
      <c r="A1378" s="3">
        <v>41057</v>
      </c>
      <c r="B1378" s="2" t="s">
        <v>31</v>
      </c>
      <c r="C1378" s="2" t="s">
        <v>23</v>
      </c>
      <c r="D1378" s="2" t="s">
        <v>34</v>
      </c>
      <c r="E1378" s="107">
        <v>2502.91</v>
      </c>
    </row>
    <row r="1379" spans="1:5" x14ac:dyDescent="0.2">
      <c r="A1379" s="3">
        <v>41637</v>
      </c>
      <c r="B1379" s="2" t="s">
        <v>28</v>
      </c>
      <c r="C1379" s="2" t="s">
        <v>27</v>
      </c>
      <c r="D1379" s="2" t="s">
        <v>30</v>
      </c>
      <c r="E1379" s="107">
        <v>7390.8</v>
      </c>
    </row>
    <row r="1380" spans="1:5" x14ac:dyDescent="0.2">
      <c r="A1380" s="3">
        <v>40978</v>
      </c>
      <c r="B1380" s="2" t="s">
        <v>31</v>
      </c>
      <c r="C1380" s="2" t="s">
        <v>27</v>
      </c>
      <c r="D1380" s="2" t="s">
        <v>34</v>
      </c>
      <c r="E1380" s="107">
        <v>151.43</v>
      </c>
    </row>
    <row r="1381" spans="1:5" x14ac:dyDescent="0.2">
      <c r="A1381" s="3">
        <v>41264</v>
      </c>
      <c r="B1381" s="2" t="s">
        <v>17</v>
      </c>
      <c r="C1381" s="2" t="s">
        <v>27</v>
      </c>
      <c r="D1381" s="2" t="s">
        <v>15</v>
      </c>
      <c r="E1381" s="107">
        <v>2266.88</v>
      </c>
    </row>
    <row r="1382" spans="1:5" x14ac:dyDescent="0.2">
      <c r="A1382" s="3">
        <v>41540</v>
      </c>
      <c r="B1382" s="2" t="s">
        <v>31</v>
      </c>
      <c r="C1382" s="2" t="s">
        <v>23</v>
      </c>
      <c r="D1382" s="2" t="s">
        <v>35</v>
      </c>
      <c r="E1382" s="107">
        <v>6130.77</v>
      </c>
    </row>
    <row r="1383" spans="1:5" x14ac:dyDescent="0.2">
      <c r="A1383" s="3">
        <v>41507</v>
      </c>
      <c r="B1383" s="2" t="s">
        <v>28</v>
      </c>
      <c r="C1383" s="2" t="s">
        <v>20</v>
      </c>
      <c r="D1383" s="2" t="s">
        <v>24</v>
      </c>
      <c r="E1383" s="107">
        <v>2962.02</v>
      </c>
    </row>
    <row r="1384" spans="1:5" x14ac:dyDescent="0.2">
      <c r="A1384" s="3">
        <v>40994</v>
      </c>
      <c r="B1384" s="2" t="s">
        <v>17</v>
      </c>
      <c r="C1384" s="2" t="s">
        <v>27</v>
      </c>
      <c r="D1384" s="2" t="s">
        <v>30</v>
      </c>
      <c r="E1384" s="107">
        <v>3599.55</v>
      </c>
    </row>
    <row r="1385" spans="1:5" x14ac:dyDescent="0.2">
      <c r="A1385" s="3">
        <v>41575</v>
      </c>
      <c r="B1385" s="2" t="s">
        <v>28</v>
      </c>
      <c r="C1385" s="2" t="s">
        <v>20</v>
      </c>
      <c r="D1385" s="2" t="s">
        <v>34</v>
      </c>
      <c r="E1385" s="107">
        <v>2186.5100000000002</v>
      </c>
    </row>
    <row r="1386" spans="1:5" x14ac:dyDescent="0.2">
      <c r="A1386" s="3">
        <v>40992</v>
      </c>
      <c r="B1386" s="2" t="s">
        <v>17</v>
      </c>
      <c r="C1386" s="2" t="s">
        <v>27</v>
      </c>
      <c r="D1386" s="2" t="s">
        <v>24</v>
      </c>
      <c r="E1386" s="107">
        <v>8278.4500000000007</v>
      </c>
    </row>
    <row r="1387" spans="1:5" x14ac:dyDescent="0.2">
      <c r="A1387" s="3">
        <v>41078</v>
      </c>
      <c r="B1387" s="2" t="s">
        <v>17</v>
      </c>
      <c r="C1387" s="2" t="s">
        <v>14</v>
      </c>
      <c r="D1387" s="2" t="s">
        <v>26</v>
      </c>
      <c r="E1387" s="107">
        <v>2811.33</v>
      </c>
    </row>
    <row r="1388" spans="1:5" x14ac:dyDescent="0.2">
      <c r="A1388" s="3">
        <v>41478</v>
      </c>
      <c r="B1388" s="2" t="s">
        <v>31</v>
      </c>
      <c r="C1388" s="2" t="s">
        <v>27</v>
      </c>
      <c r="D1388" s="2" t="s">
        <v>18</v>
      </c>
      <c r="E1388" s="107">
        <v>7793.36</v>
      </c>
    </row>
    <row r="1389" spans="1:5" x14ac:dyDescent="0.2">
      <c r="A1389" s="3">
        <v>41312</v>
      </c>
      <c r="B1389" s="2" t="s">
        <v>31</v>
      </c>
      <c r="C1389" s="2" t="s">
        <v>20</v>
      </c>
      <c r="D1389" s="2" t="s">
        <v>35</v>
      </c>
      <c r="E1389" s="107">
        <v>2705.78</v>
      </c>
    </row>
    <row r="1390" spans="1:5" x14ac:dyDescent="0.2">
      <c r="A1390" s="3">
        <v>41373</v>
      </c>
      <c r="B1390" s="2" t="s">
        <v>17</v>
      </c>
      <c r="C1390" s="2" t="s">
        <v>27</v>
      </c>
      <c r="D1390" s="2" t="s">
        <v>35</v>
      </c>
      <c r="E1390" s="107">
        <v>5672.65</v>
      </c>
    </row>
    <row r="1391" spans="1:5" x14ac:dyDescent="0.2">
      <c r="A1391" s="3">
        <v>41008</v>
      </c>
      <c r="B1391" s="2" t="s">
        <v>13</v>
      </c>
      <c r="C1391" s="2" t="s">
        <v>23</v>
      </c>
      <c r="D1391" s="2" t="s">
        <v>26</v>
      </c>
      <c r="E1391" s="107">
        <v>2049.14</v>
      </c>
    </row>
    <row r="1392" spans="1:5" x14ac:dyDescent="0.2">
      <c r="A1392" s="3">
        <v>41158</v>
      </c>
      <c r="B1392" s="2" t="s">
        <v>31</v>
      </c>
      <c r="C1392" s="2" t="s">
        <v>20</v>
      </c>
      <c r="D1392" s="2" t="s">
        <v>34</v>
      </c>
      <c r="E1392" s="107">
        <v>6229.03</v>
      </c>
    </row>
    <row r="1393" spans="1:5" x14ac:dyDescent="0.2">
      <c r="A1393" s="3">
        <v>41096</v>
      </c>
      <c r="B1393" s="2" t="s">
        <v>13</v>
      </c>
      <c r="C1393" s="2" t="s">
        <v>27</v>
      </c>
      <c r="D1393" s="2" t="s">
        <v>282</v>
      </c>
      <c r="E1393" s="107">
        <v>9438.4500000000007</v>
      </c>
    </row>
    <row r="1394" spans="1:5" x14ac:dyDescent="0.2">
      <c r="A1394" s="3">
        <v>41497</v>
      </c>
      <c r="B1394" s="2" t="s">
        <v>17</v>
      </c>
      <c r="C1394" s="2" t="s">
        <v>20</v>
      </c>
      <c r="D1394" s="2" t="s">
        <v>32</v>
      </c>
      <c r="E1394" s="107">
        <v>883.76</v>
      </c>
    </row>
    <row r="1395" spans="1:5" x14ac:dyDescent="0.2">
      <c r="A1395" s="3">
        <v>41348</v>
      </c>
      <c r="B1395" s="2" t="s">
        <v>17</v>
      </c>
      <c r="C1395" s="2" t="s">
        <v>14</v>
      </c>
      <c r="D1395" s="2" t="s">
        <v>21</v>
      </c>
      <c r="E1395" s="107">
        <v>6759.88</v>
      </c>
    </row>
    <row r="1396" spans="1:5" x14ac:dyDescent="0.2">
      <c r="A1396" s="3">
        <v>41477</v>
      </c>
      <c r="B1396" s="2" t="s">
        <v>17</v>
      </c>
      <c r="C1396" s="2" t="s">
        <v>27</v>
      </c>
      <c r="D1396" s="2" t="s">
        <v>18</v>
      </c>
      <c r="E1396" s="107">
        <v>1214.19</v>
      </c>
    </row>
    <row r="1397" spans="1:5" x14ac:dyDescent="0.2">
      <c r="A1397" s="3">
        <v>41257</v>
      </c>
      <c r="B1397" s="2" t="s">
        <v>13</v>
      </c>
      <c r="C1397" s="2" t="s">
        <v>23</v>
      </c>
      <c r="D1397" s="2" t="s">
        <v>21</v>
      </c>
      <c r="E1397" s="107">
        <v>6588.17</v>
      </c>
    </row>
    <row r="1398" spans="1:5" x14ac:dyDescent="0.2">
      <c r="A1398" s="3">
        <v>41617</v>
      </c>
      <c r="B1398" s="2" t="s">
        <v>13</v>
      </c>
      <c r="C1398" s="2" t="s">
        <v>20</v>
      </c>
      <c r="D1398" s="2" t="s">
        <v>33</v>
      </c>
      <c r="E1398" s="107">
        <v>3251.88</v>
      </c>
    </row>
    <row r="1399" spans="1:5" x14ac:dyDescent="0.2">
      <c r="A1399" s="3">
        <v>41370</v>
      </c>
      <c r="B1399" s="2" t="s">
        <v>28</v>
      </c>
      <c r="C1399" s="2" t="s">
        <v>14</v>
      </c>
      <c r="D1399" s="2" t="s">
        <v>35</v>
      </c>
      <c r="E1399" s="107">
        <v>8522.11</v>
      </c>
    </row>
    <row r="1400" spans="1:5" x14ac:dyDescent="0.2">
      <c r="A1400" s="3">
        <v>41268</v>
      </c>
      <c r="B1400" s="2" t="s">
        <v>28</v>
      </c>
      <c r="C1400" s="2" t="s">
        <v>27</v>
      </c>
      <c r="D1400" s="2" t="s">
        <v>33</v>
      </c>
      <c r="E1400" s="107">
        <v>5904.78</v>
      </c>
    </row>
    <row r="1401" spans="1:5" x14ac:dyDescent="0.2">
      <c r="A1401" s="3">
        <v>41545</v>
      </c>
      <c r="B1401" s="2" t="s">
        <v>13</v>
      </c>
      <c r="C1401" s="2" t="s">
        <v>14</v>
      </c>
      <c r="D1401" s="2" t="s">
        <v>33</v>
      </c>
      <c r="E1401" s="107">
        <v>1151.6400000000001</v>
      </c>
    </row>
    <row r="1402" spans="1:5" x14ac:dyDescent="0.2">
      <c r="A1402" s="3">
        <v>41151</v>
      </c>
      <c r="B1402" s="2" t="s">
        <v>17</v>
      </c>
      <c r="C1402" s="2" t="s">
        <v>20</v>
      </c>
      <c r="D1402" s="2" t="s">
        <v>21</v>
      </c>
      <c r="E1402" s="107">
        <v>6121.52</v>
      </c>
    </row>
    <row r="1403" spans="1:5" x14ac:dyDescent="0.2">
      <c r="A1403" s="3">
        <v>41141</v>
      </c>
      <c r="B1403" s="2" t="s">
        <v>17</v>
      </c>
      <c r="C1403" s="2" t="s">
        <v>23</v>
      </c>
      <c r="D1403" s="2" t="s">
        <v>18</v>
      </c>
      <c r="E1403" s="107">
        <v>1099.8699999999999</v>
      </c>
    </row>
    <row r="1404" spans="1:5" x14ac:dyDescent="0.2">
      <c r="A1404" s="3">
        <v>41623</v>
      </c>
      <c r="B1404" s="2" t="s">
        <v>31</v>
      </c>
      <c r="C1404" s="2" t="s">
        <v>27</v>
      </c>
      <c r="D1404" s="2" t="s">
        <v>33</v>
      </c>
      <c r="E1404" s="107">
        <v>7952.07</v>
      </c>
    </row>
    <row r="1405" spans="1:5" x14ac:dyDescent="0.2">
      <c r="A1405" s="3">
        <v>41408</v>
      </c>
      <c r="B1405" s="2" t="s">
        <v>17</v>
      </c>
      <c r="C1405" s="2" t="s">
        <v>20</v>
      </c>
      <c r="D1405" s="2" t="s">
        <v>282</v>
      </c>
      <c r="E1405" s="107">
        <v>6829.24</v>
      </c>
    </row>
    <row r="1406" spans="1:5" x14ac:dyDescent="0.2">
      <c r="A1406" s="3">
        <v>41279</v>
      </c>
      <c r="B1406" s="2" t="s">
        <v>13</v>
      </c>
      <c r="C1406" s="2" t="s">
        <v>23</v>
      </c>
      <c r="D1406" s="2" t="s">
        <v>18</v>
      </c>
      <c r="E1406" s="107">
        <v>131.53</v>
      </c>
    </row>
    <row r="1407" spans="1:5" x14ac:dyDescent="0.2">
      <c r="A1407" s="3">
        <v>41392</v>
      </c>
      <c r="B1407" s="2" t="s">
        <v>17</v>
      </c>
      <c r="C1407" s="2" t="s">
        <v>27</v>
      </c>
      <c r="D1407" s="2" t="s">
        <v>32</v>
      </c>
      <c r="E1407" s="107">
        <v>6253.65</v>
      </c>
    </row>
    <row r="1408" spans="1:5" x14ac:dyDescent="0.2">
      <c r="A1408" s="3">
        <v>41105</v>
      </c>
      <c r="B1408" s="2" t="s">
        <v>28</v>
      </c>
      <c r="C1408" s="2" t="s">
        <v>23</v>
      </c>
      <c r="D1408" s="2" t="s">
        <v>18</v>
      </c>
      <c r="E1408" s="107">
        <v>3233.53</v>
      </c>
    </row>
    <row r="1409" spans="1:5" x14ac:dyDescent="0.2">
      <c r="A1409" s="3">
        <v>41193</v>
      </c>
      <c r="B1409" s="2" t="s">
        <v>28</v>
      </c>
      <c r="C1409" s="2" t="s">
        <v>14</v>
      </c>
      <c r="D1409" s="2" t="s">
        <v>35</v>
      </c>
      <c r="E1409" s="107">
        <v>3326.95</v>
      </c>
    </row>
    <row r="1410" spans="1:5" x14ac:dyDescent="0.2">
      <c r="A1410" s="3">
        <v>41092</v>
      </c>
      <c r="B1410" s="2" t="s">
        <v>13</v>
      </c>
      <c r="C1410" s="2" t="s">
        <v>14</v>
      </c>
      <c r="D1410" s="2" t="s">
        <v>36</v>
      </c>
      <c r="E1410" s="107">
        <v>1551.68</v>
      </c>
    </row>
    <row r="1411" spans="1:5" x14ac:dyDescent="0.2">
      <c r="A1411" s="3">
        <v>41165</v>
      </c>
      <c r="B1411" s="2" t="s">
        <v>17</v>
      </c>
      <c r="C1411" s="2" t="s">
        <v>20</v>
      </c>
      <c r="D1411" s="2" t="s">
        <v>26</v>
      </c>
      <c r="E1411" s="107">
        <v>8418.5499999999993</v>
      </c>
    </row>
    <row r="1412" spans="1:5" x14ac:dyDescent="0.2">
      <c r="A1412" s="3">
        <v>41164</v>
      </c>
      <c r="B1412" s="2" t="s">
        <v>17</v>
      </c>
      <c r="C1412" s="2" t="s">
        <v>20</v>
      </c>
      <c r="D1412" s="2" t="s">
        <v>29</v>
      </c>
      <c r="E1412" s="107">
        <v>4174.1899999999996</v>
      </c>
    </row>
    <row r="1413" spans="1:5" x14ac:dyDescent="0.2">
      <c r="A1413" s="3">
        <v>41273</v>
      </c>
      <c r="B1413" s="2" t="s">
        <v>28</v>
      </c>
      <c r="C1413" s="2" t="s">
        <v>14</v>
      </c>
      <c r="D1413" s="2" t="s">
        <v>21</v>
      </c>
      <c r="E1413" s="107">
        <v>7527.42</v>
      </c>
    </row>
    <row r="1414" spans="1:5" x14ac:dyDescent="0.2">
      <c r="A1414" s="3">
        <v>41196</v>
      </c>
      <c r="B1414" s="2" t="s">
        <v>31</v>
      </c>
      <c r="C1414" s="2" t="s">
        <v>27</v>
      </c>
      <c r="D1414" s="2" t="s">
        <v>26</v>
      </c>
      <c r="E1414" s="107">
        <v>273.88</v>
      </c>
    </row>
    <row r="1415" spans="1:5" x14ac:dyDescent="0.2">
      <c r="A1415" s="3">
        <v>41235</v>
      </c>
      <c r="B1415" s="2" t="s">
        <v>17</v>
      </c>
      <c r="C1415" s="2" t="s">
        <v>14</v>
      </c>
      <c r="D1415" s="2" t="s">
        <v>30</v>
      </c>
      <c r="E1415" s="107">
        <v>5354.64</v>
      </c>
    </row>
    <row r="1416" spans="1:5" x14ac:dyDescent="0.2">
      <c r="A1416" s="3">
        <v>41100</v>
      </c>
      <c r="B1416" s="2" t="s">
        <v>13</v>
      </c>
      <c r="C1416" s="2" t="s">
        <v>23</v>
      </c>
      <c r="D1416" s="2" t="s">
        <v>18</v>
      </c>
      <c r="E1416" s="107">
        <v>8362.93</v>
      </c>
    </row>
    <row r="1417" spans="1:5" x14ac:dyDescent="0.2">
      <c r="A1417" s="3">
        <v>41439</v>
      </c>
      <c r="B1417" s="2" t="s">
        <v>31</v>
      </c>
      <c r="C1417" s="2" t="s">
        <v>27</v>
      </c>
      <c r="D1417" s="2" t="s">
        <v>18</v>
      </c>
      <c r="E1417" s="107">
        <v>3755.3</v>
      </c>
    </row>
    <row r="1418" spans="1:5" x14ac:dyDescent="0.2">
      <c r="A1418" s="3">
        <v>41050</v>
      </c>
      <c r="B1418" s="2" t="s">
        <v>13</v>
      </c>
      <c r="C1418" s="2" t="s">
        <v>23</v>
      </c>
      <c r="D1418" s="2" t="s">
        <v>33</v>
      </c>
      <c r="E1418" s="107">
        <v>3685.1</v>
      </c>
    </row>
    <row r="1419" spans="1:5" x14ac:dyDescent="0.2">
      <c r="A1419" s="3">
        <v>41154</v>
      </c>
      <c r="B1419" s="2" t="s">
        <v>28</v>
      </c>
      <c r="C1419" s="2" t="s">
        <v>23</v>
      </c>
      <c r="D1419" s="2" t="s">
        <v>282</v>
      </c>
      <c r="E1419" s="107">
        <v>4092.51</v>
      </c>
    </row>
    <row r="1420" spans="1:5" x14ac:dyDescent="0.2">
      <c r="A1420" s="3">
        <v>41395</v>
      </c>
      <c r="B1420" s="2" t="s">
        <v>13</v>
      </c>
      <c r="C1420" s="2" t="s">
        <v>27</v>
      </c>
      <c r="D1420" s="2" t="s">
        <v>26</v>
      </c>
      <c r="E1420" s="107">
        <v>5369.26</v>
      </c>
    </row>
    <row r="1421" spans="1:5" x14ac:dyDescent="0.2">
      <c r="A1421" s="3">
        <v>41309</v>
      </c>
      <c r="B1421" s="2" t="s">
        <v>28</v>
      </c>
      <c r="C1421" s="2" t="s">
        <v>20</v>
      </c>
      <c r="D1421" s="2" t="s">
        <v>18</v>
      </c>
      <c r="E1421" s="107">
        <v>233.93</v>
      </c>
    </row>
    <row r="1422" spans="1:5" x14ac:dyDescent="0.2">
      <c r="A1422" s="3">
        <v>41160</v>
      </c>
      <c r="B1422" s="2" t="s">
        <v>17</v>
      </c>
      <c r="C1422" s="2" t="s">
        <v>14</v>
      </c>
      <c r="D1422" s="2" t="s">
        <v>282</v>
      </c>
      <c r="E1422" s="107">
        <v>1818.2</v>
      </c>
    </row>
    <row r="1423" spans="1:5" x14ac:dyDescent="0.2">
      <c r="A1423" s="3">
        <v>41144</v>
      </c>
      <c r="B1423" s="2" t="s">
        <v>13</v>
      </c>
      <c r="C1423" s="2" t="s">
        <v>27</v>
      </c>
      <c r="D1423" s="2" t="s">
        <v>32</v>
      </c>
      <c r="E1423" s="107">
        <v>8986.8700000000008</v>
      </c>
    </row>
    <row r="1424" spans="1:5" x14ac:dyDescent="0.2">
      <c r="A1424" s="3">
        <v>41371</v>
      </c>
      <c r="B1424" s="2" t="s">
        <v>28</v>
      </c>
      <c r="C1424" s="2" t="s">
        <v>14</v>
      </c>
      <c r="D1424" s="2" t="s">
        <v>282</v>
      </c>
      <c r="E1424" s="107">
        <v>1575.04</v>
      </c>
    </row>
    <row r="1425" spans="1:5" x14ac:dyDescent="0.2">
      <c r="A1425" s="3">
        <v>40931</v>
      </c>
      <c r="B1425" s="2" t="s">
        <v>31</v>
      </c>
      <c r="C1425" s="2" t="s">
        <v>23</v>
      </c>
      <c r="D1425" s="2" t="s">
        <v>15</v>
      </c>
      <c r="E1425" s="107">
        <v>9453.89</v>
      </c>
    </row>
    <row r="1426" spans="1:5" x14ac:dyDescent="0.2">
      <c r="A1426" s="3">
        <v>41405</v>
      </c>
      <c r="B1426" s="2" t="s">
        <v>31</v>
      </c>
      <c r="C1426" s="2" t="s">
        <v>20</v>
      </c>
      <c r="D1426" s="2" t="s">
        <v>34</v>
      </c>
      <c r="E1426" s="107">
        <v>7087.03</v>
      </c>
    </row>
    <row r="1427" spans="1:5" x14ac:dyDescent="0.2">
      <c r="A1427" s="3">
        <v>41621</v>
      </c>
      <c r="B1427" s="2" t="s">
        <v>28</v>
      </c>
      <c r="C1427" s="2" t="s">
        <v>27</v>
      </c>
      <c r="D1427" s="2" t="s">
        <v>282</v>
      </c>
      <c r="E1427" s="107">
        <v>8837.56</v>
      </c>
    </row>
    <row r="1428" spans="1:5" x14ac:dyDescent="0.2">
      <c r="A1428" s="3">
        <v>40962</v>
      </c>
      <c r="B1428" s="2" t="s">
        <v>31</v>
      </c>
      <c r="C1428" s="2" t="s">
        <v>20</v>
      </c>
      <c r="D1428" s="2" t="s">
        <v>26</v>
      </c>
      <c r="E1428" s="107">
        <v>2498.8000000000002</v>
      </c>
    </row>
    <row r="1429" spans="1:5" x14ac:dyDescent="0.2">
      <c r="A1429" s="3">
        <v>41502</v>
      </c>
      <c r="B1429" s="2" t="s">
        <v>31</v>
      </c>
      <c r="C1429" s="2" t="s">
        <v>14</v>
      </c>
      <c r="D1429" s="2" t="s">
        <v>29</v>
      </c>
      <c r="E1429" s="107">
        <v>5094.3100000000004</v>
      </c>
    </row>
    <row r="1430" spans="1:5" x14ac:dyDescent="0.2">
      <c r="A1430" s="3">
        <v>41636</v>
      </c>
      <c r="B1430" s="2" t="s">
        <v>31</v>
      </c>
      <c r="C1430" s="2" t="s">
        <v>20</v>
      </c>
      <c r="D1430" s="2" t="s">
        <v>30</v>
      </c>
      <c r="E1430" s="107">
        <v>6320.42</v>
      </c>
    </row>
    <row r="1431" spans="1:5" x14ac:dyDescent="0.2">
      <c r="A1431" s="3">
        <v>41429</v>
      </c>
      <c r="B1431" s="2" t="s">
        <v>13</v>
      </c>
      <c r="C1431" s="2" t="s">
        <v>14</v>
      </c>
      <c r="D1431" s="2" t="s">
        <v>18</v>
      </c>
      <c r="E1431" s="107">
        <v>3447.75</v>
      </c>
    </row>
    <row r="1432" spans="1:5" x14ac:dyDescent="0.2">
      <c r="A1432" s="3">
        <v>41084</v>
      </c>
      <c r="B1432" s="2" t="s">
        <v>17</v>
      </c>
      <c r="C1432" s="2" t="s">
        <v>27</v>
      </c>
      <c r="D1432" s="2" t="s">
        <v>34</v>
      </c>
      <c r="E1432" s="107">
        <v>1594.58</v>
      </c>
    </row>
    <row r="1433" spans="1:5" x14ac:dyDescent="0.2">
      <c r="A1433" s="3">
        <v>41000</v>
      </c>
      <c r="B1433" s="2" t="s">
        <v>28</v>
      </c>
      <c r="C1433" s="2" t="s">
        <v>23</v>
      </c>
      <c r="D1433" s="2" t="s">
        <v>21</v>
      </c>
      <c r="E1433" s="107">
        <v>2740.27</v>
      </c>
    </row>
    <row r="1434" spans="1:5" x14ac:dyDescent="0.2">
      <c r="A1434" s="3">
        <v>41323</v>
      </c>
      <c r="B1434" s="2" t="s">
        <v>13</v>
      </c>
      <c r="C1434" s="2" t="s">
        <v>27</v>
      </c>
      <c r="D1434" s="2" t="s">
        <v>15</v>
      </c>
      <c r="E1434" s="107">
        <v>4959.49</v>
      </c>
    </row>
    <row r="1435" spans="1:5" x14ac:dyDescent="0.2">
      <c r="A1435" s="3">
        <v>41442</v>
      </c>
      <c r="B1435" s="2" t="s">
        <v>13</v>
      </c>
      <c r="C1435" s="2" t="s">
        <v>20</v>
      </c>
      <c r="D1435" s="2" t="s">
        <v>35</v>
      </c>
      <c r="E1435" s="107">
        <v>7784.31</v>
      </c>
    </row>
    <row r="1436" spans="1:5" x14ac:dyDescent="0.2">
      <c r="A1436" s="3">
        <v>40994</v>
      </c>
      <c r="B1436" s="2" t="s">
        <v>31</v>
      </c>
      <c r="C1436" s="2" t="s">
        <v>14</v>
      </c>
      <c r="D1436" s="2" t="s">
        <v>18</v>
      </c>
      <c r="E1436" s="107">
        <v>981.81</v>
      </c>
    </row>
    <row r="1437" spans="1:5" x14ac:dyDescent="0.2">
      <c r="A1437" s="3">
        <v>41398</v>
      </c>
      <c r="B1437" s="2" t="s">
        <v>17</v>
      </c>
      <c r="C1437" s="2" t="s">
        <v>14</v>
      </c>
      <c r="D1437" s="2" t="s">
        <v>24</v>
      </c>
      <c r="E1437" s="107">
        <v>772.53</v>
      </c>
    </row>
    <row r="1438" spans="1:5" x14ac:dyDescent="0.2">
      <c r="A1438" s="3">
        <v>41370</v>
      </c>
      <c r="B1438" s="2" t="s">
        <v>31</v>
      </c>
      <c r="C1438" s="2" t="s">
        <v>20</v>
      </c>
      <c r="D1438" s="2" t="s">
        <v>33</v>
      </c>
      <c r="E1438" s="107">
        <v>2958.96</v>
      </c>
    </row>
    <row r="1439" spans="1:5" x14ac:dyDescent="0.2">
      <c r="A1439" s="3">
        <v>40948</v>
      </c>
      <c r="B1439" s="2" t="s">
        <v>17</v>
      </c>
      <c r="C1439" s="2" t="s">
        <v>27</v>
      </c>
      <c r="D1439" s="2" t="s">
        <v>32</v>
      </c>
      <c r="E1439" s="107">
        <v>2534.4299999999998</v>
      </c>
    </row>
    <row r="1440" spans="1:5" x14ac:dyDescent="0.2">
      <c r="A1440" s="3">
        <v>41285</v>
      </c>
      <c r="B1440" s="2" t="s">
        <v>31</v>
      </c>
      <c r="C1440" s="2" t="s">
        <v>23</v>
      </c>
      <c r="D1440" s="2" t="s">
        <v>32</v>
      </c>
      <c r="E1440" s="107">
        <v>8229.5</v>
      </c>
    </row>
    <row r="1441" spans="1:5" x14ac:dyDescent="0.2">
      <c r="A1441" s="3">
        <v>41139</v>
      </c>
      <c r="B1441" s="2" t="s">
        <v>28</v>
      </c>
      <c r="C1441" s="2" t="s">
        <v>14</v>
      </c>
      <c r="D1441" s="2" t="s">
        <v>33</v>
      </c>
      <c r="E1441" s="107">
        <v>7124.33</v>
      </c>
    </row>
    <row r="1442" spans="1:5" x14ac:dyDescent="0.2">
      <c r="A1442" s="3">
        <v>41484</v>
      </c>
      <c r="B1442" s="2" t="s">
        <v>17</v>
      </c>
      <c r="C1442" s="2" t="s">
        <v>23</v>
      </c>
      <c r="D1442" s="2" t="s">
        <v>18</v>
      </c>
      <c r="E1442" s="107">
        <v>3896.71</v>
      </c>
    </row>
    <row r="1443" spans="1:5" x14ac:dyDescent="0.2">
      <c r="A1443" s="3">
        <v>41067</v>
      </c>
      <c r="B1443" s="2" t="s">
        <v>28</v>
      </c>
      <c r="C1443" s="2" t="s">
        <v>20</v>
      </c>
      <c r="D1443" s="2" t="s">
        <v>21</v>
      </c>
      <c r="E1443" s="107">
        <v>5483.03</v>
      </c>
    </row>
    <row r="1444" spans="1:5" x14ac:dyDescent="0.2">
      <c r="A1444" s="3">
        <v>41108</v>
      </c>
      <c r="B1444" s="2" t="s">
        <v>31</v>
      </c>
      <c r="C1444" s="2" t="s">
        <v>20</v>
      </c>
      <c r="D1444" s="2" t="s">
        <v>15</v>
      </c>
      <c r="E1444" s="107">
        <v>7065.86</v>
      </c>
    </row>
    <row r="1445" spans="1:5" x14ac:dyDescent="0.2">
      <c r="A1445" s="3">
        <v>41028</v>
      </c>
      <c r="B1445" s="2" t="s">
        <v>31</v>
      </c>
      <c r="C1445" s="2" t="s">
        <v>20</v>
      </c>
      <c r="D1445" s="2" t="s">
        <v>36</v>
      </c>
      <c r="E1445" s="107">
        <v>434.52</v>
      </c>
    </row>
    <row r="1446" spans="1:5" x14ac:dyDescent="0.2">
      <c r="A1446" s="3">
        <v>41250</v>
      </c>
      <c r="B1446" s="2" t="s">
        <v>31</v>
      </c>
      <c r="C1446" s="2" t="s">
        <v>14</v>
      </c>
      <c r="D1446" s="2" t="s">
        <v>34</v>
      </c>
      <c r="E1446" s="107">
        <v>9421.75</v>
      </c>
    </row>
    <row r="1447" spans="1:5" x14ac:dyDescent="0.2">
      <c r="A1447" s="3">
        <v>41075</v>
      </c>
      <c r="B1447" s="2" t="s">
        <v>17</v>
      </c>
      <c r="C1447" s="2" t="s">
        <v>23</v>
      </c>
      <c r="D1447" s="2" t="s">
        <v>15</v>
      </c>
      <c r="E1447" s="107">
        <v>837.8</v>
      </c>
    </row>
    <row r="1448" spans="1:5" x14ac:dyDescent="0.2">
      <c r="A1448" s="3">
        <v>41022</v>
      </c>
      <c r="B1448" s="2" t="s">
        <v>17</v>
      </c>
      <c r="C1448" s="2" t="s">
        <v>23</v>
      </c>
      <c r="D1448" s="2" t="s">
        <v>21</v>
      </c>
      <c r="E1448" s="107">
        <v>305.06</v>
      </c>
    </row>
    <row r="1449" spans="1:5" x14ac:dyDescent="0.2">
      <c r="A1449" s="3">
        <v>41556</v>
      </c>
      <c r="B1449" s="2" t="s">
        <v>31</v>
      </c>
      <c r="C1449" s="2" t="s">
        <v>23</v>
      </c>
      <c r="D1449" s="2" t="s">
        <v>18</v>
      </c>
      <c r="E1449" s="107">
        <v>2324.88</v>
      </c>
    </row>
    <row r="1450" spans="1:5" x14ac:dyDescent="0.2">
      <c r="A1450" s="3">
        <v>41166</v>
      </c>
      <c r="B1450" s="2" t="s">
        <v>13</v>
      </c>
      <c r="C1450" s="2" t="s">
        <v>20</v>
      </c>
      <c r="D1450" s="2" t="s">
        <v>21</v>
      </c>
      <c r="E1450" s="107">
        <v>3454.94</v>
      </c>
    </row>
    <row r="1451" spans="1:5" x14ac:dyDescent="0.2">
      <c r="A1451" s="3">
        <v>40986</v>
      </c>
      <c r="B1451" s="2" t="s">
        <v>13</v>
      </c>
      <c r="C1451" s="2" t="s">
        <v>14</v>
      </c>
      <c r="D1451" s="2" t="s">
        <v>32</v>
      </c>
      <c r="E1451" s="107">
        <v>4093.64</v>
      </c>
    </row>
    <row r="1452" spans="1:5" x14ac:dyDescent="0.2">
      <c r="A1452" s="3">
        <v>41067</v>
      </c>
      <c r="B1452" s="2" t="s">
        <v>31</v>
      </c>
      <c r="C1452" s="2" t="s">
        <v>20</v>
      </c>
      <c r="D1452" s="2" t="s">
        <v>282</v>
      </c>
      <c r="E1452" s="107">
        <v>871.23</v>
      </c>
    </row>
    <row r="1453" spans="1:5" x14ac:dyDescent="0.2">
      <c r="A1453" s="3">
        <v>41338</v>
      </c>
      <c r="B1453" s="2" t="s">
        <v>13</v>
      </c>
      <c r="C1453" s="2" t="s">
        <v>23</v>
      </c>
      <c r="D1453" s="2" t="s">
        <v>35</v>
      </c>
      <c r="E1453" s="107">
        <v>1373.19</v>
      </c>
    </row>
    <row r="1454" spans="1:5" x14ac:dyDescent="0.2">
      <c r="A1454" s="3">
        <v>41467</v>
      </c>
      <c r="B1454" s="2" t="s">
        <v>17</v>
      </c>
      <c r="C1454" s="2" t="s">
        <v>27</v>
      </c>
      <c r="D1454" s="2" t="s">
        <v>34</v>
      </c>
      <c r="E1454" s="107">
        <v>327.45</v>
      </c>
    </row>
    <row r="1455" spans="1:5" x14ac:dyDescent="0.2">
      <c r="A1455" s="3">
        <v>41299</v>
      </c>
      <c r="B1455" s="2" t="s">
        <v>31</v>
      </c>
      <c r="C1455" s="2" t="s">
        <v>14</v>
      </c>
      <c r="D1455" s="2" t="s">
        <v>18</v>
      </c>
      <c r="E1455" s="107">
        <v>2144.37</v>
      </c>
    </row>
    <row r="1456" spans="1:5" x14ac:dyDescent="0.2">
      <c r="A1456" s="3">
        <v>40950</v>
      </c>
      <c r="B1456" s="2" t="s">
        <v>31</v>
      </c>
      <c r="C1456" s="2" t="s">
        <v>27</v>
      </c>
      <c r="D1456" s="2" t="s">
        <v>34</v>
      </c>
      <c r="E1456" s="107">
        <v>7921.68</v>
      </c>
    </row>
    <row r="1457" spans="1:5" x14ac:dyDescent="0.2">
      <c r="A1457" s="3">
        <v>41589</v>
      </c>
      <c r="B1457" s="2" t="s">
        <v>13</v>
      </c>
      <c r="C1457" s="2" t="s">
        <v>14</v>
      </c>
      <c r="D1457" s="2" t="s">
        <v>35</v>
      </c>
      <c r="E1457" s="107">
        <v>6709.79</v>
      </c>
    </row>
    <row r="1458" spans="1:5" x14ac:dyDescent="0.2">
      <c r="A1458" s="3">
        <v>40953</v>
      </c>
      <c r="B1458" s="2" t="s">
        <v>17</v>
      </c>
      <c r="C1458" s="2" t="s">
        <v>20</v>
      </c>
      <c r="D1458" s="2" t="s">
        <v>33</v>
      </c>
      <c r="E1458" s="107">
        <v>2375</v>
      </c>
    </row>
    <row r="1459" spans="1:5" x14ac:dyDescent="0.2">
      <c r="A1459" s="3">
        <v>41044</v>
      </c>
      <c r="B1459" s="2" t="s">
        <v>17</v>
      </c>
      <c r="C1459" s="2" t="s">
        <v>27</v>
      </c>
      <c r="D1459" s="2" t="s">
        <v>35</v>
      </c>
      <c r="E1459" s="107">
        <v>2752.72</v>
      </c>
    </row>
    <row r="1460" spans="1:5" x14ac:dyDescent="0.2">
      <c r="A1460" s="3">
        <v>41345</v>
      </c>
      <c r="B1460" s="2" t="s">
        <v>17</v>
      </c>
      <c r="C1460" s="2" t="s">
        <v>20</v>
      </c>
      <c r="D1460" s="2" t="s">
        <v>29</v>
      </c>
      <c r="E1460" s="107">
        <v>4847.3100000000004</v>
      </c>
    </row>
    <row r="1461" spans="1:5" x14ac:dyDescent="0.2">
      <c r="A1461" s="3">
        <v>40976</v>
      </c>
      <c r="B1461" s="2" t="s">
        <v>17</v>
      </c>
      <c r="C1461" s="2" t="s">
        <v>20</v>
      </c>
      <c r="D1461" s="2" t="s">
        <v>26</v>
      </c>
      <c r="E1461" s="107">
        <v>291.07</v>
      </c>
    </row>
    <row r="1462" spans="1:5" x14ac:dyDescent="0.2">
      <c r="A1462" s="3">
        <v>41175</v>
      </c>
      <c r="B1462" s="2" t="s">
        <v>13</v>
      </c>
      <c r="C1462" s="2" t="s">
        <v>14</v>
      </c>
      <c r="D1462" s="2" t="s">
        <v>15</v>
      </c>
      <c r="E1462" s="107">
        <v>3561.7</v>
      </c>
    </row>
    <row r="1463" spans="1:5" x14ac:dyDescent="0.2">
      <c r="A1463" s="3">
        <v>41444</v>
      </c>
      <c r="B1463" s="2" t="s">
        <v>31</v>
      </c>
      <c r="C1463" s="2" t="s">
        <v>14</v>
      </c>
      <c r="D1463" s="2" t="s">
        <v>30</v>
      </c>
      <c r="E1463" s="107">
        <v>854.24</v>
      </c>
    </row>
    <row r="1464" spans="1:5" x14ac:dyDescent="0.2">
      <c r="A1464" s="3">
        <v>41109</v>
      </c>
      <c r="B1464" s="2" t="s">
        <v>28</v>
      </c>
      <c r="C1464" s="2" t="s">
        <v>23</v>
      </c>
      <c r="D1464" s="2" t="s">
        <v>18</v>
      </c>
      <c r="E1464" s="107">
        <v>1503.24</v>
      </c>
    </row>
    <row r="1465" spans="1:5" x14ac:dyDescent="0.2">
      <c r="A1465" s="3">
        <v>41297</v>
      </c>
      <c r="B1465" s="2" t="s">
        <v>13</v>
      </c>
      <c r="C1465" s="2" t="s">
        <v>20</v>
      </c>
      <c r="D1465" s="2" t="s">
        <v>21</v>
      </c>
      <c r="E1465" s="107">
        <v>6542.93</v>
      </c>
    </row>
    <row r="1466" spans="1:5" x14ac:dyDescent="0.2">
      <c r="A1466" s="3">
        <v>41547</v>
      </c>
      <c r="B1466" s="2" t="s">
        <v>31</v>
      </c>
      <c r="C1466" s="2" t="s">
        <v>27</v>
      </c>
      <c r="D1466" s="2" t="s">
        <v>35</v>
      </c>
      <c r="E1466" s="107">
        <v>6789.19</v>
      </c>
    </row>
    <row r="1467" spans="1:5" x14ac:dyDescent="0.2">
      <c r="A1467" s="3">
        <v>41258</v>
      </c>
      <c r="B1467" s="2" t="s">
        <v>28</v>
      </c>
      <c r="C1467" s="2" t="s">
        <v>14</v>
      </c>
      <c r="D1467" s="2" t="s">
        <v>18</v>
      </c>
      <c r="E1467" s="107">
        <v>6865.5</v>
      </c>
    </row>
    <row r="1468" spans="1:5" x14ac:dyDescent="0.2">
      <c r="A1468" s="3">
        <v>41306</v>
      </c>
      <c r="B1468" s="2" t="s">
        <v>17</v>
      </c>
      <c r="C1468" s="2" t="s">
        <v>27</v>
      </c>
      <c r="D1468" s="2" t="s">
        <v>30</v>
      </c>
      <c r="E1468" s="107">
        <v>208.4</v>
      </c>
    </row>
    <row r="1469" spans="1:5" x14ac:dyDescent="0.2">
      <c r="A1469" s="3">
        <v>41286</v>
      </c>
      <c r="B1469" s="2" t="s">
        <v>28</v>
      </c>
      <c r="C1469" s="2" t="s">
        <v>27</v>
      </c>
      <c r="D1469" s="2" t="s">
        <v>29</v>
      </c>
      <c r="E1469" s="107">
        <v>7346.1</v>
      </c>
    </row>
    <row r="1470" spans="1:5" x14ac:dyDescent="0.2">
      <c r="A1470" s="3">
        <v>41614</v>
      </c>
      <c r="B1470" s="2" t="s">
        <v>28</v>
      </c>
      <c r="C1470" s="2" t="s">
        <v>20</v>
      </c>
      <c r="D1470" s="2" t="s">
        <v>15</v>
      </c>
      <c r="E1470" s="107">
        <v>47.19</v>
      </c>
    </row>
    <row r="1471" spans="1:5" x14ac:dyDescent="0.2">
      <c r="A1471" s="3">
        <v>41449</v>
      </c>
      <c r="B1471" s="2" t="s">
        <v>28</v>
      </c>
      <c r="C1471" s="2" t="s">
        <v>14</v>
      </c>
      <c r="D1471" s="2" t="s">
        <v>30</v>
      </c>
      <c r="E1471" s="107">
        <v>3411.16</v>
      </c>
    </row>
    <row r="1472" spans="1:5" x14ac:dyDescent="0.2">
      <c r="A1472" s="3">
        <v>41058</v>
      </c>
      <c r="B1472" s="2" t="s">
        <v>17</v>
      </c>
      <c r="C1472" s="2" t="s">
        <v>23</v>
      </c>
      <c r="D1472" s="2" t="s">
        <v>35</v>
      </c>
      <c r="E1472" s="107">
        <v>4854.93</v>
      </c>
    </row>
    <row r="1473" spans="1:5" x14ac:dyDescent="0.2">
      <c r="A1473" s="3">
        <v>40936</v>
      </c>
      <c r="B1473" s="2" t="s">
        <v>17</v>
      </c>
      <c r="C1473" s="2" t="s">
        <v>14</v>
      </c>
      <c r="D1473" s="2" t="s">
        <v>29</v>
      </c>
      <c r="E1473" s="107">
        <v>3505.96</v>
      </c>
    </row>
    <row r="1474" spans="1:5" x14ac:dyDescent="0.2">
      <c r="A1474" s="3">
        <v>41615</v>
      </c>
      <c r="B1474" s="2" t="s">
        <v>17</v>
      </c>
      <c r="C1474" s="2" t="s">
        <v>23</v>
      </c>
      <c r="D1474" s="2" t="s">
        <v>282</v>
      </c>
      <c r="E1474" s="107">
        <v>8109.37</v>
      </c>
    </row>
    <row r="1475" spans="1:5" x14ac:dyDescent="0.2">
      <c r="A1475" s="3">
        <v>41055</v>
      </c>
      <c r="B1475" s="2" t="s">
        <v>28</v>
      </c>
      <c r="C1475" s="2" t="s">
        <v>23</v>
      </c>
      <c r="D1475" s="2" t="s">
        <v>18</v>
      </c>
      <c r="E1475" s="107">
        <v>7795.79</v>
      </c>
    </row>
    <row r="1476" spans="1:5" x14ac:dyDescent="0.2">
      <c r="A1476" s="3">
        <v>41056</v>
      </c>
      <c r="B1476" s="2" t="s">
        <v>28</v>
      </c>
      <c r="C1476" s="2" t="s">
        <v>27</v>
      </c>
      <c r="D1476" s="2" t="s">
        <v>15</v>
      </c>
      <c r="E1476" s="107">
        <v>9061.9599999999991</v>
      </c>
    </row>
    <row r="1477" spans="1:5" x14ac:dyDescent="0.2">
      <c r="A1477" s="3">
        <v>41220</v>
      </c>
      <c r="B1477" s="2" t="s">
        <v>28</v>
      </c>
      <c r="C1477" s="2" t="s">
        <v>27</v>
      </c>
      <c r="D1477" s="2" t="s">
        <v>32</v>
      </c>
      <c r="E1477" s="107">
        <v>6059.13</v>
      </c>
    </row>
    <row r="1478" spans="1:5" x14ac:dyDescent="0.2">
      <c r="A1478" s="3">
        <v>40910</v>
      </c>
      <c r="B1478" s="2" t="s">
        <v>17</v>
      </c>
      <c r="C1478" s="2" t="s">
        <v>27</v>
      </c>
      <c r="D1478" s="2" t="s">
        <v>32</v>
      </c>
      <c r="E1478" s="107">
        <v>6087.7</v>
      </c>
    </row>
    <row r="1479" spans="1:5" x14ac:dyDescent="0.2">
      <c r="A1479" s="3">
        <v>40914</v>
      </c>
      <c r="B1479" s="2" t="s">
        <v>17</v>
      </c>
      <c r="C1479" s="2" t="s">
        <v>23</v>
      </c>
      <c r="D1479" s="2" t="s">
        <v>21</v>
      </c>
      <c r="E1479" s="107">
        <v>4738.03</v>
      </c>
    </row>
    <row r="1480" spans="1:5" x14ac:dyDescent="0.2">
      <c r="A1480" s="3">
        <v>41145</v>
      </c>
      <c r="B1480" s="2" t="s">
        <v>17</v>
      </c>
      <c r="C1480" s="2" t="s">
        <v>20</v>
      </c>
      <c r="D1480" s="2" t="s">
        <v>26</v>
      </c>
      <c r="E1480" s="107">
        <v>7988.48</v>
      </c>
    </row>
    <row r="1481" spans="1:5" x14ac:dyDescent="0.2">
      <c r="A1481" s="3">
        <v>40980</v>
      </c>
      <c r="B1481" s="2" t="s">
        <v>31</v>
      </c>
      <c r="C1481" s="2" t="s">
        <v>14</v>
      </c>
      <c r="D1481" s="2" t="s">
        <v>15</v>
      </c>
      <c r="E1481" s="107">
        <v>9311.11</v>
      </c>
    </row>
    <row r="1482" spans="1:5" x14ac:dyDescent="0.2">
      <c r="A1482" s="3">
        <v>41496</v>
      </c>
      <c r="B1482" s="2" t="s">
        <v>13</v>
      </c>
      <c r="C1482" s="2" t="s">
        <v>20</v>
      </c>
      <c r="D1482" s="2" t="s">
        <v>21</v>
      </c>
      <c r="E1482" s="107">
        <v>9804.34</v>
      </c>
    </row>
    <row r="1483" spans="1:5" x14ac:dyDescent="0.2">
      <c r="A1483" s="3">
        <v>41449</v>
      </c>
      <c r="B1483" s="2" t="s">
        <v>17</v>
      </c>
      <c r="C1483" s="2" t="s">
        <v>20</v>
      </c>
      <c r="D1483" s="2" t="s">
        <v>21</v>
      </c>
      <c r="E1483" s="107">
        <v>3423.29</v>
      </c>
    </row>
    <row r="1484" spans="1:5" x14ac:dyDescent="0.2">
      <c r="A1484" s="3">
        <v>41149</v>
      </c>
      <c r="B1484" s="2" t="s">
        <v>31</v>
      </c>
      <c r="C1484" s="2" t="s">
        <v>23</v>
      </c>
      <c r="D1484" s="2" t="s">
        <v>282</v>
      </c>
      <c r="E1484" s="107">
        <v>8094.2</v>
      </c>
    </row>
    <row r="1485" spans="1:5" x14ac:dyDescent="0.2">
      <c r="A1485" s="3">
        <v>41196</v>
      </c>
      <c r="B1485" s="2" t="s">
        <v>31</v>
      </c>
      <c r="C1485" s="2" t="s">
        <v>23</v>
      </c>
      <c r="D1485" s="2" t="s">
        <v>35</v>
      </c>
      <c r="E1485" s="107">
        <v>5048.97</v>
      </c>
    </row>
    <row r="1486" spans="1:5" x14ac:dyDescent="0.2">
      <c r="A1486" s="3">
        <v>41309</v>
      </c>
      <c r="B1486" s="2" t="s">
        <v>31</v>
      </c>
      <c r="C1486" s="2" t="s">
        <v>23</v>
      </c>
      <c r="D1486" s="2" t="s">
        <v>15</v>
      </c>
      <c r="E1486" s="107">
        <v>2526.65</v>
      </c>
    </row>
    <row r="1487" spans="1:5" x14ac:dyDescent="0.2">
      <c r="A1487" s="3">
        <v>41554</v>
      </c>
      <c r="B1487" s="2" t="s">
        <v>28</v>
      </c>
      <c r="C1487" s="2" t="s">
        <v>23</v>
      </c>
      <c r="D1487" s="2" t="s">
        <v>24</v>
      </c>
      <c r="E1487" s="107">
        <v>8823.48</v>
      </c>
    </row>
    <row r="1488" spans="1:5" x14ac:dyDescent="0.2">
      <c r="A1488" s="3">
        <v>41345</v>
      </c>
      <c r="B1488" s="2" t="s">
        <v>31</v>
      </c>
      <c r="C1488" s="2" t="s">
        <v>20</v>
      </c>
      <c r="D1488" s="2" t="s">
        <v>18</v>
      </c>
      <c r="E1488" s="107">
        <v>6034.21</v>
      </c>
    </row>
    <row r="1489" spans="1:5" x14ac:dyDescent="0.2">
      <c r="A1489" s="3">
        <v>41502</v>
      </c>
      <c r="B1489" s="2" t="s">
        <v>31</v>
      </c>
      <c r="C1489" s="2" t="s">
        <v>14</v>
      </c>
      <c r="D1489" s="2" t="s">
        <v>26</v>
      </c>
      <c r="E1489" s="107">
        <v>3421.82</v>
      </c>
    </row>
    <row r="1490" spans="1:5" x14ac:dyDescent="0.2">
      <c r="A1490" s="3">
        <v>41042</v>
      </c>
      <c r="B1490" s="2" t="s">
        <v>31</v>
      </c>
      <c r="C1490" s="2" t="s">
        <v>27</v>
      </c>
      <c r="D1490" s="2" t="s">
        <v>24</v>
      </c>
      <c r="E1490" s="107">
        <v>8626.83</v>
      </c>
    </row>
    <row r="1491" spans="1:5" x14ac:dyDescent="0.2">
      <c r="A1491" s="3">
        <v>41315</v>
      </c>
      <c r="B1491" s="2" t="s">
        <v>17</v>
      </c>
      <c r="C1491" s="2" t="s">
        <v>23</v>
      </c>
      <c r="D1491" s="2" t="s">
        <v>24</v>
      </c>
      <c r="E1491" s="107">
        <v>2944.99</v>
      </c>
    </row>
    <row r="1492" spans="1:5" x14ac:dyDescent="0.2">
      <c r="A1492" s="3">
        <v>41183</v>
      </c>
      <c r="B1492" s="2" t="s">
        <v>28</v>
      </c>
      <c r="C1492" s="2" t="s">
        <v>27</v>
      </c>
      <c r="D1492" s="2" t="s">
        <v>15</v>
      </c>
      <c r="E1492" s="107">
        <v>8821.31</v>
      </c>
    </row>
    <row r="1493" spans="1:5" x14ac:dyDescent="0.2">
      <c r="A1493" s="3">
        <v>41127</v>
      </c>
      <c r="B1493" s="2" t="s">
        <v>17</v>
      </c>
      <c r="C1493" s="2" t="s">
        <v>23</v>
      </c>
      <c r="D1493" s="2" t="s">
        <v>30</v>
      </c>
      <c r="E1493" s="107">
        <v>2080.83</v>
      </c>
    </row>
    <row r="1494" spans="1:5" x14ac:dyDescent="0.2">
      <c r="A1494" s="3">
        <v>41116</v>
      </c>
      <c r="B1494" s="2" t="s">
        <v>13</v>
      </c>
      <c r="C1494" s="2" t="s">
        <v>14</v>
      </c>
      <c r="D1494" s="2" t="s">
        <v>282</v>
      </c>
      <c r="E1494" s="107">
        <v>1292.67</v>
      </c>
    </row>
    <row r="1495" spans="1:5" x14ac:dyDescent="0.2">
      <c r="A1495" s="3">
        <v>41565</v>
      </c>
      <c r="B1495" s="2" t="s">
        <v>31</v>
      </c>
      <c r="C1495" s="2" t="s">
        <v>23</v>
      </c>
      <c r="D1495" s="2" t="s">
        <v>24</v>
      </c>
      <c r="E1495" s="107">
        <v>6511</v>
      </c>
    </row>
    <row r="1496" spans="1:5" x14ac:dyDescent="0.2">
      <c r="A1496" s="3">
        <v>41016</v>
      </c>
      <c r="B1496" s="2" t="s">
        <v>17</v>
      </c>
      <c r="C1496" s="2" t="s">
        <v>27</v>
      </c>
      <c r="D1496" s="2" t="s">
        <v>36</v>
      </c>
      <c r="E1496" s="107">
        <v>1590.23</v>
      </c>
    </row>
    <row r="1497" spans="1:5" x14ac:dyDescent="0.2">
      <c r="A1497" s="3">
        <v>41296</v>
      </c>
      <c r="B1497" s="2" t="s">
        <v>13</v>
      </c>
      <c r="C1497" s="2" t="s">
        <v>20</v>
      </c>
      <c r="D1497" s="2" t="s">
        <v>32</v>
      </c>
      <c r="E1497" s="107">
        <v>1409.23</v>
      </c>
    </row>
    <row r="1498" spans="1:5" x14ac:dyDescent="0.2">
      <c r="A1498" s="3">
        <v>41442</v>
      </c>
      <c r="B1498" s="2" t="s">
        <v>31</v>
      </c>
      <c r="C1498" s="2" t="s">
        <v>23</v>
      </c>
      <c r="D1498" s="2" t="s">
        <v>282</v>
      </c>
      <c r="E1498" s="107">
        <v>1692.37</v>
      </c>
    </row>
    <row r="1499" spans="1:5" x14ac:dyDescent="0.2">
      <c r="A1499" s="3">
        <v>41367</v>
      </c>
      <c r="B1499" s="2" t="s">
        <v>13</v>
      </c>
      <c r="C1499" s="2" t="s">
        <v>27</v>
      </c>
      <c r="D1499" s="2" t="s">
        <v>21</v>
      </c>
      <c r="E1499" s="107">
        <v>6842.67</v>
      </c>
    </row>
    <row r="1500" spans="1:5" x14ac:dyDescent="0.2">
      <c r="A1500" s="3">
        <v>41392</v>
      </c>
      <c r="B1500" s="2" t="s">
        <v>31</v>
      </c>
      <c r="C1500" s="2" t="s">
        <v>20</v>
      </c>
      <c r="D1500" s="2" t="s">
        <v>15</v>
      </c>
      <c r="E1500" s="107">
        <v>8123.02</v>
      </c>
    </row>
    <row r="1501" spans="1:5" x14ac:dyDescent="0.2">
      <c r="A1501" s="3">
        <v>40932</v>
      </c>
      <c r="B1501" s="2" t="s">
        <v>31</v>
      </c>
      <c r="C1501" s="2" t="s">
        <v>23</v>
      </c>
      <c r="D1501" s="2" t="s">
        <v>282</v>
      </c>
      <c r="E1501" s="107">
        <v>2672.07</v>
      </c>
    </row>
    <row r="1502" spans="1:5" x14ac:dyDescent="0.2">
      <c r="A1502" s="3">
        <v>41511</v>
      </c>
      <c r="B1502" s="2" t="s">
        <v>31</v>
      </c>
      <c r="C1502" s="2" t="s">
        <v>23</v>
      </c>
      <c r="D1502" s="2" t="s">
        <v>24</v>
      </c>
      <c r="E1502" s="107">
        <v>9364.35</v>
      </c>
    </row>
    <row r="1503" spans="1:5" x14ac:dyDescent="0.2">
      <c r="A1503" s="3">
        <v>40941</v>
      </c>
      <c r="B1503" s="2" t="s">
        <v>31</v>
      </c>
      <c r="C1503" s="2" t="s">
        <v>20</v>
      </c>
      <c r="D1503" s="2" t="s">
        <v>26</v>
      </c>
      <c r="E1503" s="107">
        <v>3236.53</v>
      </c>
    </row>
    <row r="1504" spans="1:5" x14ac:dyDescent="0.2">
      <c r="A1504" s="3">
        <v>41086</v>
      </c>
      <c r="B1504" s="2" t="s">
        <v>28</v>
      </c>
      <c r="C1504" s="2" t="s">
        <v>20</v>
      </c>
      <c r="D1504" s="2" t="s">
        <v>21</v>
      </c>
      <c r="E1504" s="107">
        <v>7783.64</v>
      </c>
    </row>
    <row r="1505" spans="1:5" x14ac:dyDescent="0.2">
      <c r="A1505" s="3">
        <v>41048</v>
      </c>
      <c r="B1505" s="2" t="s">
        <v>17</v>
      </c>
      <c r="C1505" s="2" t="s">
        <v>14</v>
      </c>
      <c r="D1505" s="2" t="s">
        <v>21</v>
      </c>
      <c r="E1505" s="107">
        <v>2651.35</v>
      </c>
    </row>
    <row r="1506" spans="1:5" x14ac:dyDescent="0.2">
      <c r="A1506" s="3">
        <v>41237</v>
      </c>
      <c r="B1506" s="2" t="s">
        <v>13</v>
      </c>
      <c r="C1506" s="2" t="s">
        <v>14</v>
      </c>
      <c r="D1506" s="2" t="s">
        <v>35</v>
      </c>
      <c r="E1506" s="107">
        <v>7604.51</v>
      </c>
    </row>
    <row r="1507" spans="1:5" x14ac:dyDescent="0.2">
      <c r="A1507" s="3">
        <v>41337</v>
      </c>
      <c r="B1507" s="2" t="s">
        <v>17</v>
      </c>
      <c r="C1507" s="2" t="s">
        <v>23</v>
      </c>
      <c r="D1507" s="2" t="s">
        <v>36</v>
      </c>
      <c r="E1507" s="107">
        <v>977.6</v>
      </c>
    </row>
    <row r="1508" spans="1:5" x14ac:dyDescent="0.2">
      <c r="A1508" s="3">
        <v>41520</v>
      </c>
      <c r="B1508" s="2" t="s">
        <v>28</v>
      </c>
      <c r="C1508" s="2" t="s">
        <v>20</v>
      </c>
      <c r="D1508" s="2" t="s">
        <v>15</v>
      </c>
      <c r="E1508" s="107">
        <v>2193.91</v>
      </c>
    </row>
    <row r="1509" spans="1:5" x14ac:dyDescent="0.2">
      <c r="A1509" s="3">
        <v>41577</v>
      </c>
      <c r="B1509" s="2" t="s">
        <v>28</v>
      </c>
      <c r="C1509" s="2" t="s">
        <v>20</v>
      </c>
      <c r="D1509" s="2" t="s">
        <v>36</v>
      </c>
      <c r="E1509" s="107">
        <v>9958.91</v>
      </c>
    </row>
    <row r="1510" spans="1:5" x14ac:dyDescent="0.2">
      <c r="A1510" s="3">
        <v>41432</v>
      </c>
      <c r="B1510" s="2" t="s">
        <v>17</v>
      </c>
      <c r="C1510" s="2" t="s">
        <v>20</v>
      </c>
      <c r="D1510" s="2" t="s">
        <v>34</v>
      </c>
      <c r="E1510" s="107">
        <v>326.17</v>
      </c>
    </row>
    <row r="1511" spans="1:5" x14ac:dyDescent="0.2">
      <c r="A1511" s="3">
        <v>41202</v>
      </c>
      <c r="B1511" s="2" t="s">
        <v>28</v>
      </c>
      <c r="C1511" s="2" t="s">
        <v>14</v>
      </c>
      <c r="D1511" s="2" t="s">
        <v>21</v>
      </c>
      <c r="E1511" s="107">
        <v>7405.59</v>
      </c>
    </row>
    <row r="1512" spans="1:5" x14ac:dyDescent="0.2">
      <c r="A1512" s="3">
        <v>41332</v>
      </c>
      <c r="B1512" s="2" t="s">
        <v>31</v>
      </c>
      <c r="C1512" s="2" t="s">
        <v>20</v>
      </c>
      <c r="D1512" s="2" t="s">
        <v>33</v>
      </c>
      <c r="E1512" s="107">
        <v>1355.81</v>
      </c>
    </row>
    <row r="1513" spans="1:5" x14ac:dyDescent="0.2">
      <c r="A1513" s="3">
        <v>41093</v>
      </c>
      <c r="B1513" s="2" t="s">
        <v>17</v>
      </c>
      <c r="C1513" s="2" t="s">
        <v>20</v>
      </c>
      <c r="D1513" s="2" t="s">
        <v>29</v>
      </c>
      <c r="E1513" s="107">
        <v>4319.04</v>
      </c>
    </row>
    <row r="1514" spans="1:5" x14ac:dyDescent="0.2">
      <c r="A1514" s="3">
        <v>41153</v>
      </c>
      <c r="B1514" s="2" t="s">
        <v>17</v>
      </c>
      <c r="C1514" s="2" t="s">
        <v>14</v>
      </c>
      <c r="D1514" s="2" t="s">
        <v>33</v>
      </c>
      <c r="E1514" s="107">
        <v>1267.8599999999999</v>
      </c>
    </row>
    <row r="1515" spans="1:5" x14ac:dyDescent="0.2">
      <c r="A1515" s="3">
        <v>41211</v>
      </c>
      <c r="B1515" s="2" t="s">
        <v>13</v>
      </c>
      <c r="C1515" s="2" t="s">
        <v>23</v>
      </c>
      <c r="D1515" s="2" t="s">
        <v>33</v>
      </c>
      <c r="E1515" s="107">
        <v>3984.23</v>
      </c>
    </row>
    <row r="1516" spans="1:5" x14ac:dyDescent="0.2">
      <c r="A1516" s="3">
        <v>40913</v>
      </c>
      <c r="B1516" s="2" t="s">
        <v>17</v>
      </c>
      <c r="C1516" s="2" t="s">
        <v>27</v>
      </c>
      <c r="D1516" s="2" t="s">
        <v>282</v>
      </c>
      <c r="E1516" s="107">
        <v>301.98</v>
      </c>
    </row>
    <row r="1517" spans="1:5" x14ac:dyDescent="0.2">
      <c r="A1517" s="3">
        <v>41524</v>
      </c>
      <c r="B1517" s="2" t="s">
        <v>31</v>
      </c>
      <c r="C1517" s="2" t="s">
        <v>20</v>
      </c>
      <c r="D1517" s="2" t="s">
        <v>18</v>
      </c>
      <c r="E1517" s="107">
        <v>3258.95</v>
      </c>
    </row>
    <row r="1518" spans="1:5" x14ac:dyDescent="0.2">
      <c r="A1518" s="3">
        <v>40915</v>
      </c>
      <c r="B1518" s="2" t="s">
        <v>13</v>
      </c>
      <c r="C1518" s="2" t="s">
        <v>23</v>
      </c>
      <c r="D1518" s="2" t="s">
        <v>35</v>
      </c>
      <c r="E1518" s="107">
        <v>6336.02</v>
      </c>
    </row>
    <row r="1519" spans="1:5" x14ac:dyDescent="0.2">
      <c r="A1519" s="3">
        <v>41030</v>
      </c>
      <c r="B1519" s="2" t="s">
        <v>17</v>
      </c>
      <c r="C1519" s="2" t="s">
        <v>20</v>
      </c>
      <c r="D1519" s="2" t="s">
        <v>18</v>
      </c>
      <c r="E1519" s="107">
        <v>7987.99</v>
      </c>
    </row>
    <row r="1520" spans="1:5" x14ac:dyDescent="0.2">
      <c r="A1520" s="3">
        <v>41494</v>
      </c>
      <c r="B1520" s="2" t="s">
        <v>13</v>
      </c>
      <c r="C1520" s="2" t="s">
        <v>20</v>
      </c>
      <c r="D1520" s="2" t="s">
        <v>18</v>
      </c>
      <c r="E1520" s="107">
        <v>9532.74</v>
      </c>
    </row>
    <row r="1521" spans="1:5" x14ac:dyDescent="0.2">
      <c r="A1521" s="3">
        <v>41637</v>
      </c>
      <c r="B1521" s="2" t="s">
        <v>28</v>
      </c>
      <c r="C1521" s="2" t="s">
        <v>23</v>
      </c>
      <c r="D1521" s="2" t="s">
        <v>30</v>
      </c>
      <c r="E1521" s="107">
        <v>6835.78</v>
      </c>
    </row>
    <row r="1522" spans="1:5" x14ac:dyDescent="0.2">
      <c r="A1522" s="3">
        <v>41340</v>
      </c>
      <c r="B1522" s="2" t="s">
        <v>28</v>
      </c>
      <c r="C1522" s="2" t="s">
        <v>20</v>
      </c>
      <c r="D1522" s="2" t="s">
        <v>29</v>
      </c>
      <c r="E1522" s="107">
        <v>3895.21</v>
      </c>
    </row>
    <row r="1523" spans="1:5" x14ac:dyDescent="0.2">
      <c r="A1523" s="3">
        <v>41201</v>
      </c>
      <c r="B1523" s="2" t="s">
        <v>13</v>
      </c>
      <c r="C1523" s="2" t="s">
        <v>20</v>
      </c>
      <c r="D1523" s="2" t="s">
        <v>15</v>
      </c>
      <c r="E1523" s="107">
        <v>2553.1</v>
      </c>
    </row>
    <row r="1524" spans="1:5" x14ac:dyDescent="0.2">
      <c r="A1524" s="3">
        <v>41279</v>
      </c>
      <c r="B1524" s="2" t="s">
        <v>31</v>
      </c>
      <c r="C1524" s="2" t="s">
        <v>27</v>
      </c>
      <c r="D1524" s="2" t="s">
        <v>30</v>
      </c>
      <c r="E1524" s="107">
        <v>234.42</v>
      </c>
    </row>
    <row r="1525" spans="1:5" x14ac:dyDescent="0.2">
      <c r="A1525" s="3">
        <v>41122</v>
      </c>
      <c r="B1525" s="2" t="s">
        <v>13</v>
      </c>
      <c r="C1525" s="2" t="s">
        <v>14</v>
      </c>
      <c r="D1525" s="2" t="s">
        <v>33</v>
      </c>
      <c r="E1525" s="107">
        <v>906.58</v>
      </c>
    </row>
    <row r="1526" spans="1:5" x14ac:dyDescent="0.2">
      <c r="A1526" s="3">
        <v>41215</v>
      </c>
      <c r="B1526" s="2" t="s">
        <v>31</v>
      </c>
      <c r="C1526" s="2" t="s">
        <v>23</v>
      </c>
      <c r="D1526" s="2" t="s">
        <v>33</v>
      </c>
      <c r="E1526" s="107">
        <v>9445.4599999999991</v>
      </c>
    </row>
    <row r="1527" spans="1:5" x14ac:dyDescent="0.2">
      <c r="A1527" s="3">
        <v>41487</v>
      </c>
      <c r="B1527" s="2" t="s">
        <v>17</v>
      </c>
      <c r="C1527" s="2" t="s">
        <v>23</v>
      </c>
      <c r="D1527" s="2" t="s">
        <v>26</v>
      </c>
      <c r="E1527" s="107">
        <v>537.72</v>
      </c>
    </row>
    <row r="1528" spans="1:5" x14ac:dyDescent="0.2">
      <c r="A1528" s="3">
        <v>40978</v>
      </c>
      <c r="B1528" s="2" t="s">
        <v>28</v>
      </c>
      <c r="C1528" s="2" t="s">
        <v>27</v>
      </c>
      <c r="D1528" s="2" t="s">
        <v>35</v>
      </c>
      <c r="E1528" s="107">
        <v>4683.67</v>
      </c>
    </row>
    <row r="1529" spans="1:5" x14ac:dyDescent="0.2">
      <c r="A1529" s="3">
        <v>41359</v>
      </c>
      <c r="B1529" s="2" t="s">
        <v>17</v>
      </c>
      <c r="C1529" s="2" t="s">
        <v>14</v>
      </c>
      <c r="D1529" s="2" t="s">
        <v>36</v>
      </c>
      <c r="E1529" s="107">
        <v>8058.5</v>
      </c>
    </row>
    <row r="1530" spans="1:5" x14ac:dyDescent="0.2">
      <c r="A1530" s="3">
        <v>40938</v>
      </c>
      <c r="B1530" s="2" t="s">
        <v>17</v>
      </c>
      <c r="C1530" s="2" t="s">
        <v>27</v>
      </c>
      <c r="D1530" s="2" t="s">
        <v>34</v>
      </c>
      <c r="E1530" s="107">
        <v>2375.75</v>
      </c>
    </row>
    <row r="1531" spans="1:5" x14ac:dyDescent="0.2">
      <c r="A1531" s="3">
        <v>41068</v>
      </c>
      <c r="B1531" s="2" t="s">
        <v>13</v>
      </c>
      <c r="C1531" s="2" t="s">
        <v>14</v>
      </c>
      <c r="D1531" s="2" t="s">
        <v>282</v>
      </c>
      <c r="E1531" s="107">
        <v>5392.6</v>
      </c>
    </row>
    <row r="1532" spans="1:5" x14ac:dyDescent="0.2">
      <c r="A1532" s="3">
        <v>41285</v>
      </c>
      <c r="B1532" s="2" t="s">
        <v>17</v>
      </c>
      <c r="C1532" s="2" t="s">
        <v>23</v>
      </c>
      <c r="D1532" s="2" t="s">
        <v>18</v>
      </c>
      <c r="E1532" s="107">
        <v>638.58000000000004</v>
      </c>
    </row>
    <row r="1533" spans="1:5" x14ac:dyDescent="0.2">
      <c r="A1533" s="3">
        <v>41121</v>
      </c>
      <c r="B1533" s="2" t="s">
        <v>13</v>
      </c>
      <c r="C1533" s="2" t="s">
        <v>23</v>
      </c>
      <c r="D1533" s="2" t="s">
        <v>18</v>
      </c>
      <c r="E1533" s="107">
        <v>8731.93</v>
      </c>
    </row>
    <row r="1534" spans="1:5" x14ac:dyDescent="0.2">
      <c r="A1534" s="3">
        <v>41058</v>
      </c>
      <c r="B1534" s="2" t="s">
        <v>13</v>
      </c>
      <c r="C1534" s="2" t="s">
        <v>14</v>
      </c>
      <c r="D1534" s="2" t="s">
        <v>34</v>
      </c>
      <c r="E1534" s="107">
        <v>4212.3900000000003</v>
      </c>
    </row>
    <row r="1535" spans="1:5" x14ac:dyDescent="0.2">
      <c r="A1535" s="3">
        <v>41079</v>
      </c>
      <c r="B1535" s="2" t="s">
        <v>17</v>
      </c>
      <c r="C1535" s="2" t="s">
        <v>14</v>
      </c>
      <c r="D1535" s="2" t="s">
        <v>34</v>
      </c>
      <c r="E1535" s="107">
        <v>8385.7999999999993</v>
      </c>
    </row>
    <row r="1536" spans="1:5" x14ac:dyDescent="0.2">
      <c r="A1536" s="3">
        <v>41268</v>
      </c>
      <c r="B1536" s="2" t="s">
        <v>28</v>
      </c>
      <c r="C1536" s="2" t="s">
        <v>14</v>
      </c>
      <c r="D1536" s="2" t="s">
        <v>32</v>
      </c>
      <c r="E1536" s="107">
        <v>5859.68</v>
      </c>
    </row>
    <row r="1537" spans="1:5" x14ac:dyDescent="0.2">
      <c r="A1537" s="3">
        <v>41434</v>
      </c>
      <c r="B1537" s="2" t="s">
        <v>17</v>
      </c>
      <c r="C1537" s="2" t="s">
        <v>23</v>
      </c>
      <c r="D1537" s="2" t="s">
        <v>18</v>
      </c>
      <c r="E1537" s="107">
        <v>7503.59</v>
      </c>
    </row>
    <row r="1538" spans="1:5" x14ac:dyDescent="0.2">
      <c r="A1538" s="3">
        <v>41436</v>
      </c>
      <c r="B1538" s="2" t="s">
        <v>17</v>
      </c>
      <c r="C1538" s="2" t="s">
        <v>14</v>
      </c>
      <c r="D1538" s="2" t="s">
        <v>35</v>
      </c>
      <c r="E1538" s="107">
        <v>6842.14</v>
      </c>
    </row>
    <row r="1539" spans="1:5" x14ac:dyDescent="0.2">
      <c r="A1539" s="3">
        <v>41412</v>
      </c>
      <c r="B1539" s="2" t="s">
        <v>28</v>
      </c>
      <c r="C1539" s="2" t="s">
        <v>27</v>
      </c>
      <c r="D1539" s="2" t="s">
        <v>36</v>
      </c>
      <c r="E1539" s="107">
        <v>4653.32</v>
      </c>
    </row>
    <row r="1540" spans="1:5" x14ac:dyDescent="0.2">
      <c r="A1540" s="3">
        <v>41394</v>
      </c>
      <c r="B1540" s="2" t="s">
        <v>28</v>
      </c>
      <c r="C1540" s="2" t="s">
        <v>23</v>
      </c>
      <c r="D1540" s="2" t="s">
        <v>26</v>
      </c>
      <c r="E1540" s="107">
        <v>974.24</v>
      </c>
    </row>
    <row r="1541" spans="1:5" x14ac:dyDescent="0.2">
      <c r="A1541" s="3">
        <v>41364</v>
      </c>
      <c r="B1541" s="2" t="s">
        <v>31</v>
      </c>
      <c r="C1541" s="2" t="s">
        <v>14</v>
      </c>
      <c r="D1541" s="2" t="s">
        <v>36</v>
      </c>
      <c r="E1541" s="107">
        <v>5939.5</v>
      </c>
    </row>
    <row r="1542" spans="1:5" x14ac:dyDescent="0.2">
      <c r="A1542" s="3">
        <v>41240</v>
      </c>
      <c r="B1542" s="2" t="s">
        <v>31</v>
      </c>
      <c r="C1542" s="2" t="s">
        <v>14</v>
      </c>
      <c r="D1542" s="2" t="s">
        <v>30</v>
      </c>
      <c r="E1542" s="107">
        <v>2776.13</v>
      </c>
    </row>
    <row r="1543" spans="1:5" x14ac:dyDescent="0.2">
      <c r="A1543" s="3">
        <v>41442</v>
      </c>
      <c r="B1543" s="2" t="s">
        <v>31</v>
      </c>
      <c r="C1543" s="2" t="s">
        <v>14</v>
      </c>
      <c r="D1543" s="2" t="s">
        <v>32</v>
      </c>
      <c r="E1543" s="107">
        <v>9281.7099999999991</v>
      </c>
    </row>
    <row r="1544" spans="1:5" x14ac:dyDescent="0.2">
      <c r="A1544" s="3">
        <v>41612</v>
      </c>
      <c r="B1544" s="2" t="s">
        <v>13</v>
      </c>
      <c r="C1544" s="2" t="s">
        <v>23</v>
      </c>
      <c r="D1544" s="2" t="s">
        <v>18</v>
      </c>
      <c r="E1544" s="107">
        <v>4369.2</v>
      </c>
    </row>
    <row r="1545" spans="1:5" x14ac:dyDescent="0.2">
      <c r="A1545" s="3">
        <v>41312</v>
      </c>
      <c r="B1545" s="2" t="s">
        <v>28</v>
      </c>
      <c r="C1545" s="2" t="s">
        <v>27</v>
      </c>
      <c r="D1545" s="2" t="s">
        <v>282</v>
      </c>
      <c r="E1545" s="107">
        <v>7048.83</v>
      </c>
    </row>
    <row r="1546" spans="1:5" x14ac:dyDescent="0.2">
      <c r="A1546" s="3">
        <v>41629</v>
      </c>
      <c r="B1546" s="2" t="s">
        <v>17</v>
      </c>
      <c r="C1546" s="2" t="s">
        <v>20</v>
      </c>
      <c r="D1546" s="2" t="s">
        <v>35</v>
      </c>
      <c r="E1546" s="107">
        <v>512.46</v>
      </c>
    </row>
    <row r="1547" spans="1:5" x14ac:dyDescent="0.2">
      <c r="A1547" s="3">
        <v>41504</v>
      </c>
      <c r="B1547" s="2" t="s">
        <v>31</v>
      </c>
      <c r="C1547" s="2" t="s">
        <v>14</v>
      </c>
      <c r="D1547" s="2" t="s">
        <v>18</v>
      </c>
      <c r="E1547" s="107">
        <v>4227.09</v>
      </c>
    </row>
    <row r="1548" spans="1:5" x14ac:dyDescent="0.2">
      <c r="A1548" s="3">
        <v>41037</v>
      </c>
      <c r="B1548" s="2" t="s">
        <v>13</v>
      </c>
      <c r="C1548" s="2" t="s">
        <v>23</v>
      </c>
      <c r="D1548" s="2" t="s">
        <v>32</v>
      </c>
      <c r="E1548" s="107">
        <v>9556.4</v>
      </c>
    </row>
    <row r="1549" spans="1:5" x14ac:dyDescent="0.2">
      <c r="A1549" s="3">
        <v>41446</v>
      </c>
      <c r="B1549" s="2" t="s">
        <v>17</v>
      </c>
      <c r="C1549" s="2" t="s">
        <v>14</v>
      </c>
      <c r="D1549" s="2" t="s">
        <v>33</v>
      </c>
      <c r="E1549" s="107">
        <v>9151.75</v>
      </c>
    </row>
    <row r="1550" spans="1:5" x14ac:dyDescent="0.2">
      <c r="A1550" s="3">
        <v>41033</v>
      </c>
      <c r="B1550" s="2" t="s">
        <v>28</v>
      </c>
      <c r="C1550" s="2" t="s">
        <v>20</v>
      </c>
      <c r="D1550" s="2" t="s">
        <v>29</v>
      </c>
      <c r="E1550" s="107">
        <v>1852.9</v>
      </c>
    </row>
    <row r="1551" spans="1:5" x14ac:dyDescent="0.2">
      <c r="A1551" s="3">
        <v>41559</v>
      </c>
      <c r="B1551" s="2" t="s">
        <v>28</v>
      </c>
      <c r="C1551" s="2" t="s">
        <v>20</v>
      </c>
      <c r="D1551" s="2" t="s">
        <v>29</v>
      </c>
      <c r="E1551" s="107">
        <v>9512.85</v>
      </c>
    </row>
    <row r="1552" spans="1:5" x14ac:dyDescent="0.2">
      <c r="A1552" s="3">
        <v>41329</v>
      </c>
      <c r="B1552" s="2" t="s">
        <v>13</v>
      </c>
      <c r="C1552" s="2" t="s">
        <v>27</v>
      </c>
      <c r="D1552" s="2" t="s">
        <v>18</v>
      </c>
      <c r="E1552" s="107">
        <v>4424.8599999999997</v>
      </c>
    </row>
    <row r="1553" spans="1:5" x14ac:dyDescent="0.2">
      <c r="A1553" s="3">
        <v>41338</v>
      </c>
      <c r="B1553" s="2" t="s">
        <v>31</v>
      </c>
      <c r="C1553" s="2" t="s">
        <v>23</v>
      </c>
      <c r="D1553" s="2" t="s">
        <v>36</v>
      </c>
      <c r="E1553" s="107">
        <v>8281.25</v>
      </c>
    </row>
    <row r="1554" spans="1:5" x14ac:dyDescent="0.2">
      <c r="A1554" s="3">
        <v>40945</v>
      </c>
      <c r="B1554" s="2" t="s">
        <v>28</v>
      </c>
      <c r="C1554" s="2" t="s">
        <v>27</v>
      </c>
      <c r="D1554" s="2" t="s">
        <v>32</v>
      </c>
      <c r="E1554" s="107">
        <v>7827.71</v>
      </c>
    </row>
    <row r="1555" spans="1:5" x14ac:dyDescent="0.2">
      <c r="A1555" s="3">
        <v>41127</v>
      </c>
      <c r="B1555" s="2" t="s">
        <v>17</v>
      </c>
      <c r="C1555" s="2" t="s">
        <v>20</v>
      </c>
      <c r="D1555" s="2" t="s">
        <v>18</v>
      </c>
      <c r="E1555" s="107">
        <v>1819.25</v>
      </c>
    </row>
    <row r="1556" spans="1:5" x14ac:dyDescent="0.2">
      <c r="A1556" s="3">
        <v>41338</v>
      </c>
      <c r="B1556" s="2" t="s">
        <v>13</v>
      </c>
      <c r="C1556" s="2" t="s">
        <v>20</v>
      </c>
      <c r="D1556" s="2" t="s">
        <v>26</v>
      </c>
      <c r="E1556" s="107">
        <v>2790.18</v>
      </c>
    </row>
    <row r="1557" spans="1:5" x14ac:dyDescent="0.2">
      <c r="A1557" s="3">
        <v>41004</v>
      </c>
      <c r="B1557" s="2" t="s">
        <v>28</v>
      </c>
      <c r="C1557" s="2" t="s">
        <v>23</v>
      </c>
      <c r="D1557" s="2" t="s">
        <v>29</v>
      </c>
      <c r="E1557" s="107">
        <v>3922.96</v>
      </c>
    </row>
    <row r="1558" spans="1:5" x14ac:dyDescent="0.2">
      <c r="A1558" s="3">
        <v>41504</v>
      </c>
      <c r="B1558" s="2" t="s">
        <v>28</v>
      </c>
      <c r="C1558" s="2" t="s">
        <v>27</v>
      </c>
      <c r="D1558" s="2" t="s">
        <v>30</v>
      </c>
      <c r="E1558" s="107">
        <v>4682.43</v>
      </c>
    </row>
    <row r="1559" spans="1:5" x14ac:dyDescent="0.2">
      <c r="A1559" s="3">
        <v>40927</v>
      </c>
      <c r="B1559" s="2" t="s">
        <v>13</v>
      </c>
      <c r="C1559" s="2" t="s">
        <v>27</v>
      </c>
      <c r="D1559" s="2" t="s">
        <v>18</v>
      </c>
      <c r="E1559" s="107">
        <v>7881.88</v>
      </c>
    </row>
    <row r="1560" spans="1:5" x14ac:dyDescent="0.2">
      <c r="A1560" s="3">
        <v>41637</v>
      </c>
      <c r="B1560" s="2" t="s">
        <v>28</v>
      </c>
      <c r="C1560" s="2" t="s">
        <v>20</v>
      </c>
      <c r="D1560" s="2" t="s">
        <v>34</v>
      </c>
      <c r="E1560" s="107">
        <v>4802.22</v>
      </c>
    </row>
    <row r="1561" spans="1:5" x14ac:dyDescent="0.2">
      <c r="A1561" s="3">
        <v>41247</v>
      </c>
      <c r="B1561" s="2" t="s">
        <v>17</v>
      </c>
      <c r="C1561" s="2" t="s">
        <v>23</v>
      </c>
      <c r="D1561" s="2" t="s">
        <v>26</v>
      </c>
      <c r="E1561" s="107">
        <v>5405.11</v>
      </c>
    </row>
    <row r="1562" spans="1:5" x14ac:dyDescent="0.2">
      <c r="A1562" s="3">
        <v>41318</v>
      </c>
      <c r="B1562" s="2" t="s">
        <v>31</v>
      </c>
      <c r="C1562" s="2" t="s">
        <v>27</v>
      </c>
      <c r="D1562" s="2" t="s">
        <v>35</v>
      </c>
      <c r="E1562" s="107">
        <v>8613.5499999999993</v>
      </c>
    </row>
    <row r="1563" spans="1:5" x14ac:dyDescent="0.2">
      <c r="A1563" s="3">
        <v>41315</v>
      </c>
      <c r="B1563" s="2" t="s">
        <v>13</v>
      </c>
      <c r="C1563" s="2" t="s">
        <v>14</v>
      </c>
      <c r="D1563" s="2" t="s">
        <v>18</v>
      </c>
      <c r="E1563" s="107">
        <v>2273.7399999999998</v>
      </c>
    </row>
    <row r="1564" spans="1:5" x14ac:dyDescent="0.2">
      <c r="A1564" s="3">
        <v>40959</v>
      </c>
      <c r="B1564" s="2" t="s">
        <v>17</v>
      </c>
      <c r="C1564" s="2" t="s">
        <v>14</v>
      </c>
      <c r="D1564" s="2" t="s">
        <v>33</v>
      </c>
      <c r="E1564" s="107">
        <v>8290.76</v>
      </c>
    </row>
    <row r="1565" spans="1:5" x14ac:dyDescent="0.2">
      <c r="A1565" s="3">
        <v>41255</v>
      </c>
      <c r="B1565" s="2" t="s">
        <v>13</v>
      </c>
      <c r="C1565" s="2" t="s">
        <v>23</v>
      </c>
      <c r="D1565" s="2" t="s">
        <v>34</v>
      </c>
      <c r="E1565" s="107">
        <v>5419.91</v>
      </c>
    </row>
    <row r="1566" spans="1:5" x14ac:dyDescent="0.2">
      <c r="A1566" s="3">
        <v>41555</v>
      </c>
      <c r="B1566" s="2" t="s">
        <v>31</v>
      </c>
      <c r="C1566" s="2" t="s">
        <v>23</v>
      </c>
      <c r="D1566" s="2" t="s">
        <v>29</v>
      </c>
      <c r="E1566" s="107">
        <v>4815.74</v>
      </c>
    </row>
    <row r="1567" spans="1:5" x14ac:dyDescent="0.2">
      <c r="A1567" s="3">
        <v>41214</v>
      </c>
      <c r="B1567" s="2" t="s">
        <v>28</v>
      </c>
      <c r="C1567" s="2" t="s">
        <v>14</v>
      </c>
      <c r="D1567" s="2" t="s">
        <v>30</v>
      </c>
      <c r="E1567" s="107">
        <v>1373.15</v>
      </c>
    </row>
    <row r="1568" spans="1:5" x14ac:dyDescent="0.2">
      <c r="A1568" s="3">
        <v>41281</v>
      </c>
      <c r="B1568" s="2" t="s">
        <v>13</v>
      </c>
      <c r="C1568" s="2" t="s">
        <v>20</v>
      </c>
      <c r="D1568" s="2" t="s">
        <v>30</v>
      </c>
      <c r="E1568" s="107">
        <v>6720.97</v>
      </c>
    </row>
    <row r="1569" spans="1:5" x14ac:dyDescent="0.2">
      <c r="A1569" s="3">
        <v>41035</v>
      </c>
      <c r="B1569" s="2" t="s">
        <v>13</v>
      </c>
      <c r="C1569" s="2" t="s">
        <v>27</v>
      </c>
      <c r="D1569" s="2" t="s">
        <v>33</v>
      </c>
      <c r="E1569" s="107">
        <v>3677.86</v>
      </c>
    </row>
    <row r="1570" spans="1:5" x14ac:dyDescent="0.2">
      <c r="A1570" s="3">
        <v>41094</v>
      </c>
      <c r="B1570" s="2" t="s">
        <v>31</v>
      </c>
      <c r="C1570" s="2" t="s">
        <v>23</v>
      </c>
      <c r="D1570" s="2" t="s">
        <v>282</v>
      </c>
      <c r="E1570" s="107">
        <v>8805.44</v>
      </c>
    </row>
    <row r="1571" spans="1:5" x14ac:dyDescent="0.2">
      <c r="A1571" s="3">
        <v>41107</v>
      </c>
      <c r="B1571" s="2" t="s">
        <v>17</v>
      </c>
      <c r="C1571" s="2" t="s">
        <v>23</v>
      </c>
      <c r="D1571" s="2" t="s">
        <v>36</v>
      </c>
      <c r="E1571" s="107">
        <v>328.15</v>
      </c>
    </row>
    <row r="1572" spans="1:5" x14ac:dyDescent="0.2">
      <c r="A1572" s="3">
        <v>41309</v>
      </c>
      <c r="B1572" s="2" t="s">
        <v>17</v>
      </c>
      <c r="C1572" s="2" t="s">
        <v>14</v>
      </c>
      <c r="D1572" s="2" t="s">
        <v>33</v>
      </c>
      <c r="E1572" s="107">
        <v>9139.43</v>
      </c>
    </row>
    <row r="1573" spans="1:5" x14ac:dyDescent="0.2">
      <c r="A1573" s="3">
        <v>41456</v>
      </c>
      <c r="B1573" s="2" t="s">
        <v>17</v>
      </c>
      <c r="C1573" s="2" t="s">
        <v>14</v>
      </c>
      <c r="D1573" s="2" t="s">
        <v>282</v>
      </c>
      <c r="E1573" s="107">
        <v>8442.98</v>
      </c>
    </row>
    <row r="1574" spans="1:5" x14ac:dyDescent="0.2">
      <c r="A1574" s="3">
        <v>41412</v>
      </c>
      <c r="B1574" s="2" t="s">
        <v>28</v>
      </c>
      <c r="C1574" s="2" t="s">
        <v>23</v>
      </c>
      <c r="D1574" s="2" t="s">
        <v>32</v>
      </c>
      <c r="E1574" s="107">
        <v>8291.9599999999991</v>
      </c>
    </row>
    <row r="1575" spans="1:5" x14ac:dyDescent="0.2">
      <c r="A1575" s="3">
        <v>41052</v>
      </c>
      <c r="B1575" s="2" t="s">
        <v>17</v>
      </c>
      <c r="C1575" s="2" t="s">
        <v>23</v>
      </c>
      <c r="D1575" s="2" t="s">
        <v>36</v>
      </c>
      <c r="E1575" s="107">
        <v>7690.36</v>
      </c>
    </row>
    <row r="1576" spans="1:5" x14ac:dyDescent="0.2">
      <c r="A1576" s="3">
        <v>41260</v>
      </c>
      <c r="B1576" s="2" t="s">
        <v>13</v>
      </c>
      <c r="C1576" s="2" t="s">
        <v>23</v>
      </c>
      <c r="D1576" s="2" t="s">
        <v>36</v>
      </c>
      <c r="E1576" s="107">
        <v>1700.86</v>
      </c>
    </row>
    <row r="1577" spans="1:5" x14ac:dyDescent="0.2">
      <c r="A1577" s="3">
        <v>41262</v>
      </c>
      <c r="B1577" s="2" t="s">
        <v>13</v>
      </c>
      <c r="C1577" s="2" t="s">
        <v>27</v>
      </c>
      <c r="D1577" s="2" t="s">
        <v>15</v>
      </c>
      <c r="E1577" s="107">
        <v>4392.51</v>
      </c>
    </row>
    <row r="1578" spans="1:5" x14ac:dyDescent="0.2">
      <c r="A1578" s="3">
        <v>41339</v>
      </c>
      <c r="B1578" s="2" t="s">
        <v>28</v>
      </c>
      <c r="C1578" s="2" t="s">
        <v>23</v>
      </c>
      <c r="D1578" s="2" t="s">
        <v>282</v>
      </c>
      <c r="E1578" s="107">
        <v>5128.1000000000004</v>
      </c>
    </row>
    <row r="1579" spans="1:5" x14ac:dyDescent="0.2">
      <c r="A1579" s="3">
        <v>41014</v>
      </c>
      <c r="B1579" s="2" t="s">
        <v>17</v>
      </c>
      <c r="C1579" s="2" t="s">
        <v>23</v>
      </c>
      <c r="D1579" s="2" t="s">
        <v>18</v>
      </c>
      <c r="E1579" s="107">
        <v>2969.35</v>
      </c>
    </row>
    <row r="1580" spans="1:5" x14ac:dyDescent="0.2">
      <c r="A1580" s="3">
        <v>41336</v>
      </c>
      <c r="B1580" s="2" t="s">
        <v>13</v>
      </c>
      <c r="C1580" s="2" t="s">
        <v>27</v>
      </c>
      <c r="D1580" s="2" t="s">
        <v>24</v>
      </c>
      <c r="E1580" s="107">
        <v>7962.77</v>
      </c>
    </row>
    <row r="1581" spans="1:5" x14ac:dyDescent="0.2">
      <c r="A1581" s="3">
        <v>41092</v>
      </c>
      <c r="B1581" s="2" t="s">
        <v>13</v>
      </c>
      <c r="C1581" s="2" t="s">
        <v>27</v>
      </c>
      <c r="D1581" s="2" t="s">
        <v>30</v>
      </c>
      <c r="E1581" s="107">
        <v>8123.53</v>
      </c>
    </row>
    <row r="1582" spans="1:5" x14ac:dyDescent="0.2">
      <c r="A1582" s="3">
        <v>41316</v>
      </c>
      <c r="B1582" s="2" t="s">
        <v>13</v>
      </c>
      <c r="C1582" s="2" t="s">
        <v>23</v>
      </c>
      <c r="D1582" s="2" t="s">
        <v>15</v>
      </c>
      <c r="E1582" s="107">
        <v>3780.15</v>
      </c>
    </row>
    <row r="1583" spans="1:5" x14ac:dyDescent="0.2">
      <c r="A1583" s="3">
        <v>41280</v>
      </c>
      <c r="B1583" s="2" t="s">
        <v>31</v>
      </c>
      <c r="C1583" s="2" t="s">
        <v>23</v>
      </c>
      <c r="D1583" s="2" t="s">
        <v>30</v>
      </c>
      <c r="E1583" s="107">
        <v>226.82</v>
      </c>
    </row>
    <row r="1584" spans="1:5" x14ac:dyDescent="0.2">
      <c r="A1584" s="3">
        <v>41358</v>
      </c>
      <c r="B1584" s="2" t="s">
        <v>31</v>
      </c>
      <c r="C1584" s="2" t="s">
        <v>23</v>
      </c>
      <c r="D1584" s="2" t="s">
        <v>29</v>
      </c>
      <c r="E1584" s="107">
        <v>1900.39</v>
      </c>
    </row>
    <row r="1585" spans="1:5" x14ac:dyDescent="0.2">
      <c r="A1585" s="3">
        <v>40912</v>
      </c>
      <c r="B1585" s="2" t="s">
        <v>17</v>
      </c>
      <c r="C1585" s="2" t="s">
        <v>27</v>
      </c>
      <c r="D1585" s="2" t="s">
        <v>21</v>
      </c>
      <c r="E1585" s="107">
        <v>4624.37</v>
      </c>
    </row>
    <row r="1586" spans="1:5" x14ac:dyDescent="0.2">
      <c r="A1586" s="3">
        <v>41079</v>
      </c>
      <c r="B1586" s="2" t="s">
        <v>13</v>
      </c>
      <c r="C1586" s="2" t="s">
        <v>14</v>
      </c>
      <c r="D1586" s="2" t="s">
        <v>34</v>
      </c>
      <c r="E1586" s="107">
        <v>271.74</v>
      </c>
    </row>
    <row r="1587" spans="1:5" x14ac:dyDescent="0.2">
      <c r="A1587" s="3">
        <v>40969</v>
      </c>
      <c r="B1587" s="2" t="s">
        <v>13</v>
      </c>
      <c r="C1587" s="2" t="s">
        <v>23</v>
      </c>
      <c r="D1587" s="2" t="s">
        <v>36</v>
      </c>
      <c r="E1587" s="107">
        <v>7318.15</v>
      </c>
    </row>
    <row r="1588" spans="1:5" x14ac:dyDescent="0.2">
      <c r="A1588" s="3">
        <v>40916</v>
      </c>
      <c r="B1588" s="2" t="s">
        <v>28</v>
      </c>
      <c r="C1588" s="2" t="s">
        <v>20</v>
      </c>
      <c r="D1588" s="2" t="s">
        <v>35</v>
      </c>
      <c r="E1588" s="107">
        <v>2795.66</v>
      </c>
    </row>
    <row r="1589" spans="1:5" x14ac:dyDescent="0.2">
      <c r="A1589" s="3">
        <v>41194</v>
      </c>
      <c r="B1589" s="2" t="s">
        <v>17</v>
      </c>
      <c r="C1589" s="2" t="s">
        <v>27</v>
      </c>
      <c r="D1589" s="2" t="s">
        <v>36</v>
      </c>
      <c r="E1589" s="107">
        <v>3921.05</v>
      </c>
    </row>
    <row r="1590" spans="1:5" x14ac:dyDescent="0.2">
      <c r="A1590" s="3">
        <v>41439</v>
      </c>
      <c r="B1590" s="2" t="s">
        <v>31</v>
      </c>
      <c r="C1590" s="2" t="s">
        <v>23</v>
      </c>
      <c r="D1590" s="2" t="s">
        <v>33</v>
      </c>
      <c r="E1590" s="107">
        <v>3405.76</v>
      </c>
    </row>
    <row r="1591" spans="1:5" x14ac:dyDescent="0.2">
      <c r="A1591" s="3">
        <v>41280</v>
      </c>
      <c r="B1591" s="2" t="s">
        <v>31</v>
      </c>
      <c r="C1591" s="2" t="s">
        <v>27</v>
      </c>
      <c r="D1591" s="2" t="s">
        <v>24</v>
      </c>
      <c r="E1591" s="107">
        <v>6129.39</v>
      </c>
    </row>
    <row r="1592" spans="1:5" x14ac:dyDescent="0.2">
      <c r="A1592" s="3">
        <v>40967</v>
      </c>
      <c r="B1592" s="2" t="s">
        <v>28</v>
      </c>
      <c r="C1592" s="2" t="s">
        <v>20</v>
      </c>
      <c r="D1592" s="2" t="s">
        <v>33</v>
      </c>
      <c r="E1592" s="107">
        <v>340.35</v>
      </c>
    </row>
    <row r="1593" spans="1:5" x14ac:dyDescent="0.2">
      <c r="A1593" s="3">
        <v>41451</v>
      </c>
      <c r="B1593" s="2" t="s">
        <v>17</v>
      </c>
      <c r="C1593" s="2" t="s">
        <v>27</v>
      </c>
      <c r="D1593" s="2" t="s">
        <v>35</v>
      </c>
      <c r="E1593" s="107">
        <v>6292.11</v>
      </c>
    </row>
    <row r="1594" spans="1:5" x14ac:dyDescent="0.2">
      <c r="A1594" s="3">
        <v>41495</v>
      </c>
      <c r="B1594" s="2" t="s">
        <v>31</v>
      </c>
      <c r="C1594" s="2" t="s">
        <v>20</v>
      </c>
      <c r="D1594" s="2" t="s">
        <v>30</v>
      </c>
      <c r="E1594" s="107">
        <v>3587.17</v>
      </c>
    </row>
    <row r="1595" spans="1:5" x14ac:dyDescent="0.2">
      <c r="A1595" s="3">
        <v>41442</v>
      </c>
      <c r="B1595" s="2" t="s">
        <v>13</v>
      </c>
      <c r="C1595" s="2" t="s">
        <v>23</v>
      </c>
      <c r="D1595" s="2" t="s">
        <v>35</v>
      </c>
      <c r="E1595" s="107">
        <v>4847.0600000000004</v>
      </c>
    </row>
    <row r="1596" spans="1:5" x14ac:dyDescent="0.2">
      <c r="A1596" s="3">
        <v>41397</v>
      </c>
      <c r="B1596" s="2" t="s">
        <v>31</v>
      </c>
      <c r="C1596" s="2" t="s">
        <v>27</v>
      </c>
      <c r="D1596" s="2" t="s">
        <v>282</v>
      </c>
      <c r="E1596" s="107">
        <v>5184.18</v>
      </c>
    </row>
    <row r="1597" spans="1:5" x14ac:dyDescent="0.2">
      <c r="A1597" s="3">
        <v>40998</v>
      </c>
      <c r="B1597" s="2" t="s">
        <v>13</v>
      </c>
      <c r="C1597" s="2" t="s">
        <v>23</v>
      </c>
      <c r="D1597" s="2" t="s">
        <v>30</v>
      </c>
      <c r="E1597" s="107">
        <v>6963.15</v>
      </c>
    </row>
    <row r="1598" spans="1:5" x14ac:dyDescent="0.2">
      <c r="A1598" s="3">
        <v>40913</v>
      </c>
      <c r="B1598" s="2" t="s">
        <v>13</v>
      </c>
      <c r="C1598" s="2" t="s">
        <v>27</v>
      </c>
      <c r="D1598" s="2" t="s">
        <v>282</v>
      </c>
      <c r="E1598" s="107">
        <v>9930.77</v>
      </c>
    </row>
    <row r="1599" spans="1:5" x14ac:dyDescent="0.2">
      <c r="A1599" s="3">
        <v>41591</v>
      </c>
      <c r="B1599" s="2" t="s">
        <v>28</v>
      </c>
      <c r="C1599" s="2" t="s">
        <v>27</v>
      </c>
      <c r="D1599" s="2" t="s">
        <v>36</v>
      </c>
      <c r="E1599" s="107">
        <v>4267.72</v>
      </c>
    </row>
    <row r="1600" spans="1:5" x14ac:dyDescent="0.2">
      <c r="A1600" s="3">
        <v>41549</v>
      </c>
      <c r="B1600" s="2" t="s">
        <v>28</v>
      </c>
      <c r="C1600" s="2" t="s">
        <v>23</v>
      </c>
      <c r="D1600" s="2" t="s">
        <v>32</v>
      </c>
      <c r="E1600" s="107">
        <v>2930.88</v>
      </c>
    </row>
    <row r="1601" spans="1:5" x14ac:dyDescent="0.2">
      <c r="A1601" s="3">
        <v>41419</v>
      </c>
      <c r="B1601" s="2" t="s">
        <v>17</v>
      </c>
      <c r="C1601" s="2" t="s">
        <v>27</v>
      </c>
      <c r="D1601" s="2" t="s">
        <v>282</v>
      </c>
      <c r="E1601" s="107">
        <v>6975.32</v>
      </c>
    </row>
    <row r="1602" spans="1:5" x14ac:dyDescent="0.2">
      <c r="A1602" s="3">
        <v>41057</v>
      </c>
      <c r="B1602" s="2" t="s">
        <v>31</v>
      </c>
      <c r="C1602" s="2" t="s">
        <v>14</v>
      </c>
      <c r="D1602" s="2" t="s">
        <v>32</v>
      </c>
      <c r="E1602" s="107">
        <v>6531.23</v>
      </c>
    </row>
    <row r="1603" spans="1:5" x14ac:dyDescent="0.2">
      <c r="A1603" s="3">
        <v>41516</v>
      </c>
      <c r="B1603" s="2" t="s">
        <v>28</v>
      </c>
      <c r="C1603" s="2" t="s">
        <v>20</v>
      </c>
      <c r="D1603" s="2" t="s">
        <v>30</v>
      </c>
      <c r="E1603" s="107">
        <v>9429.86</v>
      </c>
    </row>
    <row r="1604" spans="1:5" x14ac:dyDescent="0.2">
      <c r="A1604" s="3">
        <v>41333</v>
      </c>
      <c r="B1604" s="2" t="s">
        <v>31</v>
      </c>
      <c r="C1604" s="2" t="s">
        <v>27</v>
      </c>
      <c r="D1604" s="2" t="s">
        <v>36</v>
      </c>
      <c r="E1604" s="107">
        <v>276.2</v>
      </c>
    </row>
    <row r="1605" spans="1:5" x14ac:dyDescent="0.2">
      <c r="A1605" s="3">
        <v>40980</v>
      </c>
      <c r="B1605" s="2" t="s">
        <v>17</v>
      </c>
      <c r="C1605" s="2" t="s">
        <v>23</v>
      </c>
      <c r="D1605" s="2" t="s">
        <v>21</v>
      </c>
      <c r="E1605" s="107">
        <v>5896.18</v>
      </c>
    </row>
    <row r="1606" spans="1:5" x14ac:dyDescent="0.2">
      <c r="A1606" s="3">
        <v>41138</v>
      </c>
      <c r="B1606" s="2" t="s">
        <v>31</v>
      </c>
      <c r="C1606" s="2" t="s">
        <v>14</v>
      </c>
      <c r="D1606" s="2" t="s">
        <v>21</v>
      </c>
      <c r="E1606" s="107">
        <v>4987.7299999999996</v>
      </c>
    </row>
    <row r="1607" spans="1:5" x14ac:dyDescent="0.2">
      <c r="A1607" s="3">
        <v>41413</v>
      </c>
      <c r="B1607" s="2" t="s">
        <v>17</v>
      </c>
      <c r="C1607" s="2" t="s">
        <v>27</v>
      </c>
      <c r="D1607" s="2" t="s">
        <v>15</v>
      </c>
      <c r="E1607" s="107">
        <v>7303.14</v>
      </c>
    </row>
    <row r="1608" spans="1:5" x14ac:dyDescent="0.2">
      <c r="A1608" s="3">
        <v>41028</v>
      </c>
      <c r="B1608" s="2" t="s">
        <v>13</v>
      </c>
      <c r="C1608" s="2" t="s">
        <v>14</v>
      </c>
      <c r="D1608" s="2" t="s">
        <v>15</v>
      </c>
      <c r="E1608" s="107">
        <v>6155.19</v>
      </c>
    </row>
    <row r="1609" spans="1:5" x14ac:dyDescent="0.2">
      <c r="A1609" s="3">
        <v>41568</v>
      </c>
      <c r="B1609" s="2" t="s">
        <v>13</v>
      </c>
      <c r="C1609" s="2" t="s">
        <v>14</v>
      </c>
      <c r="D1609" s="2" t="s">
        <v>32</v>
      </c>
      <c r="E1609" s="107">
        <v>8678.8700000000008</v>
      </c>
    </row>
    <row r="1610" spans="1:5" x14ac:dyDescent="0.2">
      <c r="A1610" s="3">
        <v>40962</v>
      </c>
      <c r="B1610" s="2" t="s">
        <v>17</v>
      </c>
      <c r="C1610" s="2" t="s">
        <v>27</v>
      </c>
      <c r="D1610" s="2" t="s">
        <v>34</v>
      </c>
      <c r="E1610" s="107">
        <v>2369.5300000000002</v>
      </c>
    </row>
    <row r="1611" spans="1:5" x14ac:dyDescent="0.2">
      <c r="A1611" s="3">
        <v>40924</v>
      </c>
      <c r="B1611" s="2" t="s">
        <v>28</v>
      </c>
      <c r="C1611" s="2" t="s">
        <v>23</v>
      </c>
      <c r="D1611" s="2" t="s">
        <v>15</v>
      </c>
      <c r="E1611" s="107">
        <v>5528.01</v>
      </c>
    </row>
    <row r="1612" spans="1:5" x14ac:dyDescent="0.2">
      <c r="A1612" s="3">
        <v>41188</v>
      </c>
      <c r="B1612" s="2" t="s">
        <v>17</v>
      </c>
      <c r="C1612" s="2" t="s">
        <v>20</v>
      </c>
      <c r="D1612" s="2" t="s">
        <v>29</v>
      </c>
      <c r="E1612" s="107">
        <v>3438.76</v>
      </c>
    </row>
    <row r="1613" spans="1:5" x14ac:dyDescent="0.2">
      <c r="A1613" s="3">
        <v>41150</v>
      </c>
      <c r="B1613" s="2" t="s">
        <v>13</v>
      </c>
      <c r="C1613" s="2" t="s">
        <v>27</v>
      </c>
      <c r="D1613" s="2" t="s">
        <v>282</v>
      </c>
      <c r="E1613" s="107">
        <v>2089.5500000000002</v>
      </c>
    </row>
    <row r="1614" spans="1:5" x14ac:dyDescent="0.2">
      <c r="A1614" s="3">
        <v>41527</v>
      </c>
      <c r="B1614" s="2" t="s">
        <v>17</v>
      </c>
      <c r="C1614" s="2" t="s">
        <v>14</v>
      </c>
      <c r="D1614" s="2" t="s">
        <v>15</v>
      </c>
      <c r="E1614" s="107">
        <v>4393.26</v>
      </c>
    </row>
    <row r="1615" spans="1:5" x14ac:dyDescent="0.2">
      <c r="A1615" s="3">
        <v>40996</v>
      </c>
      <c r="B1615" s="2" t="s">
        <v>31</v>
      </c>
      <c r="C1615" s="2" t="s">
        <v>14</v>
      </c>
      <c r="D1615" s="2" t="s">
        <v>21</v>
      </c>
      <c r="E1615" s="107">
        <v>524.20000000000005</v>
      </c>
    </row>
    <row r="1616" spans="1:5" x14ac:dyDescent="0.2">
      <c r="A1616" s="3">
        <v>41070</v>
      </c>
      <c r="B1616" s="2" t="s">
        <v>13</v>
      </c>
      <c r="C1616" s="2" t="s">
        <v>27</v>
      </c>
      <c r="D1616" s="2" t="s">
        <v>18</v>
      </c>
      <c r="E1616" s="107">
        <v>8506.77</v>
      </c>
    </row>
    <row r="1617" spans="1:5" x14ac:dyDescent="0.2">
      <c r="A1617" s="3">
        <v>41133</v>
      </c>
      <c r="B1617" s="2" t="s">
        <v>28</v>
      </c>
      <c r="C1617" s="2" t="s">
        <v>23</v>
      </c>
      <c r="D1617" s="2" t="s">
        <v>21</v>
      </c>
      <c r="E1617" s="107">
        <v>6979.8</v>
      </c>
    </row>
    <row r="1618" spans="1:5" x14ac:dyDescent="0.2">
      <c r="A1618" s="3">
        <v>40962</v>
      </c>
      <c r="B1618" s="2" t="s">
        <v>28</v>
      </c>
      <c r="C1618" s="2" t="s">
        <v>27</v>
      </c>
      <c r="D1618" s="2" t="s">
        <v>29</v>
      </c>
      <c r="E1618" s="107">
        <v>3890.76</v>
      </c>
    </row>
    <row r="1619" spans="1:5" x14ac:dyDescent="0.2">
      <c r="A1619" s="3">
        <v>41357</v>
      </c>
      <c r="B1619" s="2" t="s">
        <v>31</v>
      </c>
      <c r="C1619" s="2" t="s">
        <v>20</v>
      </c>
      <c r="D1619" s="2" t="s">
        <v>24</v>
      </c>
      <c r="E1619" s="107">
        <v>4949.49</v>
      </c>
    </row>
    <row r="1620" spans="1:5" x14ac:dyDescent="0.2">
      <c r="A1620" s="3">
        <v>40963</v>
      </c>
      <c r="B1620" s="2" t="s">
        <v>31</v>
      </c>
      <c r="C1620" s="2" t="s">
        <v>14</v>
      </c>
      <c r="D1620" s="2" t="s">
        <v>26</v>
      </c>
      <c r="E1620" s="107">
        <v>3378.56</v>
      </c>
    </row>
    <row r="1621" spans="1:5" x14ac:dyDescent="0.2">
      <c r="A1621" s="3">
        <v>41195</v>
      </c>
      <c r="B1621" s="2" t="s">
        <v>13</v>
      </c>
      <c r="C1621" s="2" t="s">
        <v>20</v>
      </c>
      <c r="D1621" s="2" t="s">
        <v>34</v>
      </c>
      <c r="E1621" s="107">
        <v>1186.2</v>
      </c>
    </row>
    <row r="1622" spans="1:5" x14ac:dyDescent="0.2">
      <c r="A1622" s="3">
        <v>41482</v>
      </c>
      <c r="B1622" s="2" t="s">
        <v>31</v>
      </c>
      <c r="C1622" s="2" t="s">
        <v>20</v>
      </c>
      <c r="D1622" s="2" t="s">
        <v>35</v>
      </c>
      <c r="E1622" s="107">
        <v>7272.97</v>
      </c>
    </row>
    <row r="1623" spans="1:5" x14ac:dyDescent="0.2">
      <c r="A1623" s="3">
        <v>40994</v>
      </c>
      <c r="B1623" s="2" t="s">
        <v>31</v>
      </c>
      <c r="C1623" s="2" t="s">
        <v>14</v>
      </c>
      <c r="D1623" s="2" t="s">
        <v>18</v>
      </c>
      <c r="E1623" s="107">
        <v>3964.56</v>
      </c>
    </row>
    <row r="1624" spans="1:5" x14ac:dyDescent="0.2">
      <c r="A1624" s="3">
        <v>41072</v>
      </c>
      <c r="B1624" s="2" t="s">
        <v>31</v>
      </c>
      <c r="C1624" s="2" t="s">
        <v>14</v>
      </c>
      <c r="D1624" s="2" t="s">
        <v>282</v>
      </c>
      <c r="E1624" s="107">
        <v>5331.28</v>
      </c>
    </row>
    <row r="1625" spans="1:5" x14ac:dyDescent="0.2">
      <c r="A1625" s="3">
        <v>40973</v>
      </c>
      <c r="B1625" s="2" t="s">
        <v>31</v>
      </c>
      <c r="C1625" s="2" t="s">
        <v>14</v>
      </c>
      <c r="D1625" s="2" t="s">
        <v>18</v>
      </c>
      <c r="E1625" s="107">
        <v>5883.27</v>
      </c>
    </row>
    <row r="1626" spans="1:5" x14ac:dyDescent="0.2">
      <c r="A1626" s="3">
        <v>41519</v>
      </c>
      <c r="B1626" s="2" t="s">
        <v>31</v>
      </c>
      <c r="C1626" s="2" t="s">
        <v>14</v>
      </c>
      <c r="D1626" s="2" t="s">
        <v>29</v>
      </c>
      <c r="E1626" s="107">
        <v>8744.4</v>
      </c>
    </row>
    <row r="1627" spans="1:5" x14ac:dyDescent="0.2">
      <c r="A1627" s="3">
        <v>41460</v>
      </c>
      <c r="B1627" s="2" t="s">
        <v>31</v>
      </c>
      <c r="C1627" s="2" t="s">
        <v>23</v>
      </c>
      <c r="D1627" s="2" t="s">
        <v>33</v>
      </c>
      <c r="E1627" s="107">
        <v>750.92</v>
      </c>
    </row>
    <row r="1628" spans="1:5" x14ac:dyDescent="0.2">
      <c r="A1628" s="3">
        <v>41254</v>
      </c>
      <c r="B1628" s="2" t="s">
        <v>17</v>
      </c>
      <c r="C1628" s="2" t="s">
        <v>20</v>
      </c>
      <c r="D1628" s="2" t="s">
        <v>30</v>
      </c>
      <c r="E1628" s="107">
        <v>4732.5</v>
      </c>
    </row>
    <row r="1629" spans="1:5" x14ac:dyDescent="0.2">
      <c r="A1629" s="3">
        <v>41147</v>
      </c>
      <c r="B1629" s="2" t="s">
        <v>17</v>
      </c>
      <c r="C1629" s="2" t="s">
        <v>27</v>
      </c>
      <c r="D1629" s="2" t="s">
        <v>21</v>
      </c>
      <c r="E1629" s="107">
        <v>4149.2299999999996</v>
      </c>
    </row>
    <row r="1630" spans="1:5" x14ac:dyDescent="0.2">
      <c r="A1630" s="3">
        <v>41588</v>
      </c>
      <c r="B1630" s="2" t="s">
        <v>28</v>
      </c>
      <c r="C1630" s="2" t="s">
        <v>27</v>
      </c>
      <c r="D1630" s="2" t="s">
        <v>24</v>
      </c>
      <c r="E1630" s="107">
        <v>443.4</v>
      </c>
    </row>
    <row r="1631" spans="1:5" x14ac:dyDescent="0.2">
      <c r="A1631" s="3">
        <v>41305</v>
      </c>
      <c r="B1631" s="2" t="s">
        <v>17</v>
      </c>
      <c r="C1631" s="2" t="s">
        <v>23</v>
      </c>
      <c r="D1631" s="2" t="s">
        <v>21</v>
      </c>
      <c r="E1631" s="107">
        <v>394.98</v>
      </c>
    </row>
    <row r="1632" spans="1:5" x14ac:dyDescent="0.2">
      <c r="A1632" s="3">
        <v>41077</v>
      </c>
      <c r="B1632" s="2" t="s">
        <v>28</v>
      </c>
      <c r="C1632" s="2" t="s">
        <v>20</v>
      </c>
      <c r="D1632" s="2" t="s">
        <v>24</v>
      </c>
      <c r="E1632" s="107">
        <v>1147.0999999999999</v>
      </c>
    </row>
    <row r="1633" spans="1:5" x14ac:dyDescent="0.2">
      <c r="A1633" s="3">
        <v>41445</v>
      </c>
      <c r="B1633" s="2" t="s">
        <v>17</v>
      </c>
      <c r="C1633" s="2" t="s">
        <v>27</v>
      </c>
      <c r="D1633" s="2" t="s">
        <v>32</v>
      </c>
      <c r="E1633" s="107">
        <v>7596.38</v>
      </c>
    </row>
    <row r="1634" spans="1:5" x14ac:dyDescent="0.2">
      <c r="A1634" s="3">
        <v>41241</v>
      </c>
      <c r="B1634" s="2" t="s">
        <v>31</v>
      </c>
      <c r="C1634" s="2" t="s">
        <v>20</v>
      </c>
      <c r="D1634" s="2" t="s">
        <v>32</v>
      </c>
      <c r="E1634" s="107">
        <v>4764.3900000000003</v>
      </c>
    </row>
    <row r="1635" spans="1:5" x14ac:dyDescent="0.2">
      <c r="A1635" s="3">
        <v>41015</v>
      </c>
      <c r="B1635" s="2" t="s">
        <v>17</v>
      </c>
      <c r="C1635" s="2" t="s">
        <v>27</v>
      </c>
      <c r="D1635" s="2" t="s">
        <v>24</v>
      </c>
      <c r="E1635" s="107">
        <v>6933.83</v>
      </c>
    </row>
    <row r="1636" spans="1:5" x14ac:dyDescent="0.2">
      <c r="A1636" s="3">
        <v>41512</v>
      </c>
      <c r="B1636" s="2" t="s">
        <v>13</v>
      </c>
      <c r="C1636" s="2" t="s">
        <v>20</v>
      </c>
      <c r="D1636" s="2" t="s">
        <v>30</v>
      </c>
      <c r="E1636" s="107">
        <v>452.26</v>
      </c>
    </row>
    <row r="1637" spans="1:5" x14ac:dyDescent="0.2">
      <c r="A1637" s="3">
        <v>41148</v>
      </c>
      <c r="B1637" s="2" t="s">
        <v>31</v>
      </c>
      <c r="C1637" s="2" t="s">
        <v>20</v>
      </c>
      <c r="D1637" s="2" t="s">
        <v>32</v>
      </c>
      <c r="E1637" s="107">
        <v>6227.37</v>
      </c>
    </row>
    <row r="1638" spans="1:5" x14ac:dyDescent="0.2">
      <c r="A1638" s="3">
        <v>41562</v>
      </c>
      <c r="B1638" s="2" t="s">
        <v>13</v>
      </c>
      <c r="C1638" s="2" t="s">
        <v>27</v>
      </c>
      <c r="D1638" s="2" t="s">
        <v>24</v>
      </c>
      <c r="E1638" s="107">
        <v>6643.73</v>
      </c>
    </row>
    <row r="1639" spans="1:5" x14ac:dyDescent="0.2">
      <c r="A1639" s="3">
        <v>41547</v>
      </c>
      <c r="B1639" s="2" t="s">
        <v>31</v>
      </c>
      <c r="C1639" s="2" t="s">
        <v>20</v>
      </c>
      <c r="D1639" s="2" t="s">
        <v>24</v>
      </c>
      <c r="E1639" s="107">
        <v>8748.43</v>
      </c>
    </row>
    <row r="1640" spans="1:5" x14ac:dyDescent="0.2">
      <c r="A1640" s="3">
        <v>41016</v>
      </c>
      <c r="B1640" s="2" t="s">
        <v>28</v>
      </c>
      <c r="C1640" s="2" t="s">
        <v>14</v>
      </c>
      <c r="D1640" s="2" t="s">
        <v>36</v>
      </c>
      <c r="E1640" s="107">
        <v>8403.7800000000007</v>
      </c>
    </row>
    <row r="1641" spans="1:5" x14ac:dyDescent="0.2">
      <c r="A1641" s="3">
        <v>41124</v>
      </c>
      <c r="B1641" s="2" t="s">
        <v>17</v>
      </c>
      <c r="C1641" s="2" t="s">
        <v>23</v>
      </c>
      <c r="D1641" s="2" t="s">
        <v>36</v>
      </c>
      <c r="E1641" s="107">
        <v>8742.5300000000007</v>
      </c>
    </row>
    <row r="1642" spans="1:5" x14ac:dyDescent="0.2">
      <c r="A1642" s="3">
        <v>41485</v>
      </c>
      <c r="B1642" s="2" t="s">
        <v>28</v>
      </c>
      <c r="C1642" s="2" t="s">
        <v>27</v>
      </c>
      <c r="D1642" s="2" t="s">
        <v>21</v>
      </c>
      <c r="E1642" s="107">
        <v>873.9</v>
      </c>
    </row>
    <row r="1643" spans="1:5" x14ac:dyDescent="0.2">
      <c r="A1643" s="3">
        <v>41132</v>
      </c>
      <c r="B1643" s="2" t="s">
        <v>13</v>
      </c>
      <c r="C1643" s="2" t="s">
        <v>27</v>
      </c>
      <c r="D1643" s="2" t="s">
        <v>29</v>
      </c>
      <c r="E1643" s="107">
        <v>7354.28</v>
      </c>
    </row>
    <row r="1644" spans="1:5" x14ac:dyDescent="0.2">
      <c r="A1644" s="3">
        <v>41416</v>
      </c>
      <c r="B1644" s="2" t="s">
        <v>17</v>
      </c>
      <c r="C1644" s="2" t="s">
        <v>27</v>
      </c>
      <c r="D1644" s="2" t="s">
        <v>36</v>
      </c>
      <c r="E1644" s="107">
        <v>4792.8999999999996</v>
      </c>
    </row>
    <row r="1645" spans="1:5" x14ac:dyDescent="0.2">
      <c r="A1645" s="3">
        <v>41597</v>
      </c>
      <c r="B1645" s="2" t="s">
        <v>13</v>
      </c>
      <c r="C1645" s="2" t="s">
        <v>27</v>
      </c>
      <c r="D1645" s="2" t="s">
        <v>29</v>
      </c>
      <c r="E1645" s="107">
        <v>533.73</v>
      </c>
    </row>
    <row r="1646" spans="1:5" x14ac:dyDescent="0.2">
      <c r="A1646" s="3">
        <v>41422</v>
      </c>
      <c r="B1646" s="2" t="s">
        <v>28</v>
      </c>
      <c r="C1646" s="2" t="s">
        <v>20</v>
      </c>
      <c r="D1646" s="2" t="s">
        <v>35</v>
      </c>
      <c r="E1646" s="107">
        <v>7863.93</v>
      </c>
    </row>
    <row r="1647" spans="1:5" x14ac:dyDescent="0.2">
      <c r="A1647" s="3">
        <v>41011</v>
      </c>
      <c r="B1647" s="2" t="s">
        <v>31</v>
      </c>
      <c r="C1647" s="2" t="s">
        <v>23</v>
      </c>
      <c r="D1647" s="2" t="s">
        <v>21</v>
      </c>
      <c r="E1647" s="107">
        <v>7987.4</v>
      </c>
    </row>
    <row r="1648" spans="1:5" x14ac:dyDescent="0.2">
      <c r="A1648" s="3">
        <v>40990</v>
      </c>
      <c r="B1648" s="2" t="s">
        <v>13</v>
      </c>
      <c r="C1648" s="2" t="s">
        <v>14</v>
      </c>
      <c r="D1648" s="2" t="s">
        <v>32</v>
      </c>
      <c r="E1648" s="107">
        <v>1525.06</v>
      </c>
    </row>
    <row r="1649" spans="1:5" x14ac:dyDescent="0.2">
      <c r="A1649" s="3">
        <v>41081</v>
      </c>
      <c r="B1649" s="2" t="s">
        <v>13</v>
      </c>
      <c r="C1649" s="2" t="s">
        <v>20</v>
      </c>
      <c r="D1649" s="2" t="s">
        <v>30</v>
      </c>
      <c r="E1649" s="107">
        <v>2756.17</v>
      </c>
    </row>
    <row r="1650" spans="1:5" x14ac:dyDescent="0.2">
      <c r="A1650" s="3">
        <v>41178</v>
      </c>
      <c r="B1650" s="2" t="s">
        <v>28</v>
      </c>
      <c r="C1650" s="2" t="s">
        <v>27</v>
      </c>
      <c r="D1650" s="2" t="s">
        <v>33</v>
      </c>
      <c r="E1650" s="107">
        <v>3707.65</v>
      </c>
    </row>
    <row r="1651" spans="1:5" x14ac:dyDescent="0.2">
      <c r="A1651" s="3">
        <v>41133</v>
      </c>
      <c r="B1651" s="2" t="s">
        <v>13</v>
      </c>
      <c r="C1651" s="2" t="s">
        <v>23</v>
      </c>
      <c r="D1651" s="2" t="s">
        <v>34</v>
      </c>
      <c r="E1651" s="107">
        <v>9099.6200000000008</v>
      </c>
    </row>
    <row r="1652" spans="1:5" x14ac:dyDescent="0.2">
      <c r="A1652" s="3">
        <v>41004</v>
      </c>
      <c r="B1652" s="2" t="s">
        <v>13</v>
      </c>
      <c r="C1652" s="2" t="s">
        <v>14</v>
      </c>
      <c r="D1652" s="2" t="s">
        <v>26</v>
      </c>
      <c r="E1652" s="107">
        <v>9170.91</v>
      </c>
    </row>
    <row r="1653" spans="1:5" x14ac:dyDescent="0.2">
      <c r="A1653" s="3">
        <v>41597</v>
      </c>
      <c r="B1653" s="2" t="s">
        <v>13</v>
      </c>
      <c r="C1653" s="2" t="s">
        <v>20</v>
      </c>
      <c r="D1653" s="2" t="s">
        <v>24</v>
      </c>
      <c r="E1653" s="107">
        <v>4820.01</v>
      </c>
    </row>
    <row r="1654" spans="1:5" x14ac:dyDescent="0.2">
      <c r="A1654" s="3">
        <v>40989</v>
      </c>
      <c r="B1654" s="2" t="s">
        <v>28</v>
      </c>
      <c r="C1654" s="2" t="s">
        <v>20</v>
      </c>
      <c r="D1654" s="2" t="s">
        <v>36</v>
      </c>
      <c r="E1654" s="107">
        <v>9236.6200000000008</v>
      </c>
    </row>
    <row r="1655" spans="1:5" x14ac:dyDescent="0.2">
      <c r="A1655" s="3">
        <v>41447</v>
      </c>
      <c r="B1655" s="2" t="s">
        <v>13</v>
      </c>
      <c r="C1655" s="2" t="s">
        <v>23</v>
      </c>
      <c r="D1655" s="2" t="s">
        <v>21</v>
      </c>
      <c r="E1655" s="107">
        <v>1527.41</v>
      </c>
    </row>
    <row r="1656" spans="1:5" x14ac:dyDescent="0.2">
      <c r="A1656" s="3">
        <v>41476</v>
      </c>
      <c r="B1656" s="2" t="s">
        <v>17</v>
      </c>
      <c r="C1656" s="2" t="s">
        <v>20</v>
      </c>
      <c r="D1656" s="2" t="s">
        <v>282</v>
      </c>
      <c r="E1656" s="107">
        <v>2167.65</v>
      </c>
    </row>
    <row r="1657" spans="1:5" x14ac:dyDescent="0.2">
      <c r="A1657" s="3">
        <v>41128</v>
      </c>
      <c r="B1657" s="2" t="s">
        <v>13</v>
      </c>
      <c r="C1657" s="2" t="s">
        <v>27</v>
      </c>
      <c r="D1657" s="2" t="s">
        <v>36</v>
      </c>
      <c r="E1657" s="107">
        <v>1378.26</v>
      </c>
    </row>
    <row r="1658" spans="1:5" x14ac:dyDescent="0.2">
      <c r="A1658" s="3">
        <v>40980</v>
      </c>
      <c r="B1658" s="2" t="s">
        <v>17</v>
      </c>
      <c r="C1658" s="2" t="s">
        <v>14</v>
      </c>
      <c r="D1658" s="2" t="s">
        <v>34</v>
      </c>
      <c r="E1658" s="107">
        <v>8296.26</v>
      </c>
    </row>
    <row r="1659" spans="1:5" x14ac:dyDescent="0.2">
      <c r="A1659" s="3">
        <v>41622</v>
      </c>
      <c r="B1659" s="2" t="s">
        <v>31</v>
      </c>
      <c r="C1659" s="2" t="s">
        <v>27</v>
      </c>
      <c r="D1659" s="2" t="s">
        <v>34</v>
      </c>
      <c r="E1659" s="107">
        <v>1939.53</v>
      </c>
    </row>
    <row r="1660" spans="1:5" x14ac:dyDescent="0.2">
      <c r="A1660" s="3">
        <v>40959</v>
      </c>
      <c r="B1660" s="2" t="s">
        <v>17</v>
      </c>
      <c r="C1660" s="2" t="s">
        <v>27</v>
      </c>
      <c r="D1660" s="2" t="s">
        <v>15</v>
      </c>
      <c r="E1660" s="107">
        <v>5223.16</v>
      </c>
    </row>
    <row r="1661" spans="1:5" x14ac:dyDescent="0.2">
      <c r="A1661" s="3">
        <v>41348</v>
      </c>
      <c r="B1661" s="2" t="s">
        <v>17</v>
      </c>
      <c r="C1661" s="2" t="s">
        <v>20</v>
      </c>
      <c r="D1661" s="2" t="s">
        <v>36</v>
      </c>
      <c r="E1661" s="107">
        <v>8395.2999999999993</v>
      </c>
    </row>
    <row r="1662" spans="1:5" x14ac:dyDescent="0.2">
      <c r="A1662" s="3">
        <v>41504</v>
      </c>
      <c r="B1662" s="2" t="s">
        <v>28</v>
      </c>
      <c r="C1662" s="2" t="s">
        <v>20</v>
      </c>
      <c r="D1662" s="2" t="s">
        <v>32</v>
      </c>
      <c r="E1662" s="107">
        <v>8875.73</v>
      </c>
    </row>
    <row r="1663" spans="1:5" x14ac:dyDescent="0.2">
      <c r="A1663" s="3">
        <v>41304</v>
      </c>
      <c r="B1663" s="2" t="s">
        <v>31</v>
      </c>
      <c r="C1663" s="2" t="s">
        <v>27</v>
      </c>
      <c r="D1663" s="2" t="s">
        <v>24</v>
      </c>
      <c r="E1663" s="107">
        <v>2446.5500000000002</v>
      </c>
    </row>
    <row r="1664" spans="1:5" x14ac:dyDescent="0.2">
      <c r="A1664" s="3">
        <v>41608</v>
      </c>
      <c r="B1664" s="2" t="s">
        <v>17</v>
      </c>
      <c r="C1664" s="2" t="s">
        <v>27</v>
      </c>
      <c r="D1664" s="2" t="s">
        <v>24</v>
      </c>
      <c r="E1664" s="107">
        <v>508.76</v>
      </c>
    </row>
    <row r="1665" spans="1:5" x14ac:dyDescent="0.2">
      <c r="A1665" s="3">
        <v>41219</v>
      </c>
      <c r="B1665" s="2" t="s">
        <v>17</v>
      </c>
      <c r="C1665" s="2" t="s">
        <v>20</v>
      </c>
      <c r="D1665" s="2" t="s">
        <v>21</v>
      </c>
      <c r="E1665" s="107">
        <v>4527.34</v>
      </c>
    </row>
    <row r="1666" spans="1:5" x14ac:dyDescent="0.2">
      <c r="A1666" s="3">
        <v>41006</v>
      </c>
      <c r="B1666" s="2" t="s">
        <v>28</v>
      </c>
      <c r="C1666" s="2" t="s">
        <v>27</v>
      </c>
      <c r="D1666" s="2" t="s">
        <v>35</v>
      </c>
      <c r="E1666" s="107">
        <v>3692.44</v>
      </c>
    </row>
    <row r="1667" spans="1:5" x14ac:dyDescent="0.2">
      <c r="A1667" s="3">
        <v>41559</v>
      </c>
      <c r="B1667" s="2" t="s">
        <v>17</v>
      </c>
      <c r="C1667" s="2" t="s">
        <v>14</v>
      </c>
      <c r="D1667" s="2" t="s">
        <v>33</v>
      </c>
      <c r="E1667" s="107">
        <v>2395.17</v>
      </c>
    </row>
    <row r="1668" spans="1:5" x14ac:dyDescent="0.2">
      <c r="A1668" s="3">
        <v>41538</v>
      </c>
      <c r="B1668" s="2" t="s">
        <v>13</v>
      </c>
      <c r="C1668" s="2" t="s">
        <v>14</v>
      </c>
      <c r="D1668" s="2" t="s">
        <v>18</v>
      </c>
      <c r="E1668" s="107">
        <v>5884.36</v>
      </c>
    </row>
    <row r="1669" spans="1:5" x14ac:dyDescent="0.2">
      <c r="A1669" s="3">
        <v>41461</v>
      </c>
      <c r="B1669" s="2" t="s">
        <v>28</v>
      </c>
      <c r="C1669" s="2" t="s">
        <v>27</v>
      </c>
      <c r="D1669" s="2" t="s">
        <v>26</v>
      </c>
      <c r="E1669" s="107">
        <v>15.33</v>
      </c>
    </row>
    <row r="1670" spans="1:5" x14ac:dyDescent="0.2">
      <c r="A1670" s="3">
        <v>41031</v>
      </c>
      <c r="B1670" s="2" t="s">
        <v>28</v>
      </c>
      <c r="C1670" s="2" t="s">
        <v>14</v>
      </c>
      <c r="D1670" s="2" t="s">
        <v>33</v>
      </c>
      <c r="E1670" s="107">
        <v>7012.8</v>
      </c>
    </row>
    <row r="1671" spans="1:5" x14ac:dyDescent="0.2">
      <c r="A1671" s="3">
        <v>40949</v>
      </c>
      <c r="B1671" s="2" t="s">
        <v>31</v>
      </c>
      <c r="C1671" s="2" t="s">
        <v>20</v>
      </c>
      <c r="D1671" s="2" t="s">
        <v>18</v>
      </c>
      <c r="E1671" s="107">
        <v>238.08</v>
      </c>
    </row>
    <row r="1672" spans="1:5" x14ac:dyDescent="0.2">
      <c r="A1672" s="3">
        <v>41036</v>
      </c>
      <c r="B1672" s="2" t="s">
        <v>28</v>
      </c>
      <c r="C1672" s="2" t="s">
        <v>27</v>
      </c>
      <c r="D1672" s="2" t="s">
        <v>24</v>
      </c>
      <c r="E1672" s="107">
        <v>5002.43</v>
      </c>
    </row>
    <row r="1673" spans="1:5" x14ac:dyDescent="0.2">
      <c r="A1673" s="3">
        <v>41600</v>
      </c>
      <c r="B1673" s="2" t="s">
        <v>31</v>
      </c>
      <c r="C1673" s="2" t="s">
        <v>14</v>
      </c>
      <c r="D1673" s="2" t="s">
        <v>18</v>
      </c>
      <c r="E1673" s="107">
        <v>1749.2</v>
      </c>
    </row>
    <row r="1674" spans="1:5" x14ac:dyDescent="0.2">
      <c r="A1674" s="3">
        <v>41304</v>
      </c>
      <c r="B1674" s="2" t="s">
        <v>13</v>
      </c>
      <c r="C1674" s="2" t="s">
        <v>20</v>
      </c>
      <c r="D1674" s="2" t="s">
        <v>21</v>
      </c>
      <c r="E1674" s="107">
        <v>6806.61</v>
      </c>
    </row>
    <row r="1675" spans="1:5" x14ac:dyDescent="0.2">
      <c r="A1675" s="3">
        <v>41252</v>
      </c>
      <c r="B1675" s="2" t="s">
        <v>13</v>
      </c>
      <c r="C1675" s="2" t="s">
        <v>23</v>
      </c>
      <c r="D1675" s="2" t="s">
        <v>15</v>
      </c>
      <c r="E1675" s="107">
        <v>8040.58</v>
      </c>
    </row>
    <row r="1676" spans="1:5" x14ac:dyDescent="0.2">
      <c r="A1676" s="3">
        <v>41189</v>
      </c>
      <c r="B1676" s="2" t="s">
        <v>31</v>
      </c>
      <c r="C1676" s="2" t="s">
        <v>27</v>
      </c>
      <c r="D1676" s="2" t="s">
        <v>30</v>
      </c>
      <c r="E1676" s="107">
        <v>6728.28</v>
      </c>
    </row>
    <row r="1677" spans="1:5" x14ac:dyDescent="0.2">
      <c r="A1677" s="3">
        <v>41522</v>
      </c>
      <c r="B1677" s="2" t="s">
        <v>31</v>
      </c>
      <c r="C1677" s="2" t="s">
        <v>14</v>
      </c>
      <c r="D1677" s="2" t="s">
        <v>32</v>
      </c>
      <c r="E1677" s="107">
        <v>2245.89</v>
      </c>
    </row>
    <row r="1678" spans="1:5" x14ac:dyDescent="0.2">
      <c r="A1678" s="3">
        <v>41339</v>
      </c>
      <c r="B1678" s="2" t="s">
        <v>31</v>
      </c>
      <c r="C1678" s="2" t="s">
        <v>27</v>
      </c>
      <c r="D1678" s="2" t="s">
        <v>36</v>
      </c>
      <c r="E1678" s="107">
        <v>2058.0500000000002</v>
      </c>
    </row>
    <row r="1679" spans="1:5" x14ac:dyDescent="0.2">
      <c r="A1679" s="3">
        <v>41144</v>
      </c>
      <c r="B1679" s="2" t="s">
        <v>17</v>
      </c>
      <c r="C1679" s="2" t="s">
        <v>23</v>
      </c>
      <c r="D1679" s="2" t="s">
        <v>21</v>
      </c>
      <c r="E1679" s="107">
        <v>4038.44</v>
      </c>
    </row>
    <row r="1680" spans="1:5" x14ac:dyDescent="0.2">
      <c r="A1680" s="3">
        <v>41297</v>
      </c>
      <c r="B1680" s="2" t="s">
        <v>17</v>
      </c>
      <c r="C1680" s="2" t="s">
        <v>27</v>
      </c>
      <c r="D1680" s="2" t="s">
        <v>21</v>
      </c>
      <c r="E1680" s="107">
        <v>9404.41</v>
      </c>
    </row>
    <row r="1681" spans="1:5" x14ac:dyDescent="0.2">
      <c r="A1681" s="3">
        <v>41013</v>
      </c>
      <c r="B1681" s="2" t="s">
        <v>28</v>
      </c>
      <c r="C1681" s="2" t="s">
        <v>20</v>
      </c>
      <c r="D1681" s="2" t="s">
        <v>21</v>
      </c>
      <c r="E1681" s="107">
        <v>203.25</v>
      </c>
    </row>
    <row r="1682" spans="1:5" x14ac:dyDescent="0.2">
      <c r="A1682" s="3">
        <v>40997</v>
      </c>
      <c r="B1682" s="2" t="s">
        <v>13</v>
      </c>
      <c r="C1682" s="2" t="s">
        <v>14</v>
      </c>
      <c r="D1682" s="2" t="s">
        <v>32</v>
      </c>
      <c r="E1682" s="107">
        <v>6238.41</v>
      </c>
    </row>
    <row r="1683" spans="1:5" x14ac:dyDescent="0.2">
      <c r="A1683" s="3">
        <v>41286</v>
      </c>
      <c r="B1683" s="2" t="s">
        <v>31</v>
      </c>
      <c r="C1683" s="2" t="s">
        <v>20</v>
      </c>
      <c r="D1683" s="2" t="s">
        <v>282</v>
      </c>
      <c r="E1683" s="107">
        <v>2636.01</v>
      </c>
    </row>
    <row r="1684" spans="1:5" x14ac:dyDescent="0.2">
      <c r="A1684" s="3">
        <v>41514</v>
      </c>
      <c r="B1684" s="2" t="s">
        <v>31</v>
      </c>
      <c r="C1684" s="2" t="s">
        <v>20</v>
      </c>
      <c r="D1684" s="2" t="s">
        <v>36</v>
      </c>
      <c r="E1684" s="107">
        <v>2696.16</v>
      </c>
    </row>
    <row r="1685" spans="1:5" x14ac:dyDescent="0.2">
      <c r="A1685" s="3">
        <v>41355</v>
      </c>
      <c r="B1685" s="2" t="s">
        <v>31</v>
      </c>
      <c r="C1685" s="2" t="s">
        <v>27</v>
      </c>
      <c r="D1685" s="2" t="s">
        <v>30</v>
      </c>
      <c r="E1685" s="107">
        <v>2325.5</v>
      </c>
    </row>
    <row r="1686" spans="1:5" x14ac:dyDescent="0.2">
      <c r="A1686" s="3">
        <v>41532</v>
      </c>
      <c r="B1686" s="2" t="s">
        <v>13</v>
      </c>
      <c r="C1686" s="2" t="s">
        <v>23</v>
      </c>
      <c r="D1686" s="2" t="s">
        <v>36</v>
      </c>
      <c r="E1686" s="107">
        <v>5701.01</v>
      </c>
    </row>
    <row r="1687" spans="1:5" x14ac:dyDescent="0.2">
      <c r="A1687" s="3">
        <v>41567</v>
      </c>
      <c r="B1687" s="2" t="s">
        <v>31</v>
      </c>
      <c r="C1687" s="2" t="s">
        <v>27</v>
      </c>
      <c r="D1687" s="2" t="s">
        <v>15</v>
      </c>
      <c r="E1687" s="107">
        <v>7821.11</v>
      </c>
    </row>
    <row r="1688" spans="1:5" x14ac:dyDescent="0.2">
      <c r="A1688" s="3">
        <v>41197</v>
      </c>
      <c r="B1688" s="2" t="s">
        <v>31</v>
      </c>
      <c r="C1688" s="2" t="s">
        <v>27</v>
      </c>
      <c r="D1688" s="2" t="s">
        <v>26</v>
      </c>
      <c r="E1688" s="107">
        <v>2745.93</v>
      </c>
    </row>
    <row r="1689" spans="1:5" x14ac:dyDescent="0.2">
      <c r="A1689" s="3">
        <v>41072</v>
      </c>
      <c r="B1689" s="2" t="s">
        <v>31</v>
      </c>
      <c r="C1689" s="2" t="s">
        <v>23</v>
      </c>
      <c r="D1689" s="2" t="s">
        <v>36</v>
      </c>
      <c r="E1689" s="107">
        <v>8806.2099999999991</v>
      </c>
    </row>
    <row r="1690" spans="1:5" x14ac:dyDescent="0.2">
      <c r="A1690" s="3">
        <v>41121</v>
      </c>
      <c r="B1690" s="2" t="s">
        <v>31</v>
      </c>
      <c r="C1690" s="2" t="s">
        <v>14</v>
      </c>
      <c r="D1690" s="2" t="s">
        <v>24</v>
      </c>
      <c r="E1690" s="107">
        <v>1856.07</v>
      </c>
    </row>
    <row r="1691" spans="1:5" x14ac:dyDescent="0.2">
      <c r="A1691" s="3">
        <v>41177</v>
      </c>
      <c r="B1691" s="2" t="s">
        <v>13</v>
      </c>
      <c r="C1691" s="2" t="s">
        <v>23</v>
      </c>
      <c r="D1691" s="2" t="s">
        <v>282</v>
      </c>
      <c r="E1691" s="107">
        <v>7709.53</v>
      </c>
    </row>
    <row r="1692" spans="1:5" x14ac:dyDescent="0.2">
      <c r="A1692" s="3">
        <v>41254</v>
      </c>
      <c r="B1692" s="2" t="s">
        <v>17</v>
      </c>
      <c r="C1692" s="2" t="s">
        <v>20</v>
      </c>
      <c r="D1692" s="2" t="s">
        <v>30</v>
      </c>
      <c r="E1692" s="107">
        <v>8781.2800000000007</v>
      </c>
    </row>
    <row r="1693" spans="1:5" x14ac:dyDescent="0.2">
      <c r="A1693" s="3">
        <v>41516</v>
      </c>
      <c r="B1693" s="2" t="s">
        <v>28</v>
      </c>
      <c r="C1693" s="2" t="s">
        <v>23</v>
      </c>
      <c r="D1693" s="2" t="s">
        <v>32</v>
      </c>
      <c r="E1693" s="107">
        <v>2013.22</v>
      </c>
    </row>
    <row r="1694" spans="1:5" x14ac:dyDescent="0.2">
      <c r="A1694" s="3">
        <v>41100</v>
      </c>
      <c r="B1694" s="2" t="s">
        <v>31</v>
      </c>
      <c r="C1694" s="2" t="s">
        <v>14</v>
      </c>
      <c r="D1694" s="2" t="s">
        <v>24</v>
      </c>
      <c r="E1694" s="107">
        <v>8985.5300000000007</v>
      </c>
    </row>
    <row r="1695" spans="1:5" x14ac:dyDescent="0.2">
      <c r="A1695" s="3">
        <v>41160</v>
      </c>
      <c r="B1695" s="2" t="s">
        <v>17</v>
      </c>
      <c r="C1695" s="2" t="s">
        <v>27</v>
      </c>
      <c r="D1695" s="2" t="s">
        <v>34</v>
      </c>
      <c r="E1695" s="107">
        <v>7565.62</v>
      </c>
    </row>
    <row r="1696" spans="1:5" x14ac:dyDescent="0.2">
      <c r="A1696" s="3">
        <v>40924</v>
      </c>
      <c r="B1696" s="2" t="s">
        <v>31</v>
      </c>
      <c r="C1696" s="2" t="s">
        <v>27</v>
      </c>
      <c r="D1696" s="2" t="s">
        <v>36</v>
      </c>
      <c r="E1696" s="107">
        <v>5759.64</v>
      </c>
    </row>
    <row r="1697" spans="1:5" x14ac:dyDescent="0.2">
      <c r="A1697" s="3">
        <v>41284</v>
      </c>
      <c r="B1697" s="2" t="s">
        <v>31</v>
      </c>
      <c r="C1697" s="2" t="s">
        <v>27</v>
      </c>
      <c r="D1697" s="2" t="s">
        <v>26</v>
      </c>
      <c r="E1697" s="107">
        <v>8700.81</v>
      </c>
    </row>
    <row r="1698" spans="1:5" x14ac:dyDescent="0.2">
      <c r="A1698" s="3">
        <v>41169</v>
      </c>
      <c r="B1698" s="2" t="s">
        <v>31</v>
      </c>
      <c r="C1698" s="2" t="s">
        <v>23</v>
      </c>
      <c r="D1698" s="2" t="s">
        <v>26</v>
      </c>
      <c r="E1698" s="107">
        <v>5186.6899999999996</v>
      </c>
    </row>
    <row r="1699" spans="1:5" x14ac:dyDescent="0.2">
      <c r="A1699" s="3">
        <v>41112</v>
      </c>
      <c r="B1699" s="2" t="s">
        <v>28</v>
      </c>
      <c r="C1699" s="2" t="s">
        <v>14</v>
      </c>
      <c r="D1699" s="2" t="s">
        <v>30</v>
      </c>
      <c r="E1699" s="107">
        <v>3265.82</v>
      </c>
    </row>
    <row r="1700" spans="1:5" x14ac:dyDescent="0.2">
      <c r="A1700" s="3">
        <v>41564</v>
      </c>
      <c r="B1700" s="2" t="s">
        <v>13</v>
      </c>
      <c r="C1700" s="2" t="s">
        <v>14</v>
      </c>
      <c r="D1700" s="2" t="s">
        <v>35</v>
      </c>
      <c r="E1700" s="107">
        <v>7640.91</v>
      </c>
    </row>
    <row r="1701" spans="1:5" x14ac:dyDescent="0.2">
      <c r="A1701" s="3">
        <v>41587</v>
      </c>
      <c r="B1701" s="2" t="s">
        <v>17</v>
      </c>
      <c r="C1701" s="2" t="s">
        <v>14</v>
      </c>
      <c r="D1701" s="2" t="s">
        <v>26</v>
      </c>
      <c r="E1701" s="107">
        <v>4940.63</v>
      </c>
    </row>
    <row r="1702" spans="1:5" x14ac:dyDescent="0.2">
      <c r="A1702" s="3">
        <v>41380</v>
      </c>
      <c r="B1702" s="2" t="s">
        <v>31</v>
      </c>
      <c r="C1702" s="2" t="s">
        <v>14</v>
      </c>
      <c r="D1702" s="2" t="s">
        <v>24</v>
      </c>
      <c r="E1702" s="107">
        <v>7943.46</v>
      </c>
    </row>
    <row r="1703" spans="1:5" x14ac:dyDescent="0.2">
      <c r="A1703" s="3">
        <v>41466</v>
      </c>
      <c r="B1703" s="2" t="s">
        <v>13</v>
      </c>
      <c r="C1703" s="2" t="s">
        <v>23</v>
      </c>
      <c r="D1703" s="2" t="s">
        <v>15</v>
      </c>
      <c r="E1703" s="107">
        <v>8638.9599999999991</v>
      </c>
    </row>
    <row r="1704" spans="1:5" x14ac:dyDescent="0.2">
      <c r="A1704" s="3">
        <v>40989</v>
      </c>
      <c r="B1704" s="2" t="s">
        <v>28</v>
      </c>
      <c r="C1704" s="2" t="s">
        <v>23</v>
      </c>
      <c r="D1704" s="2" t="s">
        <v>33</v>
      </c>
      <c r="E1704" s="107">
        <v>5560.77</v>
      </c>
    </row>
    <row r="1705" spans="1:5" x14ac:dyDescent="0.2">
      <c r="A1705" s="3">
        <v>41185</v>
      </c>
      <c r="B1705" s="2" t="s">
        <v>31</v>
      </c>
      <c r="C1705" s="2" t="s">
        <v>20</v>
      </c>
      <c r="D1705" s="2" t="s">
        <v>282</v>
      </c>
      <c r="E1705" s="107">
        <v>2268.4899999999998</v>
      </c>
    </row>
    <row r="1706" spans="1:5" x14ac:dyDescent="0.2">
      <c r="A1706" s="3">
        <v>41488</v>
      </c>
      <c r="B1706" s="2" t="s">
        <v>13</v>
      </c>
      <c r="C1706" s="2" t="s">
        <v>27</v>
      </c>
      <c r="D1706" s="2" t="s">
        <v>34</v>
      </c>
      <c r="E1706" s="107">
        <v>4668.3999999999996</v>
      </c>
    </row>
    <row r="1707" spans="1:5" x14ac:dyDescent="0.2">
      <c r="A1707" s="3">
        <v>41302</v>
      </c>
      <c r="B1707" s="2" t="s">
        <v>28</v>
      </c>
      <c r="C1707" s="2" t="s">
        <v>20</v>
      </c>
      <c r="D1707" s="2" t="s">
        <v>34</v>
      </c>
      <c r="E1707" s="107">
        <v>8685.31</v>
      </c>
    </row>
    <row r="1708" spans="1:5" x14ac:dyDescent="0.2">
      <c r="A1708" s="3">
        <v>41627</v>
      </c>
      <c r="B1708" s="2" t="s">
        <v>31</v>
      </c>
      <c r="C1708" s="2" t="s">
        <v>27</v>
      </c>
      <c r="D1708" s="2" t="s">
        <v>21</v>
      </c>
      <c r="E1708" s="107">
        <v>8680.51</v>
      </c>
    </row>
    <row r="1709" spans="1:5" x14ac:dyDescent="0.2">
      <c r="A1709" s="3">
        <v>40951</v>
      </c>
      <c r="B1709" s="2" t="s">
        <v>31</v>
      </c>
      <c r="C1709" s="2" t="s">
        <v>14</v>
      </c>
      <c r="D1709" s="2" t="s">
        <v>15</v>
      </c>
      <c r="E1709" s="107">
        <v>7901.66</v>
      </c>
    </row>
    <row r="1710" spans="1:5" x14ac:dyDescent="0.2">
      <c r="A1710" s="3">
        <v>40959</v>
      </c>
      <c r="B1710" s="2" t="s">
        <v>28</v>
      </c>
      <c r="C1710" s="2" t="s">
        <v>27</v>
      </c>
      <c r="D1710" s="2" t="s">
        <v>34</v>
      </c>
      <c r="E1710" s="107">
        <v>2325.34</v>
      </c>
    </row>
    <row r="1711" spans="1:5" x14ac:dyDescent="0.2">
      <c r="A1711" s="3">
        <v>41176</v>
      </c>
      <c r="B1711" s="2" t="s">
        <v>31</v>
      </c>
      <c r="C1711" s="2" t="s">
        <v>14</v>
      </c>
      <c r="D1711" s="2" t="s">
        <v>32</v>
      </c>
      <c r="E1711" s="107">
        <v>4450.49</v>
      </c>
    </row>
    <row r="1712" spans="1:5" x14ac:dyDescent="0.2">
      <c r="A1712" s="3">
        <v>41028</v>
      </c>
      <c r="B1712" s="2" t="s">
        <v>13</v>
      </c>
      <c r="C1712" s="2" t="s">
        <v>27</v>
      </c>
      <c r="D1712" s="2" t="s">
        <v>30</v>
      </c>
      <c r="E1712" s="107">
        <v>5511.74</v>
      </c>
    </row>
    <row r="1713" spans="1:5" x14ac:dyDescent="0.2">
      <c r="A1713" s="3">
        <v>41042</v>
      </c>
      <c r="B1713" s="2" t="s">
        <v>13</v>
      </c>
      <c r="C1713" s="2" t="s">
        <v>20</v>
      </c>
      <c r="D1713" s="2" t="s">
        <v>24</v>
      </c>
      <c r="E1713" s="107">
        <v>4615.5200000000004</v>
      </c>
    </row>
    <row r="1714" spans="1:5" x14ac:dyDescent="0.2">
      <c r="A1714" s="3">
        <v>41347</v>
      </c>
      <c r="B1714" s="2" t="s">
        <v>31</v>
      </c>
      <c r="C1714" s="2" t="s">
        <v>27</v>
      </c>
      <c r="D1714" s="2" t="s">
        <v>34</v>
      </c>
      <c r="E1714" s="107">
        <v>9527.65</v>
      </c>
    </row>
    <row r="1715" spans="1:5" x14ac:dyDescent="0.2">
      <c r="A1715" s="3">
        <v>41634</v>
      </c>
      <c r="B1715" s="2" t="s">
        <v>28</v>
      </c>
      <c r="C1715" s="2" t="s">
        <v>27</v>
      </c>
      <c r="D1715" s="2" t="s">
        <v>282</v>
      </c>
      <c r="E1715" s="107">
        <v>5584.08</v>
      </c>
    </row>
    <row r="1716" spans="1:5" x14ac:dyDescent="0.2">
      <c r="A1716" s="3">
        <v>40953</v>
      </c>
      <c r="B1716" s="2" t="s">
        <v>28</v>
      </c>
      <c r="C1716" s="2" t="s">
        <v>14</v>
      </c>
      <c r="D1716" s="2" t="s">
        <v>34</v>
      </c>
      <c r="E1716" s="107">
        <v>8064.79</v>
      </c>
    </row>
    <row r="1717" spans="1:5" x14ac:dyDescent="0.2">
      <c r="A1717" s="3">
        <v>41041</v>
      </c>
      <c r="B1717" s="2" t="s">
        <v>28</v>
      </c>
      <c r="C1717" s="2" t="s">
        <v>23</v>
      </c>
      <c r="D1717" s="2" t="s">
        <v>18</v>
      </c>
      <c r="E1717" s="107">
        <v>1902.35</v>
      </c>
    </row>
    <row r="1718" spans="1:5" x14ac:dyDescent="0.2">
      <c r="A1718" s="3">
        <v>41432</v>
      </c>
      <c r="B1718" s="2" t="s">
        <v>31</v>
      </c>
      <c r="C1718" s="2" t="s">
        <v>23</v>
      </c>
      <c r="D1718" s="2" t="s">
        <v>36</v>
      </c>
      <c r="E1718" s="107">
        <v>5228.25</v>
      </c>
    </row>
    <row r="1719" spans="1:5" x14ac:dyDescent="0.2">
      <c r="A1719" s="3">
        <v>41452</v>
      </c>
      <c r="B1719" s="2" t="s">
        <v>28</v>
      </c>
      <c r="C1719" s="2" t="s">
        <v>20</v>
      </c>
      <c r="D1719" s="2" t="s">
        <v>15</v>
      </c>
      <c r="E1719" s="107">
        <v>1762.03</v>
      </c>
    </row>
    <row r="1720" spans="1:5" x14ac:dyDescent="0.2">
      <c r="A1720" s="3">
        <v>41285</v>
      </c>
      <c r="B1720" s="2" t="s">
        <v>13</v>
      </c>
      <c r="C1720" s="2" t="s">
        <v>23</v>
      </c>
      <c r="D1720" s="2" t="s">
        <v>26</v>
      </c>
      <c r="E1720" s="107">
        <v>4218.57</v>
      </c>
    </row>
    <row r="1721" spans="1:5" x14ac:dyDescent="0.2">
      <c r="A1721" s="3">
        <v>41306</v>
      </c>
      <c r="B1721" s="2" t="s">
        <v>28</v>
      </c>
      <c r="C1721" s="2" t="s">
        <v>20</v>
      </c>
      <c r="D1721" s="2" t="s">
        <v>35</v>
      </c>
      <c r="E1721" s="107">
        <v>1883.16</v>
      </c>
    </row>
    <row r="1722" spans="1:5" x14ac:dyDescent="0.2">
      <c r="A1722" s="3">
        <v>41181</v>
      </c>
      <c r="B1722" s="2" t="s">
        <v>31</v>
      </c>
      <c r="C1722" s="2" t="s">
        <v>14</v>
      </c>
      <c r="D1722" s="2" t="s">
        <v>32</v>
      </c>
      <c r="E1722" s="107">
        <v>8370.98</v>
      </c>
    </row>
    <row r="1723" spans="1:5" x14ac:dyDescent="0.2">
      <c r="A1723" s="3">
        <v>41260</v>
      </c>
      <c r="B1723" s="2" t="s">
        <v>31</v>
      </c>
      <c r="C1723" s="2" t="s">
        <v>14</v>
      </c>
      <c r="D1723" s="2" t="s">
        <v>29</v>
      </c>
      <c r="E1723" s="107">
        <v>6480.2</v>
      </c>
    </row>
    <row r="1724" spans="1:5" x14ac:dyDescent="0.2">
      <c r="A1724" s="3">
        <v>41519</v>
      </c>
      <c r="B1724" s="2" t="s">
        <v>17</v>
      </c>
      <c r="C1724" s="2" t="s">
        <v>27</v>
      </c>
      <c r="D1724" s="2" t="s">
        <v>18</v>
      </c>
      <c r="E1724" s="107">
        <v>8024.31</v>
      </c>
    </row>
    <row r="1725" spans="1:5" x14ac:dyDescent="0.2">
      <c r="A1725" s="3">
        <v>40974</v>
      </c>
      <c r="B1725" s="2" t="s">
        <v>17</v>
      </c>
      <c r="C1725" s="2" t="s">
        <v>20</v>
      </c>
      <c r="D1725" s="2" t="s">
        <v>26</v>
      </c>
      <c r="E1725" s="107">
        <v>5705.36</v>
      </c>
    </row>
    <row r="1726" spans="1:5" x14ac:dyDescent="0.2">
      <c r="A1726" s="3">
        <v>41134</v>
      </c>
      <c r="B1726" s="2" t="s">
        <v>17</v>
      </c>
      <c r="C1726" s="2" t="s">
        <v>27</v>
      </c>
      <c r="D1726" s="2" t="s">
        <v>24</v>
      </c>
      <c r="E1726" s="107">
        <v>2453.84</v>
      </c>
    </row>
    <row r="1727" spans="1:5" x14ac:dyDescent="0.2">
      <c r="A1727" s="3">
        <v>41374</v>
      </c>
      <c r="B1727" s="2" t="s">
        <v>28</v>
      </c>
      <c r="C1727" s="2" t="s">
        <v>27</v>
      </c>
      <c r="D1727" s="2" t="s">
        <v>24</v>
      </c>
      <c r="E1727" s="107">
        <v>9341.5</v>
      </c>
    </row>
    <row r="1728" spans="1:5" x14ac:dyDescent="0.2">
      <c r="A1728" s="3">
        <v>41587</v>
      </c>
      <c r="B1728" s="2" t="s">
        <v>17</v>
      </c>
      <c r="C1728" s="2" t="s">
        <v>14</v>
      </c>
      <c r="D1728" s="2" t="s">
        <v>26</v>
      </c>
      <c r="E1728" s="107">
        <v>144.43</v>
      </c>
    </row>
    <row r="1729" spans="1:5" x14ac:dyDescent="0.2">
      <c r="A1729" s="3">
        <v>41179</v>
      </c>
      <c r="B1729" s="2" t="s">
        <v>28</v>
      </c>
      <c r="C1729" s="2" t="s">
        <v>20</v>
      </c>
      <c r="D1729" s="2" t="s">
        <v>36</v>
      </c>
      <c r="E1729" s="107">
        <v>3895.61</v>
      </c>
    </row>
    <row r="1730" spans="1:5" x14ac:dyDescent="0.2">
      <c r="A1730" s="3">
        <v>41303</v>
      </c>
      <c r="B1730" s="2" t="s">
        <v>28</v>
      </c>
      <c r="C1730" s="2" t="s">
        <v>14</v>
      </c>
      <c r="D1730" s="2" t="s">
        <v>21</v>
      </c>
      <c r="E1730" s="107">
        <v>3005.77</v>
      </c>
    </row>
    <row r="1731" spans="1:5" x14ac:dyDescent="0.2">
      <c r="A1731" s="3">
        <v>41549</v>
      </c>
      <c r="B1731" s="2" t="s">
        <v>28</v>
      </c>
      <c r="C1731" s="2" t="s">
        <v>14</v>
      </c>
      <c r="D1731" s="2" t="s">
        <v>282</v>
      </c>
      <c r="E1731" s="107">
        <v>143.91</v>
      </c>
    </row>
    <row r="1732" spans="1:5" x14ac:dyDescent="0.2">
      <c r="A1732" s="3">
        <v>41251</v>
      </c>
      <c r="B1732" s="2" t="s">
        <v>13</v>
      </c>
      <c r="C1732" s="2" t="s">
        <v>20</v>
      </c>
      <c r="D1732" s="2" t="s">
        <v>282</v>
      </c>
      <c r="E1732" s="107">
        <v>9303.0499999999993</v>
      </c>
    </row>
    <row r="1733" spans="1:5" x14ac:dyDescent="0.2">
      <c r="A1733" s="3">
        <v>41480</v>
      </c>
      <c r="B1733" s="2" t="s">
        <v>13</v>
      </c>
      <c r="C1733" s="2" t="s">
        <v>23</v>
      </c>
      <c r="D1733" s="2" t="s">
        <v>29</v>
      </c>
      <c r="E1733" s="107">
        <v>7583.42</v>
      </c>
    </row>
    <row r="1734" spans="1:5" x14ac:dyDescent="0.2">
      <c r="A1734" s="3">
        <v>41113</v>
      </c>
      <c r="B1734" s="2" t="s">
        <v>31</v>
      </c>
      <c r="C1734" s="2" t="s">
        <v>27</v>
      </c>
      <c r="D1734" s="2" t="s">
        <v>24</v>
      </c>
      <c r="E1734" s="107">
        <v>7916.05</v>
      </c>
    </row>
    <row r="1735" spans="1:5" x14ac:dyDescent="0.2">
      <c r="A1735" s="3">
        <v>41422</v>
      </c>
      <c r="B1735" s="2" t="s">
        <v>17</v>
      </c>
      <c r="C1735" s="2" t="s">
        <v>14</v>
      </c>
      <c r="D1735" s="2" t="s">
        <v>24</v>
      </c>
      <c r="E1735" s="107">
        <v>3737.07</v>
      </c>
    </row>
    <row r="1736" spans="1:5" x14ac:dyDescent="0.2">
      <c r="A1736" s="3">
        <v>41484</v>
      </c>
      <c r="B1736" s="2" t="s">
        <v>17</v>
      </c>
      <c r="C1736" s="2" t="s">
        <v>27</v>
      </c>
      <c r="D1736" s="2" t="s">
        <v>18</v>
      </c>
      <c r="E1736" s="107">
        <v>6714.77</v>
      </c>
    </row>
    <row r="1737" spans="1:5" x14ac:dyDescent="0.2">
      <c r="A1737" s="3">
        <v>41496</v>
      </c>
      <c r="B1737" s="2" t="s">
        <v>31</v>
      </c>
      <c r="C1737" s="2" t="s">
        <v>20</v>
      </c>
      <c r="D1737" s="2" t="s">
        <v>35</v>
      </c>
      <c r="E1737" s="107">
        <v>9847.3799999999992</v>
      </c>
    </row>
    <row r="1738" spans="1:5" x14ac:dyDescent="0.2">
      <c r="A1738" s="3">
        <v>41553</v>
      </c>
      <c r="B1738" s="2" t="s">
        <v>17</v>
      </c>
      <c r="C1738" s="2" t="s">
        <v>14</v>
      </c>
      <c r="D1738" s="2" t="s">
        <v>18</v>
      </c>
      <c r="E1738" s="107">
        <v>2653.37</v>
      </c>
    </row>
    <row r="1739" spans="1:5" x14ac:dyDescent="0.2">
      <c r="A1739" s="3">
        <v>41630</v>
      </c>
      <c r="B1739" s="2" t="s">
        <v>13</v>
      </c>
      <c r="C1739" s="2" t="s">
        <v>27</v>
      </c>
      <c r="D1739" s="2" t="s">
        <v>26</v>
      </c>
      <c r="E1739" s="107">
        <v>3987.91</v>
      </c>
    </row>
    <row r="1740" spans="1:5" x14ac:dyDescent="0.2">
      <c r="A1740" s="3">
        <v>41559</v>
      </c>
      <c r="B1740" s="2" t="s">
        <v>31</v>
      </c>
      <c r="C1740" s="2" t="s">
        <v>20</v>
      </c>
      <c r="D1740" s="2" t="s">
        <v>33</v>
      </c>
      <c r="E1740" s="107">
        <v>9491.5300000000007</v>
      </c>
    </row>
    <row r="1741" spans="1:5" x14ac:dyDescent="0.2">
      <c r="A1741" s="3">
        <v>41116</v>
      </c>
      <c r="B1741" s="2" t="s">
        <v>28</v>
      </c>
      <c r="C1741" s="2" t="s">
        <v>14</v>
      </c>
      <c r="D1741" s="2" t="s">
        <v>35</v>
      </c>
      <c r="E1741" s="107">
        <v>1600.51</v>
      </c>
    </row>
    <row r="1742" spans="1:5" x14ac:dyDescent="0.2">
      <c r="A1742" s="3">
        <v>40994</v>
      </c>
      <c r="B1742" s="2" t="s">
        <v>13</v>
      </c>
      <c r="C1742" s="2" t="s">
        <v>23</v>
      </c>
      <c r="D1742" s="2" t="s">
        <v>15</v>
      </c>
      <c r="E1742" s="107">
        <v>4638.9799999999996</v>
      </c>
    </row>
    <row r="1743" spans="1:5" x14ac:dyDescent="0.2">
      <c r="A1743" s="3">
        <v>41349</v>
      </c>
      <c r="B1743" s="2" t="s">
        <v>28</v>
      </c>
      <c r="C1743" s="2" t="s">
        <v>14</v>
      </c>
      <c r="D1743" s="2" t="s">
        <v>15</v>
      </c>
      <c r="E1743" s="107">
        <v>7395.25</v>
      </c>
    </row>
    <row r="1744" spans="1:5" x14ac:dyDescent="0.2">
      <c r="A1744" s="3">
        <v>41198</v>
      </c>
      <c r="B1744" s="2" t="s">
        <v>17</v>
      </c>
      <c r="C1744" s="2" t="s">
        <v>20</v>
      </c>
      <c r="D1744" s="2" t="s">
        <v>36</v>
      </c>
      <c r="E1744" s="107">
        <v>7555.41</v>
      </c>
    </row>
    <row r="1745" spans="1:5" x14ac:dyDescent="0.2">
      <c r="A1745" s="3">
        <v>41110</v>
      </c>
      <c r="B1745" s="2" t="s">
        <v>17</v>
      </c>
      <c r="C1745" s="2" t="s">
        <v>14</v>
      </c>
      <c r="D1745" s="2" t="s">
        <v>15</v>
      </c>
      <c r="E1745" s="107">
        <v>7476.22</v>
      </c>
    </row>
    <row r="1746" spans="1:5" x14ac:dyDescent="0.2">
      <c r="A1746" s="3">
        <v>41099</v>
      </c>
      <c r="B1746" s="2" t="s">
        <v>31</v>
      </c>
      <c r="C1746" s="2" t="s">
        <v>23</v>
      </c>
      <c r="D1746" s="2" t="s">
        <v>26</v>
      </c>
      <c r="E1746" s="107">
        <v>6587.95</v>
      </c>
    </row>
    <row r="1747" spans="1:5" x14ac:dyDescent="0.2">
      <c r="A1747" s="3">
        <v>41535</v>
      </c>
      <c r="B1747" s="2" t="s">
        <v>17</v>
      </c>
      <c r="C1747" s="2" t="s">
        <v>20</v>
      </c>
      <c r="D1747" s="2" t="s">
        <v>34</v>
      </c>
      <c r="E1747" s="107">
        <v>9786</v>
      </c>
    </row>
    <row r="1748" spans="1:5" x14ac:dyDescent="0.2">
      <c r="A1748" s="3">
        <v>41238</v>
      </c>
      <c r="B1748" s="2" t="s">
        <v>31</v>
      </c>
      <c r="C1748" s="2" t="s">
        <v>14</v>
      </c>
      <c r="D1748" s="2" t="s">
        <v>18</v>
      </c>
      <c r="E1748" s="107">
        <v>1959.54</v>
      </c>
    </row>
    <row r="1749" spans="1:5" x14ac:dyDescent="0.2">
      <c r="A1749" s="3">
        <v>41395</v>
      </c>
      <c r="B1749" s="2" t="s">
        <v>13</v>
      </c>
      <c r="C1749" s="2" t="s">
        <v>20</v>
      </c>
      <c r="D1749" s="2" t="s">
        <v>30</v>
      </c>
      <c r="E1749" s="107">
        <v>7050.57</v>
      </c>
    </row>
    <row r="1750" spans="1:5" x14ac:dyDescent="0.2">
      <c r="A1750" s="3">
        <v>41118</v>
      </c>
      <c r="B1750" s="2" t="s">
        <v>28</v>
      </c>
      <c r="C1750" s="2" t="s">
        <v>14</v>
      </c>
      <c r="D1750" s="2" t="s">
        <v>34</v>
      </c>
      <c r="E1750" s="107">
        <v>5228.74</v>
      </c>
    </row>
    <row r="1751" spans="1:5" x14ac:dyDescent="0.2">
      <c r="A1751" s="3">
        <v>40993</v>
      </c>
      <c r="B1751" s="2" t="s">
        <v>13</v>
      </c>
      <c r="C1751" s="2" t="s">
        <v>27</v>
      </c>
      <c r="D1751" s="2" t="s">
        <v>26</v>
      </c>
      <c r="E1751" s="107">
        <v>3147.88</v>
      </c>
    </row>
    <row r="1752" spans="1:5" x14ac:dyDescent="0.2">
      <c r="A1752" s="3">
        <v>40974</v>
      </c>
      <c r="B1752" s="2" t="s">
        <v>17</v>
      </c>
      <c r="C1752" s="2" t="s">
        <v>14</v>
      </c>
      <c r="D1752" s="2" t="s">
        <v>24</v>
      </c>
      <c r="E1752" s="107">
        <v>4374.59</v>
      </c>
    </row>
    <row r="1753" spans="1:5" x14ac:dyDescent="0.2">
      <c r="A1753" s="3">
        <v>41289</v>
      </c>
      <c r="B1753" s="2" t="s">
        <v>31</v>
      </c>
      <c r="C1753" s="2" t="s">
        <v>20</v>
      </c>
      <c r="D1753" s="2" t="s">
        <v>35</v>
      </c>
      <c r="E1753" s="107">
        <v>4457.8900000000003</v>
      </c>
    </row>
    <row r="1754" spans="1:5" x14ac:dyDescent="0.2">
      <c r="A1754" s="3">
        <v>40930</v>
      </c>
      <c r="B1754" s="2" t="s">
        <v>31</v>
      </c>
      <c r="C1754" s="2" t="s">
        <v>23</v>
      </c>
      <c r="D1754" s="2" t="s">
        <v>34</v>
      </c>
      <c r="E1754" s="107">
        <v>3103.73</v>
      </c>
    </row>
    <row r="1755" spans="1:5" x14ac:dyDescent="0.2">
      <c r="A1755" s="3">
        <v>41383</v>
      </c>
      <c r="B1755" s="2" t="s">
        <v>17</v>
      </c>
      <c r="C1755" s="2" t="s">
        <v>20</v>
      </c>
      <c r="D1755" s="2" t="s">
        <v>15</v>
      </c>
      <c r="E1755" s="107">
        <v>400.88</v>
      </c>
    </row>
    <row r="1756" spans="1:5" x14ac:dyDescent="0.2">
      <c r="A1756" s="3">
        <v>41456</v>
      </c>
      <c r="B1756" s="2" t="s">
        <v>28</v>
      </c>
      <c r="C1756" s="2" t="s">
        <v>23</v>
      </c>
      <c r="D1756" s="2" t="s">
        <v>282</v>
      </c>
      <c r="E1756" s="107">
        <v>6238.42</v>
      </c>
    </row>
    <row r="1757" spans="1:5" x14ac:dyDescent="0.2">
      <c r="A1757" s="3">
        <v>41307</v>
      </c>
      <c r="B1757" s="2" t="s">
        <v>13</v>
      </c>
      <c r="C1757" s="2" t="s">
        <v>20</v>
      </c>
      <c r="D1757" s="2" t="s">
        <v>15</v>
      </c>
      <c r="E1757" s="107">
        <v>14</v>
      </c>
    </row>
    <row r="1758" spans="1:5" x14ac:dyDescent="0.2">
      <c r="A1758" s="3">
        <v>41550</v>
      </c>
      <c r="B1758" s="2" t="s">
        <v>28</v>
      </c>
      <c r="C1758" s="2" t="s">
        <v>27</v>
      </c>
      <c r="D1758" s="2" t="s">
        <v>26</v>
      </c>
      <c r="E1758" s="107">
        <v>657.4</v>
      </c>
    </row>
    <row r="1759" spans="1:5" x14ac:dyDescent="0.2">
      <c r="A1759" s="3">
        <v>41258</v>
      </c>
      <c r="B1759" s="2" t="s">
        <v>31</v>
      </c>
      <c r="C1759" s="2" t="s">
        <v>23</v>
      </c>
      <c r="D1759" s="2" t="s">
        <v>24</v>
      </c>
      <c r="E1759" s="107">
        <v>3206.42</v>
      </c>
    </row>
    <row r="1760" spans="1:5" x14ac:dyDescent="0.2">
      <c r="A1760" s="3">
        <v>41000</v>
      </c>
      <c r="B1760" s="2" t="s">
        <v>13</v>
      </c>
      <c r="C1760" s="2" t="s">
        <v>20</v>
      </c>
      <c r="D1760" s="2" t="s">
        <v>33</v>
      </c>
      <c r="E1760" s="107">
        <v>4242.46</v>
      </c>
    </row>
    <row r="1761" spans="1:5" x14ac:dyDescent="0.2">
      <c r="A1761" s="3">
        <v>41184</v>
      </c>
      <c r="B1761" s="2" t="s">
        <v>13</v>
      </c>
      <c r="C1761" s="2" t="s">
        <v>20</v>
      </c>
      <c r="D1761" s="2" t="s">
        <v>29</v>
      </c>
      <c r="E1761" s="107">
        <v>8052.21</v>
      </c>
    </row>
    <row r="1762" spans="1:5" x14ac:dyDescent="0.2">
      <c r="A1762" s="3">
        <v>41492</v>
      </c>
      <c r="B1762" s="2" t="s">
        <v>31</v>
      </c>
      <c r="C1762" s="2" t="s">
        <v>20</v>
      </c>
      <c r="D1762" s="2" t="s">
        <v>26</v>
      </c>
      <c r="E1762" s="107">
        <v>3390.56</v>
      </c>
    </row>
    <row r="1763" spans="1:5" x14ac:dyDescent="0.2">
      <c r="A1763" s="3">
        <v>41527</v>
      </c>
      <c r="B1763" s="2" t="s">
        <v>13</v>
      </c>
      <c r="C1763" s="2" t="s">
        <v>20</v>
      </c>
      <c r="D1763" s="2" t="s">
        <v>26</v>
      </c>
      <c r="E1763" s="107">
        <v>7333.46</v>
      </c>
    </row>
    <row r="1764" spans="1:5" x14ac:dyDescent="0.2">
      <c r="A1764" s="3">
        <v>41013</v>
      </c>
      <c r="B1764" s="2" t="s">
        <v>13</v>
      </c>
      <c r="C1764" s="2" t="s">
        <v>14</v>
      </c>
      <c r="D1764" s="2" t="s">
        <v>18</v>
      </c>
      <c r="E1764" s="107">
        <v>6654.98</v>
      </c>
    </row>
    <row r="1765" spans="1:5" x14ac:dyDescent="0.2">
      <c r="A1765" s="3">
        <v>41492</v>
      </c>
      <c r="B1765" s="2" t="s">
        <v>28</v>
      </c>
      <c r="C1765" s="2" t="s">
        <v>14</v>
      </c>
      <c r="D1765" s="2" t="s">
        <v>35</v>
      </c>
      <c r="E1765" s="107">
        <v>932.57</v>
      </c>
    </row>
    <row r="1766" spans="1:5" x14ac:dyDescent="0.2">
      <c r="A1766" s="3">
        <v>41276</v>
      </c>
      <c r="B1766" s="2" t="s">
        <v>28</v>
      </c>
      <c r="C1766" s="2" t="s">
        <v>27</v>
      </c>
      <c r="D1766" s="2" t="s">
        <v>29</v>
      </c>
      <c r="E1766" s="107">
        <v>4407.46</v>
      </c>
    </row>
    <row r="1767" spans="1:5" x14ac:dyDescent="0.2">
      <c r="A1767" s="3">
        <v>41606</v>
      </c>
      <c r="B1767" s="2" t="s">
        <v>31</v>
      </c>
      <c r="C1767" s="2" t="s">
        <v>14</v>
      </c>
      <c r="D1767" s="2" t="s">
        <v>35</v>
      </c>
      <c r="E1767" s="107">
        <v>274.3</v>
      </c>
    </row>
    <row r="1768" spans="1:5" x14ac:dyDescent="0.2">
      <c r="A1768" s="3">
        <v>41415</v>
      </c>
      <c r="B1768" s="2" t="s">
        <v>17</v>
      </c>
      <c r="C1768" s="2" t="s">
        <v>20</v>
      </c>
      <c r="D1768" s="2" t="s">
        <v>26</v>
      </c>
      <c r="E1768" s="107">
        <v>359.24</v>
      </c>
    </row>
    <row r="1769" spans="1:5" x14ac:dyDescent="0.2">
      <c r="A1769" s="3">
        <v>41150</v>
      </c>
      <c r="B1769" s="2" t="s">
        <v>13</v>
      </c>
      <c r="C1769" s="2" t="s">
        <v>14</v>
      </c>
      <c r="D1769" s="2" t="s">
        <v>18</v>
      </c>
      <c r="E1769" s="107">
        <v>2460.0500000000002</v>
      </c>
    </row>
    <row r="1770" spans="1:5" x14ac:dyDescent="0.2">
      <c r="A1770" s="3">
        <v>41240</v>
      </c>
      <c r="B1770" s="2" t="s">
        <v>31</v>
      </c>
      <c r="C1770" s="2" t="s">
        <v>23</v>
      </c>
      <c r="D1770" s="2" t="s">
        <v>18</v>
      </c>
      <c r="E1770" s="107">
        <v>4369.3599999999997</v>
      </c>
    </row>
    <row r="1771" spans="1:5" x14ac:dyDescent="0.2">
      <c r="A1771" s="3">
        <v>41149</v>
      </c>
      <c r="B1771" s="2" t="s">
        <v>13</v>
      </c>
      <c r="C1771" s="2" t="s">
        <v>23</v>
      </c>
      <c r="D1771" s="2" t="s">
        <v>21</v>
      </c>
      <c r="E1771" s="107">
        <v>1087.45</v>
      </c>
    </row>
    <row r="1772" spans="1:5" x14ac:dyDescent="0.2">
      <c r="A1772" s="3">
        <v>41276</v>
      </c>
      <c r="B1772" s="2" t="s">
        <v>17</v>
      </c>
      <c r="C1772" s="2" t="s">
        <v>27</v>
      </c>
      <c r="D1772" s="2" t="s">
        <v>29</v>
      </c>
      <c r="E1772" s="107">
        <v>2020.51</v>
      </c>
    </row>
    <row r="1773" spans="1:5" x14ac:dyDescent="0.2">
      <c r="A1773" s="3">
        <v>41479</v>
      </c>
      <c r="B1773" s="2" t="s">
        <v>17</v>
      </c>
      <c r="C1773" s="2" t="s">
        <v>23</v>
      </c>
      <c r="D1773" s="2" t="s">
        <v>30</v>
      </c>
      <c r="E1773" s="107">
        <v>8462.4</v>
      </c>
    </row>
    <row r="1774" spans="1:5" x14ac:dyDescent="0.2">
      <c r="A1774" s="3">
        <v>41244</v>
      </c>
      <c r="B1774" s="2" t="s">
        <v>17</v>
      </c>
      <c r="C1774" s="2" t="s">
        <v>23</v>
      </c>
      <c r="D1774" s="2" t="s">
        <v>34</v>
      </c>
      <c r="E1774" s="107">
        <v>1561.41</v>
      </c>
    </row>
    <row r="1775" spans="1:5" x14ac:dyDescent="0.2">
      <c r="A1775" s="3">
        <v>41630</v>
      </c>
      <c r="B1775" s="2" t="s">
        <v>31</v>
      </c>
      <c r="C1775" s="2" t="s">
        <v>23</v>
      </c>
      <c r="D1775" s="2" t="s">
        <v>33</v>
      </c>
      <c r="E1775" s="107">
        <v>4317.6099999999997</v>
      </c>
    </row>
    <row r="1776" spans="1:5" x14ac:dyDescent="0.2">
      <c r="A1776" s="3">
        <v>41031</v>
      </c>
      <c r="B1776" s="2" t="s">
        <v>13</v>
      </c>
      <c r="C1776" s="2" t="s">
        <v>23</v>
      </c>
      <c r="D1776" s="2" t="s">
        <v>24</v>
      </c>
      <c r="E1776" s="107">
        <v>5378.69</v>
      </c>
    </row>
    <row r="1777" spans="1:5" x14ac:dyDescent="0.2">
      <c r="A1777" s="3">
        <v>41049</v>
      </c>
      <c r="B1777" s="2" t="s">
        <v>13</v>
      </c>
      <c r="C1777" s="2" t="s">
        <v>20</v>
      </c>
      <c r="D1777" s="2" t="s">
        <v>35</v>
      </c>
      <c r="E1777" s="107">
        <v>4308.6899999999996</v>
      </c>
    </row>
    <row r="1778" spans="1:5" x14ac:dyDescent="0.2">
      <c r="A1778" s="3">
        <v>41385</v>
      </c>
      <c r="B1778" s="2" t="s">
        <v>28</v>
      </c>
      <c r="C1778" s="2" t="s">
        <v>20</v>
      </c>
      <c r="D1778" s="2" t="s">
        <v>282</v>
      </c>
      <c r="E1778" s="107">
        <v>4301.37</v>
      </c>
    </row>
    <row r="1779" spans="1:5" x14ac:dyDescent="0.2">
      <c r="A1779" s="3">
        <v>41057</v>
      </c>
      <c r="B1779" s="2" t="s">
        <v>31</v>
      </c>
      <c r="C1779" s="2" t="s">
        <v>20</v>
      </c>
      <c r="D1779" s="2" t="s">
        <v>29</v>
      </c>
      <c r="E1779" s="107">
        <v>9568.44</v>
      </c>
    </row>
    <row r="1780" spans="1:5" x14ac:dyDescent="0.2">
      <c r="A1780" s="3">
        <v>41107</v>
      </c>
      <c r="B1780" s="2" t="s">
        <v>13</v>
      </c>
      <c r="C1780" s="2" t="s">
        <v>27</v>
      </c>
      <c r="D1780" s="2" t="s">
        <v>26</v>
      </c>
      <c r="E1780" s="107">
        <v>6108.87</v>
      </c>
    </row>
    <row r="1781" spans="1:5" x14ac:dyDescent="0.2">
      <c r="A1781" s="3">
        <v>41275</v>
      </c>
      <c r="B1781" s="2" t="s">
        <v>31</v>
      </c>
      <c r="C1781" s="2" t="s">
        <v>27</v>
      </c>
      <c r="D1781" s="2" t="s">
        <v>21</v>
      </c>
      <c r="E1781" s="107">
        <v>572.58000000000004</v>
      </c>
    </row>
    <row r="1782" spans="1:5" x14ac:dyDescent="0.2">
      <c r="A1782" s="3">
        <v>41144</v>
      </c>
      <c r="B1782" s="2" t="s">
        <v>17</v>
      </c>
      <c r="C1782" s="2" t="s">
        <v>23</v>
      </c>
      <c r="D1782" s="2" t="s">
        <v>33</v>
      </c>
      <c r="E1782" s="107">
        <v>3296.14</v>
      </c>
    </row>
    <row r="1783" spans="1:5" x14ac:dyDescent="0.2">
      <c r="A1783" s="3">
        <v>41611</v>
      </c>
      <c r="B1783" s="2" t="s">
        <v>28</v>
      </c>
      <c r="C1783" s="2" t="s">
        <v>14</v>
      </c>
      <c r="D1783" s="2" t="s">
        <v>282</v>
      </c>
      <c r="E1783" s="107">
        <v>5383.94</v>
      </c>
    </row>
    <row r="1784" spans="1:5" x14ac:dyDescent="0.2">
      <c r="A1784" s="3">
        <v>41050</v>
      </c>
      <c r="B1784" s="2" t="s">
        <v>28</v>
      </c>
      <c r="C1784" s="2" t="s">
        <v>23</v>
      </c>
      <c r="D1784" s="2" t="s">
        <v>21</v>
      </c>
      <c r="E1784" s="107">
        <v>5100.41</v>
      </c>
    </row>
    <row r="1785" spans="1:5" x14ac:dyDescent="0.2">
      <c r="A1785" s="3">
        <v>41444</v>
      </c>
      <c r="B1785" s="2" t="s">
        <v>31</v>
      </c>
      <c r="C1785" s="2" t="s">
        <v>14</v>
      </c>
      <c r="D1785" s="2" t="s">
        <v>35</v>
      </c>
      <c r="E1785" s="107">
        <v>3538.01</v>
      </c>
    </row>
    <row r="1786" spans="1:5" x14ac:dyDescent="0.2">
      <c r="A1786" s="3">
        <v>40913</v>
      </c>
      <c r="B1786" s="2" t="s">
        <v>17</v>
      </c>
      <c r="C1786" s="2" t="s">
        <v>27</v>
      </c>
      <c r="D1786" s="2" t="s">
        <v>32</v>
      </c>
      <c r="E1786" s="107">
        <v>4338.63</v>
      </c>
    </row>
    <row r="1787" spans="1:5" x14ac:dyDescent="0.2">
      <c r="A1787" s="3">
        <v>41392</v>
      </c>
      <c r="B1787" s="2" t="s">
        <v>31</v>
      </c>
      <c r="C1787" s="2" t="s">
        <v>20</v>
      </c>
      <c r="D1787" s="2" t="s">
        <v>30</v>
      </c>
      <c r="E1787" s="107">
        <v>6919.58</v>
      </c>
    </row>
    <row r="1788" spans="1:5" x14ac:dyDescent="0.2">
      <c r="A1788" s="3">
        <v>41562</v>
      </c>
      <c r="B1788" s="2" t="s">
        <v>13</v>
      </c>
      <c r="C1788" s="2" t="s">
        <v>27</v>
      </c>
      <c r="D1788" s="2" t="s">
        <v>34</v>
      </c>
      <c r="E1788" s="107">
        <v>3532.72</v>
      </c>
    </row>
    <row r="1789" spans="1:5" x14ac:dyDescent="0.2">
      <c r="A1789" s="3">
        <v>41558</v>
      </c>
      <c r="B1789" s="2" t="s">
        <v>13</v>
      </c>
      <c r="C1789" s="2" t="s">
        <v>14</v>
      </c>
      <c r="D1789" s="2" t="s">
        <v>21</v>
      </c>
      <c r="E1789" s="107">
        <v>1244.71</v>
      </c>
    </row>
    <row r="1790" spans="1:5" x14ac:dyDescent="0.2">
      <c r="A1790" s="3">
        <v>41191</v>
      </c>
      <c r="B1790" s="2" t="s">
        <v>17</v>
      </c>
      <c r="C1790" s="2" t="s">
        <v>14</v>
      </c>
      <c r="D1790" s="2" t="s">
        <v>35</v>
      </c>
      <c r="E1790" s="107">
        <v>8417.6</v>
      </c>
    </row>
    <row r="1791" spans="1:5" x14ac:dyDescent="0.2">
      <c r="A1791" s="3">
        <v>41580</v>
      </c>
      <c r="B1791" s="2" t="s">
        <v>28</v>
      </c>
      <c r="C1791" s="2" t="s">
        <v>20</v>
      </c>
      <c r="D1791" s="2" t="s">
        <v>33</v>
      </c>
      <c r="E1791" s="107">
        <v>2430.62</v>
      </c>
    </row>
    <row r="1792" spans="1:5" x14ac:dyDescent="0.2">
      <c r="A1792" s="3">
        <v>41404</v>
      </c>
      <c r="B1792" s="2" t="s">
        <v>31</v>
      </c>
      <c r="C1792" s="2" t="s">
        <v>20</v>
      </c>
      <c r="D1792" s="2" t="s">
        <v>35</v>
      </c>
      <c r="E1792" s="107">
        <v>3755.21</v>
      </c>
    </row>
    <row r="1793" spans="1:5" x14ac:dyDescent="0.2">
      <c r="A1793" s="3">
        <v>41565</v>
      </c>
      <c r="B1793" s="2" t="s">
        <v>13</v>
      </c>
      <c r="C1793" s="2" t="s">
        <v>23</v>
      </c>
      <c r="D1793" s="2" t="s">
        <v>33</v>
      </c>
      <c r="E1793" s="107">
        <v>9551.7999999999993</v>
      </c>
    </row>
    <row r="1794" spans="1:5" x14ac:dyDescent="0.2">
      <c r="A1794" s="3">
        <v>41509</v>
      </c>
      <c r="B1794" s="2" t="s">
        <v>13</v>
      </c>
      <c r="C1794" s="2" t="s">
        <v>23</v>
      </c>
      <c r="D1794" s="2" t="s">
        <v>26</v>
      </c>
      <c r="E1794" s="107">
        <v>9222.82</v>
      </c>
    </row>
    <row r="1795" spans="1:5" x14ac:dyDescent="0.2">
      <c r="A1795" s="3">
        <v>40955</v>
      </c>
      <c r="B1795" s="2" t="s">
        <v>13</v>
      </c>
      <c r="C1795" s="2" t="s">
        <v>14</v>
      </c>
      <c r="D1795" s="2" t="s">
        <v>24</v>
      </c>
      <c r="E1795" s="107">
        <v>2253.9699999999998</v>
      </c>
    </row>
    <row r="1796" spans="1:5" x14ac:dyDescent="0.2">
      <c r="A1796" s="3">
        <v>41637</v>
      </c>
      <c r="B1796" s="2" t="s">
        <v>28</v>
      </c>
      <c r="C1796" s="2" t="s">
        <v>23</v>
      </c>
      <c r="D1796" s="2" t="s">
        <v>282</v>
      </c>
      <c r="E1796" s="107">
        <v>4333.6400000000003</v>
      </c>
    </row>
    <row r="1797" spans="1:5" x14ac:dyDescent="0.2">
      <c r="A1797" s="3">
        <v>41213</v>
      </c>
      <c r="B1797" s="2" t="s">
        <v>31</v>
      </c>
      <c r="C1797" s="2" t="s">
        <v>20</v>
      </c>
      <c r="D1797" s="2" t="s">
        <v>24</v>
      </c>
      <c r="E1797" s="107">
        <v>6531.95</v>
      </c>
    </row>
    <row r="1798" spans="1:5" x14ac:dyDescent="0.2">
      <c r="A1798" s="3">
        <v>41375</v>
      </c>
      <c r="B1798" s="2" t="s">
        <v>17</v>
      </c>
      <c r="C1798" s="2" t="s">
        <v>23</v>
      </c>
      <c r="D1798" s="2" t="s">
        <v>282</v>
      </c>
      <c r="E1798" s="107">
        <v>3746.82</v>
      </c>
    </row>
    <row r="1799" spans="1:5" x14ac:dyDescent="0.2">
      <c r="A1799" s="3">
        <v>41622</v>
      </c>
      <c r="B1799" s="2" t="s">
        <v>17</v>
      </c>
      <c r="C1799" s="2" t="s">
        <v>14</v>
      </c>
      <c r="D1799" s="2" t="s">
        <v>29</v>
      </c>
      <c r="E1799" s="107">
        <v>8807.85</v>
      </c>
    </row>
    <row r="1800" spans="1:5" x14ac:dyDescent="0.2">
      <c r="A1800" s="3">
        <v>41357</v>
      </c>
      <c r="B1800" s="2" t="s">
        <v>31</v>
      </c>
      <c r="C1800" s="2" t="s">
        <v>23</v>
      </c>
      <c r="D1800" s="2" t="s">
        <v>29</v>
      </c>
      <c r="E1800" s="107">
        <v>8451.02</v>
      </c>
    </row>
    <row r="1801" spans="1:5" x14ac:dyDescent="0.2">
      <c r="A1801" s="3">
        <v>41371</v>
      </c>
      <c r="B1801" s="2" t="s">
        <v>17</v>
      </c>
      <c r="C1801" s="2" t="s">
        <v>14</v>
      </c>
      <c r="D1801" s="2" t="s">
        <v>282</v>
      </c>
      <c r="E1801" s="107">
        <v>2870.43</v>
      </c>
    </row>
    <row r="1802" spans="1:5" x14ac:dyDescent="0.2">
      <c r="A1802" s="3">
        <v>41351</v>
      </c>
      <c r="B1802" s="2" t="s">
        <v>28</v>
      </c>
      <c r="C1802" s="2" t="s">
        <v>20</v>
      </c>
      <c r="D1802" s="2" t="s">
        <v>15</v>
      </c>
      <c r="E1802" s="107">
        <v>4357.67</v>
      </c>
    </row>
    <row r="1803" spans="1:5" x14ac:dyDescent="0.2">
      <c r="A1803" s="3">
        <v>41360</v>
      </c>
      <c r="B1803" s="2" t="s">
        <v>13</v>
      </c>
      <c r="C1803" s="2" t="s">
        <v>27</v>
      </c>
      <c r="D1803" s="2" t="s">
        <v>282</v>
      </c>
      <c r="E1803" s="107">
        <v>8308.5</v>
      </c>
    </row>
    <row r="1804" spans="1:5" x14ac:dyDescent="0.2">
      <c r="A1804" s="3">
        <v>41524</v>
      </c>
      <c r="B1804" s="2" t="s">
        <v>28</v>
      </c>
      <c r="C1804" s="2" t="s">
        <v>14</v>
      </c>
      <c r="D1804" s="2" t="s">
        <v>36</v>
      </c>
      <c r="E1804" s="107">
        <v>5081.1099999999997</v>
      </c>
    </row>
    <row r="1805" spans="1:5" x14ac:dyDescent="0.2">
      <c r="A1805" s="3">
        <v>41389</v>
      </c>
      <c r="B1805" s="2" t="s">
        <v>13</v>
      </c>
      <c r="C1805" s="2" t="s">
        <v>14</v>
      </c>
      <c r="D1805" s="2" t="s">
        <v>32</v>
      </c>
      <c r="E1805" s="107">
        <v>8913.16</v>
      </c>
    </row>
    <row r="1806" spans="1:5" x14ac:dyDescent="0.2">
      <c r="A1806" s="3">
        <v>41341</v>
      </c>
      <c r="B1806" s="2" t="s">
        <v>28</v>
      </c>
      <c r="C1806" s="2" t="s">
        <v>27</v>
      </c>
      <c r="D1806" s="2" t="s">
        <v>18</v>
      </c>
      <c r="E1806" s="107">
        <v>83.51</v>
      </c>
    </row>
    <row r="1807" spans="1:5" x14ac:dyDescent="0.2">
      <c r="A1807" s="3">
        <v>41361</v>
      </c>
      <c r="B1807" s="2" t="s">
        <v>31</v>
      </c>
      <c r="C1807" s="2" t="s">
        <v>23</v>
      </c>
      <c r="D1807" s="2" t="s">
        <v>26</v>
      </c>
      <c r="E1807" s="107">
        <v>9763.77</v>
      </c>
    </row>
    <row r="1808" spans="1:5" x14ac:dyDescent="0.2">
      <c r="A1808" s="3">
        <v>40985</v>
      </c>
      <c r="B1808" s="2" t="s">
        <v>31</v>
      </c>
      <c r="C1808" s="2" t="s">
        <v>23</v>
      </c>
      <c r="D1808" s="2" t="s">
        <v>29</v>
      </c>
      <c r="E1808" s="107">
        <v>6805.56</v>
      </c>
    </row>
    <row r="1809" spans="1:5" x14ac:dyDescent="0.2">
      <c r="A1809" s="3">
        <v>41164</v>
      </c>
      <c r="B1809" s="2" t="s">
        <v>17</v>
      </c>
      <c r="C1809" s="2" t="s">
        <v>27</v>
      </c>
      <c r="D1809" s="2" t="s">
        <v>26</v>
      </c>
      <c r="E1809" s="107">
        <v>2165.17</v>
      </c>
    </row>
    <row r="1810" spans="1:5" x14ac:dyDescent="0.2">
      <c r="A1810" s="3">
        <v>41260</v>
      </c>
      <c r="B1810" s="2" t="s">
        <v>31</v>
      </c>
      <c r="C1810" s="2" t="s">
        <v>23</v>
      </c>
      <c r="D1810" s="2" t="s">
        <v>35</v>
      </c>
      <c r="E1810" s="107">
        <v>4578.8</v>
      </c>
    </row>
    <row r="1811" spans="1:5" x14ac:dyDescent="0.2">
      <c r="A1811" s="3">
        <v>41276</v>
      </c>
      <c r="B1811" s="2" t="s">
        <v>13</v>
      </c>
      <c r="C1811" s="2" t="s">
        <v>27</v>
      </c>
      <c r="D1811" s="2" t="s">
        <v>15</v>
      </c>
      <c r="E1811" s="107">
        <v>1814.63</v>
      </c>
    </row>
    <row r="1812" spans="1:5" x14ac:dyDescent="0.2">
      <c r="A1812" s="3">
        <v>41081</v>
      </c>
      <c r="B1812" s="2" t="s">
        <v>13</v>
      </c>
      <c r="C1812" s="2" t="s">
        <v>14</v>
      </c>
      <c r="D1812" s="2" t="s">
        <v>29</v>
      </c>
      <c r="E1812" s="107">
        <v>663.48</v>
      </c>
    </row>
    <row r="1813" spans="1:5" x14ac:dyDescent="0.2">
      <c r="A1813" s="3">
        <v>40989</v>
      </c>
      <c r="B1813" s="2" t="s">
        <v>17</v>
      </c>
      <c r="C1813" s="2" t="s">
        <v>23</v>
      </c>
      <c r="D1813" s="2" t="s">
        <v>18</v>
      </c>
      <c r="E1813" s="107">
        <v>7019.34</v>
      </c>
    </row>
    <row r="1814" spans="1:5" x14ac:dyDescent="0.2">
      <c r="A1814" s="3">
        <v>41529</v>
      </c>
      <c r="B1814" s="2" t="s">
        <v>31</v>
      </c>
      <c r="C1814" s="2" t="s">
        <v>23</v>
      </c>
      <c r="D1814" s="2" t="s">
        <v>30</v>
      </c>
      <c r="E1814" s="107">
        <v>4330.17</v>
      </c>
    </row>
    <row r="1815" spans="1:5" x14ac:dyDescent="0.2">
      <c r="A1815" s="3">
        <v>40969</v>
      </c>
      <c r="B1815" s="2" t="s">
        <v>17</v>
      </c>
      <c r="C1815" s="2" t="s">
        <v>27</v>
      </c>
      <c r="D1815" s="2" t="s">
        <v>32</v>
      </c>
      <c r="E1815" s="107">
        <v>4937.45</v>
      </c>
    </row>
    <row r="1816" spans="1:5" x14ac:dyDescent="0.2">
      <c r="A1816" s="3">
        <v>40983</v>
      </c>
      <c r="B1816" s="2" t="s">
        <v>28</v>
      </c>
      <c r="C1816" s="2" t="s">
        <v>23</v>
      </c>
      <c r="D1816" s="2" t="s">
        <v>34</v>
      </c>
      <c r="E1816" s="107">
        <v>3705.8</v>
      </c>
    </row>
    <row r="1817" spans="1:5" x14ac:dyDescent="0.2">
      <c r="A1817" s="3">
        <v>41117</v>
      </c>
      <c r="B1817" s="2" t="s">
        <v>28</v>
      </c>
      <c r="C1817" s="2" t="s">
        <v>14</v>
      </c>
      <c r="D1817" s="2" t="s">
        <v>29</v>
      </c>
      <c r="E1817" s="107">
        <v>8092.45</v>
      </c>
    </row>
    <row r="1818" spans="1:5" x14ac:dyDescent="0.2">
      <c r="A1818" s="3">
        <v>41263</v>
      </c>
      <c r="B1818" s="2" t="s">
        <v>13</v>
      </c>
      <c r="C1818" s="2" t="s">
        <v>14</v>
      </c>
      <c r="D1818" s="2" t="s">
        <v>30</v>
      </c>
      <c r="E1818" s="107">
        <v>1188.1600000000001</v>
      </c>
    </row>
    <row r="1819" spans="1:5" x14ac:dyDescent="0.2">
      <c r="A1819" s="3">
        <v>40914</v>
      </c>
      <c r="B1819" s="2" t="s">
        <v>13</v>
      </c>
      <c r="C1819" s="2" t="s">
        <v>23</v>
      </c>
      <c r="D1819" s="2" t="s">
        <v>35</v>
      </c>
      <c r="E1819" s="107">
        <v>8757.76</v>
      </c>
    </row>
    <row r="1820" spans="1:5" x14ac:dyDescent="0.2">
      <c r="A1820" s="3">
        <v>41335</v>
      </c>
      <c r="B1820" s="2" t="s">
        <v>13</v>
      </c>
      <c r="C1820" s="2" t="s">
        <v>14</v>
      </c>
      <c r="D1820" s="2" t="s">
        <v>34</v>
      </c>
      <c r="E1820" s="107">
        <v>2973.05</v>
      </c>
    </row>
    <row r="1821" spans="1:5" x14ac:dyDescent="0.2">
      <c r="A1821" s="3">
        <v>41145</v>
      </c>
      <c r="B1821" s="2" t="s">
        <v>13</v>
      </c>
      <c r="C1821" s="2" t="s">
        <v>23</v>
      </c>
      <c r="D1821" s="2" t="s">
        <v>33</v>
      </c>
      <c r="E1821" s="107">
        <v>8116.54</v>
      </c>
    </row>
    <row r="1822" spans="1:5" x14ac:dyDescent="0.2">
      <c r="A1822" s="3">
        <v>41419</v>
      </c>
      <c r="B1822" s="2" t="s">
        <v>17</v>
      </c>
      <c r="C1822" s="2" t="s">
        <v>20</v>
      </c>
      <c r="D1822" s="2" t="s">
        <v>282</v>
      </c>
      <c r="E1822" s="107">
        <v>7847.09</v>
      </c>
    </row>
    <row r="1823" spans="1:5" x14ac:dyDescent="0.2">
      <c r="A1823" s="3">
        <v>41098</v>
      </c>
      <c r="B1823" s="2" t="s">
        <v>13</v>
      </c>
      <c r="C1823" s="2" t="s">
        <v>23</v>
      </c>
      <c r="D1823" s="2" t="s">
        <v>15</v>
      </c>
      <c r="E1823" s="107">
        <v>4147.03</v>
      </c>
    </row>
    <row r="1824" spans="1:5" x14ac:dyDescent="0.2">
      <c r="A1824" s="3">
        <v>41414</v>
      </c>
      <c r="B1824" s="2" t="s">
        <v>28</v>
      </c>
      <c r="C1824" s="2" t="s">
        <v>14</v>
      </c>
      <c r="D1824" s="2" t="s">
        <v>29</v>
      </c>
      <c r="E1824" s="107">
        <v>8451.2900000000009</v>
      </c>
    </row>
    <row r="1825" spans="1:5" x14ac:dyDescent="0.2">
      <c r="A1825" s="3">
        <v>41492</v>
      </c>
      <c r="B1825" s="2" t="s">
        <v>28</v>
      </c>
      <c r="C1825" s="2" t="s">
        <v>27</v>
      </c>
      <c r="D1825" s="2" t="s">
        <v>30</v>
      </c>
      <c r="E1825" s="107">
        <v>6631.99</v>
      </c>
    </row>
    <row r="1826" spans="1:5" x14ac:dyDescent="0.2">
      <c r="A1826" s="3">
        <v>41487</v>
      </c>
      <c r="B1826" s="2" t="s">
        <v>28</v>
      </c>
      <c r="C1826" s="2" t="s">
        <v>27</v>
      </c>
      <c r="D1826" s="2" t="s">
        <v>35</v>
      </c>
      <c r="E1826" s="107">
        <v>3335.37</v>
      </c>
    </row>
    <row r="1827" spans="1:5" x14ac:dyDescent="0.2">
      <c r="A1827" s="3">
        <v>41577</v>
      </c>
      <c r="B1827" s="2" t="s">
        <v>28</v>
      </c>
      <c r="C1827" s="2" t="s">
        <v>20</v>
      </c>
      <c r="D1827" s="2" t="s">
        <v>24</v>
      </c>
      <c r="E1827" s="107">
        <v>1635.63</v>
      </c>
    </row>
    <row r="1828" spans="1:5" x14ac:dyDescent="0.2">
      <c r="A1828" s="3">
        <v>41559</v>
      </c>
      <c r="B1828" s="2" t="s">
        <v>28</v>
      </c>
      <c r="C1828" s="2" t="s">
        <v>14</v>
      </c>
      <c r="D1828" s="2" t="s">
        <v>33</v>
      </c>
      <c r="E1828" s="107">
        <v>515.73</v>
      </c>
    </row>
    <row r="1829" spans="1:5" x14ac:dyDescent="0.2">
      <c r="A1829" s="3">
        <v>41301</v>
      </c>
      <c r="B1829" s="2" t="s">
        <v>17</v>
      </c>
      <c r="C1829" s="2" t="s">
        <v>20</v>
      </c>
      <c r="D1829" s="2" t="s">
        <v>21</v>
      </c>
      <c r="E1829" s="107">
        <v>4064.95</v>
      </c>
    </row>
    <row r="1830" spans="1:5" x14ac:dyDescent="0.2">
      <c r="A1830" s="3">
        <v>41173</v>
      </c>
      <c r="B1830" s="2" t="s">
        <v>13</v>
      </c>
      <c r="C1830" s="2" t="s">
        <v>27</v>
      </c>
      <c r="D1830" s="2" t="s">
        <v>24</v>
      </c>
      <c r="E1830" s="107">
        <v>3463.5</v>
      </c>
    </row>
    <row r="1831" spans="1:5" x14ac:dyDescent="0.2">
      <c r="A1831" s="3">
        <v>41262</v>
      </c>
      <c r="B1831" s="2" t="s">
        <v>31</v>
      </c>
      <c r="C1831" s="2" t="s">
        <v>20</v>
      </c>
      <c r="D1831" s="2" t="s">
        <v>24</v>
      </c>
      <c r="E1831" s="107">
        <v>1322.03</v>
      </c>
    </row>
    <row r="1832" spans="1:5" x14ac:dyDescent="0.2">
      <c r="A1832" s="3">
        <v>40990</v>
      </c>
      <c r="B1832" s="2" t="s">
        <v>28</v>
      </c>
      <c r="C1832" s="2" t="s">
        <v>27</v>
      </c>
      <c r="D1832" s="2" t="s">
        <v>33</v>
      </c>
      <c r="E1832" s="107">
        <v>4768.17</v>
      </c>
    </row>
    <row r="1833" spans="1:5" x14ac:dyDescent="0.2">
      <c r="A1833" s="3">
        <v>41362</v>
      </c>
      <c r="B1833" s="2" t="s">
        <v>28</v>
      </c>
      <c r="C1833" s="2" t="s">
        <v>14</v>
      </c>
      <c r="D1833" s="2" t="s">
        <v>282</v>
      </c>
      <c r="E1833" s="107">
        <v>7053.24</v>
      </c>
    </row>
    <row r="1834" spans="1:5" x14ac:dyDescent="0.2">
      <c r="A1834" s="3">
        <v>41158</v>
      </c>
      <c r="B1834" s="2" t="s">
        <v>13</v>
      </c>
      <c r="C1834" s="2" t="s">
        <v>23</v>
      </c>
      <c r="D1834" s="2" t="s">
        <v>21</v>
      </c>
      <c r="E1834" s="107">
        <v>3305.56</v>
      </c>
    </row>
    <row r="1835" spans="1:5" x14ac:dyDescent="0.2">
      <c r="A1835" s="3">
        <v>41031</v>
      </c>
      <c r="B1835" s="2" t="s">
        <v>13</v>
      </c>
      <c r="C1835" s="2" t="s">
        <v>20</v>
      </c>
      <c r="D1835" s="2" t="s">
        <v>32</v>
      </c>
      <c r="E1835" s="107">
        <v>6951.48</v>
      </c>
    </row>
    <row r="1836" spans="1:5" x14ac:dyDescent="0.2">
      <c r="A1836" s="3">
        <v>41296</v>
      </c>
      <c r="B1836" s="2" t="s">
        <v>17</v>
      </c>
      <c r="C1836" s="2" t="s">
        <v>14</v>
      </c>
      <c r="D1836" s="2" t="s">
        <v>18</v>
      </c>
      <c r="E1836" s="107">
        <v>4728.1499999999996</v>
      </c>
    </row>
    <row r="1837" spans="1:5" x14ac:dyDescent="0.2">
      <c r="A1837" s="3">
        <v>41276</v>
      </c>
      <c r="B1837" s="2" t="s">
        <v>13</v>
      </c>
      <c r="C1837" s="2" t="s">
        <v>27</v>
      </c>
      <c r="D1837" s="2" t="s">
        <v>15</v>
      </c>
      <c r="E1837" s="107">
        <v>7150.48</v>
      </c>
    </row>
    <row r="1838" spans="1:5" x14ac:dyDescent="0.2">
      <c r="A1838" s="3">
        <v>41347</v>
      </c>
      <c r="B1838" s="2" t="s">
        <v>28</v>
      </c>
      <c r="C1838" s="2" t="s">
        <v>20</v>
      </c>
      <c r="D1838" s="2" t="s">
        <v>282</v>
      </c>
      <c r="E1838" s="107">
        <v>1929.79</v>
      </c>
    </row>
    <row r="1839" spans="1:5" x14ac:dyDescent="0.2">
      <c r="A1839" s="3">
        <v>41497</v>
      </c>
      <c r="B1839" s="2" t="s">
        <v>28</v>
      </c>
      <c r="C1839" s="2" t="s">
        <v>23</v>
      </c>
      <c r="D1839" s="2" t="s">
        <v>34</v>
      </c>
      <c r="E1839" s="107">
        <v>1741.74</v>
      </c>
    </row>
    <row r="1840" spans="1:5" x14ac:dyDescent="0.2">
      <c r="A1840" s="3">
        <v>41131</v>
      </c>
      <c r="B1840" s="2" t="s">
        <v>17</v>
      </c>
      <c r="C1840" s="2" t="s">
        <v>20</v>
      </c>
      <c r="D1840" s="2" t="s">
        <v>33</v>
      </c>
      <c r="E1840" s="107">
        <v>510.51</v>
      </c>
    </row>
    <row r="1841" spans="1:5" x14ac:dyDescent="0.2">
      <c r="A1841" s="3">
        <v>41158</v>
      </c>
      <c r="B1841" s="2" t="s">
        <v>31</v>
      </c>
      <c r="C1841" s="2" t="s">
        <v>20</v>
      </c>
      <c r="D1841" s="2" t="s">
        <v>21</v>
      </c>
      <c r="E1841" s="107">
        <v>4760.54</v>
      </c>
    </row>
    <row r="1842" spans="1:5" x14ac:dyDescent="0.2">
      <c r="A1842" s="3">
        <v>41223</v>
      </c>
      <c r="B1842" s="2" t="s">
        <v>28</v>
      </c>
      <c r="C1842" s="2" t="s">
        <v>27</v>
      </c>
      <c r="D1842" s="2" t="s">
        <v>24</v>
      </c>
      <c r="E1842" s="107">
        <v>6134.67</v>
      </c>
    </row>
    <row r="1843" spans="1:5" x14ac:dyDescent="0.2">
      <c r="A1843" s="3">
        <v>40918</v>
      </c>
      <c r="B1843" s="2" t="s">
        <v>28</v>
      </c>
      <c r="C1843" s="2" t="s">
        <v>14</v>
      </c>
      <c r="D1843" s="2" t="s">
        <v>32</v>
      </c>
      <c r="E1843" s="107">
        <v>6984.55</v>
      </c>
    </row>
    <row r="1844" spans="1:5" x14ac:dyDescent="0.2">
      <c r="A1844" s="3">
        <v>41176</v>
      </c>
      <c r="B1844" s="2" t="s">
        <v>28</v>
      </c>
      <c r="C1844" s="2" t="s">
        <v>14</v>
      </c>
      <c r="D1844" s="2" t="s">
        <v>15</v>
      </c>
      <c r="E1844" s="107">
        <v>860.8</v>
      </c>
    </row>
    <row r="1845" spans="1:5" x14ac:dyDescent="0.2">
      <c r="A1845" s="3">
        <v>41237</v>
      </c>
      <c r="B1845" s="2" t="s">
        <v>28</v>
      </c>
      <c r="C1845" s="2" t="s">
        <v>14</v>
      </c>
      <c r="D1845" s="2" t="s">
        <v>35</v>
      </c>
      <c r="E1845" s="107">
        <v>1095.6300000000001</v>
      </c>
    </row>
    <row r="1846" spans="1:5" x14ac:dyDescent="0.2">
      <c r="A1846" s="3">
        <v>40939</v>
      </c>
      <c r="B1846" s="2" t="s">
        <v>31</v>
      </c>
      <c r="C1846" s="2" t="s">
        <v>27</v>
      </c>
      <c r="D1846" s="2" t="s">
        <v>18</v>
      </c>
      <c r="E1846" s="107">
        <v>5541.99</v>
      </c>
    </row>
    <row r="1847" spans="1:5" x14ac:dyDescent="0.2">
      <c r="A1847" s="3">
        <v>41390</v>
      </c>
      <c r="B1847" s="2" t="s">
        <v>31</v>
      </c>
      <c r="C1847" s="2" t="s">
        <v>14</v>
      </c>
      <c r="D1847" s="2" t="s">
        <v>34</v>
      </c>
      <c r="E1847" s="107">
        <v>738.03</v>
      </c>
    </row>
    <row r="1848" spans="1:5" x14ac:dyDescent="0.2">
      <c r="A1848" s="3">
        <v>41168</v>
      </c>
      <c r="B1848" s="2" t="s">
        <v>13</v>
      </c>
      <c r="C1848" s="2" t="s">
        <v>20</v>
      </c>
      <c r="D1848" s="2" t="s">
        <v>36</v>
      </c>
      <c r="E1848" s="107">
        <v>2334.5300000000002</v>
      </c>
    </row>
    <row r="1849" spans="1:5" x14ac:dyDescent="0.2">
      <c r="A1849" s="3">
        <v>41499</v>
      </c>
      <c r="B1849" s="2" t="s">
        <v>17</v>
      </c>
      <c r="C1849" s="2" t="s">
        <v>20</v>
      </c>
      <c r="D1849" s="2" t="s">
        <v>30</v>
      </c>
      <c r="E1849" s="107">
        <v>5193.84</v>
      </c>
    </row>
    <row r="1850" spans="1:5" x14ac:dyDescent="0.2">
      <c r="A1850" s="3">
        <v>41396</v>
      </c>
      <c r="B1850" s="2" t="s">
        <v>28</v>
      </c>
      <c r="C1850" s="2" t="s">
        <v>20</v>
      </c>
      <c r="D1850" s="2" t="s">
        <v>35</v>
      </c>
      <c r="E1850" s="107">
        <v>4403.17</v>
      </c>
    </row>
    <row r="1851" spans="1:5" x14ac:dyDescent="0.2">
      <c r="A1851" s="3">
        <v>41416</v>
      </c>
      <c r="B1851" s="2" t="s">
        <v>28</v>
      </c>
      <c r="C1851" s="2" t="s">
        <v>27</v>
      </c>
      <c r="D1851" s="2" t="s">
        <v>18</v>
      </c>
      <c r="E1851" s="107">
        <v>3903.13</v>
      </c>
    </row>
    <row r="1852" spans="1:5" x14ac:dyDescent="0.2">
      <c r="A1852" s="3">
        <v>41330</v>
      </c>
      <c r="B1852" s="2" t="s">
        <v>13</v>
      </c>
      <c r="C1852" s="2" t="s">
        <v>23</v>
      </c>
      <c r="D1852" s="2" t="s">
        <v>34</v>
      </c>
      <c r="E1852" s="107">
        <v>8083.62</v>
      </c>
    </row>
    <row r="1853" spans="1:5" x14ac:dyDescent="0.2">
      <c r="A1853" s="3">
        <v>41211</v>
      </c>
      <c r="B1853" s="2" t="s">
        <v>31</v>
      </c>
      <c r="C1853" s="2" t="s">
        <v>23</v>
      </c>
      <c r="D1853" s="2" t="s">
        <v>35</v>
      </c>
      <c r="E1853" s="107">
        <v>9124.2000000000007</v>
      </c>
    </row>
    <row r="1854" spans="1:5" x14ac:dyDescent="0.2">
      <c r="A1854" s="3">
        <v>41495</v>
      </c>
      <c r="B1854" s="2" t="s">
        <v>17</v>
      </c>
      <c r="C1854" s="2" t="s">
        <v>14</v>
      </c>
      <c r="D1854" s="2" t="s">
        <v>36</v>
      </c>
      <c r="E1854" s="107">
        <v>2217.7399999999998</v>
      </c>
    </row>
    <row r="1855" spans="1:5" x14ac:dyDescent="0.2">
      <c r="A1855" s="3">
        <v>41516</v>
      </c>
      <c r="B1855" s="2" t="s">
        <v>13</v>
      </c>
      <c r="C1855" s="2" t="s">
        <v>14</v>
      </c>
      <c r="D1855" s="2" t="s">
        <v>282</v>
      </c>
      <c r="E1855" s="107">
        <v>7283.08</v>
      </c>
    </row>
    <row r="1856" spans="1:5" x14ac:dyDescent="0.2">
      <c r="A1856" s="3">
        <v>41378</v>
      </c>
      <c r="B1856" s="2" t="s">
        <v>17</v>
      </c>
      <c r="C1856" s="2" t="s">
        <v>23</v>
      </c>
      <c r="D1856" s="2" t="s">
        <v>15</v>
      </c>
      <c r="E1856" s="107">
        <v>6274.33</v>
      </c>
    </row>
    <row r="1857" spans="1:5" x14ac:dyDescent="0.2">
      <c r="A1857" s="3">
        <v>41449</v>
      </c>
      <c r="B1857" s="2" t="s">
        <v>17</v>
      </c>
      <c r="C1857" s="2" t="s">
        <v>14</v>
      </c>
      <c r="D1857" s="2" t="s">
        <v>21</v>
      </c>
      <c r="E1857" s="107">
        <v>7378.89</v>
      </c>
    </row>
    <row r="1858" spans="1:5" x14ac:dyDescent="0.2">
      <c r="A1858" s="3">
        <v>41548</v>
      </c>
      <c r="B1858" s="2" t="s">
        <v>13</v>
      </c>
      <c r="C1858" s="2" t="s">
        <v>20</v>
      </c>
      <c r="D1858" s="2" t="s">
        <v>29</v>
      </c>
      <c r="E1858" s="107">
        <v>8254.2900000000009</v>
      </c>
    </row>
    <row r="1859" spans="1:5" x14ac:dyDescent="0.2">
      <c r="A1859" s="3">
        <v>41528</v>
      </c>
      <c r="B1859" s="2" t="s">
        <v>17</v>
      </c>
      <c r="C1859" s="2" t="s">
        <v>14</v>
      </c>
      <c r="D1859" s="2" t="s">
        <v>35</v>
      </c>
      <c r="E1859" s="107">
        <v>8082.66</v>
      </c>
    </row>
    <row r="1860" spans="1:5" x14ac:dyDescent="0.2">
      <c r="A1860" s="3">
        <v>41528</v>
      </c>
      <c r="B1860" s="2" t="s">
        <v>17</v>
      </c>
      <c r="C1860" s="2" t="s">
        <v>20</v>
      </c>
      <c r="D1860" s="2" t="s">
        <v>18</v>
      </c>
      <c r="E1860" s="107">
        <v>8309.56</v>
      </c>
    </row>
    <row r="1861" spans="1:5" x14ac:dyDescent="0.2">
      <c r="A1861" s="3">
        <v>41002</v>
      </c>
      <c r="B1861" s="2" t="s">
        <v>17</v>
      </c>
      <c r="C1861" s="2" t="s">
        <v>14</v>
      </c>
      <c r="D1861" s="2" t="s">
        <v>32</v>
      </c>
      <c r="E1861" s="107">
        <v>1979.96</v>
      </c>
    </row>
    <row r="1862" spans="1:5" x14ac:dyDescent="0.2">
      <c r="A1862" s="3">
        <v>41083</v>
      </c>
      <c r="B1862" s="2" t="s">
        <v>31</v>
      </c>
      <c r="C1862" s="2" t="s">
        <v>14</v>
      </c>
      <c r="D1862" s="2" t="s">
        <v>18</v>
      </c>
      <c r="E1862" s="107">
        <v>7025.09</v>
      </c>
    </row>
    <row r="1863" spans="1:5" x14ac:dyDescent="0.2">
      <c r="A1863" s="3">
        <v>41033</v>
      </c>
      <c r="B1863" s="2" t="s">
        <v>31</v>
      </c>
      <c r="C1863" s="2" t="s">
        <v>27</v>
      </c>
      <c r="D1863" s="2" t="s">
        <v>29</v>
      </c>
      <c r="E1863" s="107">
        <v>7786.62</v>
      </c>
    </row>
    <row r="1864" spans="1:5" x14ac:dyDescent="0.2">
      <c r="A1864" s="3">
        <v>41610</v>
      </c>
      <c r="B1864" s="2" t="s">
        <v>31</v>
      </c>
      <c r="C1864" s="2" t="s">
        <v>27</v>
      </c>
      <c r="D1864" s="2" t="s">
        <v>30</v>
      </c>
      <c r="E1864" s="107">
        <v>6895.14</v>
      </c>
    </row>
    <row r="1865" spans="1:5" x14ac:dyDescent="0.2">
      <c r="A1865" s="3">
        <v>41093</v>
      </c>
      <c r="B1865" s="2" t="s">
        <v>13</v>
      </c>
      <c r="C1865" s="2" t="s">
        <v>23</v>
      </c>
      <c r="D1865" s="2" t="s">
        <v>33</v>
      </c>
      <c r="E1865" s="107">
        <v>2813.63</v>
      </c>
    </row>
    <row r="1866" spans="1:5" x14ac:dyDescent="0.2">
      <c r="A1866" s="3">
        <v>41543</v>
      </c>
      <c r="B1866" s="2" t="s">
        <v>28</v>
      </c>
      <c r="C1866" s="2" t="s">
        <v>14</v>
      </c>
      <c r="D1866" s="2" t="s">
        <v>282</v>
      </c>
      <c r="E1866" s="107">
        <v>939.49</v>
      </c>
    </row>
    <row r="1867" spans="1:5" x14ac:dyDescent="0.2">
      <c r="A1867" s="3">
        <v>41581</v>
      </c>
      <c r="B1867" s="2" t="s">
        <v>17</v>
      </c>
      <c r="C1867" s="2" t="s">
        <v>23</v>
      </c>
      <c r="D1867" s="2" t="s">
        <v>32</v>
      </c>
      <c r="E1867" s="107">
        <v>1429.36</v>
      </c>
    </row>
    <row r="1868" spans="1:5" x14ac:dyDescent="0.2">
      <c r="A1868" s="3">
        <v>41296</v>
      </c>
      <c r="B1868" s="2" t="s">
        <v>17</v>
      </c>
      <c r="C1868" s="2" t="s">
        <v>14</v>
      </c>
      <c r="D1868" s="2" t="s">
        <v>18</v>
      </c>
      <c r="E1868" s="107">
        <v>6217.03</v>
      </c>
    </row>
    <row r="1869" spans="1:5" x14ac:dyDescent="0.2">
      <c r="A1869" s="3">
        <v>41274</v>
      </c>
      <c r="B1869" s="2" t="s">
        <v>13</v>
      </c>
      <c r="C1869" s="2" t="s">
        <v>14</v>
      </c>
      <c r="D1869" s="2" t="s">
        <v>15</v>
      </c>
      <c r="E1869" s="107">
        <v>7454.71</v>
      </c>
    </row>
    <row r="1870" spans="1:5" x14ac:dyDescent="0.2">
      <c r="A1870" s="3">
        <v>41041</v>
      </c>
      <c r="B1870" s="2" t="s">
        <v>28</v>
      </c>
      <c r="C1870" s="2" t="s">
        <v>27</v>
      </c>
      <c r="D1870" s="2" t="s">
        <v>35</v>
      </c>
      <c r="E1870" s="107">
        <v>8358.2800000000007</v>
      </c>
    </row>
    <row r="1871" spans="1:5" x14ac:dyDescent="0.2">
      <c r="A1871" s="3">
        <v>41160</v>
      </c>
      <c r="B1871" s="2" t="s">
        <v>28</v>
      </c>
      <c r="C1871" s="2" t="s">
        <v>20</v>
      </c>
      <c r="D1871" s="2" t="s">
        <v>15</v>
      </c>
      <c r="E1871" s="107">
        <v>2721</v>
      </c>
    </row>
    <row r="1872" spans="1:5" x14ac:dyDescent="0.2">
      <c r="A1872" s="3">
        <v>41322</v>
      </c>
      <c r="B1872" s="2" t="s">
        <v>13</v>
      </c>
      <c r="C1872" s="2" t="s">
        <v>23</v>
      </c>
      <c r="D1872" s="2" t="s">
        <v>35</v>
      </c>
      <c r="E1872" s="107">
        <v>3000.49</v>
      </c>
    </row>
    <row r="1873" spans="1:5" x14ac:dyDescent="0.2">
      <c r="A1873" s="3">
        <v>41246</v>
      </c>
      <c r="B1873" s="2" t="s">
        <v>17</v>
      </c>
      <c r="C1873" s="2" t="s">
        <v>27</v>
      </c>
      <c r="D1873" s="2" t="s">
        <v>21</v>
      </c>
      <c r="E1873" s="107">
        <v>3465.43</v>
      </c>
    </row>
    <row r="1874" spans="1:5" x14ac:dyDescent="0.2">
      <c r="A1874" s="3">
        <v>41577</v>
      </c>
      <c r="B1874" s="2" t="s">
        <v>31</v>
      </c>
      <c r="C1874" s="2" t="s">
        <v>14</v>
      </c>
      <c r="D1874" s="2" t="s">
        <v>26</v>
      </c>
      <c r="E1874" s="107">
        <v>7825.01</v>
      </c>
    </row>
    <row r="1875" spans="1:5" x14ac:dyDescent="0.2">
      <c r="A1875" s="3">
        <v>41635</v>
      </c>
      <c r="B1875" s="2" t="s">
        <v>31</v>
      </c>
      <c r="C1875" s="2" t="s">
        <v>20</v>
      </c>
      <c r="D1875" s="2" t="s">
        <v>34</v>
      </c>
      <c r="E1875" s="107">
        <v>3253.83</v>
      </c>
    </row>
    <row r="1876" spans="1:5" x14ac:dyDescent="0.2">
      <c r="A1876" s="3">
        <v>41287</v>
      </c>
      <c r="B1876" s="2" t="s">
        <v>17</v>
      </c>
      <c r="C1876" s="2" t="s">
        <v>14</v>
      </c>
      <c r="D1876" s="2" t="s">
        <v>21</v>
      </c>
      <c r="E1876" s="107">
        <v>6124.09</v>
      </c>
    </row>
    <row r="1877" spans="1:5" x14ac:dyDescent="0.2">
      <c r="A1877" s="3">
        <v>41341</v>
      </c>
      <c r="B1877" s="2" t="s">
        <v>17</v>
      </c>
      <c r="C1877" s="2" t="s">
        <v>20</v>
      </c>
      <c r="D1877" s="2" t="s">
        <v>33</v>
      </c>
      <c r="E1877" s="107">
        <v>9337.6299999999992</v>
      </c>
    </row>
    <row r="1878" spans="1:5" x14ac:dyDescent="0.2">
      <c r="A1878" s="3">
        <v>41536</v>
      </c>
      <c r="B1878" s="2" t="s">
        <v>28</v>
      </c>
      <c r="C1878" s="2" t="s">
        <v>20</v>
      </c>
      <c r="D1878" s="2" t="s">
        <v>34</v>
      </c>
      <c r="E1878" s="107">
        <v>7825.07</v>
      </c>
    </row>
    <row r="1879" spans="1:5" x14ac:dyDescent="0.2">
      <c r="A1879" s="3">
        <v>41527</v>
      </c>
      <c r="B1879" s="2" t="s">
        <v>28</v>
      </c>
      <c r="C1879" s="2" t="s">
        <v>23</v>
      </c>
      <c r="D1879" s="2" t="s">
        <v>26</v>
      </c>
      <c r="E1879" s="107">
        <v>3995.29</v>
      </c>
    </row>
    <row r="1880" spans="1:5" x14ac:dyDescent="0.2">
      <c r="A1880" s="3">
        <v>41068</v>
      </c>
      <c r="B1880" s="2" t="s">
        <v>17</v>
      </c>
      <c r="C1880" s="2" t="s">
        <v>27</v>
      </c>
      <c r="D1880" s="2" t="s">
        <v>35</v>
      </c>
      <c r="E1880" s="107">
        <v>7884.4</v>
      </c>
    </row>
    <row r="1881" spans="1:5" x14ac:dyDescent="0.2">
      <c r="A1881" s="3">
        <v>41416</v>
      </c>
      <c r="B1881" s="2" t="s">
        <v>31</v>
      </c>
      <c r="C1881" s="2" t="s">
        <v>14</v>
      </c>
      <c r="D1881" s="2" t="s">
        <v>15</v>
      </c>
      <c r="E1881" s="107">
        <v>1726.79</v>
      </c>
    </row>
    <row r="1882" spans="1:5" x14ac:dyDescent="0.2">
      <c r="A1882" s="3">
        <v>41032</v>
      </c>
      <c r="B1882" s="2" t="s">
        <v>28</v>
      </c>
      <c r="C1882" s="2" t="s">
        <v>14</v>
      </c>
      <c r="D1882" s="2" t="s">
        <v>24</v>
      </c>
      <c r="E1882" s="107">
        <v>782.98</v>
      </c>
    </row>
    <row r="1883" spans="1:5" x14ac:dyDescent="0.2">
      <c r="A1883" s="3">
        <v>41534</v>
      </c>
      <c r="B1883" s="2" t="s">
        <v>28</v>
      </c>
      <c r="C1883" s="2" t="s">
        <v>23</v>
      </c>
      <c r="D1883" s="2" t="s">
        <v>30</v>
      </c>
      <c r="E1883" s="107">
        <v>2469.44</v>
      </c>
    </row>
    <row r="1884" spans="1:5" x14ac:dyDescent="0.2">
      <c r="A1884" s="3">
        <v>41176</v>
      </c>
      <c r="B1884" s="2" t="s">
        <v>17</v>
      </c>
      <c r="C1884" s="2" t="s">
        <v>23</v>
      </c>
      <c r="D1884" s="2" t="s">
        <v>32</v>
      </c>
      <c r="E1884" s="107">
        <v>3636.34</v>
      </c>
    </row>
    <row r="1885" spans="1:5" x14ac:dyDescent="0.2">
      <c r="A1885" s="3">
        <v>41397</v>
      </c>
      <c r="B1885" s="2" t="s">
        <v>17</v>
      </c>
      <c r="C1885" s="2" t="s">
        <v>23</v>
      </c>
      <c r="D1885" s="2" t="s">
        <v>15</v>
      </c>
      <c r="E1885" s="107">
        <v>7574.62</v>
      </c>
    </row>
    <row r="1886" spans="1:5" x14ac:dyDescent="0.2">
      <c r="A1886" s="3">
        <v>41626</v>
      </c>
      <c r="B1886" s="2" t="s">
        <v>13</v>
      </c>
      <c r="C1886" s="2" t="s">
        <v>27</v>
      </c>
      <c r="D1886" s="2" t="s">
        <v>33</v>
      </c>
      <c r="E1886" s="107">
        <v>9605.1200000000008</v>
      </c>
    </row>
    <row r="1887" spans="1:5" x14ac:dyDescent="0.2">
      <c r="A1887" s="3">
        <v>41013</v>
      </c>
      <c r="B1887" s="2" t="s">
        <v>17</v>
      </c>
      <c r="C1887" s="2" t="s">
        <v>14</v>
      </c>
      <c r="D1887" s="2" t="s">
        <v>36</v>
      </c>
      <c r="E1887" s="107">
        <v>1209.22</v>
      </c>
    </row>
    <row r="1888" spans="1:5" x14ac:dyDescent="0.2">
      <c r="A1888" s="3">
        <v>41481</v>
      </c>
      <c r="B1888" s="2" t="s">
        <v>17</v>
      </c>
      <c r="C1888" s="2" t="s">
        <v>14</v>
      </c>
      <c r="D1888" s="2" t="s">
        <v>36</v>
      </c>
      <c r="E1888" s="107">
        <v>6477.65</v>
      </c>
    </row>
    <row r="1889" spans="1:5" x14ac:dyDescent="0.2">
      <c r="A1889" s="3">
        <v>41600</v>
      </c>
      <c r="B1889" s="2" t="s">
        <v>13</v>
      </c>
      <c r="C1889" s="2" t="s">
        <v>27</v>
      </c>
      <c r="D1889" s="2" t="s">
        <v>32</v>
      </c>
      <c r="E1889" s="107">
        <v>5993.38</v>
      </c>
    </row>
    <row r="1890" spans="1:5" x14ac:dyDescent="0.2">
      <c r="A1890" s="3">
        <v>41030</v>
      </c>
      <c r="B1890" s="2" t="s">
        <v>31</v>
      </c>
      <c r="C1890" s="2" t="s">
        <v>20</v>
      </c>
      <c r="D1890" s="2" t="s">
        <v>282</v>
      </c>
      <c r="E1890" s="107">
        <v>8721.16</v>
      </c>
    </row>
    <row r="1891" spans="1:5" x14ac:dyDescent="0.2">
      <c r="A1891" s="3">
        <v>41083</v>
      </c>
      <c r="B1891" s="2" t="s">
        <v>17</v>
      </c>
      <c r="C1891" s="2" t="s">
        <v>23</v>
      </c>
      <c r="D1891" s="2" t="s">
        <v>18</v>
      </c>
      <c r="E1891" s="107">
        <v>1281.26</v>
      </c>
    </row>
    <row r="1892" spans="1:5" x14ac:dyDescent="0.2">
      <c r="A1892" s="3">
        <v>41577</v>
      </c>
      <c r="B1892" s="2" t="s">
        <v>13</v>
      </c>
      <c r="C1892" s="2" t="s">
        <v>23</v>
      </c>
      <c r="D1892" s="2" t="s">
        <v>26</v>
      </c>
      <c r="E1892" s="107">
        <v>9539.4599999999991</v>
      </c>
    </row>
    <row r="1893" spans="1:5" x14ac:dyDescent="0.2">
      <c r="A1893" s="3">
        <v>40913</v>
      </c>
      <c r="B1893" s="2" t="s">
        <v>13</v>
      </c>
      <c r="C1893" s="2" t="s">
        <v>27</v>
      </c>
      <c r="D1893" s="2" t="s">
        <v>15</v>
      </c>
      <c r="E1893" s="107">
        <v>322.43</v>
      </c>
    </row>
    <row r="1894" spans="1:5" x14ac:dyDescent="0.2">
      <c r="A1894" s="3">
        <v>41397</v>
      </c>
      <c r="B1894" s="2" t="s">
        <v>13</v>
      </c>
      <c r="C1894" s="2" t="s">
        <v>20</v>
      </c>
      <c r="D1894" s="2" t="s">
        <v>30</v>
      </c>
      <c r="E1894" s="107">
        <v>5206.01</v>
      </c>
    </row>
    <row r="1895" spans="1:5" x14ac:dyDescent="0.2">
      <c r="A1895" s="3">
        <v>40944</v>
      </c>
      <c r="B1895" s="2" t="s">
        <v>31</v>
      </c>
      <c r="C1895" s="2" t="s">
        <v>27</v>
      </c>
      <c r="D1895" s="2" t="s">
        <v>26</v>
      </c>
      <c r="E1895" s="107">
        <v>1131.8499999999999</v>
      </c>
    </row>
    <row r="1896" spans="1:5" x14ac:dyDescent="0.2">
      <c r="A1896" s="3">
        <v>41284</v>
      </c>
      <c r="B1896" s="2" t="s">
        <v>17</v>
      </c>
      <c r="C1896" s="2" t="s">
        <v>23</v>
      </c>
      <c r="D1896" s="2" t="s">
        <v>282</v>
      </c>
      <c r="E1896" s="107">
        <v>7676.76</v>
      </c>
    </row>
    <row r="1897" spans="1:5" x14ac:dyDescent="0.2">
      <c r="A1897" s="3">
        <v>41030</v>
      </c>
      <c r="B1897" s="2" t="s">
        <v>17</v>
      </c>
      <c r="C1897" s="2" t="s">
        <v>20</v>
      </c>
      <c r="D1897" s="2" t="s">
        <v>282</v>
      </c>
      <c r="E1897" s="107">
        <v>3130.2</v>
      </c>
    </row>
    <row r="1898" spans="1:5" x14ac:dyDescent="0.2">
      <c r="A1898" s="3">
        <v>41085</v>
      </c>
      <c r="B1898" s="2" t="s">
        <v>17</v>
      </c>
      <c r="C1898" s="2" t="s">
        <v>27</v>
      </c>
      <c r="D1898" s="2" t="s">
        <v>29</v>
      </c>
      <c r="E1898" s="107">
        <v>7294.85</v>
      </c>
    </row>
    <row r="1899" spans="1:5" x14ac:dyDescent="0.2">
      <c r="A1899" s="3">
        <v>41101</v>
      </c>
      <c r="B1899" s="2" t="s">
        <v>28</v>
      </c>
      <c r="C1899" s="2" t="s">
        <v>20</v>
      </c>
      <c r="D1899" s="2" t="s">
        <v>30</v>
      </c>
      <c r="E1899" s="107">
        <v>7261.97</v>
      </c>
    </row>
    <row r="1900" spans="1:5" x14ac:dyDescent="0.2">
      <c r="A1900" s="3">
        <v>40911</v>
      </c>
      <c r="B1900" s="2" t="s">
        <v>28</v>
      </c>
      <c r="C1900" s="2" t="s">
        <v>23</v>
      </c>
      <c r="D1900" s="2" t="s">
        <v>30</v>
      </c>
      <c r="E1900" s="107">
        <v>3074.27</v>
      </c>
    </row>
    <row r="1901" spans="1:5" x14ac:dyDescent="0.2">
      <c r="A1901" s="3">
        <v>41271</v>
      </c>
      <c r="B1901" s="2" t="s">
        <v>13</v>
      </c>
      <c r="C1901" s="2" t="s">
        <v>20</v>
      </c>
      <c r="D1901" s="2" t="s">
        <v>26</v>
      </c>
      <c r="E1901" s="107">
        <v>6839.74</v>
      </c>
    </row>
    <row r="1902" spans="1:5" x14ac:dyDescent="0.2">
      <c r="A1902" s="3">
        <v>41460</v>
      </c>
      <c r="B1902" s="2" t="s">
        <v>17</v>
      </c>
      <c r="C1902" s="2" t="s">
        <v>27</v>
      </c>
      <c r="D1902" s="2" t="s">
        <v>24</v>
      </c>
      <c r="E1902" s="107">
        <v>1357.37</v>
      </c>
    </row>
    <row r="1903" spans="1:5" x14ac:dyDescent="0.2">
      <c r="A1903" s="3">
        <v>40916</v>
      </c>
      <c r="B1903" s="2" t="s">
        <v>28</v>
      </c>
      <c r="C1903" s="2" t="s">
        <v>23</v>
      </c>
      <c r="D1903" s="2" t="s">
        <v>26</v>
      </c>
      <c r="E1903" s="107">
        <v>1720.87</v>
      </c>
    </row>
    <row r="1904" spans="1:5" x14ac:dyDescent="0.2">
      <c r="A1904" s="3">
        <v>41294</v>
      </c>
      <c r="B1904" s="2" t="s">
        <v>13</v>
      </c>
      <c r="C1904" s="2" t="s">
        <v>14</v>
      </c>
      <c r="D1904" s="2" t="s">
        <v>30</v>
      </c>
      <c r="E1904" s="107">
        <v>8559.6299999999992</v>
      </c>
    </row>
    <row r="1905" spans="1:5" x14ac:dyDescent="0.2">
      <c r="A1905" s="3">
        <v>41556</v>
      </c>
      <c r="B1905" s="2" t="s">
        <v>13</v>
      </c>
      <c r="C1905" s="2" t="s">
        <v>23</v>
      </c>
      <c r="D1905" s="2" t="s">
        <v>24</v>
      </c>
      <c r="E1905" s="107">
        <v>3177.34</v>
      </c>
    </row>
    <row r="1906" spans="1:5" x14ac:dyDescent="0.2">
      <c r="A1906" s="3">
        <v>40920</v>
      </c>
      <c r="B1906" s="2" t="s">
        <v>13</v>
      </c>
      <c r="C1906" s="2" t="s">
        <v>27</v>
      </c>
      <c r="D1906" s="2" t="s">
        <v>34</v>
      </c>
      <c r="E1906" s="107">
        <v>6975.32</v>
      </c>
    </row>
    <row r="1907" spans="1:5" x14ac:dyDescent="0.2">
      <c r="A1907" s="3">
        <v>41167</v>
      </c>
      <c r="B1907" s="2" t="s">
        <v>31</v>
      </c>
      <c r="C1907" s="2" t="s">
        <v>20</v>
      </c>
      <c r="D1907" s="2" t="s">
        <v>32</v>
      </c>
      <c r="E1907" s="107">
        <v>7035.55</v>
      </c>
    </row>
    <row r="1908" spans="1:5" x14ac:dyDescent="0.2">
      <c r="A1908" s="3">
        <v>41149</v>
      </c>
      <c r="B1908" s="2" t="s">
        <v>28</v>
      </c>
      <c r="C1908" s="2" t="s">
        <v>14</v>
      </c>
      <c r="D1908" s="2" t="s">
        <v>33</v>
      </c>
      <c r="E1908" s="107">
        <v>2535.48</v>
      </c>
    </row>
    <row r="1909" spans="1:5" x14ac:dyDescent="0.2">
      <c r="A1909" s="3">
        <v>41575</v>
      </c>
      <c r="B1909" s="2" t="s">
        <v>13</v>
      </c>
      <c r="C1909" s="2" t="s">
        <v>27</v>
      </c>
      <c r="D1909" s="2" t="s">
        <v>36</v>
      </c>
      <c r="E1909" s="107">
        <v>8408.34</v>
      </c>
    </row>
    <row r="1910" spans="1:5" x14ac:dyDescent="0.2">
      <c r="A1910" s="3">
        <v>41197</v>
      </c>
      <c r="B1910" s="2" t="s">
        <v>13</v>
      </c>
      <c r="C1910" s="2" t="s">
        <v>23</v>
      </c>
      <c r="D1910" s="2" t="s">
        <v>15</v>
      </c>
      <c r="E1910" s="107">
        <v>584.33000000000004</v>
      </c>
    </row>
    <row r="1911" spans="1:5" x14ac:dyDescent="0.2">
      <c r="A1911" s="3">
        <v>40946</v>
      </c>
      <c r="B1911" s="2" t="s">
        <v>28</v>
      </c>
      <c r="C1911" s="2" t="s">
        <v>23</v>
      </c>
      <c r="D1911" s="2" t="s">
        <v>34</v>
      </c>
      <c r="E1911" s="107">
        <v>5337.22</v>
      </c>
    </row>
    <row r="1912" spans="1:5" x14ac:dyDescent="0.2">
      <c r="A1912" s="3">
        <v>41020</v>
      </c>
      <c r="B1912" s="2" t="s">
        <v>17</v>
      </c>
      <c r="C1912" s="2" t="s">
        <v>27</v>
      </c>
      <c r="D1912" s="2" t="s">
        <v>32</v>
      </c>
      <c r="E1912" s="107">
        <v>7682.03</v>
      </c>
    </row>
    <row r="1913" spans="1:5" x14ac:dyDescent="0.2">
      <c r="A1913" s="3">
        <v>41077</v>
      </c>
      <c r="B1913" s="2" t="s">
        <v>28</v>
      </c>
      <c r="C1913" s="2" t="s">
        <v>23</v>
      </c>
      <c r="D1913" s="2" t="s">
        <v>21</v>
      </c>
      <c r="E1913" s="107">
        <v>7759.57</v>
      </c>
    </row>
    <row r="1914" spans="1:5" x14ac:dyDescent="0.2">
      <c r="A1914" s="3">
        <v>41418</v>
      </c>
      <c r="B1914" s="2" t="s">
        <v>28</v>
      </c>
      <c r="C1914" s="2" t="s">
        <v>14</v>
      </c>
      <c r="D1914" s="2" t="s">
        <v>34</v>
      </c>
      <c r="E1914" s="107">
        <v>5060.08</v>
      </c>
    </row>
    <row r="1915" spans="1:5" x14ac:dyDescent="0.2">
      <c r="A1915" s="3">
        <v>41559</v>
      </c>
      <c r="B1915" s="2" t="s">
        <v>13</v>
      </c>
      <c r="C1915" s="2" t="s">
        <v>20</v>
      </c>
      <c r="D1915" s="2" t="s">
        <v>26</v>
      </c>
      <c r="E1915" s="107">
        <v>4104.46</v>
      </c>
    </row>
    <row r="1916" spans="1:5" x14ac:dyDescent="0.2">
      <c r="A1916" s="3">
        <v>41400</v>
      </c>
      <c r="B1916" s="2" t="s">
        <v>28</v>
      </c>
      <c r="C1916" s="2" t="s">
        <v>20</v>
      </c>
      <c r="D1916" s="2" t="s">
        <v>35</v>
      </c>
      <c r="E1916" s="107">
        <v>8573.23</v>
      </c>
    </row>
    <row r="1917" spans="1:5" x14ac:dyDescent="0.2">
      <c r="A1917" s="3">
        <v>41031</v>
      </c>
      <c r="B1917" s="2" t="s">
        <v>31</v>
      </c>
      <c r="C1917" s="2" t="s">
        <v>20</v>
      </c>
      <c r="D1917" s="2" t="s">
        <v>30</v>
      </c>
      <c r="E1917" s="107">
        <v>3185.16</v>
      </c>
    </row>
    <row r="1918" spans="1:5" x14ac:dyDescent="0.2">
      <c r="A1918" s="3">
        <v>41162</v>
      </c>
      <c r="B1918" s="2" t="s">
        <v>28</v>
      </c>
      <c r="C1918" s="2" t="s">
        <v>20</v>
      </c>
      <c r="D1918" s="2" t="s">
        <v>15</v>
      </c>
      <c r="E1918" s="107">
        <v>6159.07</v>
      </c>
    </row>
    <row r="1919" spans="1:5" x14ac:dyDescent="0.2">
      <c r="A1919" s="3">
        <v>41186</v>
      </c>
      <c r="B1919" s="2" t="s">
        <v>31</v>
      </c>
      <c r="C1919" s="2" t="s">
        <v>27</v>
      </c>
      <c r="D1919" s="2" t="s">
        <v>33</v>
      </c>
      <c r="E1919" s="107">
        <v>6468.85</v>
      </c>
    </row>
    <row r="1920" spans="1:5" x14ac:dyDescent="0.2">
      <c r="A1920" s="3">
        <v>41413</v>
      </c>
      <c r="B1920" s="2" t="s">
        <v>31</v>
      </c>
      <c r="C1920" s="2" t="s">
        <v>14</v>
      </c>
      <c r="D1920" s="2" t="s">
        <v>33</v>
      </c>
      <c r="E1920" s="107">
        <v>1311.42</v>
      </c>
    </row>
    <row r="1921" spans="1:5" x14ac:dyDescent="0.2">
      <c r="A1921" s="3">
        <v>41433</v>
      </c>
      <c r="B1921" s="2" t="s">
        <v>31</v>
      </c>
      <c r="C1921" s="2" t="s">
        <v>23</v>
      </c>
      <c r="D1921" s="2" t="s">
        <v>30</v>
      </c>
      <c r="E1921" s="107">
        <v>5790.31</v>
      </c>
    </row>
    <row r="1922" spans="1:5" x14ac:dyDescent="0.2">
      <c r="A1922" s="3">
        <v>41428</v>
      </c>
      <c r="B1922" s="2" t="s">
        <v>28</v>
      </c>
      <c r="C1922" s="2" t="s">
        <v>20</v>
      </c>
      <c r="D1922" s="2" t="s">
        <v>24</v>
      </c>
      <c r="E1922" s="107">
        <v>8966.0400000000009</v>
      </c>
    </row>
    <row r="1923" spans="1:5" x14ac:dyDescent="0.2">
      <c r="A1923" s="3">
        <v>40991</v>
      </c>
      <c r="B1923" s="2" t="s">
        <v>17</v>
      </c>
      <c r="C1923" s="2" t="s">
        <v>14</v>
      </c>
      <c r="D1923" s="2" t="s">
        <v>15</v>
      </c>
      <c r="E1923" s="107">
        <v>5695.04</v>
      </c>
    </row>
    <row r="1924" spans="1:5" x14ac:dyDescent="0.2">
      <c r="A1924" s="3">
        <v>40963</v>
      </c>
      <c r="B1924" s="2" t="s">
        <v>28</v>
      </c>
      <c r="C1924" s="2" t="s">
        <v>20</v>
      </c>
      <c r="D1924" s="2" t="s">
        <v>15</v>
      </c>
      <c r="E1924" s="107">
        <v>6174.12</v>
      </c>
    </row>
    <row r="1925" spans="1:5" x14ac:dyDescent="0.2">
      <c r="A1925" s="3">
        <v>40918</v>
      </c>
      <c r="B1925" s="2" t="s">
        <v>13</v>
      </c>
      <c r="C1925" s="2" t="s">
        <v>14</v>
      </c>
      <c r="D1925" s="2" t="s">
        <v>34</v>
      </c>
      <c r="E1925" s="107">
        <v>8723.7000000000007</v>
      </c>
    </row>
    <row r="1926" spans="1:5" x14ac:dyDescent="0.2">
      <c r="A1926" s="3">
        <v>41314</v>
      </c>
      <c r="B1926" s="2" t="s">
        <v>28</v>
      </c>
      <c r="C1926" s="2" t="s">
        <v>27</v>
      </c>
      <c r="D1926" s="2" t="s">
        <v>21</v>
      </c>
      <c r="E1926" s="107">
        <v>3854.11</v>
      </c>
    </row>
    <row r="1927" spans="1:5" x14ac:dyDescent="0.2">
      <c r="A1927" s="3">
        <v>41217</v>
      </c>
      <c r="B1927" s="2" t="s">
        <v>13</v>
      </c>
      <c r="C1927" s="2" t="s">
        <v>27</v>
      </c>
      <c r="D1927" s="2" t="s">
        <v>282</v>
      </c>
      <c r="E1927" s="107">
        <v>9205.27</v>
      </c>
    </row>
    <row r="1928" spans="1:5" x14ac:dyDescent="0.2">
      <c r="A1928" s="3">
        <v>41509</v>
      </c>
      <c r="B1928" s="2" t="s">
        <v>13</v>
      </c>
      <c r="C1928" s="2" t="s">
        <v>20</v>
      </c>
      <c r="D1928" s="2" t="s">
        <v>21</v>
      </c>
      <c r="E1928" s="107">
        <v>7344.44</v>
      </c>
    </row>
    <row r="1929" spans="1:5" x14ac:dyDescent="0.2">
      <c r="A1929" s="3">
        <v>41411</v>
      </c>
      <c r="B1929" s="2" t="s">
        <v>13</v>
      </c>
      <c r="C1929" s="2" t="s">
        <v>20</v>
      </c>
      <c r="D1929" s="2" t="s">
        <v>15</v>
      </c>
      <c r="E1929" s="107">
        <v>9755.69</v>
      </c>
    </row>
    <row r="1930" spans="1:5" x14ac:dyDescent="0.2">
      <c r="A1930" s="3">
        <v>41265</v>
      </c>
      <c r="B1930" s="2" t="s">
        <v>28</v>
      </c>
      <c r="C1930" s="2" t="s">
        <v>23</v>
      </c>
      <c r="D1930" s="2" t="s">
        <v>30</v>
      </c>
      <c r="E1930" s="107">
        <v>3181.05</v>
      </c>
    </row>
    <row r="1931" spans="1:5" x14ac:dyDescent="0.2">
      <c r="A1931" s="3">
        <v>41349</v>
      </c>
      <c r="B1931" s="2" t="s">
        <v>28</v>
      </c>
      <c r="C1931" s="2" t="s">
        <v>14</v>
      </c>
      <c r="D1931" s="2" t="s">
        <v>36</v>
      </c>
      <c r="E1931" s="107">
        <v>609.95000000000005</v>
      </c>
    </row>
    <row r="1932" spans="1:5" x14ac:dyDescent="0.2">
      <c r="A1932" s="3">
        <v>41192</v>
      </c>
      <c r="B1932" s="2" t="s">
        <v>28</v>
      </c>
      <c r="C1932" s="2" t="s">
        <v>23</v>
      </c>
      <c r="D1932" s="2" t="s">
        <v>26</v>
      </c>
      <c r="E1932" s="107">
        <v>8217.2199999999993</v>
      </c>
    </row>
    <row r="1933" spans="1:5" x14ac:dyDescent="0.2">
      <c r="A1933" s="3">
        <v>41248</v>
      </c>
      <c r="B1933" s="2" t="s">
        <v>28</v>
      </c>
      <c r="C1933" s="2" t="s">
        <v>14</v>
      </c>
      <c r="D1933" s="2" t="s">
        <v>15</v>
      </c>
      <c r="E1933" s="107">
        <v>674.38</v>
      </c>
    </row>
    <row r="1934" spans="1:5" x14ac:dyDescent="0.2">
      <c r="A1934" s="3">
        <v>41573</v>
      </c>
      <c r="B1934" s="2" t="s">
        <v>31</v>
      </c>
      <c r="C1934" s="2" t="s">
        <v>14</v>
      </c>
      <c r="D1934" s="2" t="s">
        <v>26</v>
      </c>
      <c r="E1934" s="107">
        <v>2868.33</v>
      </c>
    </row>
    <row r="1935" spans="1:5" x14ac:dyDescent="0.2">
      <c r="A1935" s="3">
        <v>41250</v>
      </c>
      <c r="B1935" s="2" t="s">
        <v>17</v>
      </c>
      <c r="C1935" s="2" t="s">
        <v>20</v>
      </c>
      <c r="D1935" s="2" t="s">
        <v>15</v>
      </c>
      <c r="E1935" s="107">
        <v>3148.68</v>
      </c>
    </row>
    <row r="1936" spans="1:5" x14ac:dyDescent="0.2">
      <c r="A1936" s="3">
        <v>41162</v>
      </c>
      <c r="B1936" s="2" t="s">
        <v>28</v>
      </c>
      <c r="C1936" s="2" t="s">
        <v>23</v>
      </c>
      <c r="D1936" s="2" t="s">
        <v>15</v>
      </c>
      <c r="E1936" s="107">
        <v>1089.79</v>
      </c>
    </row>
    <row r="1937" spans="1:5" x14ac:dyDescent="0.2">
      <c r="A1937" s="3">
        <v>41548</v>
      </c>
      <c r="B1937" s="2" t="s">
        <v>17</v>
      </c>
      <c r="C1937" s="2" t="s">
        <v>23</v>
      </c>
      <c r="D1937" s="2" t="s">
        <v>30</v>
      </c>
      <c r="E1937" s="107">
        <v>5203.84</v>
      </c>
    </row>
    <row r="1938" spans="1:5" x14ac:dyDescent="0.2">
      <c r="A1938" s="3">
        <v>41195</v>
      </c>
      <c r="B1938" s="2" t="s">
        <v>31</v>
      </c>
      <c r="C1938" s="2" t="s">
        <v>23</v>
      </c>
      <c r="D1938" s="2" t="s">
        <v>18</v>
      </c>
      <c r="E1938" s="107">
        <v>2649.73</v>
      </c>
    </row>
    <row r="1939" spans="1:5" x14ac:dyDescent="0.2">
      <c r="A1939" s="3">
        <v>41156</v>
      </c>
      <c r="B1939" s="2" t="s">
        <v>28</v>
      </c>
      <c r="C1939" s="2" t="s">
        <v>20</v>
      </c>
      <c r="D1939" s="2" t="s">
        <v>36</v>
      </c>
      <c r="E1939" s="107">
        <v>6639.44</v>
      </c>
    </row>
    <row r="1940" spans="1:5" x14ac:dyDescent="0.2">
      <c r="A1940" s="3">
        <v>41529</v>
      </c>
      <c r="B1940" s="2" t="s">
        <v>17</v>
      </c>
      <c r="C1940" s="2" t="s">
        <v>23</v>
      </c>
      <c r="D1940" s="2" t="s">
        <v>18</v>
      </c>
      <c r="E1940" s="107">
        <v>1569.49</v>
      </c>
    </row>
    <row r="1941" spans="1:5" x14ac:dyDescent="0.2">
      <c r="A1941" s="3">
        <v>41229</v>
      </c>
      <c r="B1941" s="2" t="s">
        <v>31</v>
      </c>
      <c r="C1941" s="2" t="s">
        <v>23</v>
      </c>
      <c r="D1941" s="2" t="s">
        <v>282</v>
      </c>
      <c r="E1941" s="107">
        <v>7982.19</v>
      </c>
    </row>
    <row r="1942" spans="1:5" x14ac:dyDescent="0.2">
      <c r="A1942" s="3">
        <v>41631</v>
      </c>
      <c r="B1942" s="2" t="s">
        <v>28</v>
      </c>
      <c r="C1942" s="2" t="s">
        <v>14</v>
      </c>
      <c r="D1942" s="2" t="s">
        <v>29</v>
      </c>
      <c r="E1942" s="107">
        <v>3578.82</v>
      </c>
    </row>
    <row r="1943" spans="1:5" x14ac:dyDescent="0.2">
      <c r="A1943" s="3">
        <v>41431</v>
      </c>
      <c r="B1943" s="2" t="s">
        <v>31</v>
      </c>
      <c r="C1943" s="2" t="s">
        <v>20</v>
      </c>
      <c r="D1943" s="2" t="s">
        <v>24</v>
      </c>
      <c r="E1943" s="107">
        <v>7345.96</v>
      </c>
    </row>
    <row r="1944" spans="1:5" x14ac:dyDescent="0.2">
      <c r="A1944" s="3">
        <v>41206</v>
      </c>
      <c r="B1944" s="2" t="s">
        <v>28</v>
      </c>
      <c r="C1944" s="2" t="s">
        <v>23</v>
      </c>
      <c r="D1944" s="2" t="s">
        <v>33</v>
      </c>
      <c r="E1944" s="107">
        <v>9557.07</v>
      </c>
    </row>
    <row r="1945" spans="1:5" x14ac:dyDescent="0.2">
      <c r="A1945" s="3">
        <v>41491</v>
      </c>
      <c r="B1945" s="2" t="s">
        <v>17</v>
      </c>
      <c r="C1945" s="2" t="s">
        <v>14</v>
      </c>
      <c r="D1945" s="2" t="s">
        <v>282</v>
      </c>
      <c r="E1945" s="107">
        <v>4757.83</v>
      </c>
    </row>
    <row r="1946" spans="1:5" x14ac:dyDescent="0.2">
      <c r="A1946" s="3">
        <v>41101</v>
      </c>
      <c r="B1946" s="2" t="s">
        <v>17</v>
      </c>
      <c r="C1946" s="2" t="s">
        <v>20</v>
      </c>
      <c r="D1946" s="2" t="s">
        <v>26</v>
      </c>
      <c r="E1946" s="107">
        <v>7984.39</v>
      </c>
    </row>
    <row r="1947" spans="1:5" x14ac:dyDescent="0.2">
      <c r="A1947" s="3">
        <v>41272</v>
      </c>
      <c r="B1947" s="2" t="s">
        <v>31</v>
      </c>
      <c r="C1947" s="2" t="s">
        <v>20</v>
      </c>
      <c r="D1947" s="2" t="s">
        <v>33</v>
      </c>
      <c r="E1947" s="107">
        <v>1394.18</v>
      </c>
    </row>
    <row r="1948" spans="1:5" x14ac:dyDescent="0.2">
      <c r="A1948" s="3">
        <v>41378</v>
      </c>
      <c r="B1948" s="2" t="s">
        <v>28</v>
      </c>
      <c r="C1948" s="2" t="s">
        <v>27</v>
      </c>
      <c r="D1948" s="2" t="s">
        <v>15</v>
      </c>
      <c r="E1948" s="107">
        <v>6863.91</v>
      </c>
    </row>
    <row r="1949" spans="1:5" x14ac:dyDescent="0.2">
      <c r="A1949" s="3">
        <v>41378</v>
      </c>
      <c r="B1949" s="2" t="s">
        <v>31</v>
      </c>
      <c r="C1949" s="2" t="s">
        <v>20</v>
      </c>
      <c r="D1949" s="2" t="s">
        <v>33</v>
      </c>
      <c r="E1949" s="107">
        <v>763.07</v>
      </c>
    </row>
    <row r="1950" spans="1:5" x14ac:dyDescent="0.2">
      <c r="A1950" s="3">
        <v>41306</v>
      </c>
      <c r="B1950" s="2" t="s">
        <v>31</v>
      </c>
      <c r="C1950" s="2" t="s">
        <v>23</v>
      </c>
      <c r="D1950" s="2" t="s">
        <v>15</v>
      </c>
      <c r="E1950" s="107">
        <v>3196.89</v>
      </c>
    </row>
    <row r="1951" spans="1:5" x14ac:dyDescent="0.2">
      <c r="A1951" s="3">
        <v>41423</v>
      </c>
      <c r="B1951" s="2" t="s">
        <v>31</v>
      </c>
      <c r="C1951" s="2" t="s">
        <v>20</v>
      </c>
      <c r="D1951" s="2" t="s">
        <v>15</v>
      </c>
      <c r="E1951" s="107">
        <v>336.87</v>
      </c>
    </row>
    <row r="1952" spans="1:5" x14ac:dyDescent="0.2">
      <c r="A1952" s="3">
        <v>41351</v>
      </c>
      <c r="B1952" s="2" t="s">
        <v>28</v>
      </c>
      <c r="C1952" s="2" t="s">
        <v>14</v>
      </c>
      <c r="D1952" s="2" t="s">
        <v>33</v>
      </c>
      <c r="E1952" s="107">
        <v>7278.52</v>
      </c>
    </row>
    <row r="1953" spans="1:5" x14ac:dyDescent="0.2">
      <c r="A1953" s="3">
        <v>41211</v>
      </c>
      <c r="B1953" s="2" t="s">
        <v>17</v>
      </c>
      <c r="C1953" s="2" t="s">
        <v>14</v>
      </c>
      <c r="D1953" s="2" t="s">
        <v>24</v>
      </c>
      <c r="E1953" s="107">
        <v>3240.74</v>
      </c>
    </row>
    <row r="1954" spans="1:5" x14ac:dyDescent="0.2">
      <c r="A1954" s="3">
        <v>41277</v>
      </c>
      <c r="B1954" s="2" t="s">
        <v>17</v>
      </c>
      <c r="C1954" s="2" t="s">
        <v>23</v>
      </c>
      <c r="D1954" s="2" t="s">
        <v>21</v>
      </c>
      <c r="E1954" s="107">
        <v>3287.86</v>
      </c>
    </row>
    <row r="1955" spans="1:5" x14ac:dyDescent="0.2">
      <c r="A1955" s="3">
        <v>41182</v>
      </c>
      <c r="B1955" s="2" t="s">
        <v>17</v>
      </c>
      <c r="C1955" s="2" t="s">
        <v>23</v>
      </c>
      <c r="D1955" s="2" t="s">
        <v>24</v>
      </c>
      <c r="E1955" s="107">
        <v>7688.66</v>
      </c>
    </row>
    <row r="1956" spans="1:5" x14ac:dyDescent="0.2">
      <c r="A1956" s="3">
        <v>41489</v>
      </c>
      <c r="B1956" s="2" t="s">
        <v>13</v>
      </c>
      <c r="C1956" s="2" t="s">
        <v>23</v>
      </c>
      <c r="D1956" s="2" t="s">
        <v>29</v>
      </c>
      <c r="E1956" s="107">
        <v>479.66</v>
      </c>
    </row>
    <row r="1957" spans="1:5" x14ac:dyDescent="0.2">
      <c r="A1957" s="3">
        <v>41050</v>
      </c>
      <c r="B1957" s="2" t="s">
        <v>28</v>
      </c>
      <c r="C1957" s="2" t="s">
        <v>27</v>
      </c>
      <c r="D1957" s="2" t="s">
        <v>15</v>
      </c>
      <c r="E1957" s="107">
        <v>1827.54</v>
      </c>
    </row>
    <row r="1958" spans="1:5" x14ac:dyDescent="0.2">
      <c r="A1958" s="3">
        <v>41067</v>
      </c>
      <c r="B1958" s="2" t="s">
        <v>31</v>
      </c>
      <c r="C1958" s="2" t="s">
        <v>27</v>
      </c>
      <c r="D1958" s="2" t="s">
        <v>15</v>
      </c>
      <c r="E1958" s="107">
        <v>9194.91</v>
      </c>
    </row>
    <row r="1959" spans="1:5" x14ac:dyDescent="0.2">
      <c r="A1959" s="3">
        <v>41432</v>
      </c>
      <c r="B1959" s="2" t="s">
        <v>31</v>
      </c>
      <c r="C1959" s="2" t="s">
        <v>23</v>
      </c>
      <c r="D1959" s="2" t="s">
        <v>30</v>
      </c>
      <c r="E1959" s="107">
        <v>9343.66</v>
      </c>
    </row>
    <row r="1960" spans="1:5" x14ac:dyDescent="0.2">
      <c r="A1960" s="3">
        <v>41491</v>
      </c>
      <c r="B1960" s="2" t="s">
        <v>13</v>
      </c>
      <c r="C1960" s="2" t="s">
        <v>14</v>
      </c>
      <c r="D1960" s="2" t="s">
        <v>24</v>
      </c>
      <c r="E1960" s="107">
        <v>5183.4399999999996</v>
      </c>
    </row>
    <row r="1961" spans="1:5" x14ac:dyDescent="0.2">
      <c r="A1961" s="3">
        <v>41112</v>
      </c>
      <c r="B1961" s="2" t="s">
        <v>13</v>
      </c>
      <c r="C1961" s="2" t="s">
        <v>27</v>
      </c>
      <c r="D1961" s="2" t="s">
        <v>30</v>
      </c>
      <c r="E1961" s="107">
        <v>3989.66</v>
      </c>
    </row>
    <row r="1962" spans="1:5" x14ac:dyDescent="0.2">
      <c r="A1962" s="3">
        <v>41130</v>
      </c>
      <c r="B1962" s="2" t="s">
        <v>13</v>
      </c>
      <c r="C1962" s="2" t="s">
        <v>14</v>
      </c>
      <c r="D1962" s="2" t="s">
        <v>30</v>
      </c>
      <c r="E1962" s="107">
        <v>4774.1099999999997</v>
      </c>
    </row>
    <row r="1963" spans="1:5" x14ac:dyDescent="0.2">
      <c r="A1963" s="3">
        <v>41301</v>
      </c>
      <c r="B1963" s="2" t="s">
        <v>13</v>
      </c>
      <c r="C1963" s="2" t="s">
        <v>27</v>
      </c>
      <c r="D1963" s="2" t="s">
        <v>30</v>
      </c>
      <c r="E1963" s="107">
        <v>5505.71</v>
      </c>
    </row>
    <row r="1964" spans="1:5" x14ac:dyDescent="0.2">
      <c r="A1964" s="3">
        <v>41479</v>
      </c>
      <c r="B1964" s="2" t="s">
        <v>17</v>
      </c>
      <c r="C1964" s="2" t="s">
        <v>27</v>
      </c>
      <c r="D1964" s="2" t="s">
        <v>15</v>
      </c>
      <c r="E1964" s="107">
        <v>881.09</v>
      </c>
    </row>
    <row r="1965" spans="1:5" x14ac:dyDescent="0.2">
      <c r="A1965" s="3">
        <v>41485</v>
      </c>
      <c r="B1965" s="2" t="s">
        <v>17</v>
      </c>
      <c r="C1965" s="2" t="s">
        <v>27</v>
      </c>
      <c r="D1965" s="2" t="s">
        <v>282</v>
      </c>
      <c r="E1965" s="107">
        <v>6983.01</v>
      </c>
    </row>
    <row r="1966" spans="1:5" x14ac:dyDescent="0.2">
      <c r="A1966" s="3">
        <v>41396</v>
      </c>
      <c r="B1966" s="2" t="s">
        <v>28</v>
      </c>
      <c r="C1966" s="2" t="s">
        <v>20</v>
      </c>
      <c r="D1966" s="2" t="s">
        <v>29</v>
      </c>
      <c r="E1966" s="107">
        <v>7887.95</v>
      </c>
    </row>
    <row r="1967" spans="1:5" x14ac:dyDescent="0.2">
      <c r="A1967" s="3">
        <v>41361</v>
      </c>
      <c r="B1967" s="2" t="s">
        <v>13</v>
      </c>
      <c r="C1967" s="2" t="s">
        <v>27</v>
      </c>
      <c r="D1967" s="2" t="s">
        <v>36</v>
      </c>
      <c r="E1967" s="107">
        <v>3580.93</v>
      </c>
    </row>
    <row r="1968" spans="1:5" x14ac:dyDescent="0.2">
      <c r="A1968" s="3">
        <v>41373</v>
      </c>
      <c r="B1968" s="2" t="s">
        <v>31</v>
      </c>
      <c r="C1968" s="2" t="s">
        <v>14</v>
      </c>
      <c r="D1968" s="2" t="s">
        <v>36</v>
      </c>
      <c r="E1968" s="107">
        <v>5954.27</v>
      </c>
    </row>
    <row r="1969" spans="1:5" x14ac:dyDescent="0.2">
      <c r="A1969" s="3">
        <v>41496</v>
      </c>
      <c r="B1969" s="2" t="s">
        <v>28</v>
      </c>
      <c r="C1969" s="2" t="s">
        <v>23</v>
      </c>
      <c r="D1969" s="2" t="s">
        <v>21</v>
      </c>
      <c r="E1969" s="107">
        <v>308.8</v>
      </c>
    </row>
    <row r="1970" spans="1:5" x14ac:dyDescent="0.2">
      <c r="A1970" s="3">
        <v>41225</v>
      </c>
      <c r="B1970" s="2" t="s">
        <v>17</v>
      </c>
      <c r="C1970" s="2" t="s">
        <v>14</v>
      </c>
      <c r="D1970" s="2" t="s">
        <v>30</v>
      </c>
      <c r="E1970" s="107">
        <v>8528.61</v>
      </c>
    </row>
    <row r="1971" spans="1:5" x14ac:dyDescent="0.2">
      <c r="A1971" s="3">
        <v>41110</v>
      </c>
      <c r="B1971" s="2" t="s">
        <v>28</v>
      </c>
      <c r="C1971" s="2" t="s">
        <v>20</v>
      </c>
      <c r="D1971" s="2" t="s">
        <v>30</v>
      </c>
      <c r="E1971" s="107">
        <v>4294.5600000000004</v>
      </c>
    </row>
    <row r="1972" spans="1:5" x14ac:dyDescent="0.2">
      <c r="A1972" s="3">
        <v>41211</v>
      </c>
      <c r="B1972" s="2" t="s">
        <v>28</v>
      </c>
      <c r="C1972" s="2" t="s">
        <v>27</v>
      </c>
      <c r="D1972" s="2" t="s">
        <v>36</v>
      </c>
      <c r="E1972" s="107">
        <v>8027.48</v>
      </c>
    </row>
    <row r="1973" spans="1:5" x14ac:dyDescent="0.2">
      <c r="A1973" s="3">
        <v>41359</v>
      </c>
      <c r="B1973" s="2" t="s">
        <v>28</v>
      </c>
      <c r="C1973" s="2" t="s">
        <v>27</v>
      </c>
      <c r="D1973" s="2" t="s">
        <v>21</v>
      </c>
      <c r="E1973" s="107">
        <v>9079.89</v>
      </c>
    </row>
    <row r="1974" spans="1:5" x14ac:dyDescent="0.2">
      <c r="A1974" s="3">
        <v>41168</v>
      </c>
      <c r="B1974" s="2" t="s">
        <v>17</v>
      </c>
      <c r="C1974" s="2" t="s">
        <v>27</v>
      </c>
      <c r="D1974" s="2" t="s">
        <v>35</v>
      </c>
      <c r="E1974" s="107">
        <v>9861.7900000000009</v>
      </c>
    </row>
    <row r="1975" spans="1:5" x14ac:dyDescent="0.2">
      <c r="A1975" s="3">
        <v>41056</v>
      </c>
      <c r="B1975" s="2" t="s">
        <v>28</v>
      </c>
      <c r="C1975" s="2" t="s">
        <v>20</v>
      </c>
      <c r="D1975" s="2" t="s">
        <v>21</v>
      </c>
      <c r="E1975" s="107">
        <v>7230.3</v>
      </c>
    </row>
    <row r="1976" spans="1:5" x14ac:dyDescent="0.2">
      <c r="A1976" s="3">
        <v>40962</v>
      </c>
      <c r="B1976" s="2" t="s">
        <v>31</v>
      </c>
      <c r="C1976" s="2" t="s">
        <v>23</v>
      </c>
      <c r="D1976" s="2" t="s">
        <v>282</v>
      </c>
      <c r="E1976" s="107">
        <v>8542.0300000000007</v>
      </c>
    </row>
    <row r="1977" spans="1:5" x14ac:dyDescent="0.2">
      <c r="A1977" s="3">
        <v>41462</v>
      </c>
      <c r="B1977" s="2" t="s">
        <v>28</v>
      </c>
      <c r="C1977" s="2" t="s">
        <v>14</v>
      </c>
      <c r="D1977" s="2" t="s">
        <v>33</v>
      </c>
      <c r="E1977" s="107">
        <v>5308.63</v>
      </c>
    </row>
    <row r="1978" spans="1:5" x14ac:dyDescent="0.2">
      <c r="A1978" s="3">
        <v>41316</v>
      </c>
      <c r="B1978" s="2" t="s">
        <v>28</v>
      </c>
      <c r="C1978" s="2" t="s">
        <v>27</v>
      </c>
      <c r="D1978" s="2" t="s">
        <v>34</v>
      </c>
      <c r="E1978" s="107">
        <v>7090.74</v>
      </c>
    </row>
    <row r="1979" spans="1:5" x14ac:dyDescent="0.2">
      <c r="A1979" s="3">
        <v>41066</v>
      </c>
      <c r="B1979" s="2" t="s">
        <v>13</v>
      </c>
      <c r="C1979" s="2" t="s">
        <v>23</v>
      </c>
      <c r="D1979" s="2" t="s">
        <v>32</v>
      </c>
      <c r="E1979" s="107">
        <v>6975.48</v>
      </c>
    </row>
    <row r="1980" spans="1:5" x14ac:dyDescent="0.2">
      <c r="A1980" s="3">
        <v>41265</v>
      </c>
      <c r="B1980" s="2" t="s">
        <v>28</v>
      </c>
      <c r="C1980" s="2" t="s">
        <v>20</v>
      </c>
      <c r="D1980" s="2" t="s">
        <v>18</v>
      </c>
      <c r="E1980" s="107">
        <v>8216.2000000000007</v>
      </c>
    </row>
    <row r="1981" spans="1:5" x14ac:dyDescent="0.2">
      <c r="A1981" s="3">
        <v>40911</v>
      </c>
      <c r="B1981" s="2" t="s">
        <v>31</v>
      </c>
      <c r="C1981" s="2" t="s">
        <v>20</v>
      </c>
      <c r="D1981" s="2" t="s">
        <v>21</v>
      </c>
      <c r="E1981" s="107">
        <v>5055.3100000000004</v>
      </c>
    </row>
    <row r="1982" spans="1:5" x14ac:dyDescent="0.2">
      <c r="A1982" s="3">
        <v>41523</v>
      </c>
      <c r="B1982" s="2" t="s">
        <v>13</v>
      </c>
      <c r="C1982" s="2" t="s">
        <v>23</v>
      </c>
      <c r="D1982" s="2" t="s">
        <v>30</v>
      </c>
      <c r="E1982" s="107">
        <v>9783.35</v>
      </c>
    </row>
    <row r="1983" spans="1:5" x14ac:dyDescent="0.2">
      <c r="A1983" s="3">
        <v>41323</v>
      </c>
      <c r="B1983" s="2" t="s">
        <v>13</v>
      </c>
      <c r="C1983" s="2" t="s">
        <v>14</v>
      </c>
      <c r="D1983" s="2" t="s">
        <v>34</v>
      </c>
      <c r="E1983" s="107">
        <v>8284.0300000000007</v>
      </c>
    </row>
    <row r="1984" spans="1:5" x14ac:dyDescent="0.2">
      <c r="A1984" s="3">
        <v>41473</v>
      </c>
      <c r="B1984" s="2" t="s">
        <v>28</v>
      </c>
      <c r="C1984" s="2" t="s">
        <v>20</v>
      </c>
      <c r="D1984" s="2" t="s">
        <v>24</v>
      </c>
      <c r="E1984" s="107">
        <v>2888.35</v>
      </c>
    </row>
    <row r="1985" spans="1:5" x14ac:dyDescent="0.2">
      <c r="A1985" s="3">
        <v>41354</v>
      </c>
      <c r="B1985" s="2" t="s">
        <v>13</v>
      </c>
      <c r="C1985" s="2" t="s">
        <v>23</v>
      </c>
      <c r="D1985" s="2" t="s">
        <v>36</v>
      </c>
      <c r="E1985" s="107">
        <v>8770.14</v>
      </c>
    </row>
    <row r="1986" spans="1:5" x14ac:dyDescent="0.2">
      <c r="A1986" s="3">
        <v>41485</v>
      </c>
      <c r="B1986" s="2" t="s">
        <v>31</v>
      </c>
      <c r="C1986" s="2" t="s">
        <v>20</v>
      </c>
      <c r="D1986" s="2" t="s">
        <v>33</v>
      </c>
      <c r="E1986" s="107">
        <v>9261.0499999999993</v>
      </c>
    </row>
    <row r="1987" spans="1:5" x14ac:dyDescent="0.2">
      <c r="A1987" s="3">
        <v>41564</v>
      </c>
      <c r="B1987" s="2" t="s">
        <v>13</v>
      </c>
      <c r="C1987" s="2" t="s">
        <v>14</v>
      </c>
      <c r="D1987" s="2" t="s">
        <v>36</v>
      </c>
      <c r="E1987" s="107">
        <v>4121.33</v>
      </c>
    </row>
    <row r="1988" spans="1:5" x14ac:dyDescent="0.2">
      <c r="A1988" s="3">
        <v>41213</v>
      </c>
      <c r="B1988" s="2" t="s">
        <v>31</v>
      </c>
      <c r="C1988" s="2" t="s">
        <v>23</v>
      </c>
      <c r="D1988" s="2" t="s">
        <v>33</v>
      </c>
      <c r="E1988" s="107">
        <v>9611.2800000000007</v>
      </c>
    </row>
    <row r="1989" spans="1:5" x14ac:dyDescent="0.2">
      <c r="A1989" s="3">
        <v>41335</v>
      </c>
      <c r="B1989" s="2" t="s">
        <v>13</v>
      </c>
      <c r="C1989" s="2" t="s">
        <v>23</v>
      </c>
      <c r="D1989" s="2" t="s">
        <v>18</v>
      </c>
      <c r="E1989" s="107">
        <v>3119.67</v>
      </c>
    </row>
    <row r="1990" spans="1:5" x14ac:dyDescent="0.2">
      <c r="A1990" s="3">
        <v>41076</v>
      </c>
      <c r="B1990" s="2" t="s">
        <v>13</v>
      </c>
      <c r="C1990" s="2" t="s">
        <v>27</v>
      </c>
      <c r="D1990" s="2" t="s">
        <v>32</v>
      </c>
      <c r="E1990" s="107">
        <v>4813.26</v>
      </c>
    </row>
    <row r="1991" spans="1:5" x14ac:dyDescent="0.2">
      <c r="A1991" s="3">
        <v>41067</v>
      </c>
      <c r="B1991" s="2" t="s">
        <v>13</v>
      </c>
      <c r="C1991" s="2" t="s">
        <v>14</v>
      </c>
      <c r="D1991" s="2" t="s">
        <v>18</v>
      </c>
      <c r="E1991" s="107">
        <v>9556.3799999999992</v>
      </c>
    </row>
    <row r="1992" spans="1:5" x14ac:dyDescent="0.2">
      <c r="A1992" s="3">
        <v>41326</v>
      </c>
      <c r="B1992" s="2" t="s">
        <v>13</v>
      </c>
      <c r="C1992" s="2" t="s">
        <v>20</v>
      </c>
      <c r="D1992" s="2" t="s">
        <v>21</v>
      </c>
      <c r="E1992" s="107">
        <v>307.70999999999998</v>
      </c>
    </row>
    <row r="1993" spans="1:5" x14ac:dyDescent="0.2">
      <c r="A1993" s="3">
        <v>41469</v>
      </c>
      <c r="B1993" s="2" t="s">
        <v>17</v>
      </c>
      <c r="C1993" s="2" t="s">
        <v>27</v>
      </c>
      <c r="D1993" s="2" t="s">
        <v>35</v>
      </c>
      <c r="E1993" s="107">
        <v>7701.91</v>
      </c>
    </row>
    <row r="1994" spans="1:5" x14ac:dyDescent="0.2">
      <c r="A1994" s="3">
        <v>41485</v>
      </c>
      <c r="B1994" s="2" t="s">
        <v>17</v>
      </c>
      <c r="C1994" s="2" t="s">
        <v>27</v>
      </c>
      <c r="D1994" s="2" t="s">
        <v>30</v>
      </c>
      <c r="E1994" s="107">
        <v>1788.9</v>
      </c>
    </row>
    <row r="1995" spans="1:5" x14ac:dyDescent="0.2">
      <c r="A1995" s="3">
        <v>40936</v>
      </c>
      <c r="B1995" s="2" t="s">
        <v>31</v>
      </c>
      <c r="C1995" s="2" t="s">
        <v>27</v>
      </c>
      <c r="D1995" s="2" t="s">
        <v>30</v>
      </c>
      <c r="E1995" s="107">
        <v>681.2</v>
      </c>
    </row>
    <row r="1996" spans="1:5" x14ac:dyDescent="0.2">
      <c r="A1996" s="3">
        <v>41387</v>
      </c>
      <c r="B1996" s="2" t="s">
        <v>17</v>
      </c>
      <c r="C1996" s="2" t="s">
        <v>27</v>
      </c>
      <c r="D1996" s="2" t="s">
        <v>33</v>
      </c>
      <c r="E1996" s="107">
        <v>739.95</v>
      </c>
    </row>
    <row r="1997" spans="1:5" x14ac:dyDescent="0.2">
      <c r="A1997" s="3">
        <v>41187</v>
      </c>
      <c r="B1997" s="2" t="s">
        <v>28</v>
      </c>
      <c r="C1997" s="2" t="s">
        <v>27</v>
      </c>
      <c r="D1997" s="2" t="s">
        <v>24</v>
      </c>
      <c r="E1997" s="107">
        <v>6000.51</v>
      </c>
    </row>
    <row r="1998" spans="1:5" x14ac:dyDescent="0.2">
      <c r="A1998" s="3">
        <v>41502</v>
      </c>
      <c r="B1998" s="2" t="s">
        <v>28</v>
      </c>
      <c r="C1998" s="2" t="s">
        <v>27</v>
      </c>
      <c r="D1998" s="2" t="s">
        <v>30</v>
      </c>
      <c r="E1998" s="107">
        <v>2517.85</v>
      </c>
    </row>
    <row r="1999" spans="1:5" x14ac:dyDescent="0.2">
      <c r="A1999" s="3">
        <v>40945</v>
      </c>
      <c r="B1999" s="2" t="s">
        <v>28</v>
      </c>
      <c r="C1999" s="2" t="s">
        <v>14</v>
      </c>
      <c r="D1999" s="2" t="s">
        <v>15</v>
      </c>
      <c r="E1999" s="107">
        <v>9665.25</v>
      </c>
    </row>
    <row r="2000" spans="1:5" x14ac:dyDescent="0.2">
      <c r="A2000" s="3">
        <v>41015</v>
      </c>
      <c r="B2000" s="2" t="s">
        <v>17</v>
      </c>
      <c r="C2000" s="2" t="s">
        <v>27</v>
      </c>
      <c r="D2000" s="2" t="s">
        <v>36</v>
      </c>
      <c r="E2000" s="107">
        <v>4392.3999999999996</v>
      </c>
    </row>
    <row r="2001" spans="1:5" x14ac:dyDescent="0.2">
      <c r="A2001" s="3">
        <v>41398</v>
      </c>
      <c r="B2001" s="2" t="s">
        <v>13</v>
      </c>
      <c r="C2001" s="2" t="s">
        <v>27</v>
      </c>
      <c r="D2001" s="2" t="s">
        <v>15</v>
      </c>
      <c r="E2001" s="107">
        <v>8860.08</v>
      </c>
    </row>
    <row r="2002" spans="1:5" x14ac:dyDescent="0.2">
      <c r="A2002" s="3">
        <v>41014</v>
      </c>
      <c r="B2002" s="2" t="s">
        <v>31</v>
      </c>
      <c r="C2002" s="2" t="s">
        <v>27</v>
      </c>
      <c r="D2002" s="2" t="s">
        <v>29</v>
      </c>
      <c r="E2002" s="107">
        <v>2720.89</v>
      </c>
    </row>
    <row r="2003" spans="1:5" x14ac:dyDescent="0.2">
      <c r="A2003" s="3">
        <v>41630</v>
      </c>
      <c r="B2003" s="2" t="s">
        <v>17</v>
      </c>
      <c r="C2003" s="2" t="s">
        <v>27</v>
      </c>
      <c r="D2003" s="2" t="s">
        <v>18</v>
      </c>
      <c r="E2003" s="107">
        <v>4153.67</v>
      </c>
    </row>
    <row r="2004" spans="1:5" x14ac:dyDescent="0.2">
      <c r="A2004" s="3">
        <v>41637</v>
      </c>
      <c r="B2004" s="2" t="s">
        <v>17</v>
      </c>
      <c r="C2004" s="2" t="s">
        <v>20</v>
      </c>
      <c r="D2004" s="2" t="s">
        <v>21</v>
      </c>
      <c r="E2004" s="107">
        <v>1249.8399999999999</v>
      </c>
    </row>
    <row r="2005" spans="1:5" x14ac:dyDescent="0.2">
      <c r="A2005" s="3">
        <v>41632</v>
      </c>
      <c r="B2005" s="2" t="s">
        <v>28</v>
      </c>
      <c r="C2005" s="2" t="s">
        <v>14</v>
      </c>
      <c r="D2005" s="2" t="s">
        <v>35</v>
      </c>
      <c r="E2005" s="107">
        <v>1013.75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Topics</vt:lpstr>
      <vt:lpstr>AND</vt:lpstr>
      <vt:lpstr>OR</vt:lpstr>
      <vt:lpstr>Boolean</vt:lpstr>
      <vt:lpstr>AND OR func</vt:lpstr>
      <vt:lpstr>IF IS</vt:lpstr>
      <vt:lpstr>Pivot or Formula</vt:lpstr>
      <vt:lpstr>Sales Team</vt:lpstr>
      <vt:lpstr>Homework ==&gt;&gt;</vt:lpstr>
      <vt:lpstr>HW(1)</vt:lpstr>
      <vt:lpstr>HW(1an)</vt:lpstr>
      <vt:lpstr>HW(2)</vt:lpstr>
      <vt:lpstr>HW(2an)</vt:lpstr>
      <vt:lpstr>HW(3)</vt:lpstr>
      <vt:lpstr>HW(3an)</vt:lpstr>
      <vt:lpstr>HW(4)</vt:lpstr>
      <vt:lpstr>HW(4an)</vt:lpstr>
      <vt:lpstr>HW(5)</vt:lpstr>
      <vt:lpstr>HW(5an)</vt:lpstr>
      <vt:lpstr>HW(6)</vt:lpstr>
      <vt:lpstr>HW(6an)</vt:lpstr>
      <vt:lpstr>HW(7)</vt:lpstr>
      <vt:lpstr>HW(7an)</vt:lpstr>
      <vt:lpstr>HW(9)</vt:lpstr>
      <vt:lpstr>HW(9an)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Galvanize</cp:lastModifiedBy>
  <dcterms:created xsi:type="dcterms:W3CDTF">2016-05-03T16:41:53Z</dcterms:created>
  <dcterms:modified xsi:type="dcterms:W3CDTF">2019-10-04T15:04:42Z</dcterms:modified>
</cp:coreProperties>
</file>