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anize/Documents/excel/excel_work/"/>
    </mc:Choice>
  </mc:AlternateContent>
  <xr:revisionPtr revIDLastSave="0" documentId="13_ncr:1_{EABEF673-367F-EB45-907D-C0D549D39AF7}" xr6:coauthVersionLast="45" xr6:coauthVersionMax="45" xr10:uidLastSave="{00000000-0000-0000-0000-000000000000}"/>
  <bookViews>
    <workbookView xWindow="0" yWindow="460" windowWidth="18400" windowHeight="16420" xr2:uid="{0E1F609B-6B8B-6645-A592-C04F0F4286EC}"/>
  </bookViews>
  <sheets>
    <sheet name="examples" sheetId="1" r:id="rId1"/>
    <sheet name="transpose_testing" sheetId="2" r:id="rId2"/>
    <sheet name="thanks_rachelle" sheetId="3" r:id="rId3"/>
  </sheets>
  <definedNames>
    <definedName name="date04">examples!$G$5</definedName>
    <definedName name="date98">examples!$G$4</definedName>
    <definedName name="test">examples!$G$3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5" i="1" l="1"/>
  <c r="B73" i="1"/>
  <c r="B76" i="1"/>
  <c r="B74" i="1"/>
  <c r="B72" i="1"/>
  <c r="B71" i="1"/>
  <c r="B70" i="1"/>
  <c r="B69" i="1"/>
  <c r="B68" i="1"/>
  <c r="B67" i="1"/>
  <c r="B66" i="1"/>
  <c r="B65" i="1"/>
  <c r="B64" i="1"/>
  <c r="B63" i="1"/>
  <c r="B62" i="1"/>
  <c r="B61" i="1"/>
  <c r="B59" i="1"/>
  <c r="B60" i="1"/>
  <c r="B58" i="1"/>
  <c r="B57" i="1"/>
  <c r="B56" i="1"/>
  <c r="B32" i="1"/>
  <c r="B55" i="1"/>
  <c r="B53" i="1"/>
  <c r="B52" i="1"/>
  <c r="B51" i="1"/>
  <c r="B50" i="1"/>
  <c r="B49" i="1"/>
  <c r="B48" i="1"/>
  <c r="B47" i="1"/>
  <c r="B46" i="1"/>
  <c r="B45" i="1"/>
  <c r="B44" i="1"/>
  <c r="B42" i="1"/>
  <c r="B43" i="1" s="1"/>
  <c r="B41" i="1"/>
  <c r="B39" i="1"/>
  <c r="G12" i="1"/>
  <c r="B40" i="1" s="1"/>
  <c r="G11" i="1"/>
  <c r="B38" i="1"/>
  <c r="B37" i="1"/>
  <c r="C65" i="1"/>
  <c r="C62" i="1"/>
  <c r="C63" i="1"/>
  <c r="C64" i="1"/>
  <c r="C61" i="1"/>
  <c r="C57" i="1"/>
  <c r="C58" i="1"/>
  <c r="C59" i="1"/>
  <c r="C60" i="1"/>
  <c r="C56" i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11" i="1"/>
  <c r="C19" i="1"/>
  <c r="C27" i="1"/>
  <c r="C35" i="1"/>
  <c r="C43" i="1"/>
  <c r="C51" i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7" i="1"/>
  <c r="C15" i="1"/>
  <c r="C23" i="1"/>
  <c r="C31" i="1"/>
  <c r="C39" i="1"/>
  <c r="C47" i="1"/>
  <c r="C55" i="1"/>
  <c r="C3" i="1"/>
  <c r="C4" i="3" l="1"/>
  <c r="H9" i="2" a="1"/>
  <c r="H9" i="2" s="1"/>
  <c r="B25" i="1"/>
  <c r="J14" i="2" l="1"/>
  <c r="L13" i="2"/>
  <c r="H13" i="2"/>
  <c r="J12" i="2"/>
  <c r="L11" i="2"/>
  <c r="H11" i="2"/>
  <c r="J10" i="2"/>
  <c r="L9" i="2"/>
  <c r="M14" i="2"/>
  <c r="I14" i="2"/>
  <c r="K13" i="2"/>
  <c r="M12" i="2"/>
  <c r="I12" i="2"/>
  <c r="K11" i="2"/>
  <c r="M10" i="2"/>
  <c r="I10" i="2"/>
  <c r="K9" i="2"/>
  <c r="L14" i="2"/>
  <c r="H14" i="2"/>
  <c r="J13" i="2"/>
  <c r="L12" i="2"/>
  <c r="H12" i="2"/>
  <c r="J11" i="2"/>
  <c r="L10" i="2"/>
  <c r="H10" i="2"/>
  <c r="J9" i="2"/>
  <c r="K14" i="2"/>
  <c r="M13" i="2"/>
  <c r="I13" i="2"/>
  <c r="K12" i="2"/>
  <c r="M11" i="2"/>
  <c r="I11" i="2"/>
  <c r="K10" i="2"/>
  <c r="M9" i="2"/>
  <c r="I9" i="2"/>
  <c r="B54" i="1"/>
  <c r="B35" i="1"/>
  <c r="B34" i="1"/>
  <c r="B33" i="1"/>
  <c r="B30" i="1"/>
  <c r="B31" i="1"/>
  <c r="B28" i="1"/>
  <c r="B27" i="1"/>
  <c r="B26" i="1"/>
  <c r="B24" i="1"/>
  <c r="B23" i="1"/>
  <c r="B22" i="1"/>
  <c r="B20" i="1"/>
  <c r="B13" i="1"/>
  <c r="B19" i="1"/>
  <c r="B17" i="1"/>
  <c r="B14" i="1"/>
  <c r="B12" i="1"/>
  <c r="B21" i="1" s="1"/>
  <c r="B8" i="1"/>
  <c r="B5" i="1"/>
  <c r="B4" i="1"/>
  <c r="B3" i="1"/>
  <c r="B18" i="1"/>
  <c r="B16" i="1"/>
  <c r="B15" i="1"/>
  <c r="B11" i="1"/>
  <c r="B10" i="1"/>
  <c r="B9" i="1"/>
  <c r="B6" i="1"/>
  <c r="B7" i="1" s="1"/>
</calcChain>
</file>

<file path=xl/sharedStrings.xml><?xml version="1.0" encoding="utf-8"?>
<sst xmlns="http://schemas.openxmlformats.org/spreadsheetml/2006/main" count="128" uniqueCount="125">
  <si>
    <t>11/02/1998</t>
  </si>
  <si>
    <t>09/03/2004</t>
  </si>
  <si>
    <t>LOWER</t>
  </si>
  <si>
    <t>UPPER</t>
  </si>
  <si>
    <t>PROPER</t>
  </si>
  <si>
    <t>FIND</t>
  </si>
  <si>
    <t>SEARCH</t>
  </si>
  <si>
    <t>LEN</t>
  </si>
  <si>
    <t xml:space="preserve">this is a test testy test test </t>
  </si>
  <si>
    <t>DATEVALUE</t>
  </si>
  <si>
    <t>DAY</t>
  </si>
  <si>
    <t>Checking functions</t>
  </si>
  <si>
    <t>References</t>
  </si>
  <si>
    <t>DAYS</t>
  </si>
  <si>
    <t>MONTH</t>
  </si>
  <si>
    <t>YEAR</t>
  </si>
  <si>
    <t>LEFT</t>
  </si>
  <si>
    <t>MID</t>
  </si>
  <si>
    <t>RIGHT</t>
  </si>
  <si>
    <t>DATE</t>
  </si>
  <si>
    <t>EDATE</t>
  </si>
  <si>
    <t>TODAY</t>
  </si>
  <si>
    <t>EOMONTH</t>
  </si>
  <si>
    <t>WEEKDAY</t>
  </si>
  <si>
    <t>WEEKNUM</t>
  </si>
  <si>
    <t>TIME</t>
  </si>
  <si>
    <t>HOUR</t>
  </si>
  <si>
    <t>TIMEVALUE</t>
  </si>
  <si>
    <t>06:30:55</t>
  </si>
  <si>
    <t>MINUTE</t>
  </si>
  <si>
    <t>SECOND</t>
  </si>
  <si>
    <t>NOW</t>
  </si>
  <si>
    <t>CHOOSE</t>
  </si>
  <si>
    <t>Movies with Samuel L. Jackson</t>
  </si>
  <si>
    <t>Deep Blue Sea</t>
  </si>
  <si>
    <t>Jungle Fever</t>
  </si>
  <si>
    <t>School Daze</t>
  </si>
  <si>
    <t>Django Unchained</t>
  </si>
  <si>
    <t>Caveman Valentine</t>
  </si>
  <si>
    <t>Jurassic Park</t>
  </si>
  <si>
    <t>Pulp Fiction</t>
  </si>
  <si>
    <t>Avengers</t>
  </si>
  <si>
    <t>COLUMN</t>
  </si>
  <si>
    <t>COLUMNS</t>
  </si>
  <si>
    <t>HYPERLINK</t>
  </si>
  <si>
    <t>MATCH</t>
  </si>
  <si>
    <t>ROW</t>
  </si>
  <si>
    <t>ROWS</t>
  </si>
  <si>
    <t>TRANSPOSE</t>
  </si>
  <si>
    <t>VLOOKUP</t>
  </si>
  <si>
    <t>RANDOM</t>
  </si>
  <si>
    <t>header 1</t>
  </si>
  <si>
    <t>header 2</t>
  </si>
  <si>
    <t>header 3</t>
  </si>
  <si>
    <t>row 1</t>
  </si>
  <si>
    <t>row 2</t>
  </si>
  <si>
    <t>row 3</t>
  </si>
  <si>
    <t>row 4</t>
  </si>
  <si>
    <t>header 4</t>
  </si>
  <si>
    <t>header 5</t>
  </si>
  <si>
    <t>CHOOSE + VLOOKUP</t>
  </si>
  <si>
    <t>Fruits</t>
  </si>
  <si>
    <t>Amount</t>
  </si>
  <si>
    <t>Sum</t>
  </si>
  <si>
    <t>Banana</t>
  </si>
  <si>
    <t>Average</t>
  </si>
  <si>
    <t>Cherry</t>
  </si>
  <si>
    <t>Min</t>
  </si>
  <si>
    <t>Guava</t>
  </si>
  <si>
    <t>Max</t>
  </si>
  <si>
    <t>Mango</t>
  </si>
  <si>
    <t>Melon</t>
  </si>
  <si>
    <t>Orange</t>
  </si>
  <si>
    <t>Pineapple</t>
  </si>
  <si>
    <t>Strawberry</t>
  </si>
  <si>
    <t>On 3rd sheet</t>
  </si>
  <si>
    <t>On 2nd sheet</t>
  </si>
  <si>
    <t>Year Released</t>
  </si>
  <si>
    <t>IF</t>
  </si>
  <si>
    <t>IFERROR</t>
  </si>
  <si>
    <t>IFNA</t>
  </si>
  <si>
    <t>OR</t>
  </si>
  <si>
    <t>AND</t>
  </si>
  <si>
    <t>NOT</t>
  </si>
  <si>
    <t>FALSE</t>
  </si>
  <si>
    <t>TRUE</t>
  </si>
  <si>
    <t>SUM</t>
  </si>
  <si>
    <t>SUMIF</t>
  </si>
  <si>
    <t>SUMIFS</t>
  </si>
  <si>
    <t>Made Up Genres</t>
  </si>
  <si>
    <t>Drama</t>
  </si>
  <si>
    <t>Drama/Western</t>
  </si>
  <si>
    <t>Horror/Action</t>
  </si>
  <si>
    <t>Drama/Romance</t>
  </si>
  <si>
    <t>Dramedy</t>
  </si>
  <si>
    <t>Action</t>
  </si>
  <si>
    <t>Action/Comedy</t>
  </si>
  <si>
    <t>SUMPRODUCT</t>
  </si>
  <si>
    <t>ABS</t>
  </si>
  <si>
    <t>INT</t>
  </si>
  <si>
    <t>MOD</t>
  </si>
  <si>
    <t>TRUNC</t>
  </si>
  <si>
    <t>COUNT</t>
  </si>
  <si>
    <t>https://www.lynda.com</t>
  </si>
  <si>
    <t>COUNTA</t>
  </si>
  <si>
    <t>COUNTBLANK</t>
  </si>
  <si>
    <t>COUNTIFS</t>
  </si>
  <si>
    <t>AVERAGE</t>
  </si>
  <si>
    <t>AVERAGEA</t>
  </si>
  <si>
    <t>AVERAGEIFS</t>
  </si>
  <si>
    <t>MAX</t>
  </si>
  <si>
    <t>MIN</t>
  </si>
  <si>
    <t>NA</t>
  </si>
  <si>
    <t>ISBLANK</t>
  </si>
  <si>
    <t>ISERROR</t>
  </si>
  <si>
    <t>ISERR</t>
  </si>
  <si>
    <t>ISEVEN</t>
  </si>
  <si>
    <t>ISODD</t>
  </si>
  <si>
    <t>ISNA</t>
  </si>
  <si>
    <t>ISFORMULA</t>
  </si>
  <si>
    <t>ISLOGICAL</t>
  </si>
  <si>
    <t>ISNONTEXT</t>
  </si>
  <si>
    <t>ISNUMBER</t>
  </si>
  <si>
    <t>ISREF</t>
  </si>
  <si>
    <t>ISTEXT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</si>
</sst>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400]h:mm:ss\ AM/PM"/>
    <numFmt numFmtId="165" formatCode="_(&quot;$&quot;* #,##0_);_(&quot;$&quot;* \(#,##0\);_(&quot;$&quot;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C589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4" fillId="2" borderId="0" xfId="0" applyFont="1" applyFill="1"/>
    <xf numFmtId="0" fontId="5" fillId="0" borderId="0" xfId="0" applyFont="1" applyFill="1" applyAlignment="1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0" xfId="0" applyAlignment="1"/>
    <xf numFmtId="0" fontId="3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6" fillId="0" borderId="0" xfId="2"/>
    <xf numFmtId="0" fontId="7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0" borderId="8" xfId="0" applyFont="1" applyBorder="1"/>
    <xf numFmtId="0" fontId="0" fillId="0" borderId="8" xfId="0" applyBorder="1"/>
    <xf numFmtId="0" fontId="0" fillId="0" borderId="9" xfId="0" applyBorder="1"/>
    <xf numFmtId="0" fontId="0" fillId="3" borderId="8" xfId="0" applyFill="1" applyBorder="1"/>
    <xf numFmtId="0" fontId="0" fillId="4" borderId="8" xfId="0" applyFill="1" applyBorder="1"/>
    <xf numFmtId="165" fontId="0" fillId="0" borderId="8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NumberFormat="1"/>
    <xf numFmtId="0" fontId="4" fillId="2" borderId="0" xfId="0" quotePrefix="1" applyFont="1" applyFill="1"/>
    <xf numFmtId="0" fontId="9" fillId="0" borderId="0" xfId="0" applyFont="1" applyFill="1" applyAlignment="1"/>
    <xf numFmtId="0" fontId="0" fillId="0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589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230D-BC5E-1B4F-BD3B-912B3897C156}">
  <dimension ref="A1:J76"/>
  <sheetViews>
    <sheetView tabSelected="1" topLeftCell="A59" workbookViewId="0">
      <selection activeCell="B76" sqref="B76"/>
    </sheetView>
  </sheetViews>
  <sheetFormatPr baseColWidth="10" defaultRowHeight="16"/>
  <cols>
    <col min="1" max="1" width="14.33203125" customWidth="1"/>
    <col min="2" max="2" width="30.6640625" customWidth="1"/>
    <col min="3" max="3" width="45.83203125" customWidth="1"/>
    <col min="4" max="5" width="10.83203125" customWidth="1"/>
    <col min="6" max="6" width="23.1640625" customWidth="1"/>
    <col min="7" max="7" width="34.83203125" customWidth="1"/>
    <col min="8" max="8" width="29.1640625" customWidth="1"/>
    <col min="9" max="9" width="20" customWidth="1"/>
    <col min="10" max="10" width="16.83203125" customWidth="1"/>
  </cols>
  <sheetData>
    <row r="1" spans="1:10" ht="21">
      <c r="B1" s="2" t="s">
        <v>11</v>
      </c>
      <c r="C1" s="3"/>
      <c r="F1" s="2" t="s">
        <v>12</v>
      </c>
      <c r="G1" s="4"/>
      <c r="H1" s="4"/>
      <c r="I1" s="4"/>
      <c r="J1" s="4"/>
    </row>
    <row r="2" spans="1:10" s="11" customFormat="1" ht="21">
      <c r="B2" s="12"/>
      <c r="C2" s="13"/>
      <c r="F2" s="13"/>
      <c r="G2" s="12"/>
      <c r="H2" s="15" t="s">
        <v>33</v>
      </c>
      <c r="I2" s="15" t="s">
        <v>77</v>
      </c>
      <c r="J2" s="14" t="s">
        <v>89</v>
      </c>
    </row>
    <row r="3" spans="1:10" s="11" customFormat="1" ht="19">
      <c r="A3" s="5" t="s">
        <v>16</v>
      </c>
      <c r="B3" s="6" t="str">
        <f>LEFT(G3,9)</f>
        <v>this is a</v>
      </c>
      <c r="C3" s="6" t="str">
        <f ca="1">_xlfn.FORMULATEXT(B3)</f>
        <v>=LEFT(G3,9)</v>
      </c>
      <c r="D3"/>
      <c r="E3"/>
      <c r="F3"/>
      <c r="G3" t="s">
        <v>8</v>
      </c>
      <c r="H3" t="s">
        <v>34</v>
      </c>
      <c r="I3">
        <v>1999</v>
      </c>
      <c r="J3" s="35" t="s">
        <v>92</v>
      </c>
    </row>
    <row r="4" spans="1:10" ht="19">
      <c r="A4" s="5" t="s">
        <v>17</v>
      </c>
      <c r="B4" s="6" t="str">
        <f>MID(G3, 10, 5)</f>
        <v xml:space="preserve"> test</v>
      </c>
      <c r="C4" s="6" t="str">
        <f t="shared" ref="C4:C55" ca="1" si="0">_xlfn.FORMULATEXT(B4)</f>
        <v>=MID(G3, 10, 5)</v>
      </c>
      <c r="G4" s="1" t="s">
        <v>0</v>
      </c>
      <c r="H4" t="s">
        <v>35</v>
      </c>
      <c r="I4">
        <v>1991</v>
      </c>
      <c r="J4" t="s">
        <v>93</v>
      </c>
    </row>
    <row r="5" spans="1:10" ht="19">
      <c r="A5" s="5" t="s">
        <v>18</v>
      </c>
      <c r="B5" s="6" t="str">
        <f>RIGHT(G3,9)</f>
        <v xml:space="preserve">est test </v>
      </c>
      <c r="C5" s="6" t="str">
        <f t="shared" ca="1" si="0"/>
        <v>=RIGHT(G3,9)</v>
      </c>
      <c r="G5" s="1" t="s">
        <v>1</v>
      </c>
      <c r="H5" t="s">
        <v>36</v>
      </c>
      <c r="I5">
        <v>1988</v>
      </c>
      <c r="J5" t="s">
        <v>94</v>
      </c>
    </row>
    <row r="6" spans="1:10" ht="19">
      <c r="A6" s="5" t="s">
        <v>3</v>
      </c>
      <c r="B6" t="str">
        <f>UPPER(G3)</f>
        <v xml:space="preserve">THIS IS A TEST TESTY TEST TEST </v>
      </c>
      <c r="C6" s="6" t="str">
        <f t="shared" ca="1" si="0"/>
        <v>=UPPER(G3)</v>
      </c>
      <c r="G6" s="7">
        <v>30000</v>
      </c>
      <c r="H6" t="s">
        <v>37</v>
      </c>
      <c r="I6">
        <v>2012</v>
      </c>
      <c r="J6" t="s">
        <v>91</v>
      </c>
    </row>
    <row r="7" spans="1:10" ht="19">
      <c r="A7" s="5" t="s">
        <v>2</v>
      </c>
      <c r="B7" t="str">
        <f>LOWER(B6)</f>
        <v xml:space="preserve">this is a test testy test test </v>
      </c>
      <c r="C7" s="6" t="str">
        <f t="shared" ca="1" si="0"/>
        <v>=LOWER(B6)</v>
      </c>
      <c r="G7" s="9">
        <v>0.2714699074074074</v>
      </c>
      <c r="H7" t="s">
        <v>38</v>
      </c>
      <c r="I7">
        <v>2001</v>
      </c>
      <c r="J7" t="s">
        <v>90</v>
      </c>
    </row>
    <row r="8" spans="1:10" ht="19">
      <c r="A8" s="5" t="s">
        <v>4</v>
      </c>
      <c r="B8" t="str">
        <f>PROPER(G3)</f>
        <v xml:space="preserve">This Is A Test Testy Test Test </v>
      </c>
      <c r="C8" s="6" t="str">
        <f t="shared" ca="1" si="0"/>
        <v>=PROPER(G3)</v>
      </c>
      <c r="G8" s="1" t="s">
        <v>28</v>
      </c>
      <c r="H8" t="s">
        <v>39</v>
      </c>
      <c r="I8">
        <v>1993</v>
      </c>
      <c r="J8" t="s">
        <v>95</v>
      </c>
    </row>
    <row r="9" spans="1:10" ht="19">
      <c r="A9" s="5" t="s">
        <v>5</v>
      </c>
      <c r="B9">
        <f>FIND("test",G3)</f>
        <v>11</v>
      </c>
      <c r="C9" s="6" t="str">
        <f t="shared" ca="1" si="0"/>
        <v>=FIND("test",G3)</v>
      </c>
      <c r="G9" s="36" t="s">
        <v>103</v>
      </c>
      <c r="H9" t="s">
        <v>40</v>
      </c>
      <c r="I9">
        <v>1994</v>
      </c>
      <c r="J9" t="s">
        <v>96</v>
      </c>
    </row>
    <row r="10" spans="1:10" ht="19">
      <c r="A10" s="5" t="s">
        <v>6</v>
      </c>
      <c r="B10">
        <f>SEARCH("te?T",G3)</f>
        <v>11</v>
      </c>
      <c r="C10" s="6" t="str">
        <f t="shared" ca="1" si="0"/>
        <v>=SEARCH("te?T",G3)</v>
      </c>
      <c r="G10" t="s">
        <v>36</v>
      </c>
      <c r="H10" t="s">
        <v>41</v>
      </c>
      <c r="I10">
        <v>2012</v>
      </c>
      <c r="J10" t="s">
        <v>95</v>
      </c>
    </row>
    <row r="11" spans="1:10" ht="19">
      <c r="A11" s="5" t="s">
        <v>7</v>
      </c>
      <c r="B11">
        <f>LEN(G3)</f>
        <v>31</v>
      </c>
      <c r="C11" s="6" t="str">
        <f t="shared" ca="1" si="0"/>
        <v>=LEN(G3)</v>
      </c>
      <c r="G11" s="33" t="e">
        <f>SUM(1,3,T)</f>
        <v>#NAME?</v>
      </c>
    </row>
    <row r="12" spans="1:10" ht="19">
      <c r="A12" s="5" t="s">
        <v>19</v>
      </c>
      <c r="B12" s="7">
        <f>DATE(2019,12,31)</f>
        <v>43830</v>
      </c>
      <c r="C12" s="6" t="str">
        <f t="shared" ca="1" si="0"/>
        <v>=DATE(2019,12,31)</v>
      </c>
      <c r="G12" t="e">
        <f>VLOOKUP(I10,H2:I10,1)</f>
        <v>#N/A</v>
      </c>
    </row>
    <row r="13" spans="1:10" ht="19">
      <c r="A13" s="5" t="s">
        <v>9</v>
      </c>
      <c r="B13">
        <f>DATEVALUE(G4)</f>
        <v>36101</v>
      </c>
      <c r="C13" s="6" t="str">
        <f t="shared" ca="1" si="0"/>
        <v>=DATEVALUE(G4)</v>
      </c>
      <c r="G13">
        <v>-27.81</v>
      </c>
    </row>
    <row r="14" spans="1:10" ht="19">
      <c r="A14" s="5" t="s">
        <v>20</v>
      </c>
      <c r="B14" s="7">
        <f>EDATE(G4,9)</f>
        <v>36374</v>
      </c>
      <c r="C14" s="6" t="str">
        <f t="shared" ca="1" si="0"/>
        <v>=EDATE(G4,9)</v>
      </c>
      <c r="G14">
        <v>27.81</v>
      </c>
    </row>
    <row r="15" spans="1:10" ht="19">
      <c r="A15" s="5" t="s">
        <v>10</v>
      </c>
      <c r="B15" t="str">
        <f>DAY(G5)&amp;" is the day using F4, a text date"</f>
        <v>3 is the day using F4, a text date</v>
      </c>
      <c r="C15" s="6" t="str">
        <f t="shared" ca="1" si="0"/>
        <v>=DAY(G5)&amp;" is the day using F4, a text date"</v>
      </c>
      <c r="G15">
        <v>9</v>
      </c>
    </row>
    <row r="16" spans="1:10" ht="19">
      <c r="A16" s="5" t="s">
        <v>13</v>
      </c>
      <c r="B16">
        <f>_xlfn.DAYS(G5,G4)</f>
        <v>2132</v>
      </c>
      <c r="C16" s="6" t="str">
        <f t="shared" ca="1" si="0"/>
        <v>=DAYS(G5,G4)</v>
      </c>
      <c r="G16" s="1">
        <v>-27.81</v>
      </c>
    </row>
    <row r="17" spans="1:7" ht="19">
      <c r="A17" s="5" t="s">
        <v>21</v>
      </c>
      <c r="B17" s="7">
        <f ca="1">TODAY()</f>
        <v>43747</v>
      </c>
      <c r="C17" s="6" t="str">
        <f t="shared" ca="1" si="0"/>
        <v>=TODAY()</v>
      </c>
      <c r="G17" s="1">
        <v>27.81</v>
      </c>
    </row>
    <row r="18" spans="1:7" ht="19">
      <c r="A18" s="5" t="s">
        <v>14</v>
      </c>
      <c r="B18">
        <f>MONTH(G4)</f>
        <v>11</v>
      </c>
      <c r="C18" s="6" t="str">
        <f t="shared" ca="1" si="0"/>
        <v>=MONTH(G4)</v>
      </c>
      <c r="G18" s="1">
        <v>9</v>
      </c>
    </row>
    <row r="19" spans="1:7" ht="19">
      <c r="A19" s="5" t="s">
        <v>22</v>
      </c>
      <c r="B19" s="7">
        <f>EOMONTH(G4,9)</f>
        <v>36403</v>
      </c>
      <c r="C19" s="6" t="str">
        <f t="shared" ca="1" si="0"/>
        <v>=EOMONTH(G4,9)</v>
      </c>
      <c r="G19" t="b">
        <v>1</v>
      </c>
    </row>
    <row r="20" spans="1:7" ht="19">
      <c r="A20" s="5" t="s">
        <v>15</v>
      </c>
      <c r="B20">
        <f>YEAR(G6)</f>
        <v>1982</v>
      </c>
      <c r="C20" s="6" t="str">
        <f t="shared" ca="1" si="0"/>
        <v>=YEAR(G6)</v>
      </c>
    </row>
    <row r="21" spans="1:7" ht="19">
      <c r="A21" s="5" t="s">
        <v>23</v>
      </c>
      <c r="B21">
        <f>WEEKDAY(B12)</f>
        <v>3</v>
      </c>
      <c r="C21" s="6" t="str">
        <f t="shared" ca="1" si="0"/>
        <v>=WEEKDAY(B12)</v>
      </c>
    </row>
    <row r="22" spans="1:7" ht="19">
      <c r="A22" s="5" t="s">
        <v>24</v>
      </c>
      <c r="B22">
        <f>WEEKNUM(G6)</f>
        <v>8</v>
      </c>
      <c r="C22" s="6" t="str">
        <f t="shared" ca="1" si="0"/>
        <v>=WEEKNUM(G6)</v>
      </c>
    </row>
    <row r="23" spans="1:7" ht="19">
      <c r="A23" s="5" t="s">
        <v>25</v>
      </c>
      <c r="B23" s="8">
        <f>TIME(13,40,55)</f>
        <v>0.57008101851851845</v>
      </c>
      <c r="C23" s="6" t="str">
        <f t="shared" ca="1" si="0"/>
        <v>=TIME(13,40,55)</v>
      </c>
    </row>
    <row r="24" spans="1:7" ht="19">
      <c r="A24" s="5" t="s">
        <v>26</v>
      </c>
      <c r="B24">
        <f>HOUR(G7)</f>
        <v>6</v>
      </c>
      <c r="C24" s="6" t="str">
        <f t="shared" ca="1" si="0"/>
        <v>=HOUR(G7)</v>
      </c>
    </row>
    <row r="25" spans="1:7" ht="19">
      <c r="A25" s="5" t="s">
        <v>27</v>
      </c>
      <c r="B25">
        <f>TIMEVALUE(G8)</f>
        <v>0.2714699074074074</v>
      </c>
      <c r="C25" s="6" t="str">
        <f t="shared" ca="1" si="0"/>
        <v>=TIMEVALUE(G8)</v>
      </c>
    </row>
    <row r="26" spans="1:7" ht="19">
      <c r="A26" s="5" t="s">
        <v>29</v>
      </c>
      <c r="B26">
        <f>MINUTE(G7)</f>
        <v>30</v>
      </c>
      <c r="C26" s="6" t="str">
        <f t="shared" ca="1" si="0"/>
        <v>=MINUTE(G7)</v>
      </c>
    </row>
    <row r="27" spans="1:7" ht="19">
      <c r="A27" s="5" t="s">
        <v>30</v>
      </c>
      <c r="B27">
        <f>SECOND(G7)</f>
        <v>55</v>
      </c>
      <c r="C27" s="6" t="str">
        <f t="shared" ca="1" si="0"/>
        <v>=SECOND(G7)</v>
      </c>
    </row>
    <row r="28" spans="1:7" ht="19">
      <c r="A28" s="5" t="s">
        <v>31</v>
      </c>
      <c r="B28" s="10">
        <f ca="1">NOW()</f>
        <v>43747.444656828702</v>
      </c>
      <c r="C28" s="6" t="str">
        <f t="shared" ca="1" si="0"/>
        <v>=NOW()</v>
      </c>
    </row>
    <row r="29" spans="1:7" ht="19">
      <c r="A29" s="5" t="s">
        <v>32</v>
      </c>
      <c r="B29" t="s">
        <v>75</v>
      </c>
      <c r="C29" s="6" t="e">
        <f t="shared" ca="1" si="0"/>
        <v>#N/A</v>
      </c>
    </row>
    <row r="30" spans="1:7" ht="19">
      <c r="A30" s="5" t="s">
        <v>42</v>
      </c>
      <c r="B30">
        <f>COLUMN(date04)</f>
        <v>7</v>
      </c>
      <c r="C30" s="6" t="str">
        <f t="shared" ca="1" si="0"/>
        <v>=COLUMN(date04)</v>
      </c>
    </row>
    <row r="31" spans="1:7" ht="19">
      <c r="A31" s="5" t="s">
        <v>43</v>
      </c>
      <c r="B31">
        <f>COLUMNS(A1:G30)</f>
        <v>7</v>
      </c>
      <c r="C31" s="6" t="str">
        <f t="shared" ca="1" si="0"/>
        <v>=COLUMNS(A1:G30)</v>
      </c>
    </row>
    <row r="32" spans="1:7" ht="19">
      <c r="A32" s="5" t="s">
        <v>44</v>
      </c>
      <c r="B32" s="16" t="str">
        <f>HYPERLINK(G9,"Online Courses")</f>
        <v>Online Courses</v>
      </c>
      <c r="C32" s="6" t="str">
        <f t="shared" ca="1" si="0"/>
        <v>=HYPERLINK(G9,"Online Courses")</v>
      </c>
    </row>
    <row r="33" spans="1:3" ht="19">
      <c r="A33" s="5" t="s">
        <v>45</v>
      </c>
      <c r="B33">
        <f>MATCH(H3,H3:H10)</f>
        <v>1</v>
      </c>
      <c r="C33" s="6" t="str">
        <f t="shared" ca="1" si="0"/>
        <v>=MATCH(H3,H3:H10)</v>
      </c>
    </row>
    <row r="34" spans="1:3" ht="19">
      <c r="A34" s="5" t="s">
        <v>46</v>
      </c>
      <c r="B34">
        <f>ROW(H10)</f>
        <v>10</v>
      </c>
      <c r="C34" s="6" t="str">
        <f t="shared" ca="1" si="0"/>
        <v>=ROW(H10)</v>
      </c>
    </row>
    <row r="35" spans="1:3" ht="19">
      <c r="A35" s="5" t="s">
        <v>47</v>
      </c>
      <c r="B35">
        <f>ROWS(A1:C34)</f>
        <v>34</v>
      </c>
      <c r="C35" s="6" t="str">
        <f t="shared" ca="1" si="0"/>
        <v>=ROWS(A1:C34)</v>
      </c>
    </row>
    <row r="36" spans="1:3" ht="19">
      <c r="A36" s="5" t="s">
        <v>48</v>
      </c>
      <c r="B36" t="s">
        <v>76</v>
      </c>
      <c r="C36" s="6" t="e">
        <f t="shared" ca="1" si="0"/>
        <v>#N/A</v>
      </c>
    </row>
    <row r="37" spans="1:3" ht="19">
      <c r="A37" s="5" t="s">
        <v>49</v>
      </c>
      <c r="B37" t="str">
        <f>VLOOKUP(G10,$H$2:$I$10,1,0)</f>
        <v>School Daze</v>
      </c>
      <c r="C37" s="6" t="str">
        <f t="shared" ca="1" si="0"/>
        <v>=VLOOKUP(G10,$H$2:$I$10,1,0)</v>
      </c>
    </row>
    <row r="38" spans="1:3" ht="19">
      <c r="A38" s="5" t="s">
        <v>78</v>
      </c>
      <c r="B38" t="b">
        <f>IF(I3=1999, TRUE, FALSE)</f>
        <v>1</v>
      </c>
      <c r="C38" s="6" t="str">
        <f t="shared" ca="1" si="0"/>
        <v>=IF(I3=1999, TRUE, FALSE)</v>
      </c>
    </row>
    <row r="39" spans="1:3" ht="19">
      <c r="A39" s="5" t="s">
        <v>79</v>
      </c>
      <c r="B39" t="b">
        <f>IFERROR(G11, TRUE)</f>
        <v>1</v>
      </c>
      <c r="C39" s="6" t="str">
        <f t="shared" ca="1" si="0"/>
        <v>=IFERROR(G11, TRUE)</v>
      </c>
    </row>
    <row r="40" spans="1:3" ht="19">
      <c r="A40" s="5" t="s">
        <v>80</v>
      </c>
      <c r="B40" t="b">
        <f>_xlfn.IFNA(G12, TRUE)</f>
        <v>1</v>
      </c>
      <c r="C40" s="6" t="str">
        <f t="shared" ca="1" si="0"/>
        <v>=IFNA(G12, TRUE)</v>
      </c>
    </row>
    <row r="41" spans="1:3" ht="19">
      <c r="A41" s="5" t="s">
        <v>81</v>
      </c>
      <c r="B41" t="b">
        <f>IF(OR(H3="Deep Blue Sea", H8="Eve's Bayou"),TRUE,FALSE)</f>
        <v>1</v>
      </c>
      <c r="C41" s="6" t="str">
        <f t="shared" ca="1" si="0"/>
        <v>=IF(OR(H3="Deep Blue Sea", H8="Eve's Bayou"),TRUE,FALSE)</v>
      </c>
    </row>
    <row r="42" spans="1:3" ht="19">
      <c r="A42" s="5" t="s">
        <v>82</v>
      </c>
      <c r="B42" t="b">
        <f>IF(AND(H3="Deep Blue Sea", H8="Eve's Bayou"),TRUE,FALSE)</f>
        <v>0</v>
      </c>
      <c r="C42" s="6" t="str">
        <f t="shared" ca="1" si="0"/>
        <v>=IF(AND(H3="Deep Blue Sea", H8="Eve's Bayou"),TRUE,FALSE)</v>
      </c>
    </row>
    <row r="43" spans="1:3" ht="19">
      <c r="A43" s="5" t="s">
        <v>83</v>
      </c>
      <c r="B43" t="str">
        <f>IF(NOT(B42),"It's true!","It's false!")</f>
        <v>It's true!</v>
      </c>
      <c r="C43" s="6" t="str">
        <f t="shared" ca="1" si="0"/>
        <v>=IF(NOT(B42),"It's true!","It's false!")</v>
      </c>
    </row>
    <row r="44" spans="1:3" ht="19">
      <c r="A44" s="34" t="s">
        <v>84</v>
      </c>
      <c r="B44" t="b">
        <f>FALSE()</f>
        <v>0</v>
      </c>
      <c r="C44" s="6" t="str">
        <f t="shared" ca="1" si="0"/>
        <v>=FALSE()</v>
      </c>
    </row>
    <row r="45" spans="1:3" ht="19">
      <c r="A45" s="34" t="s">
        <v>85</v>
      </c>
      <c r="B45" t="b">
        <f>TRUE()</f>
        <v>1</v>
      </c>
      <c r="C45" s="6" t="str">
        <f t="shared" ca="1" si="0"/>
        <v>=TRUE()</v>
      </c>
    </row>
    <row r="46" spans="1:3" ht="19">
      <c r="A46" s="5" t="s">
        <v>86</v>
      </c>
      <c r="B46">
        <f>SUM(I3:I10)</f>
        <v>15990</v>
      </c>
      <c r="C46" s="6" t="str">
        <f t="shared" ca="1" si="0"/>
        <v>=SUM(I3:I10)</v>
      </c>
    </row>
    <row r="47" spans="1:3" ht="19">
      <c r="A47" s="5" t="s">
        <v>87</v>
      </c>
      <c r="B47">
        <f>SUMIF(H3:H10,G10,I3:I10)</f>
        <v>1988</v>
      </c>
      <c r="C47" s="6" t="str">
        <f t="shared" ca="1" si="0"/>
        <v>=SUMIF(H3:H10,G10,I3:I10)</v>
      </c>
    </row>
    <row r="48" spans="1:3" ht="19">
      <c r="A48" s="5" t="s">
        <v>88</v>
      </c>
      <c r="B48">
        <f>SUMIFS(I3:I10, H3:H10, H4, J3:J10, J4)</f>
        <v>1991</v>
      </c>
      <c r="C48" s="6" t="str">
        <f t="shared" ca="1" si="0"/>
        <v>=SUMIFS(I3:I10, H3:H10, H4, J3:J10, J4)</v>
      </c>
    </row>
    <row r="49" spans="1:3" ht="19">
      <c r="A49" s="5" t="s">
        <v>97</v>
      </c>
      <c r="B49">
        <f>SUMPRODUCT(I3:I10)</f>
        <v>15990</v>
      </c>
      <c r="C49" s="6" t="str">
        <f t="shared" ca="1" si="0"/>
        <v>=SUMPRODUCT(I3:I10)</v>
      </c>
    </row>
    <row r="50" spans="1:3" ht="19">
      <c r="A50" s="5" t="s">
        <v>98</v>
      </c>
      <c r="B50">
        <f>ABS(G13)</f>
        <v>27.81</v>
      </c>
      <c r="C50" s="6" t="str">
        <f t="shared" ca="1" si="0"/>
        <v>=ABS(G13)</v>
      </c>
    </row>
    <row r="51" spans="1:3" ht="19">
      <c r="A51" s="5" t="s">
        <v>99</v>
      </c>
      <c r="B51">
        <f>INT(G14)</f>
        <v>27</v>
      </c>
      <c r="C51" s="6" t="str">
        <f t="shared" ca="1" si="0"/>
        <v>=INT(G14)</v>
      </c>
    </row>
    <row r="52" spans="1:3" ht="19">
      <c r="A52" s="5" t="s">
        <v>100</v>
      </c>
      <c r="B52">
        <f>MOD(G14,G15)</f>
        <v>0.80999999999999872</v>
      </c>
      <c r="C52" s="6" t="str">
        <f t="shared" ca="1" si="0"/>
        <v>=MOD(G14,G15)</v>
      </c>
    </row>
    <row r="53" spans="1:3" ht="19">
      <c r="A53" s="5" t="s">
        <v>101</v>
      </c>
      <c r="B53">
        <f>TRUNC(G13,0)</f>
        <v>-27</v>
      </c>
      <c r="C53" s="6" t="str">
        <f t="shared" ca="1" si="0"/>
        <v>=TRUNC(G13,0)</v>
      </c>
    </row>
    <row r="54" spans="1:3" ht="19">
      <c r="A54" s="5" t="s">
        <v>50</v>
      </c>
      <c r="B54">
        <f ca="1">RAND()*(100-50)</f>
        <v>18.409100466092497</v>
      </c>
      <c r="C54" s="6" t="str">
        <f t="shared" ca="1" si="0"/>
        <v>=RAND()*(100-50)</v>
      </c>
    </row>
    <row r="55" spans="1:3" ht="19">
      <c r="A55" s="5" t="s">
        <v>102</v>
      </c>
      <c r="B55">
        <f>COUNT(I2:I10)</f>
        <v>8</v>
      </c>
      <c r="C55" s="6" t="str">
        <f t="shared" ca="1" si="0"/>
        <v>=COUNT(I2:I10)</v>
      </c>
    </row>
    <row r="56" spans="1:3" ht="19">
      <c r="A56" s="5" t="s">
        <v>104</v>
      </c>
      <c r="B56">
        <f>COUNTA(I2:I11)</f>
        <v>9</v>
      </c>
      <c r="C56" s="6" t="str">
        <f ca="1">_xlfn.FORMULATEXT(B56)</f>
        <v>=COUNTA(I2:I11)</v>
      </c>
    </row>
    <row r="57" spans="1:3" ht="19">
      <c r="A57" s="5" t="s">
        <v>105</v>
      </c>
      <c r="B57">
        <f>COUNTBLANK(I2:I11)</f>
        <v>1</v>
      </c>
      <c r="C57" s="6" t="str">
        <f t="shared" ref="C57:C65" ca="1" si="1">_xlfn.FORMULATEXT(B57)</f>
        <v>=COUNTBLANK(I2:I11)</v>
      </c>
    </row>
    <row r="58" spans="1:3" ht="19">
      <c r="A58" s="5" t="s">
        <v>106</v>
      </c>
      <c r="B58">
        <f>COUNTIFS(I3:I10,I6)</f>
        <v>2</v>
      </c>
      <c r="C58" s="6" t="str">
        <f t="shared" ca="1" si="1"/>
        <v>=COUNTIFS(I3:I10,I6)</v>
      </c>
    </row>
    <row r="59" spans="1:3" ht="19">
      <c r="A59" s="5" t="s">
        <v>107</v>
      </c>
      <c r="B59">
        <f>AVERAGE(G13:G15)</f>
        <v>3</v>
      </c>
      <c r="C59" s="6" t="str">
        <f t="shared" ca="1" si="1"/>
        <v>=AVERAGE(G13:G15)</v>
      </c>
    </row>
    <row r="60" spans="1:3" ht="19">
      <c r="A60" s="5" t="s">
        <v>108</v>
      </c>
      <c r="B60">
        <f>AVERAGEA(G13:G18)</f>
        <v>3</v>
      </c>
      <c r="C60" s="6" t="str">
        <f t="shared" ca="1" si="1"/>
        <v>=AVERAGEA(G13:G18)</v>
      </c>
    </row>
    <row r="61" spans="1:3" ht="19">
      <c r="A61" s="5" t="s">
        <v>109</v>
      </c>
      <c r="B61">
        <f>AVERAGEIFS(I3:I10,J3:J10, J8)</f>
        <v>2002.5</v>
      </c>
      <c r="C61" s="6" t="str">
        <f t="shared" ca="1" si="1"/>
        <v>=AVERAGEIFS(I3:I10,J3:J10, J8)</v>
      </c>
    </row>
    <row r="62" spans="1:3" ht="19">
      <c r="A62" s="5" t="s">
        <v>110</v>
      </c>
      <c r="B62">
        <f>MAX(I3:I10)</f>
        <v>2012</v>
      </c>
      <c r="C62" s="6" t="str">
        <f t="shared" ca="1" si="1"/>
        <v>=MAX(I3:I10)</v>
      </c>
    </row>
    <row r="63" spans="1:3" ht="19">
      <c r="A63" s="5" t="s">
        <v>111</v>
      </c>
      <c r="B63">
        <f>MIN(I3:I10)</f>
        <v>1988</v>
      </c>
      <c r="C63" s="6" t="str">
        <f t="shared" ca="1" si="1"/>
        <v>=MIN(I3:I10)</v>
      </c>
    </row>
    <row r="64" spans="1:3" ht="19">
      <c r="A64" s="5" t="s">
        <v>112</v>
      </c>
      <c r="B64" t="e">
        <f>NA()</f>
        <v>#N/A</v>
      </c>
      <c r="C64" s="6" t="str">
        <f t="shared" ca="1" si="1"/>
        <v>=NA()</v>
      </c>
    </row>
    <row r="65" spans="1:3" ht="19">
      <c r="A65" s="5" t="s">
        <v>113</v>
      </c>
      <c r="B65" t="b">
        <f>ISBLANK(H11)</f>
        <v>1</v>
      </c>
      <c r="C65" s="6" t="str">
        <f t="shared" ca="1" si="1"/>
        <v>=ISBLANK(H11)</v>
      </c>
    </row>
    <row r="66" spans="1:3" ht="19">
      <c r="A66" s="5" t="s">
        <v>114</v>
      </c>
      <c r="B66" t="b">
        <f>ISERROR(G11)</f>
        <v>1</v>
      </c>
    </row>
    <row r="67" spans="1:3" ht="19">
      <c r="A67" s="5" t="s">
        <v>115</v>
      </c>
      <c r="B67" t="b">
        <f>ISERR(G12)</f>
        <v>0</v>
      </c>
    </row>
    <row r="68" spans="1:3" ht="19">
      <c r="A68" s="5" t="s">
        <v>116</v>
      </c>
      <c r="B68" t="b">
        <f>ISEVEN(G14)</f>
        <v>0</v>
      </c>
    </row>
    <row r="69" spans="1:3" ht="19">
      <c r="A69" s="5" t="s">
        <v>118</v>
      </c>
      <c r="B69" t="b">
        <f>ISNA(G12)</f>
        <v>1</v>
      </c>
    </row>
    <row r="70" spans="1:3" ht="19">
      <c r="A70" s="5" t="s">
        <v>117</v>
      </c>
      <c r="B70" t="b">
        <f>ISODD(G14)</f>
        <v>1</v>
      </c>
    </row>
    <row r="71" spans="1:3" ht="19">
      <c r="A71" s="5" t="s">
        <v>119</v>
      </c>
      <c r="B71" t="b">
        <f>_xlfn.ISFORMULA(G18)</f>
        <v>0</v>
      </c>
    </row>
    <row r="72" spans="1:3" ht="19">
      <c r="A72" s="5" t="s">
        <v>120</v>
      </c>
      <c r="B72" t="b">
        <f>ISLOGICAL(G19)</f>
        <v>1</v>
      </c>
    </row>
    <row r="73" spans="1:3" ht="19">
      <c r="A73" s="5" t="s">
        <v>121</v>
      </c>
      <c r="B73" t="b">
        <f>ISNONTEXT(test)</f>
        <v>0</v>
      </c>
    </row>
    <row r="74" spans="1:3" ht="19">
      <c r="A74" s="5" t="s">
        <v>122</v>
      </c>
      <c r="B74" t="b">
        <f>ISNUMBER(G17)</f>
        <v>1</v>
      </c>
    </row>
    <row r="75" spans="1:3" ht="19">
      <c r="A75" s="5" t="s">
        <v>123</v>
      </c>
      <c r="B75" t="b">
        <f>ISREF(School Daze)</f>
        <v>0</v>
      </c>
    </row>
    <row r="76" spans="1:3" ht="19">
      <c r="A76" s="5" t="s">
        <v>124</v>
      </c>
      <c r="B76" t="b">
        <f>ISTEXT(G10)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06A8-16E3-924C-8641-A7561E5D9322}">
  <dimension ref="A1:M14"/>
  <sheetViews>
    <sheetView workbookViewId="0">
      <selection activeCell="A11" sqref="A11"/>
    </sheetView>
  </sheetViews>
  <sheetFormatPr baseColWidth="10" defaultRowHeight="16"/>
  <sheetData>
    <row r="1" spans="1:13">
      <c r="B1" t="s">
        <v>51</v>
      </c>
      <c r="C1" t="s">
        <v>52</v>
      </c>
      <c r="D1" t="s">
        <v>53</v>
      </c>
      <c r="E1" t="s">
        <v>58</v>
      </c>
      <c r="F1" t="s">
        <v>59</v>
      </c>
    </row>
    <row r="2" spans="1:13">
      <c r="A2" t="s">
        <v>54</v>
      </c>
      <c r="B2">
        <v>1</v>
      </c>
      <c r="C2">
        <v>432</v>
      </c>
      <c r="D2">
        <v>321</v>
      </c>
      <c r="E2">
        <v>987</v>
      </c>
      <c r="F2">
        <v>65</v>
      </c>
    </row>
    <row r="3" spans="1:13">
      <c r="A3" t="s">
        <v>55</v>
      </c>
      <c r="B3">
        <v>354</v>
      </c>
      <c r="C3">
        <v>123</v>
      </c>
      <c r="D3">
        <v>43</v>
      </c>
      <c r="E3">
        <v>987</v>
      </c>
      <c r="F3">
        <v>98676</v>
      </c>
    </row>
    <row r="4" spans="1:13">
      <c r="A4" t="s">
        <v>56</v>
      </c>
      <c r="B4">
        <v>432</v>
      </c>
      <c r="C4">
        <v>13</v>
      </c>
      <c r="D4">
        <v>7</v>
      </c>
      <c r="E4">
        <v>52</v>
      </c>
      <c r="F4">
        <v>2134</v>
      </c>
    </row>
    <row r="5" spans="1:13">
      <c r="A5" t="s">
        <v>57</v>
      </c>
      <c r="B5">
        <v>776</v>
      </c>
      <c r="C5">
        <v>43</v>
      </c>
      <c r="D5">
        <v>69</v>
      </c>
      <c r="E5">
        <v>87</v>
      </c>
      <c r="F5">
        <v>98787</v>
      </c>
    </row>
    <row r="9" spans="1:13">
      <c r="H9">
        <f t="array" ref="H9:M14">TRANSPOSE(A1:F5)</f>
        <v>0</v>
      </c>
      <c r="I9" t="str">
        <v>row 1</v>
      </c>
      <c r="J9" t="str">
        <v>row 2</v>
      </c>
      <c r="K9" t="str">
        <v>row 3</v>
      </c>
      <c r="L9" t="str">
        <v>row 4</v>
      </c>
      <c r="M9" t="e">
        <v>#N/A</v>
      </c>
    </row>
    <row r="10" spans="1:13">
      <c r="H10" t="str">
        <v>header 1</v>
      </c>
      <c r="I10">
        <v>1</v>
      </c>
      <c r="J10">
        <v>354</v>
      </c>
      <c r="K10">
        <v>432</v>
      </c>
      <c r="L10">
        <v>776</v>
      </c>
      <c r="M10" t="e">
        <v>#N/A</v>
      </c>
    </row>
    <row r="11" spans="1:13">
      <c r="A11">
        <v>354</v>
      </c>
      <c r="H11" t="str">
        <v>header 2</v>
      </c>
      <c r="I11">
        <v>432</v>
      </c>
      <c r="J11">
        <v>123</v>
      </c>
      <c r="K11">
        <v>13</v>
      </c>
      <c r="L11">
        <v>43</v>
      </c>
      <c r="M11" t="e">
        <v>#N/A</v>
      </c>
    </row>
    <row r="12" spans="1:13">
      <c r="H12" t="str">
        <v>header 3</v>
      </c>
      <c r="I12">
        <v>321</v>
      </c>
      <c r="J12">
        <v>43</v>
      </c>
      <c r="K12">
        <v>7</v>
      </c>
      <c r="L12">
        <v>69</v>
      </c>
      <c r="M12" t="e">
        <v>#N/A</v>
      </c>
    </row>
    <row r="13" spans="1:13">
      <c r="H13" t="str">
        <v>header 4</v>
      </c>
      <c r="I13">
        <v>987</v>
      </c>
      <c r="J13">
        <v>987</v>
      </c>
      <c r="K13">
        <v>52</v>
      </c>
      <c r="L13">
        <v>87</v>
      </c>
      <c r="M13" t="e">
        <v>#N/A</v>
      </c>
    </row>
    <row r="14" spans="1:13">
      <c r="H14" t="str">
        <v>header 5</v>
      </c>
      <c r="I14">
        <v>65</v>
      </c>
      <c r="J14">
        <v>98676</v>
      </c>
      <c r="K14">
        <v>2134</v>
      </c>
      <c r="L14">
        <v>98787</v>
      </c>
      <c r="M14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AD99-244B-664D-8CFA-CEF037D0E896}">
  <dimension ref="A1:J13"/>
  <sheetViews>
    <sheetView workbookViewId="0">
      <selection activeCell="C4" sqref="C4"/>
    </sheetView>
  </sheetViews>
  <sheetFormatPr baseColWidth="10" defaultRowHeight="16"/>
  <sheetData>
    <row r="1" spans="1:10" ht="17" thickBot="1">
      <c r="A1" s="17" t="s">
        <v>60</v>
      </c>
      <c r="B1" s="18"/>
      <c r="C1" s="18"/>
      <c r="D1" s="18"/>
      <c r="E1" s="18"/>
      <c r="F1" s="18"/>
      <c r="G1" s="18"/>
      <c r="H1" s="18"/>
      <c r="I1" s="18"/>
      <c r="J1" s="19"/>
    </row>
    <row r="2" spans="1:10">
      <c r="A2" s="20"/>
      <c r="B2" s="21"/>
      <c r="C2" s="21"/>
      <c r="D2" s="21"/>
      <c r="E2" s="21"/>
      <c r="F2" s="21"/>
      <c r="G2" s="21"/>
      <c r="H2" s="21"/>
      <c r="I2" s="21"/>
      <c r="J2" s="22"/>
    </row>
    <row r="3" spans="1:10">
      <c r="A3" s="23"/>
      <c r="E3" s="24" t="s">
        <v>61</v>
      </c>
      <c r="F3" s="24" t="s">
        <v>62</v>
      </c>
      <c r="H3" s="25" t="s">
        <v>63</v>
      </c>
      <c r="I3" s="25">
        <v>1</v>
      </c>
      <c r="J3" s="26"/>
    </row>
    <row r="4" spans="1:10">
      <c r="A4" s="23"/>
      <c r="B4" s="27" t="s">
        <v>63</v>
      </c>
      <c r="C4" s="28">
        <f>CHOOSE(VLOOKUP(B4,H3:I6,2,FALSE),SUM(F4:F11),AVERAGE(F4:F11),MAX(F4:F11),MIN(F4:F11))</f>
        <v>120</v>
      </c>
      <c r="E4" s="25" t="s">
        <v>64</v>
      </c>
      <c r="F4" s="29">
        <v>12</v>
      </c>
      <c r="H4" s="25" t="s">
        <v>65</v>
      </c>
      <c r="I4" s="25">
        <v>2</v>
      </c>
      <c r="J4" s="26"/>
    </row>
    <row r="5" spans="1:10">
      <c r="A5" s="23"/>
      <c r="E5" s="25" t="s">
        <v>66</v>
      </c>
      <c r="F5" s="29">
        <v>10</v>
      </c>
      <c r="H5" s="25" t="s">
        <v>67</v>
      </c>
      <c r="I5" s="25">
        <v>3</v>
      </c>
      <c r="J5" s="26"/>
    </row>
    <row r="6" spans="1:10">
      <c r="A6" s="23"/>
      <c r="E6" s="25" t="s">
        <v>68</v>
      </c>
      <c r="F6" s="29">
        <v>15</v>
      </c>
      <c r="H6" s="25" t="s">
        <v>69</v>
      </c>
      <c r="I6" s="25">
        <v>4</v>
      </c>
      <c r="J6" s="26"/>
    </row>
    <row r="7" spans="1:10">
      <c r="A7" s="23"/>
      <c r="E7" s="25" t="s">
        <v>70</v>
      </c>
      <c r="F7" s="29">
        <v>18</v>
      </c>
      <c r="J7" s="26"/>
    </row>
    <row r="8" spans="1:10">
      <c r="A8" s="23"/>
      <c r="E8" s="25" t="s">
        <v>71</v>
      </c>
      <c r="F8" s="29">
        <v>17</v>
      </c>
      <c r="J8" s="26"/>
    </row>
    <row r="9" spans="1:10">
      <c r="A9" s="23"/>
      <c r="E9" s="25" t="s">
        <v>72</v>
      </c>
      <c r="F9" s="29">
        <v>19</v>
      </c>
      <c r="J9" s="26"/>
    </row>
    <row r="10" spans="1:10">
      <c r="A10" s="23"/>
      <c r="E10" s="25" t="s">
        <v>73</v>
      </c>
      <c r="F10" s="29">
        <v>17</v>
      </c>
      <c r="J10" s="26"/>
    </row>
    <row r="11" spans="1:10">
      <c r="A11" s="23"/>
      <c r="E11" s="25" t="s">
        <v>74</v>
      </c>
      <c r="F11" s="29">
        <v>12</v>
      </c>
      <c r="J11" s="26"/>
    </row>
    <row r="12" spans="1:10">
      <c r="A12" s="23"/>
      <c r="J12" s="26"/>
    </row>
    <row r="13" spans="1:10" ht="17" thickBot="1">
      <c r="A13" s="30"/>
      <c r="B13" s="31"/>
      <c r="C13" s="31"/>
      <c r="D13" s="31"/>
      <c r="E13" s="31"/>
      <c r="F13" s="31"/>
      <c r="G13" s="31"/>
      <c r="H13" s="31"/>
      <c r="I13" s="31"/>
      <c r="J13" s="32"/>
    </row>
  </sheetData>
  <dataValidations count="1">
    <dataValidation type="list" allowBlank="1" showInputMessage="1" showErrorMessage="1" sqref="B4" xr:uid="{C9ED6A20-1B61-D342-BD50-6F7C1FCDFB4C}">
      <formula1>$H$3:$H$6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examples</vt:lpstr>
      <vt:lpstr>transpose_testing</vt:lpstr>
      <vt:lpstr>thanks_rachelle</vt:lpstr>
      <vt:lpstr>date04</vt:lpstr>
      <vt:lpstr>date98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Galvanize</dc:creator>
  <cp:lastModifiedBy>Galvanize</cp:lastModifiedBy>
  <dcterms:created xsi:type="dcterms:W3CDTF">2019-10-08T18:11:46Z</dcterms:created>
  <dcterms:modified xsi:type="dcterms:W3CDTF">2019-10-09T14:40:33Z</dcterms:modified>
</cp:coreProperties>
</file>