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
    </mc:Choice>
  </mc:AlternateContent>
  <xr:revisionPtr revIDLastSave="0" documentId="13_ncr:1_{148D1929-113F-AC4E-BE4A-A707F7E5B471}" xr6:coauthVersionLast="45" xr6:coauthVersionMax="45" xr10:uidLastSave="{00000000-0000-0000-0000-000000000000}"/>
  <bookViews>
    <workbookView xWindow="12580" yWindow="460" windowWidth="16220" windowHeight="16240" activeTab="1"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7" i="2" l="1"/>
  <c r="E97" i="2"/>
  <c r="F97" i="2"/>
  <c r="D97" i="2"/>
  <c r="A98" i="2"/>
  <c r="A99" i="2"/>
  <c r="A100" i="2"/>
  <c r="A101" i="2"/>
  <c r="A97" i="2"/>
  <c r="C91" i="2"/>
  <c r="D91" i="2"/>
  <c r="B91" i="2"/>
  <c r="C89" i="2"/>
  <c r="D89" i="2"/>
  <c r="B89" i="2"/>
  <c r="C70" i="2"/>
  <c r="D70" i="2"/>
  <c r="C71" i="2"/>
  <c r="D71" i="2"/>
  <c r="C72" i="2"/>
  <c r="D72" i="2"/>
  <c r="D69" i="2"/>
  <c r="C69" i="2"/>
  <c r="C63" i="2"/>
  <c r="B34" i="2"/>
  <c r="B49" i="2"/>
  <c r="D17" i="2"/>
  <c r="D18" i="2"/>
  <c r="D19" i="2"/>
  <c r="D20" i="2"/>
  <c r="D21" i="2"/>
  <c r="D16" i="2"/>
  <c r="C17" i="2"/>
  <c r="C18" i="2"/>
  <c r="C19" i="2"/>
  <c r="C20" i="2"/>
  <c r="C21" i="2"/>
  <c r="C16"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C180" i="24"/>
  <c r="D180" i="24" s="1"/>
  <c r="M179" i="24"/>
  <c r="C179" i="24"/>
  <c r="D179" i="24" s="1"/>
  <c r="M178" i="24"/>
  <c r="C178" i="24"/>
  <c r="D178" i="24" s="1"/>
  <c r="M177" i="24"/>
  <c r="C177" i="24"/>
  <c r="D177" i="24" s="1"/>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C164" i="24"/>
  <c r="D164" i="24" s="1"/>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D144" i="24"/>
  <c r="C144" i="24"/>
  <c r="M143" i="24"/>
  <c r="C143" i="24"/>
  <c r="D143" i="24" s="1"/>
  <c r="M142" i="24"/>
  <c r="C142" i="24"/>
  <c r="D142" i="24" s="1"/>
  <c r="M141" i="24"/>
  <c r="C141" i="24"/>
  <c r="D141" i="24" s="1"/>
  <c r="M140" i="24"/>
  <c r="D140" i="24"/>
  <c r="C140" i="24"/>
  <c r="M139" i="24"/>
  <c r="C139" i="24"/>
  <c r="D139" i="24" s="1"/>
  <c r="M138" i="24"/>
  <c r="C138" i="24"/>
  <c r="D138" i="24" s="1"/>
  <c r="M137" i="24"/>
  <c r="C137" i="24"/>
  <c r="D137" i="24" s="1"/>
  <c r="M136" i="24"/>
  <c r="D136" i="24"/>
  <c r="C136" i="24"/>
  <c r="M135" i="24"/>
  <c r="C135" i="24"/>
  <c r="D135" i="24" s="1"/>
  <c r="M134" i="24"/>
  <c r="C134" i="24"/>
  <c r="D134" i="24" s="1"/>
  <c r="M133" i="24"/>
  <c r="C133" i="24"/>
  <c r="D133" i="24" s="1"/>
  <c r="M132" i="24"/>
  <c r="D132" i="24"/>
  <c r="C132" i="24"/>
  <c r="M131" i="24"/>
  <c r="C131" i="24"/>
  <c r="D131" i="24" s="1"/>
  <c r="M130" i="24"/>
  <c r="C130" i="24"/>
  <c r="D130" i="24" s="1"/>
  <c r="M129" i="24"/>
  <c r="C129" i="24"/>
  <c r="D129" i="24" s="1"/>
  <c r="M128" i="24"/>
  <c r="D128" i="24"/>
  <c r="C128" i="24"/>
  <c r="M127" i="24"/>
  <c r="C127" i="24"/>
  <c r="D127" i="24" s="1"/>
  <c r="M126" i="24"/>
  <c r="C126" i="24"/>
  <c r="D126" i="24" s="1"/>
  <c r="M125" i="24"/>
  <c r="C125" i="24"/>
  <c r="D125" i="24" s="1"/>
  <c r="M124" i="24"/>
  <c r="D124" i="24"/>
  <c r="C124" i="24"/>
  <c r="M123" i="24"/>
  <c r="C123" i="24"/>
  <c r="D123" i="24" s="1"/>
  <c r="M122" i="24"/>
  <c r="C122" i="24"/>
  <c r="D122" i="24" s="1"/>
  <c r="M121" i="24"/>
  <c r="C121" i="24"/>
  <c r="D121" i="24" s="1"/>
  <c r="M120" i="24"/>
  <c r="D120" i="24"/>
  <c r="C120" i="24"/>
  <c r="M119" i="24"/>
  <c r="C119" i="24"/>
  <c r="D119" i="24" s="1"/>
  <c r="M118" i="24"/>
  <c r="C118" i="24"/>
  <c r="D118" i="24" s="1"/>
  <c r="M117" i="24"/>
  <c r="C117" i="24"/>
  <c r="D117" i="24" s="1"/>
  <c r="M116" i="24"/>
  <c r="D116" i="24"/>
  <c r="C116" i="24"/>
  <c r="M115" i="24"/>
  <c r="C115" i="24"/>
  <c r="D115" i="24" s="1"/>
  <c r="M114" i="24"/>
  <c r="C114" i="24"/>
  <c r="D114" i="24" s="1"/>
  <c r="M113" i="24"/>
  <c r="C113" i="24"/>
  <c r="D113" i="24" s="1"/>
  <c r="M112" i="24"/>
  <c r="D112" i="24"/>
  <c r="C112" i="24"/>
  <c r="M111" i="24"/>
  <c r="C111" i="24"/>
  <c r="D111" i="24" s="1"/>
  <c r="M110" i="24"/>
  <c r="C110" i="24"/>
  <c r="D110" i="24" s="1"/>
  <c r="M109" i="24"/>
  <c r="C109" i="24"/>
  <c r="D109" i="24" s="1"/>
  <c r="M108" i="24"/>
  <c r="D108" i="24"/>
  <c r="C108" i="24"/>
  <c r="M107" i="24"/>
  <c r="C107" i="24"/>
  <c r="D107" i="24" s="1"/>
  <c r="M106" i="24"/>
  <c r="C106" i="24"/>
  <c r="D106" i="24" s="1"/>
  <c r="M105" i="24"/>
  <c r="C105" i="24"/>
  <c r="D105" i="24" s="1"/>
  <c r="M104" i="24"/>
  <c r="D104" i="24"/>
  <c r="C104" i="24"/>
  <c r="M103" i="24"/>
  <c r="C103" i="24"/>
  <c r="D103" i="24" s="1"/>
  <c r="M102" i="24"/>
  <c r="C102" i="24"/>
  <c r="D102" i="24" s="1"/>
  <c r="M101" i="24"/>
  <c r="C101" i="24"/>
  <c r="D101" i="24" s="1"/>
  <c r="M100" i="24"/>
  <c r="D100" i="24"/>
  <c r="C100" i="24"/>
  <c r="M99" i="24"/>
  <c r="C99" i="24"/>
  <c r="D99" i="24" s="1"/>
  <c r="M98" i="24"/>
  <c r="C98" i="24"/>
  <c r="D98" i="24" s="1"/>
  <c r="M97" i="24"/>
  <c r="C97" i="24"/>
  <c r="D97" i="24" s="1"/>
  <c r="M96" i="24"/>
  <c r="D96" i="24"/>
  <c r="C96" i="24"/>
  <c r="M95" i="24"/>
  <c r="C95" i="24"/>
  <c r="D95" i="24" s="1"/>
  <c r="M94" i="24"/>
  <c r="C94" i="24"/>
  <c r="D94" i="24" s="1"/>
  <c r="M93" i="24"/>
  <c r="C93" i="24"/>
  <c r="D93" i="24" s="1"/>
  <c r="M92" i="24"/>
  <c r="D92" i="24"/>
  <c r="C92" i="24"/>
  <c r="M91" i="24"/>
  <c r="C91" i="24"/>
  <c r="D91" i="24" s="1"/>
  <c r="M90" i="24"/>
  <c r="C90" i="24"/>
  <c r="D90" i="24" s="1"/>
  <c r="M89" i="24"/>
  <c r="C89" i="24"/>
  <c r="D89" i="24" s="1"/>
  <c r="M88" i="24"/>
  <c r="D88" i="24"/>
  <c r="C88" i="24"/>
  <c r="M87" i="24"/>
  <c r="C87" i="24"/>
  <c r="D87" i="24" s="1"/>
  <c r="M86" i="24"/>
  <c r="C86" i="24"/>
  <c r="D86" i="24" s="1"/>
  <c r="M85" i="24"/>
  <c r="C85" i="24"/>
  <c r="D85" i="24" s="1"/>
  <c r="M84" i="24"/>
  <c r="D84" i="24"/>
  <c r="C84" i="24"/>
  <c r="M83" i="24"/>
  <c r="C83" i="24"/>
  <c r="D83" i="24" s="1"/>
  <c r="M82" i="24"/>
  <c r="C82" i="24"/>
  <c r="D82" i="24" s="1"/>
  <c r="M81" i="24"/>
  <c r="C81" i="24"/>
  <c r="D81" i="24" s="1"/>
  <c r="M80" i="24"/>
  <c r="D80" i="24"/>
  <c r="C80" i="24"/>
  <c r="M79" i="24"/>
  <c r="C79" i="24"/>
  <c r="D79" i="24" s="1"/>
  <c r="M78" i="24"/>
  <c r="C78" i="24"/>
  <c r="D78" i="24" s="1"/>
  <c r="M77" i="24"/>
  <c r="C77" i="24"/>
  <c r="D77" i="24" s="1"/>
  <c r="M76" i="24"/>
  <c r="D76" i="24"/>
  <c r="C76" i="24"/>
  <c r="M75" i="24"/>
  <c r="C75" i="24"/>
  <c r="D75" i="24" s="1"/>
  <c r="M74" i="24"/>
  <c r="C74" i="24"/>
  <c r="D74" i="24" s="1"/>
  <c r="M73" i="24"/>
  <c r="C73" i="24"/>
  <c r="D73" i="24" s="1"/>
  <c r="M72" i="24"/>
  <c r="D72" i="24"/>
  <c r="C72" i="24"/>
  <c r="M71" i="24"/>
  <c r="C71" i="24"/>
  <c r="D71" i="24" s="1"/>
  <c r="M70" i="24"/>
  <c r="C70" i="24"/>
  <c r="D70" i="24" s="1"/>
  <c r="M69" i="24"/>
  <c r="C69" i="24"/>
  <c r="D69" i="24" s="1"/>
  <c r="M68" i="24"/>
  <c r="D68" i="24"/>
  <c r="C68" i="24"/>
  <c r="M67" i="24"/>
  <c r="C67" i="24"/>
  <c r="D67" i="24" s="1"/>
  <c r="M66" i="24"/>
  <c r="C66" i="24"/>
  <c r="D66" i="24" s="1"/>
  <c r="M65" i="24"/>
  <c r="C65" i="24"/>
  <c r="D65" i="24" s="1"/>
  <c r="M64" i="24"/>
  <c r="C64" i="24"/>
  <c r="D64" i="24" s="1"/>
  <c r="M63" i="24"/>
  <c r="C63" i="24"/>
  <c r="D63" i="24" s="1"/>
  <c r="M62" i="24"/>
  <c r="D62" i="24"/>
  <c r="C62" i="24"/>
  <c r="M61" i="24"/>
  <c r="C61" i="24"/>
  <c r="D61" i="24" s="1"/>
  <c r="M60" i="24"/>
  <c r="C60" i="24"/>
  <c r="D60" i="24" s="1"/>
  <c r="M59" i="24"/>
  <c r="C59" i="24"/>
  <c r="D59" i="24" s="1"/>
  <c r="M58" i="24"/>
  <c r="D58" i="24"/>
  <c r="C58" i="24"/>
  <c r="M57" i="24"/>
  <c r="C57" i="24"/>
  <c r="D57" i="24" s="1"/>
  <c r="M56" i="24"/>
  <c r="C56" i="24"/>
  <c r="D56" i="24" s="1"/>
  <c r="M55" i="24"/>
  <c r="C55" i="24"/>
  <c r="D55" i="24" s="1"/>
  <c r="M54" i="24"/>
  <c r="D54" i="24"/>
  <c r="C54" i="24"/>
  <c r="M53" i="24"/>
  <c r="C53" i="24"/>
  <c r="D53" i="24" s="1"/>
  <c r="M52" i="24"/>
  <c r="C52" i="24"/>
  <c r="D52" i="24" s="1"/>
  <c r="M51" i="24"/>
  <c r="C51" i="24"/>
  <c r="D51" i="24" s="1"/>
  <c r="M50" i="24"/>
  <c r="D50" i="24"/>
  <c r="C50" i="24"/>
  <c r="M49" i="24"/>
  <c r="C49" i="24"/>
  <c r="D49" i="24" s="1"/>
  <c r="M48" i="24"/>
  <c r="C48" i="24"/>
  <c r="D48" i="24" s="1"/>
  <c r="M47" i="24"/>
  <c r="C47" i="24"/>
  <c r="D47" i="24" s="1"/>
  <c r="M46" i="24"/>
  <c r="D46" i="24"/>
  <c r="C46" i="24"/>
  <c r="M45" i="24"/>
  <c r="C45" i="24"/>
  <c r="D45" i="24" s="1"/>
  <c r="M44" i="24"/>
  <c r="C44" i="24"/>
  <c r="D44" i="24" s="1"/>
  <c r="M43" i="24"/>
  <c r="C43" i="24"/>
  <c r="D43" i="24" s="1"/>
  <c r="M42" i="24"/>
  <c r="D42" i="24"/>
  <c r="C42" i="24"/>
  <c r="M41" i="24"/>
  <c r="C41" i="24"/>
  <c r="D41" i="24" s="1"/>
  <c r="M40" i="24"/>
  <c r="C40" i="24"/>
  <c r="D40" i="24" s="1"/>
  <c r="M39" i="24"/>
  <c r="C39" i="24"/>
  <c r="D39" i="24" s="1"/>
  <c r="M38" i="24"/>
  <c r="D38" i="24"/>
  <c r="C38" i="24"/>
  <c r="M37" i="24"/>
  <c r="C37" i="24"/>
  <c r="D37" i="24" s="1"/>
  <c r="M36" i="24"/>
  <c r="C36" i="24"/>
  <c r="D36" i="24" s="1"/>
  <c r="M35" i="24"/>
  <c r="C35" i="24"/>
  <c r="D35" i="24" s="1"/>
  <c r="M34" i="24"/>
  <c r="D34" i="24"/>
  <c r="C34" i="24"/>
  <c r="M33" i="24"/>
  <c r="C33" i="24"/>
  <c r="D33" i="24" s="1"/>
  <c r="M32" i="24"/>
  <c r="C32" i="24"/>
  <c r="D32" i="24" s="1"/>
  <c r="M31" i="24"/>
  <c r="C31" i="24"/>
  <c r="D31" i="24" s="1"/>
  <c r="M30" i="24"/>
  <c r="D30" i="24"/>
  <c r="C30" i="24"/>
  <c r="M29" i="24"/>
  <c r="C29" i="24"/>
  <c r="D29" i="24" s="1"/>
  <c r="M28" i="24"/>
  <c r="C28" i="24"/>
  <c r="D28" i="24" s="1"/>
  <c r="M27" i="24"/>
  <c r="C27" i="24"/>
  <c r="D27" i="24" s="1"/>
  <c r="M26" i="24"/>
  <c r="D26" i="24"/>
  <c r="C26" i="24"/>
  <c r="M25" i="24"/>
  <c r="C25" i="24"/>
  <c r="D25" i="24" s="1"/>
  <c r="M24" i="24"/>
  <c r="C24" i="24"/>
  <c r="D24" i="24" s="1"/>
  <c r="M23" i="24"/>
  <c r="C23" i="24"/>
  <c r="D23" i="24" s="1"/>
  <c r="M22" i="24"/>
  <c r="D22" i="24"/>
  <c r="C22" i="24"/>
  <c r="M21" i="24"/>
  <c r="C21" i="24"/>
  <c r="D21" i="24" s="1"/>
  <c r="M20" i="24"/>
  <c r="C20" i="24"/>
  <c r="D20" i="24" s="1"/>
  <c r="M19" i="24"/>
  <c r="C19" i="24"/>
  <c r="D19" i="24" s="1"/>
  <c r="M18" i="24"/>
  <c r="D18" i="24"/>
  <c r="C18" i="24"/>
  <c r="M17" i="24"/>
  <c r="C17" i="24"/>
  <c r="D17" i="24" s="1"/>
  <c r="M16" i="24"/>
  <c r="C16" i="24"/>
  <c r="D16" i="24" s="1"/>
  <c r="M15" i="24"/>
  <c r="C15" i="24"/>
  <c r="D15" i="24" s="1"/>
  <c r="M14" i="24"/>
  <c r="D14" i="24"/>
  <c r="C14" i="24"/>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C17" i="35"/>
  <c r="D17" i="35" s="1"/>
  <c r="G16" i="35"/>
  <c r="F16" i="35"/>
  <c r="C16" i="35"/>
  <c r="D16" i="35" s="1"/>
  <c r="D22" i="35" s="1"/>
  <c r="F16" i="2"/>
  <c r="E187" i="35"/>
  <c r="D124" i="35"/>
  <c r="D190" i="35"/>
  <c r="D123" i="35"/>
  <c r="D119" i="35"/>
  <c r="D189" i="35"/>
  <c r="D117" i="35"/>
  <c r="E188" i="35"/>
  <c r="D118" i="35"/>
  <c r="D120" i="35"/>
  <c r="D116"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2" i="33"/>
  <c r="J10" i="33"/>
  <c r="F10" i="33"/>
  <c r="J11" i="33"/>
  <c r="J9" i="33"/>
  <c r="F9" i="33"/>
  <c r="J6" i="33"/>
  <c r="F6" i="33"/>
  <c r="F7" i="33"/>
  <c r="J7" i="33"/>
  <c r="F11" i="33"/>
  <c r="J12" i="33"/>
  <c r="J8" i="33"/>
  <c r="J13" i="33"/>
  <c r="F13" i="33"/>
  <c r="F8"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J16" i="10"/>
  <c r="I16" i="10"/>
  <c r="L15" i="10"/>
  <c r="I15" i="10"/>
  <c r="J15" i="10" s="1"/>
  <c r="L14" i="10"/>
  <c r="J14" i="10"/>
  <c r="I14" i="10"/>
  <c r="L13" i="10"/>
  <c r="I13" i="10"/>
  <c r="J13" i="10" s="1"/>
  <c r="L12" i="10"/>
  <c r="J12" i="10"/>
  <c r="I12" i="10"/>
  <c r="L11" i="10"/>
  <c r="I11" i="10"/>
  <c r="J11" i="10" s="1"/>
  <c r="L10" i="10"/>
  <c r="I10" i="10"/>
  <c r="J10" i="10" s="1"/>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<sst xmlns="http://schemas.openxmlformats.org/spreadsheetml/2006/main" count="2540" uniqueCount="847">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</sst>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7">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15" sqref="B15"/>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c r="G6" s="71">
        <v>0</v>
      </c>
      <c r="H6" s="72">
        <v>0</v>
      </c>
    </row>
    <row r="7" spans="1:8" x14ac:dyDescent="0.2">
      <c r="A7" s="11">
        <v>40308</v>
      </c>
      <c r="B7" s="5" t="s">
        <v>218</v>
      </c>
      <c r="C7" s="5">
        <v>22</v>
      </c>
      <c r="D7" s="8"/>
      <c r="G7" s="5">
        <v>60</v>
      </c>
      <c r="H7" s="72">
        <v>50</v>
      </c>
    </row>
    <row r="8" spans="1:8" x14ac:dyDescent="0.2">
      <c r="A8" s="11">
        <v>40308</v>
      </c>
      <c r="B8" s="5" t="s">
        <v>219</v>
      </c>
      <c r="C8" s="5">
        <v>92</v>
      </c>
      <c r="D8" s="8"/>
      <c r="G8" s="5">
        <v>90</v>
      </c>
      <c r="H8" s="72">
        <v>75</v>
      </c>
    </row>
    <row r="9" spans="1:8" x14ac:dyDescent="0.2">
      <c r="A9" s="11">
        <v>40308</v>
      </c>
      <c r="B9" s="5" t="s">
        <v>220</v>
      </c>
      <c r="C9" s="5">
        <v>77</v>
      </c>
      <c r="D9" s="8"/>
      <c r="G9" s="5">
        <v>150</v>
      </c>
      <c r="H9" s="72">
        <v>150</v>
      </c>
    </row>
    <row r="10" spans="1:8" x14ac:dyDescent="0.2">
      <c r="A10" s="11">
        <v>40308</v>
      </c>
      <c r="B10" s="5" t="s">
        <v>221</v>
      </c>
      <c r="C10" s="5">
        <v>78</v>
      </c>
      <c r="D10" s="8"/>
    </row>
    <row r="11" spans="1:8" x14ac:dyDescent="0.2">
      <c r="A11" s="11">
        <v>40308</v>
      </c>
      <c r="B11" s="5" t="s">
        <v>222</v>
      </c>
      <c r="C11" s="5">
        <v>93</v>
      </c>
      <c r="D11" s="8"/>
    </row>
    <row r="12" spans="1:8" x14ac:dyDescent="0.2">
      <c r="A12" s="11">
        <v>40308</v>
      </c>
      <c r="B12" s="5" t="s">
        <v>223</v>
      </c>
      <c r="C12" s="5">
        <v>90</v>
      </c>
      <c r="D12" s="8"/>
    </row>
    <row r="13" spans="1:8" x14ac:dyDescent="0.2">
      <c r="A13" s="11">
        <v>40308</v>
      </c>
      <c r="B13" s="5" t="s">
        <v>224</v>
      </c>
      <c r="C13" s="5">
        <v>88</v>
      </c>
      <c r="D13" s="8"/>
    </row>
    <row r="14" spans="1:8" x14ac:dyDescent="0.2">
      <c r="A14" s="11">
        <v>40308</v>
      </c>
      <c r="B14" s="5" t="s">
        <v>225</v>
      </c>
      <c r="C14" s="5">
        <v>77</v>
      </c>
      <c r="D14" s="8"/>
    </row>
    <row r="15" spans="1:8" x14ac:dyDescent="0.2">
      <c r="A15" s="11">
        <v>40308</v>
      </c>
      <c r="B15" s="5" t="s">
        <v>226</v>
      </c>
      <c r="C15" s="5">
        <v>81</v>
      </c>
      <c r="D15" s="8"/>
    </row>
    <row r="16" spans="1:8" x14ac:dyDescent="0.2">
      <c r="A16" s="11">
        <v>40308</v>
      </c>
      <c r="B16" s="5" t="s">
        <v>227</v>
      </c>
      <c r="C16" s="5">
        <v>81</v>
      </c>
      <c r="D16" s="8"/>
    </row>
    <row r="17" spans="1:4" x14ac:dyDescent="0.2">
      <c r="A17" s="11">
        <v>40308</v>
      </c>
      <c r="B17" s="5" t="s">
        <v>228</v>
      </c>
      <c r="C17" s="5">
        <v>86</v>
      </c>
      <c r="D17" s="8"/>
    </row>
    <row r="18" spans="1:4" x14ac:dyDescent="0.2">
      <c r="A18" s="11">
        <v>40308</v>
      </c>
      <c r="B18" s="5" t="s">
        <v>229</v>
      </c>
      <c r="C18" s="5">
        <v>91</v>
      </c>
      <c r="D18" s="8"/>
    </row>
    <row r="19" spans="1:4" x14ac:dyDescent="0.2">
      <c r="A19" s="11">
        <v>40308</v>
      </c>
      <c r="B19" s="5" t="s">
        <v>230</v>
      </c>
      <c r="C19" s="5">
        <v>84</v>
      </c>
      <c r="D19" s="8"/>
    </row>
    <row r="20" spans="1:4" x14ac:dyDescent="0.2">
      <c r="A20" s="11">
        <v>40308</v>
      </c>
      <c r="B20" s="5" t="s">
        <v>231</v>
      </c>
      <c r="C20" s="5">
        <v>89</v>
      </c>
      <c r="D20" s="8"/>
    </row>
    <row r="21" spans="1:4" x14ac:dyDescent="0.2">
      <c r="A21" s="11">
        <v>40308</v>
      </c>
      <c r="B21" s="5" t="s">
        <v>232</v>
      </c>
      <c r="C21" s="5">
        <v>74</v>
      </c>
      <c r="D21" s="8"/>
    </row>
    <row r="22" spans="1:4" x14ac:dyDescent="0.2">
      <c r="A22" s="11">
        <v>40308</v>
      </c>
      <c r="B22" s="5" t="s">
        <v>233</v>
      </c>
      <c r="C22" s="5">
        <v>86</v>
      </c>
      <c r="D22" s="8"/>
    </row>
    <row r="23" spans="1:4" x14ac:dyDescent="0.2">
      <c r="A23" s="11">
        <v>40308</v>
      </c>
      <c r="B23" s="5" t="s">
        <v>234</v>
      </c>
      <c r="C23" s="5">
        <v>94</v>
      </c>
      <c r="D23" s="8"/>
    </row>
    <row r="24" spans="1:4" x14ac:dyDescent="0.2">
      <c r="A24" s="11">
        <v>40308</v>
      </c>
      <c r="B24" s="5" t="s">
        <v>235</v>
      </c>
      <c r="C24" s="5">
        <v>70</v>
      </c>
      <c r="D24" s="8"/>
    </row>
    <row r="25" spans="1:4" x14ac:dyDescent="0.2">
      <c r="A25" s="11">
        <v>40308</v>
      </c>
      <c r="B25" s="5" t="s">
        <v>236</v>
      </c>
      <c r="C25" s="5">
        <v>0</v>
      </c>
      <c r="D25" s="8"/>
    </row>
    <row r="26" spans="1:4" x14ac:dyDescent="0.2">
      <c r="A26" s="11">
        <v>40308</v>
      </c>
      <c r="B26" s="5" t="s">
        <v>237</v>
      </c>
      <c r="C26" s="5">
        <v>86</v>
      </c>
      <c r="D26" s="8"/>
    </row>
    <row r="27" spans="1:4" x14ac:dyDescent="0.2">
      <c r="A27" s="11">
        <v>40308</v>
      </c>
      <c r="B27" s="5" t="s">
        <v>238</v>
      </c>
      <c r="C27" s="5">
        <v>88</v>
      </c>
      <c r="D27" s="8"/>
    </row>
    <row r="28" spans="1:4" x14ac:dyDescent="0.2">
      <c r="A28" s="11">
        <v>40308</v>
      </c>
      <c r="B28" s="5" t="s">
        <v>239</v>
      </c>
      <c r="C28" s="5">
        <v>94</v>
      </c>
      <c r="D28" s="8"/>
    </row>
    <row r="29" spans="1:4" x14ac:dyDescent="0.2">
      <c r="A29" s="11">
        <v>40308</v>
      </c>
      <c r="B29" s="5" t="s">
        <v>240</v>
      </c>
      <c r="C29" s="5">
        <v>84</v>
      </c>
      <c r="D29" s="8"/>
    </row>
    <row r="30" spans="1:4" x14ac:dyDescent="0.2">
      <c r="A30" s="11">
        <v>40308</v>
      </c>
      <c r="B30" s="5" t="s">
        <v>241</v>
      </c>
      <c r="C30" s="5">
        <v>79</v>
      </c>
      <c r="D30"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75" sqref="A75"/>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JUMV-3657-0002</v>
      </c>
      <c r="AB3" t="s">
        <v>247</v>
      </c>
      <c r="AC3" t="s">
        <v>248</v>
      </c>
      <c r="AD3" s="74">
        <f t="shared" ref="AD3" ca="1" si="0">RANDBETWEEN(37000,40300)</f>
        <v>40208</v>
      </c>
      <c r="AE3" s="69">
        <f ca="1">RANDBETWEEN(29000,59000)</f>
        <v>44478</v>
      </c>
    </row>
    <row r="4" spans="1:31" x14ac:dyDescent="0.2">
      <c r="A4" s="5" t="s">
        <v>249</v>
      </c>
      <c r="B4" s="75"/>
      <c r="C4" s="8"/>
      <c r="D4" s="76"/>
      <c r="E4" s="16"/>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c r="J6" s="8"/>
      <c r="K6" s="76"/>
      <c r="L6" s="16"/>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c r="J10" s="8"/>
      <c r="K10" s="76"/>
      <c r="L10" s="16"/>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IGDY-2565-0002</v>
      </c>
      <c r="AB3" t="s">
        <v>247</v>
      </c>
      <c r="AC3" t="s">
        <v>248</v>
      </c>
      <c r="AD3" s="74">
        <f t="shared" ref="AD3" ca="1" si="0">RANDBETWEEN(37000,40300)</f>
        <v>40259</v>
      </c>
      <c r="AE3" s="69">
        <f ca="1">RANDBETWEEN(29000,59000)</f>
        <v>37836</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c r="J5" s="8"/>
    </row>
    <row r="6" spans="1:10" x14ac:dyDescent="0.2">
      <c r="A6" s="78" t="s">
        <v>511</v>
      </c>
      <c r="B6" s="79">
        <v>51.67</v>
      </c>
      <c r="C6" s="79">
        <v>29.87</v>
      </c>
      <c r="D6" s="79">
        <v>52.23</v>
      </c>
      <c r="E6" s="79">
        <v>48.34</v>
      </c>
      <c r="F6" s="79">
        <v>51.37</v>
      </c>
      <c r="G6" s="79">
        <v>52.58</v>
      </c>
      <c r="H6" s="79">
        <v>51.64</v>
      </c>
      <c r="I6" s="80"/>
      <c r="J6" s="8"/>
    </row>
    <row r="7" spans="1:10" x14ac:dyDescent="0.2">
      <c r="A7" s="78" t="s">
        <v>512</v>
      </c>
      <c r="B7" s="79">
        <v>64.73</v>
      </c>
      <c r="C7" s="79">
        <v>40.590000000000003</v>
      </c>
      <c r="D7" s="79">
        <v>61.76</v>
      </c>
      <c r="E7" s="79">
        <v>35.56</v>
      </c>
      <c r="F7" s="79">
        <v>28.81</v>
      </c>
      <c r="G7" s="79">
        <v>74.77</v>
      </c>
      <c r="H7" s="79">
        <v>64.55</v>
      </c>
      <c r="I7" s="80"/>
      <c r="J7" s="8"/>
    </row>
    <row r="8" spans="1:10" x14ac:dyDescent="0.2">
      <c r="A8" s="78" t="s">
        <v>513</v>
      </c>
      <c r="B8" s="79">
        <v>73.02</v>
      </c>
      <c r="C8" s="79">
        <v>64.98</v>
      </c>
      <c r="D8" s="79">
        <v>53.34</v>
      </c>
      <c r="E8" s="79">
        <v>62.14</v>
      </c>
      <c r="F8" s="79">
        <v>29.69</v>
      </c>
      <c r="G8" s="79">
        <v>50.67</v>
      </c>
      <c r="H8" s="79">
        <v>48.59</v>
      </c>
      <c r="I8" s="80"/>
      <c r="J8" s="8"/>
    </row>
    <row r="9" spans="1:10" x14ac:dyDescent="0.2">
      <c r="A9" s="78" t="s">
        <v>514</v>
      </c>
      <c r="B9" s="79">
        <v>72.36</v>
      </c>
      <c r="C9" s="79">
        <v>32.44</v>
      </c>
      <c r="D9" s="79">
        <v>65.069999999999993</v>
      </c>
      <c r="E9" s="79">
        <v>35.71</v>
      </c>
      <c r="F9" s="79">
        <v>52.5</v>
      </c>
      <c r="G9" s="79">
        <v>52.86</v>
      </c>
      <c r="H9" s="79">
        <v>43</v>
      </c>
      <c r="I9" s="80"/>
      <c r="J9" s="8"/>
    </row>
    <row r="10" spans="1:10" x14ac:dyDescent="0.2">
      <c r="A10" s="78" t="s">
        <v>515</v>
      </c>
      <c r="B10" s="79">
        <v>47.52</v>
      </c>
      <c r="C10" s="79">
        <v>47.39</v>
      </c>
      <c r="D10" s="79">
        <v>26.32</v>
      </c>
      <c r="E10" s="79">
        <v>47.34</v>
      </c>
      <c r="F10" s="79">
        <v>49.11</v>
      </c>
      <c r="G10" s="79">
        <v>56.24</v>
      </c>
      <c r="H10" s="79">
        <v>73.069999999999993</v>
      </c>
      <c r="I10" s="80"/>
      <c r="J10" s="8"/>
    </row>
    <row r="11" spans="1:10" x14ac:dyDescent="0.2">
      <c r="A11" s="78" t="s">
        <v>516</v>
      </c>
      <c r="B11" s="79">
        <v>66.02</v>
      </c>
      <c r="C11" s="79">
        <v>68.8</v>
      </c>
      <c r="D11" s="79">
        <v>33.14</v>
      </c>
      <c r="E11" s="79">
        <v>60.98</v>
      </c>
      <c r="F11" s="79">
        <v>28.11</v>
      </c>
      <c r="G11" s="79">
        <v>54.45</v>
      </c>
      <c r="H11" s="79">
        <v>56.33</v>
      </c>
      <c r="I11" s="80"/>
      <c r="J11" s="8"/>
    </row>
    <row r="12" spans="1:10" x14ac:dyDescent="0.2">
      <c r="A12" s="78" t="s">
        <v>517</v>
      </c>
      <c r="B12" s="79">
        <v>74.569999999999993</v>
      </c>
      <c r="C12" s="79">
        <v>43.65</v>
      </c>
      <c r="D12" s="79">
        <v>41.36</v>
      </c>
      <c r="E12" s="79">
        <v>39.86</v>
      </c>
      <c r="F12" s="79">
        <v>39.22</v>
      </c>
      <c r="G12" s="79">
        <v>58.92</v>
      </c>
      <c r="H12" s="79">
        <v>67.209999999999994</v>
      </c>
      <c r="I12" s="80"/>
      <c r="J12" s="8"/>
    </row>
    <row r="13" spans="1:10" x14ac:dyDescent="0.2">
      <c r="A13" s="78" t="s">
        <v>518</v>
      </c>
      <c r="B13" s="79">
        <v>71.55</v>
      </c>
      <c r="C13" s="79">
        <v>55.67</v>
      </c>
      <c r="D13" s="79">
        <v>57.99</v>
      </c>
      <c r="E13" s="79">
        <v>69.540000000000006</v>
      </c>
      <c r="F13" s="79">
        <v>47.16</v>
      </c>
      <c r="G13" s="79">
        <v>72.78</v>
      </c>
      <c r="H13" s="79">
        <v>48.83</v>
      </c>
      <c r="I13" s="80"/>
      <c r="J13" s="8"/>
    </row>
    <row r="14" spans="1:10" x14ac:dyDescent="0.2">
      <c r="A14" s="78" t="s">
        <v>519</v>
      </c>
      <c r="B14" s="79">
        <v>50.06</v>
      </c>
      <c r="C14" s="79">
        <v>70.11</v>
      </c>
      <c r="D14" s="79">
        <v>41.98</v>
      </c>
      <c r="E14" s="79">
        <v>63.71</v>
      </c>
      <c r="F14" s="79">
        <v>51.05</v>
      </c>
      <c r="G14" s="79">
        <v>26.44</v>
      </c>
      <c r="H14" s="79">
        <v>30.49</v>
      </c>
      <c r="I14" s="80"/>
      <c r="J14" s="8"/>
    </row>
    <row r="15" spans="1:10" x14ac:dyDescent="0.2">
      <c r="A15" s="78" t="s">
        <v>520</v>
      </c>
      <c r="B15" s="79">
        <v>39.92</v>
      </c>
      <c r="C15" s="79">
        <v>69.05</v>
      </c>
      <c r="D15" s="79">
        <v>71.14</v>
      </c>
      <c r="E15" s="79">
        <v>62.54</v>
      </c>
      <c r="F15" s="79">
        <v>59.59</v>
      </c>
      <c r="G15" s="79">
        <v>55.17</v>
      </c>
      <c r="H15" s="79">
        <v>65.290000000000006</v>
      </c>
      <c r="I15" s="80"/>
      <c r="J15" s="8"/>
    </row>
    <row r="16" spans="1:10" x14ac:dyDescent="0.2">
      <c r="A16" s="78" t="s">
        <v>521</v>
      </c>
      <c r="B16" s="79">
        <v>31.03</v>
      </c>
      <c r="C16" s="79">
        <v>60.19</v>
      </c>
      <c r="D16" s="79">
        <v>31.82</v>
      </c>
      <c r="E16" s="79">
        <v>30.53</v>
      </c>
      <c r="F16" s="79">
        <v>62.71</v>
      </c>
      <c r="G16" s="79">
        <v>46.56</v>
      </c>
      <c r="H16" s="79">
        <v>44.78</v>
      </c>
      <c r="I16" s="80"/>
      <c r="J16" s="8"/>
    </row>
    <row r="17" spans="1:10" x14ac:dyDescent="0.2">
      <c r="A17" s="78" t="s">
        <v>522</v>
      </c>
      <c r="B17" s="79">
        <v>65.98</v>
      </c>
      <c r="C17" s="79">
        <v>49.93</v>
      </c>
      <c r="D17" s="79">
        <v>60.68</v>
      </c>
      <c r="E17" s="79">
        <v>72.040000000000006</v>
      </c>
      <c r="F17" s="79">
        <v>68.239999999999995</v>
      </c>
      <c r="G17" s="79">
        <v>55.82</v>
      </c>
      <c r="H17" s="79">
        <v>34.57</v>
      </c>
      <c r="I17" s="80"/>
      <c r="J17" s="8"/>
    </row>
    <row r="18" spans="1:10" x14ac:dyDescent="0.2">
      <c r="A18" s="78" t="s">
        <v>523</v>
      </c>
      <c r="B18" s="79">
        <v>40.090000000000003</v>
      </c>
      <c r="C18" s="79">
        <v>27.33</v>
      </c>
      <c r="D18" s="79">
        <v>62.3</v>
      </c>
      <c r="E18" s="79">
        <v>41.04</v>
      </c>
      <c r="F18" s="79">
        <v>44.3</v>
      </c>
      <c r="G18" s="79">
        <v>40.67</v>
      </c>
      <c r="H18" s="79">
        <v>26.93</v>
      </c>
      <c r="I18" s="80"/>
      <c r="J18" s="8"/>
    </row>
    <row r="19" spans="1:10" x14ac:dyDescent="0.2">
      <c r="A19" s="78" t="s">
        <v>524</v>
      </c>
      <c r="B19" s="79">
        <v>73.59</v>
      </c>
      <c r="C19" s="79">
        <v>58.8</v>
      </c>
      <c r="D19" s="79">
        <v>56.93</v>
      </c>
      <c r="E19" s="79">
        <v>47.5</v>
      </c>
      <c r="F19" s="79">
        <v>43.76</v>
      </c>
      <c r="G19" s="79">
        <v>27.49</v>
      </c>
      <c r="H19" s="79">
        <v>58.85</v>
      </c>
      <c r="I19" s="80"/>
      <c r="J19" s="8"/>
    </row>
    <row r="20" spans="1:10" x14ac:dyDescent="0.2">
      <c r="A20" s="78" t="s">
        <v>525</v>
      </c>
      <c r="B20" s="79">
        <v>57.86</v>
      </c>
      <c r="C20" s="79">
        <v>62.93</v>
      </c>
      <c r="D20" s="79">
        <v>48.05</v>
      </c>
      <c r="E20" s="79">
        <v>37.69</v>
      </c>
      <c r="F20" s="79">
        <v>32.81</v>
      </c>
      <c r="G20" s="79">
        <v>50.7</v>
      </c>
      <c r="H20" s="79">
        <v>46.65</v>
      </c>
      <c r="I20" s="80"/>
      <c r="J20" s="8"/>
    </row>
    <row r="21" spans="1:10" x14ac:dyDescent="0.2">
      <c r="A21" s="78" t="s">
        <v>526</v>
      </c>
      <c r="B21" s="79">
        <v>59.02</v>
      </c>
      <c r="C21" s="79">
        <v>42.07</v>
      </c>
      <c r="D21" s="79">
        <v>45.23</v>
      </c>
      <c r="E21" s="79">
        <v>62.1</v>
      </c>
      <c r="F21" s="79">
        <v>60.28</v>
      </c>
      <c r="G21" s="79">
        <v>52.26</v>
      </c>
      <c r="H21" s="79">
        <v>36.049999999999997</v>
      </c>
      <c r="I21" s="80"/>
      <c r="J21" s="8"/>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A75" sqref="A75"/>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c r="H6" s="36" t="s">
        <v>531</v>
      </c>
      <c r="I6" s="36" t="str">
        <f>D5</f>
        <v>InStore Category</v>
      </c>
    </row>
    <row r="7" spans="1:10" x14ac:dyDescent="0.2">
      <c r="A7" s="11">
        <v>40315</v>
      </c>
      <c r="B7" s="5" t="s">
        <v>530</v>
      </c>
      <c r="C7" s="6">
        <v>159.47999999999999</v>
      </c>
      <c r="D7" s="8"/>
      <c r="H7" s="5" t="s">
        <v>532</v>
      </c>
      <c r="I7" s="5" t="s">
        <v>533</v>
      </c>
    </row>
    <row r="8" spans="1:10" x14ac:dyDescent="0.2">
      <c r="A8" s="11">
        <v>40316</v>
      </c>
      <c r="B8" s="5" t="s">
        <v>534</v>
      </c>
      <c r="C8" s="6">
        <v>84.98</v>
      </c>
      <c r="D8" s="8"/>
      <c r="H8" s="5" t="s">
        <v>534</v>
      </c>
      <c r="I8" s="5" t="s">
        <v>535</v>
      </c>
    </row>
    <row r="9" spans="1:10" x14ac:dyDescent="0.2">
      <c r="A9" s="11">
        <v>40317</v>
      </c>
      <c r="B9" s="5" t="s">
        <v>530</v>
      </c>
      <c r="C9" s="6">
        <v>85.33</v>
      </c>
      <c r="D9" s="8"/>
      <c r="H9" s="5" t="s">
        <v>530</v>
      </c>
      <c r="I9" s="5" t="s">
        <v>536</v>
      </c>
    </row>
    <row r="10" spans="1:10" x14ac:dyDescent="0.2">
      <c r="A10" s="11">
        <v>40318</v>
      </c>
      <c r="B10" s="5" t="s">
        <v>534</v>
      </c>
      <c r="C10" s="6">
        <v>109.55</v>
      </c>
      <c r="D10" s="8"/>
    </row>
    <row r="11" spans="1:10" x14ac:dyDescent="0.2">
      <c r="A11" s="11">
        <v>40319</v>
      </c>
      <c r="B11" s="5" t="s">
        <v>532</v>
      </c>
      <c r="C11" s="6">
        <v>151.96</v>
      </c>
      <c r="D11" s="8"/>
    </row>
    <row r="12" spans="1:10" x14ac:dyDescent="0.2">
      <c r="A12" s="11">
        <v>40320</v>
      </c>
      <c r="B12" s="5" t="s">
        <v>532</v>
      </c>
      <c r="C12" s="6">
        <v>87.65</v>
      </c>
      <c r="D12" s="8"/>
    </row>
    <row r="13" spans="1:10" x14ac:dyDescent="0.2">
      <c r="A13" s="11">
        <v>40321</v>
      </c>
      <c r="B13" s="5" t="s">
        <v>534</v>
      </c>
      <c r="C13" s="6">
        <v>135.76</v>
      </c>
      <c r="D13" s="8"/>
    </row>
    <row r="14" spans="1:10" x14ac:dyDescent="0.2">
      <c r="A14" s="11">
        <v>40322</v>
      </c>
      <c r="B14" s="5" t="s">
        <v>532</v>
      </c>
      <c r="C14" s="6">
        <v>153.51</v>
      </c>
      <c r="D14" s="8"/>
    </row>
    <row r="15" spans="1:10" x14ac:dyDescent="0.2">
      <c r="A15" s="11">
        <v>40323</v>
      </c>
      <c r="B15" s="5" t="s">
        <v>532</v>
      </c>
      <c r="C15" s="6">
        <v>113.04</v>
      </c>
      <c r="D15" s="8"/>
    </row>
    <row r="16" spans="1:10" x14ac:dyDescent="0.2">
      <c r="A16" s="11">
        <v>40324</v>
      </c>
      <c r="B16" s="5" t="s">
        <v>534</v>
      </c>
      <c r="C16" s="6">
        <v>138.41999999999999</v>
      </c>
      <c r="D16" s="8"/>
    </row>
    <row r="17" spans="1:4" x14ac:dyDescent="0.2">
      <c r="A17" s="11">
        <v>40325</v>
      </c>
      <c r="B17" s="5" t="s">
        <v>532</v>
      </c>
      <c r="C17" s="6">
        <v>154.69</v>
      </c>
      <c r="D17" s="8"/>
    </row>
    <row r="18" spans="1:4" x14ac:dyDescent="0.2">
      <c r="A18" s="11">
        <v>40326</v>
      </c>
      <c r="B18" s="5" t="s">
        <v>530</v>
      </c>
      <c r="C18" s="6">
        <v>145.99</v>
      </c>
      <c r="D18" s="8"/>
    </row>
    <row r="19" spans="1:4" x14ac:dyDescent="0.2">
      <c r="A19" s="11">
        <v>40327</v>
      </c>
      <c r="B19" s="5" t="s">
        <v>530</v>
      </c>
      <c r="C19" s="6">
        <v>97.45</v>
      </c>
      <c r="D19" s="8"/>
    </row>
    <row r="20" spans="1:4" x14ac:dyDescent="0.2">
      <c r="A20" s="11">
        <v>40328</v>
      </c>
      <c r="B20" s="5" t="s">
        <v>530</v>
      </c>
      <c r="C20" s="6">
        <v>130.43</v>
      </c>
      <c r="D20" s="8"/>
    </row>
    <row r="21" spans="1:4" x14ac:dyDescent="0.2">
      <c r="A21" s="11">
        <v>40329</v>
      </c>
      <c r="B21" s="5" t="s">
        <v>530</v>
      </c>
      <c r="C21" s="6">
        <v>118.56</v>
      </c>
      <c r="D21" s="8"/>
    </row>
    <row r="22" spans="1:4" x14ac:dyDescent="0.2">
      <c r="A22" s="11">
        <v>40330</v>
      </c>
      <c r="B22" s="5" t="s">
        <v>530</v>
      </c>
      <c r="C22" s="6">
        <v>127.48</v>
      </c>
      <c r="D22" s="8"/>
    </row>
    <row r="23" spans="1:4" x14ac:dyDescent="0.2">
      <c r="A23" s="11">
        <v>40331</v>
      </c>
      <c r="B23" s="5" t="s">
        <v>530</v>
      </c>
      <c r="C23" s="6">
        <v>95.27</v>
      </c>
      <c r="D23" s="8"/>
    </row>
    <row r="24" spans="1:4" x14ac:dyDescent="0.2">
      <c r="A24" s="11">
        <v>40332</v>
      </c>
      <c r="B24" s="5" t="s">
        <v>534</v>
      </c>
      <c r="C24" s="6">
        <v>146.35</v>
      </c>
      <c r="D24"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tabSelected="1" topLeftCell="A97" zoomScale="121" zoomScaleNormal="121" workbookViewId="0">
      <selection activeCell="H97" sqref="H97"/>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IF(ISBLANK(A16),"",VLOOKUP(A16,$A$4:$D$11,4,FALSE))</f>
        <v>28.95</v>
      </c>
      <c r="D16" s="8">
        <f>IF(ISBLANK(A16),"",B16*C16)</f>
        <v>144.75</v>
      </c>
      <c r="F16" s="8">
        <f>_xlfn.IFNA(VLOOKUP(A16,$A$4:$D$11,4,0),"")</f>
        <v>28.95</v>
      </c>
      <c r="G16" s="8">
        <f>IFERROR(VLOOKUP(A16,$A$4:$D$11,4,0),"")</f>
        <v>28.95</v>
      </c>
    </row>
    <row r="17" spans="1:7" x14ac:dyDescent="0.2">
      <c r="A17" s="5" t="s">
        <v>12</v>
      </c>
      <c r="B17" s="5">
        <v>2</v>
      </c>
      <c r="C17" s="8">
        <f t="shared" ref="C17:C21" si="0">IF(ISBLANK(A17),"",VLOOKUP(A17,$A$4:$D$11,4,FALSE))</f>
        <v>18.95</v>
      </c>
      <c r="D17" s="8">
        <f t="shared" ref="D17:D21" si="1">IF(ISBLANK(A17),"",B17*C17)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HLOOKUP(B33,A27:F31,5,0)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VLOOKUP(B63,A54:C59,3)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8"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c r="H97" s="8"/>
    </row>
    <row r="98" spans="1:8" x14ac:dyDescent="0.2">
      <c r="A98" s="8" t="str">
        <f>VLOOKUP($A$97,$A$76:$E$82,ROWS(A$97:A98),0)</f>
        <v>Coller</v>
      </c>
    </row>
    <row r="99" spans="1:8" x14ac:dyDescent="0.2">
      <c r="A99" s="8" t="str">
        <f>VLOOKUP($A$97,$A$76:$E$82,ROWS(A$97:A99),0)</f>
        <v>Kathrine</v>
      </c>
    </row>
    <row r="100" spans="1:8" x14ac:dyDescent="0.2">
      <c r="A100" s="8" t="str">
        <f>VLOOKUP($A$97,$A$76:$E$82,ROWS(A$97:A100),0)</f>
        <v>CollerK@PBY.com</v>
      </c>
    </row>
    <row r="101" spans="1:8" x14ac:dyDescent="0.2">
      <c r="A101" s="8" t="str">
        <f>VLOOKUP($A$97,$A$76:$E$82,ROWS(A$97:A101),0)</f>
        <v>206-762-2195</v>
      </c>
    </row>
    <row r="103" spans="1:8" x14ac:dyDescent="0.2">
      <c r="A103" s="1" t="s">
        <v>806</v>
      </c>
      <c r="B103" s="2"/>
      <c r="C103" s="2"/>
      <c r="D103" s="2"/>
      <c r="E103" s="2"/>
      <c r="F103" s="3"/>
    </row>
    <row r="104" spans="1:8" x14ac:dyDescent="0.2">
      <c r="A104" s="7" t="s">
        <v>181</v>
      </c>
    </row>
    <row r="105" spans="1:8" ht="19" x14ac:dyDescent="0.25">
      <c r="B105" s="52" t="s">
        <v>180</v>
      </c>
      <c r="C105" s="51"/>
      <c r="D105" s="51"/>
      <c r="E105" s="51"/>
      <c r="F105" s="50"/>
    </row>
    <row r="106" spans="1:8" ht="16" x14ac:dyDescent="0.2">
      <c r="A106" s="28" t="s">
        <v>179</v>
      </c>
      <c r="B106" s="48" t="s">
        <v>178</v>
      </c>
      <c r="C106" s="49" t="s">
        <v>177</v>
      </c>
      <c r="D106" s="48" t="s">
        <v>176</v>
      </c>
      <c r="E106" s="49" t="s">
        <v>175</v>
      </c>
      <c r="F106" s="48" t="s">
        <v>174</v>
      </c>
    </row>
    <row r="107" spans="1:8" x14ac:dyDescent="0.2">
      <c r="A107" s="47"/>
      <c r="B107" s="43">
        <v>0</v>
      </c>
      <c r="C107" s="43">
        <v>1313</v>
      </c>
      <c r="D107" s="46">
        <v>0</v>
      </c>
      <c r="E107" s="6">
        <v>0</v>
      </c>
      <c r="F107" s="5" t="str">
        <f t="shared" ref="F107:F113" si="7">IF(B107=0,"Zero Tax",IF(E107=0,"",DOLLAR(E107)&amp;" + ")&amp;TEXT(D107:D107,"0%")&amp;" of excess over "&amp;DOLLAR(B107,0))</f>
        <v>Zero Tax</v>
      </c>
    </row>
    <row r="108" spans="1:8" x14ac:dyDescent="0.2">
      <c r="A108" s="44"/>
      <c r="B108" s="43">
        <f t="shared" ref="B108:B113" si="8">C107</f>
        <v>1313</v>
      </c>
      <c r="C108" s="43">
        <v>2038</v>
      </c>
      <c r="D108" s="42">
        <v>0.1</v>
      </c>
      <c r="E108" s="6">
        <f>E107+D107*(C107-B107)</f>
        <v>0</v>
      </c>
      <c r="F108" s="5" t="str">
        <f t="shared" si="7"/>
        <v>10% of excess over $1,313</v>
      </c>
    </row>
    <row r="109" spans="1:8" x14ac:dyDescent="0.2">
      <c r="A109" s="44"/>
      <c r="B109" s="43">
        <f t="shared" si="8"/>
        <v>2038</v>
      </c>
      <c r="C109" s="43">
        <v>6304</v>
      </c>
      <c r="D109" s="42">
        <v>0.15</v>
      </c>
      <c r="E109" s="6">
        <f>ROUND(E108+D108*(C108-B108),2)</f>
        <v>72.5</v>
      </c>
      <c r="F109" s="5" t="str">
        <f t="shared" si="7"/>
        <v>$72.50 + 15% of excess over $2,038</v>
      </c>
    </row>
    <row r="110" spans="1:8" x14ac:dyDescent="0.2">
      <c r="A110" s="44"/>
      <c r="B110" s="45">
        <f t="shared" si="8"/>
        <v>6304</v>
      </c>
      <c r="C110" s="45">
        <v>9844</v>
      </c>
      <c r="D110" s="42">
        <v>0.25</v>
      </c>
      <c r="E110" s="23">
        <f>ROUND(E109+D109*(C109-B109),2)</f>
        <v>712.4</v>
      </c>
      <c r="F110" s="22" t="str">
        <f t="shared" si="7"/>
        <v>$712.40 + 25% of excess over $6,304</v>
      </c>
    </row>
    <row r="111" spans="1:8" x14ac:dyDescent="0.2">
      <c r="A111" s="44"/>
      <c r="B111" s="43">
        <f t="shared" si="8"/>
        <v>9844</v>
      </c>
      <c r="C111" s="43">
        <v>18050</v>
      </c>
      <c r="D111" s="42">
        <v>0.28000000000000003</v>
      </c>
      <c r="E111" s="6">
        <f>ROUND(E110+D110*(C110-B110),2)</f>
        <v>1597.4</v>
      </c>
      <c r="F111" s="5" t="str">
        <f t="shared" si="7"/>
        <v>$1,597.40 + 28% of excess over $9,844</v>
      </c>
    </row>
    <row r="112" spans="1:8" x14ac:dyDescent="0.2">
      <c r="A112" s="44"/>
      <c r="B112" s="43">
        <f t="shared" si="8"/>
        <v>18050</v>
      </c>
      <c r="C112" s="43">
        <v>31725</v>
      </c>
      <c r="D112" s="42">
        <v>0.33</v>
      </c>
      <c r="E112" s="6">
        <f>ROUND(E111+D111*(C111-B111),2)</f>
        <v>3895.08</v>
      </c>
      <c r="F112" s="5" t="str">
        <f t="shared" si="7"/>
        <v>$3,895.08 + 33% of excess over $18,050</v>
      </c>
    </row>
    <row r="113" spans="1:9" x14ac:dyDescent="0.2">
      <c r="A113" s="44"/>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A75" sqref="A75"/>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c r="H3" s="16"/>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c r="H4" s="5" t="s">
        <v>552</v>
      </c>
      <c r="I4" s="6">
        <v>100</v>
      </c>
      <c r="K4" s="5" t="s">
        <v>553</v>
      </c>
      <c r="L4" s="5">
        <v>0.02</v>
      </c>
    </row>
    <row r="5" spans="1:12" x14ac:dyDescent="0.2">
      <c r="A5" s="11">
        <v>40316</v>
      </c>
      <c r="B5" s="6">
        <v>2839.58</v>
      </c>
      <c r="C5" s="5" t="s">
        <v>549</v>
      </c>
      <c r="D5" s="5" t="s">
        <v>550</v>
      </c>
      <c r="E5" s="5" t="s">
        <v>554</v>
      </c>
      <c r="F5" s="8"/>
      <c r="H5" s="5" t="s">
        <v>555</v>
      </c>
      <c r="I5" s="6">
        <v>150</v>
      </c>
      <c r="K5" s="5" t="s">
        <v>556</v>
      </c>
      <c r="L5" s="5">
        <v>0.03</v>
      </c>
    </row>
    <row r="6" spans="1:12" x14ac:dyDescent="0.2">
      <c r="A6" s="11">
        <v>40317</v>
      </c>
      <c r="B6" s="6">
        <v>4080.47</v>
      </c>
      <c r="C6" s="5" t="s">
        <v>557</v>
      </c>
      <c r="D6" s="5" t="s">
        <v>550</v>
      </c>
      <c r="E6" s="5" t="s">
        <v>558</v>
      </c>
      <c r="F6" s="8"/>
      <c r="H6" s="5" t="s">
        <v>549</v>
      </c>
      <c r="I6" s="6">
        <v>125</v>
      </c>
      <c r="K6" s="5" t="s">
        <v>559</v>
      </c>
      <c r="L6" s="5">
        <v>2.5000000000000001E-2</v>
      </c>
    </row>
    <row r="7" spans="1:12" x14ac:dyDescent="0.2">
      <c r="A7" s="11">
        <v>40318</v>
      </c>
      <c r="B7" s="6">
        <v>4393.67</v>
      </c>
      <c r="C7" s="5" t="s">
        <v>553</v>
      </c>
      <c r="D7" s="5" t="s">
        <v>560</v>
      </c>
      <c r="E7" s="5" t="s">
        <v>561</v>
      </c>
      <c r="F7" s="8"/>
      <c r="H7" s="5" t="s">
        <v>557</v>
      </c>
      <c r="I7" s="6">
        <v>110</v>
      </c>
      <c r="K7" s="5" t="s">
        <v>562</v>
      </c>
      <c r="L7" s="5">
        <v>2.75E-2</v>
      </c>
    </row>
    <row r="8" spans="1:12" x14ac:dyDescent="0.2">
      <c r="A8" s="11">
        <v>40319</v>
      </c>
      <c r="B8" s="6">
        <v>4479.6000000000004</v>
      </c>
      <c r="C8" s="5" t="s">
        <v>562</v>
      </c>
      <c r="D8" s="5" t="s">
        <v>560</v>
      </c>
      <c r="E8" s="5" t="s">
        <v>563</v>
      </c>
      <c r="F8" s="8"/>
    </row>
    <row r="9" spans="1:12" x14ac:dyDescent="0.2">
      <c r="A9" s="11">
        <v>40320</v>
      </c>
      <c r="B9" s="6">
        <v>2654.98</v>
      </c>
      <c r="C9" s="5" t="s">
        <v>553</v>
      </c>
      <c r="D9" s="5" t="s">
        <v>560</v>
      </c>
      <c r="E9" s="5" t="s">
        <v>564</v>
      </c>
      <c r="F9" s="8"/>
    </row>
    <row r="10" spans="1:12" x14ac:dyDescent="0.2">
      <c r="A10" s="11">
        <v>40321</v>
      </c>
      <c r="B10" s="6">
        <v>3994.22</v>
      </c>
      <c r="C10" s="5" t="s">
        <v>559</v>
      </c>
      <c r="D10" s="5" t="s">
        <v>560</v>
      </c>
      <c r="E10" s="5" t="s">
        <v>565</v>
      </c>
      <c r="F10" s="8"/>
    </row>
    <row r="11" spans="1:12" x14ac:dyDescent="0.2">
      <c r="A11" s="11">
        <v>40322</v>
      </c>
      <c r="B11" s="6">
        <v>4098.8</v>
      </c>
      <c r="C11" s="5" t="s">
        <v>555</v>
      </c>
      <c r="D11" s="5" t="s">
        <v>550</v>
      </c>
      <c r="E11" s="5" t="s">
        <v>566</v>
      </c>
      <c r="F11" s="8"/>
    </row>
    <row r="12" spans="1:12" x14ac:dyDescent="0.2">
      <c r="A12" s="11">
        <v>40323</v>
      </c>
      <c r="B12" s="6">
        <v>4734.34</v>
      </c>
      <c r="C12" s="5" t="s">
        <v>556</v>
      </c>
      <c r="D12" s="5" t="s">
        <v>560</v>
      </c>
      <c r="E12" s="5" t="s">
        <v>567</v>
      </c>
      <c r="F12" s="8"/>
    </row>
    <row r="13" spans="1:12" x14ac:dyDescent="0.2">
      <c r="A13" s="11">
        <v>40324</v>
      </c>
      <c r="B13" s="6">
        <v>3493.1</v>
      </c>
      <c r="C13" s="5" t="s">
        <v>552</v>
      </c>
      <c r="D13" s="5" t="s">
        <v>550</v>
      </c>
      <c r="E13" s="5" t="s">
        <v>568</v>
      </c>
      <c r="F13" s="8"/>
    </row>
    <row r="14" spans="1:12" x14ac:dyDescent="0.2">
      <c r="A14" s="11">
        <v>40325</v>
      </c>
      <c r="B14" s="6">
        <v>3284.31</v>
      </c>
      <c r="C14" s="5" t="s">
        <v>555</v>
      </c>
      <c r="D14" s="5" t="s">
        <v>550</v>
      </c>
      <c r="E14" s="5" t="s">
        <v>569</v>
      </c>
      <c r="F14" s="8"/>
    </row>
    <row r="15" spans="1:12" x14ac:dyDescent="0.2">
      <c r="A15" s="11">
        <v>40326</v>
      </c>
      <c r="B15" s="6">
        <v>4766.3999999999996</v>
      </c>
      <c r="C15" s="5" t="s">
        <v>556</v>
      </c>
      <c r="D15" s="5" t="s">
        <v>560</v>
      </c>
      <c r="E15" s="5" t="s">
        <v>570</v>
      </c>
      <c r="F15" s="8"/>
    </row>
    <row r="16" spans="1:12" x14ac:dyDescent="0.2">
      <c r="A16" s="11">
        <v>40327</v>
      </c>
      <c r="B16" s="6">
        <v>3601.61</v>
      </c>
      <c r="C16" s="5" t="s">
        <v>549</v>
      </c>
      <c r="D16" s="5" t="s">
        <v>550</v>
      </c>
      <c r="E16" s="5" t="s">
        <v>571</v>
      </c>
      <c r="F16" s="8"/>
    </row>
    <row r="17" spans="1:6" x14ac:dyDescent="0.2">
      <c r="A17" s="11">
        <v>40328</v>
      </c>
      <c r="B17" s="6">
        <v>4272.68</v>
      </c>
      <c r="C17" s="5" t="s">
        <v>559</v>
      </c>
      <c r="D17" s="5" t="s">
        <v>560</v>
      </c>
      <c r="E17" s="5" t="s">
        <v>572</v>
      </c>
      <c r="F17" s="8"/>
    </row>
    <row r="18" spans="1:6" x14ac:dyDescent="0.2">
      <c r="A18" s="11">
        <v>40329</v>
      </c>
      <c r="B18" s="6">
        <v>2142.69</v>
      </c>
      <c r="C18" s="5" t="s">
        <v>549</v>
      </c>
      <c r="D18" s="5" t="s">
        <v>550</v>
      </c>
      <c r="E18" s="5" t="s">
        <v>573</v>
      </c>
      <c r="F18" s="8"/>
    </row>
    <row r="19" spans="1:6" x14ac:dyDescent="0.2">
      <c r="A19" s="11">
        <v>40330</v>
      </c>
      <c r="B19" s="6">
        <v>4389.33</v>
      </c>
      <c r="C19" s="5" t="s">
        <v>556</v>
      </c>
      <c r="D19" s="5" t="s">
        <v>560</v>
      </c>
      <c r="E19" s="5" t="s">
        <v>574</v>
      </c>
      <c r="F19" s="8"/>
    </row>
    <row r="20" spans="1:6" x14ac:dyDescent="0.2">
      <c r="A20" s="11">
        <v>40331</v>
      </c>
      <c r="B20" s="6">
        <v>3876.18</v>
      </c>
      <c r="C20" s="5" t="s">
        <v>557</v>
      </c>
      <c r="D20" s="5" t="s">
        <v>550</v>
      </c>
      <c r="E20" s="5" t="s">
        <v>575</v>
      </c>
      <c r="F20" s="8"/>
    </row>
    <row r="21" spans="1:6" x14ac:dyDescent="0.2">
      <c r="A21" s="11">
        <v>40332</v>
      </c>
      <c r="B21" s="6">
        <v>3907.71</v>
      </c>
      <c r="C21" s="5" t="s">
        <v>555</v>
      </c>
      <c r="D21" s="5" t="s">
        <v>550</v>
      </c>
      <c r="E21" s="5" t="s">
        <v>576</v>
      </c>
      <c r="F21" s="8"/>
    </row>
    <row r="22" spans="1:6" x14ac:dyDescent="0.2">
      <c r="A22" s="11">
        <v>40333</v>
      </c>
      <c r="B22" s="6">
        <v>4150.7</v>
      </c>
      <c r="C22" s="5" t="s">
        <v>557</v>
      </c>
      <c r="D22" s="5" t="s">
        <v>550</v>
      </c>
      <c r="E22" s="5" t="s">
        <v>577</v>
      </c>
      <c r="F22" s="8"/>
    </row>
    <row r="23" spans="1:6" x14ac:dyDescent="0.2">
      <c r="A23" s="11">
        <v>40334</v>
      </c>
      <c r="B23" s="6">
        <v>2773.03</v>
      </c>
      <c r="C23" s="5" t="s">
        <v>553</v>
      </c>
      <c r="D23" s="5" t="s">
        <v>560</v>
      </c>
      <c r="E23" s="5" t="s">
        <v>578</v>
      </c>
      <c r="F23" s="8"/>
    </row>
    <row r="24" spans="1:6" x14ac:dyDescent="0.2">
      <c r="A24" s="11">
        <v>40335</v>
      </c>
      <c r="B24" s="6">
        <v>2145.5100000000002</v>
      </c>
      <c r="C24" s="5" t="s">
        <v>556</v>
      </c>
      <c r="D24" s="5" t="s">
        <v>560</v>
      </c>
      <c r="E24" s="5" t="s">
        <v>579</v>
      </c>
      <c r="F24" s="8"/>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A75" sqref="A75"/>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c r="I4" s="5" t="s">
        <v>552</v>
      </c>
      <c r="J4" s="92">
        <v>0.03</v>
      </c>
      <c r="L4" s="5" t="s">
        <v>553</v>
      </c>
      <c r="M4" s="5">
        <v>0.02</v>
      </c>
    </row>
    <row r="5" spans="1:13" x14ac:dyDescent="0.2">
      <c r="A5" s="11">
        <v>40316</v>
      </c>
      <c r="B5" s="6">
        <v>2839.58</v>
      </c>
      <c r="C5" s="5" t="s">
        <v>549</v>
      </c>
      <c r="D5" s="5" t="s">
        <v>550</v>
      </c>
      <c r="E5" s="5" t="s">
        <v>554</v>
      </c>
      <c r="F5" s="16"/>
      <c r="I5" s="5" t="s">
        <v>555</v>
      </c>
      <c r="J5" s="92">
        <v>3.5000000000000003E-2</v>
      </c>
      <c r="L5" s="5" t="s">
        <v>556</v>
      </c>
      <c r="M5" s="5">
        <v>0.03</v>
      </c>
    </row>
    <row r="6" spans="1:13" x14ac:dyDescent="0.2">
      <c r="A6" s="11">
        <v>40317</v>
      </c>
      <c r="B6" s="6">
        <v>4080.47</v>
      </c>
      <c r="C6" s="5" t="s">
        <v>557</v>
      </c>
      <c r="D6" s="5" t="s">
        <v>550</v>
      </c>
      <c r="E6" s="5" t="s">
        <v>558</v>
      </c>
      <c r="F6" s="16"/>
      <c r="I6" s="5" t="s">
        <v>549</v>
      </c>
      <c r="J6" s="92">
        <v>0.04</v>
      </c>
      <c r="L6" s="5" t="s">
        <v>559</v>
      </c>
      <c r="M6" s="5">
        <v>2.5000000000000001E-2</v>
      </c>
    </row>
    <row r="7" spans="1:13" x14ac:dyDescent="0.2">
      <c r="A7" s="11">
        <v>40318</v>
      </c>
      <c r="B7" s="6">
        <v>4393.67</v>
      </c>
      <c r="C7" s="5" t="s">
        <v>553</v>
      </c>
      <c r="D7" s="5" t="s">
        <v>560</v>
      </c>
      <c r="E7" s="5" t="s">
        <v>561</v>
      </c>
      <c r="F7" s="16"/>
      <c r="I7" s="5" t="s">
        <v>557</v>
      </c>
      <c r="J7" s="92">
        <v>0.05</v>
      </c>
      <c r="L7" s="5" t="s">
        <v>562</v>
      </c>
      <c r="M7" s="5">
        <v>2.75E-2</v>
      </c>
    </row>
    <row r="8" spans="1:13" x14ac:dyDescent="0.2">
      <c r="A8" s="11">
        <v>40319</v>
      </c>
      <c r="B8" s="6">
        <v>4479.6000000000004</v>
      </c>
      <c r="C8" s="5" t="s">
        <v>562</v>
      </c>
      <c r="D8" s="5" t="s">
        <v>560</v>
      </c>
      <c r="E8" s="5" t="s">
        <v>563</v>
      </c>
      <c r="F8" s="16"/>
    </row>
    <row r="9" spans="1:13" x14ac:dyDescent="0.2">
      <c r="A9" s="11">
        <v>40320</v>
      </c>
      <c r="B9" s="6">
        <v>2654.98</v>
      </c>
      <c r="C9" s="5" t="s">
        <v>553</v>
      </c>
      <c r="D9" s="5" t="s">
        <v>560</v>
      </c>
      <c r="E9" s="5" t="s">
        <v>564</v>
      </c>
      <c r="F9" s="16"/>
    </row>
    <row r="10" spans="1:13" x14ac:dyDescent="0.2">
      <c r="A10" s="11">
        <v>40321</v>
      </c>
      <c r="B10" s="6">
        <v>3994.22</v>
      </c>
      <c r="C10" s="5" t="s">
        <v>559</v>
      </c>
      <c r="D10" s="5" t="s">
        <v>560</v>
      </c>
      <c r="E10" s="5" t="s">
        <v>565</v>
      </c>
      <c r="F10" s="16"/>
    </row>
    <row r="11" spans="1:13" x14ac:dyDescent="0.2">
      <c r="A11" s="11">
        <v>40322</v>
      </c>
      <c r="B11" s="6">
        <v>4098.8</v>
      </c>
      <c r="C11" s="5" t="s">
        <v>555</v>
      </c>
      <c r="D11" s="5" t="s">
        <v>550</v>
      </c>
      <c r="E11" s="5" t="s">
        <v>566</v>
      </c>
      <c r="F11" s="16"/>
    </row>
    <row r="12" spans="1:13" x14ac:dyDescent="0.2">
      <c r="A12" s="11">
        <v>40323</v>
      </c>
      <c r="B12" s="6">
        <v>4734.34</v>
      </c>
      <c r="C12" s="5" t="s">
        <v>556</v>
      </c>
      <c r="D12" s="5" t="s">
        <v>560</v>
      </c>
      <c r="E12" s="5" t="s">
        <v>567</v>
      </c>
      <c r="F12" s="16"/>
    </row>
    <row r="13" spans="1:13" x14ac:dyDescent="0.2">
      <c r="A13" s="11">
        <v>40324</v>
      </c>
      <c r="B13" s="6">
        <v>3493.1</v>
      </c>
      <c r="C13" s="5" t="s">
        <v>552</v>
      </c>
      <c r="D13" s="5" t="s">
        <v>550</v>
      </c>
      <c r="E13" s="5" t="s">
        <v>568</v>
      </c>
      <c r="F13" s="16"/>
    </row>
    <row r="14" spans="1:13" x14ac:dyDescent="0.2">
      <c r="A14" s="11">
        <v>40325</v>
      </c>
      <c r="B14" s="6">
        <v>3284.31</v>
      </c>
      <c r="C14" s="5" t="s">
        <v>555</v>
      </c>
      <c r="D14" s="5" t="s">
        <v>550</v>
      </c>
      <c r="E14" s="5" t="s">
        <v>569</v>
      </c>
      <c r="F14" s="16"/>
    </row>
    <row r="15" spans="1:13" x14ac:dyDescent="0.2">
      <c r="A15" s="11">
        <v>40326</v>
      </c>
      <c r="B15" s="6">
        <v>4766.3999999999996</v>
      </c>
      <c r="C15" s="5" t="s">
        <v>556</v>
      </c>
      <c r="D15" s="5" t="s">
        <v>560</v>
      </c>
      <c r="E15" s="5" t="s">
        <v>570</v>
      </c>
      <c r="F15" s="16"/>
    </row>
    <row r="16" spans="1:13" x14ac:dyDescent="0.2">
      <c r="A16" s="11">
        <v>40327</v>
      </c>
      <c r="B16" s="6">
        <v>3601.61</v>
      </c>
      <c r="C16" s="5" t="s">
        <v>549</v>
      </c>
      <c r="D16" s="5" t="s">
        <v>550</v>
      </c>
      <c r="E16" s="5" t="s">
        <v>571</v>
      </c>
      <c r="F16" s="16"/>
    </row>
    <row r="17" spans="1:6" x14ac:dyDescent="0.2">
      <c r="A17" s="11">
        <v>40328</v>
      </c>
      <c r="B17" s="6">
        <v>4272.68</v>
      </c>
      <c r="C17" s="5" t="s">
        <v>559</v>
      </c>
      <c r="D17" s="5" t="s">
        <v>560</v>
      </c>
      <c r="E17" s="5" t="s">
        <v>572</v>
      </c>
      <c r="F17" s="16"/>
    </row>
    <row r="18" spans="1:6" x14ac:dyDescent="0.2">
      <c r="A18" s="11">
        <v>40329</v>
      </c>
      <c r="B18" s="6">
        <v>2142.69</v>
      </c>
      <c r="C18" s="5" t="s">
        <v>549</v>
      </c>
      <c r="D18" s="5" t="s">
        <v>550</v>
      </c>
      <c r="E18" s="5" t="s">
        <v>573</v>
      </c>
      <c r="F18" s="16"/>
    </row>
    <row r="19" spans="1:6" x14ac:dyDescent="0.2">
      <c r="A19" s="11">
        <v>40330</v>
      </c>
      <c r="B19" s="6">
        <v>4389.33</v>
      </c>
      <c r="C19" s="5" t="s">
        <v>556</v>
      </c>
      <c r="D19" s="5" t="s">
        <v>560</v>
      </c>
      <c r="E19" s="5" t="s">
        <v>574</v>
      </c>
      <c r="F19" s="16"/>
    </row>
    <row r="20" spans="1:6" x14ac:dyDescent="0.2">
      <c r="A20" s="11">
        <v>40331</v>
      </c>
      <c r="B20" s="6">
        <v>3876.18</v>
      </c>
      <c r="C20" s="5" t="s">
        <v>557</v>
      </c>
      <c r="D20" s="5" t="s">
        <v>550</v>
      </c>
      <c r="E20" s="5" t="s">
        <v>575</v>
      </c>
      <c r="F20" s="16"/>
    </row>
    <row r="21" spans="1:6" x14ac:dyDescent="0.2">
      <c r="A21" s="11">
        <v>40332</v>
      </c>
      <c r="B21" s="6">
        <v>3907.71</v>
      </c>
      <c r="C21" s="5" t="s">
        <v>555</v>
      </c>
      <c r="D21" s="5" t="s">
        <v>550</v>
      </c>
      <c r="E21" s="5" t="s">
        <v>576</v>
      </c>
      <c r="F21" s="16"/>
    </row>
    <row r="22" spans="1:6" x14ac:dyDescent="0.2">
      <c r="A22" s="11">
        <v>40333</v>
      </c>
      <c r="B22" s="6">
        <v>4150.7</v>
      </c>
      <c r="C22" s="5" t="s">
        <v>557</v>
      </c>
      <c r="D22" s="5" t="s">
        <v>550</v>
      </c>
      <c r="E22" s="5" t="s">
        <v>577</v>
      </c>
      <c r="F22" s="16"/>
    </row>
    <row r="23" spans="1:6" x14ac:dyDescent="0.2">
      <c r="A23" s="11">
        <v>40334</v>
      </c>
      <c r="B23" s="6">
        <v>2773.03</v>
      </c>
      <c r="C23" s="5" t="s">
        <v>553</v>
      </c>
      <c r="D23" s="5" t="s">
        <v>560</v>
      </c>
      <c r="E23" s="5" t="s">
        <v>578</v>
      </c>
      <c r="F23" s="16"/>
    </row>
    <row r="24" spans="1:6" x14ac:dyDescent="0.2">
      <c r="A24" s="11">
        <v>40335</v>
      </c>
      <c r="B24" s="6">
        <v>2145.5100000000002</v>
      </c>
      <c r="C24" s="5" t="s">
        <v>556</v>
      </c>
      <c r="D24" s="5" t="s">
        <v>560</v>
      </c>
      <c r="E24" s="5" t="s">
        <v>579</v>
      </c>
      <c r="F24" s="16"/>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A75" sqref="A75"/>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H4" s="116" t="s">
        <v>610</v>
      </c>
      <c r="I4" s="117"/>
    </row>
    <row r="5" spans="1:11" x14ac:dyDescent="0.2">
      <c r="A5" s="11">
        <v>42501</v>
      </c>
      <c r="B5" s="5" t="s">
        <v>510</v>
      </c>
      <c r="H5" s="4" t="s">
        <v>20</v>
      </c>
      <c r="I5" s="4" t="s">
        <v>611</v>
      </c>
    </row>
    <row r="6" spans="1:11" x14ac:dyDescent="0.2">
      <c r="A6" s="11">
        <v>42502</v>
      </c>
      <c r="B6" s="5" t="s">
        <v>512</v>
      </c>
      <c r="H6" s="5" t="s">
        <v>510</v>
      </c>
      <c r="I6" s="5">
        <v>12.5</v>
      </c>
    </row>
    <row r="7" spans="1:11" x14ac:dyDescent="0.2">
      <c r="A7" s="11">
        <v>42494</v>
      </c>
      <c r="B7" s="5" t="s">
        <v>512</v>
      </c>
      <c r="H7" s="5" t="s">
        <v>511</v>
      </c>
      <c r="I7" s="5">
        <v>19</v>
      </c>
    </row>
    <row r="8" spans="1:11" x14ac:dyDescent="0.2">
      <c r="A8" s="11">
        <v>42494</v>
      </c>
      <c r="B8" s="5" t="s">
        <v>512</v>
      </c>
      <c r="H8" s="5" t="s">
        <v>512</v>
      </c>
      <c r="I8" s="5">
        <v>5.75</v>
      </c>
    </row>
    <row r="9" spans="1:11" x14ac:dyDescent="0.2">
      <c r="A9" s="11">
        <v>42494</v>
      </c>
      <c r="B9" s="5" t="s">
        <v>511</v>
      </c>
    </row>
    <row r="10" spans="1:11" x14ac:dyDescent="0.2">
      <c r="A10" s="11">
        <v>42494</v>
      </c>
      <c r="B10" s="5" t="s">
        <v>512</v>
      </c>
    </row>
    <row r="11" spans="1:11" x14ac:dyDescent="0.2">
      <c r="A11" s="11">
        <v>42492</v>
      </c>
      <c r="B11" s="5" t="s">
        <v>510</v>
      </c>
    </row>
    <row r="12" spans="1:11" x14ac:dyDescent="0.2">
      <c r="A12" s="11">
        <v>42502</v>
      </c>
      <c r="B12" s="5" t="s">
        <v>511</v>
      </c>
    </row>
    <row r="13" spans="1:11" x14ac:dyDescent="0.2">
      <c r="A13" s="11">
        <v>42500</v>
      </c>
      <c r="B13" s="5" t="s">
        <v>512</v>
      </c>
    </row>
    <row r="14" spans="1:11" x14ac:dyDescent="0.2">
      <c r="A14" s="11">
        <v>42494</v>
      </c>
      <c r="B14" s="5" t="s">
        <v>511</v>
      </c>
    </row>
    <row r="15" spans="1:11" x14ac:dyDescent="0.2">
      <c r="A15" s="11">
        <v>42501</v>
      </c>
      <c r="B15" s="5" t="s">
        <v>512</v>
      </c>
    </row>
    <row r="16" spans="1:11" x14ac:dyDescent="0.2">
      <c r="A16" s="11">
        <v>42493</v>
      </c>
      <c r="B16" s="5" t="s">
        <v>512</v>
      </c>
    </row>
    <row r="17" spans="1:2" x14ac:dyDescent="0.2">
      <c r="A17" s="11">
        <v>42491</v>
      </c>
      <c r="B17" s="5" t="s">
        <v>512</v>
      </c>
    </row>
    <row r="18" spans="1:2" x14ac:dyDescent="0.2">
      <c r="A18" s="11">
        <v>42491</v>
      </c>
      <c r="B18" s="5" t="s">
        <v>512</v>
      </c>
    </row>
    <row r="19" spans="1:2" x14ac:dyDescent="0.2">
      <c r="A19" s="11">
        <v>42497</v>
      </c>
      <c r="B19" s="5" t="s">
        <v>511</v>
      </c>
    </row>
    <row r="20" spans="1:2" x14ac:dyDescent="0.2">
      <c r="A20" s="11">
        <v>42495</v>
      </c>
      <c r="B20" s="5" t="s">
        <v>512</v>
      </c>
    </row>
    <row r="21" spans="1:2" x14ac:dyDescent="0.2">
      <c r="A21" s="11">
        <v>42499</v>
      </c>
      <c r="B21" s="5" t="s">
        <v>511</v>
      </c>
    </row>
    <row r="22" spans="1:2" x14ac:dyDescent="0.2">
      <c r="A22" s="11">
        <v>42499</v>
      </c>
      <c r="B22" s="5" t="s">
        <v>510</v>
      </c>
    </row>
    <row r="23" spans="1:2" x14ac:dyDescent="0.2">
      <c r="A23" s="11">
        <v>42494</v>
      </c>
      <c r="B23" s="5" t="s">
        <v>511</v>
      </c>
    </row>
    <row r="24" spans="1:2" x14ac:dyDescent="0.2">
      <c r="A24" s="11">
        <v>42498</v>
      </c>
      <c r="B24" s="5" t="s">
        <v>510</v>
      </c>
    </row>
    <row r="25" spans="1:2" x14ac:dyDescent="0.2">
      <c r="A25" s="11">
        <v>42502</v>
      </c>
      <c r="B25" s="5" t="s">
        <v>510</v>
      </c>
    </row>
    <row r="26" spans="1:2" x14ac:dyDescent="0.2">
      <c r="A26" s="11">
        <v>42498</v>
      </c>
      <c r="B26" s="5"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A75" sqref="A7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2019-10-03T13:58:37Z</dcterms:modified>
</cp:coreProperties>
</file>