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wnloads/"/>
    </mc:Choice>
  </mc:AlternateContent>
  <xr:revisionPtr revIDLastSave="0" documentId="13_ncr:1_{DD82C439-7A91-4A45-95E6-CA2C4DA55D5C}" xr6:coauthVersionLast="45" xr6:coauthVersionMax="45" xr10:uidLastSave="{00000000-0000-0000-0000-000000000000}"/>
  <bookViews>
    <workbookView xWindow="240" yWindow="460" windowWidth="22320" windowHeight="16420" activeTab="6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7" l="1"/>
  <c r="A26" i="7"/>
  <c r="G17" i="2"/>
  <c r="H13" i="5"/>
  <c r="H14" i="5"/>
  <c r="H12" i="5"/>
  <c r="F12" i="5"/>
  <c r="G13" i="5" s="1"/>
  <c r="G14" i="5"/>
  <c r="G12" i="5"/>
  <c r="B14" i="5"/>
  <c r="B13" i="5"/>
  <c r="B12" i="5"/>
  <c r="I12" i="5" l="1"/>
  <c r="E7" i="1" l="1"/>
  <c r="D8" i="1"/>
  <c r="B8" i="1"/>
  <c r="C7" i="1"/>
  <c r="B7" i="1"/>
  <c r="D7" i="1"/>
  <c r="A7" i="1"/>
  <c r="B18" i="7" l="1"/>
  <c r="A18" i="7"/>
  <c r="F15" i="6"/>
  <c r="C21" i="6"/>
  <c r="E15" i="6"/>
  <c r="D19" i="6"/>
  <c r="D16" i="6"/>
  <c r="D15" i="6"/>
  <c r="C17" i="6"/>
  <c r="B17" i="6"/>
  <c r="C12" i="5"/>
  <c r="D14" i="5"/>
  <c r="E14" i="5" s="1"/>
  <c r="D13" i="5"/>
  <c r="D12" i="5"/>
  <c r="C14" i="5"/>
  <c r="C13" i="5"/>
  <c r="L8" i="3"/>
  <c r="K8" i="3"/>
  <c r="J8" i="3"/>
  <c r="I8" i="3"/>
  <c r="H8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D8" i="3"/>
  <c r="B8" i="3"/>
  <c r="F17" i="2"/>
  <c r="E18" i="2"/>
  <c r="E19" i="2"/>
  <c r="E20" i="2"/>
  <c r="E21" i="2"/>
  <c r="E17" i="2"/>
  <c r="D20" i="2"/>
  <c r="D21" i="2"/>
  <c r="B22" i="2"/>
  <c r="D18" i="2" s="1"/>
  <c r="C17" i="2"/>
  <c r="E13" i="5" l="1"/>
  <c r="E12" i="5"/>
  <c r="E15" i="5" s="1"/>
  <c r="D19" i="2"/>
  <c r="D17" i="2"/>
</calcChain>
</file>

<file path=xl/sharedStrings.xml><?xml version="1.0" encoding="utf-8"?>
<sst xmlns="http://schemas.openxmlformats.org/spreadsheetml/2006/main" count="133" uniqueCount="118">
  <si>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</si>
  <si>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</si>
  <si>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</si>
  <si>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</si>
  <si>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</si>
  <si>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</si>
  <si>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</si>
  <si>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</si>
  <si>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</si>
  <si>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</si>
  <si>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</si>
  <si>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</si>
  <si>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</si>
  <si>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</si>
  <si>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</si>
  <si>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</si>
  <si>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</si>
  <si>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</si>
  <si>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</si>
  <si>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</si>
  <si>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</si>
  <si>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</si>
  <si>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</si>
  <si>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</si>
  <si>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</si>
  <si>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</si>
  <si>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</si>
  <si>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</si>
  <si>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</si>
  <si>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</si>
  <si>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</si>
  <si>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</si>
  <si>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</si>
  <si>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</si>
  <si>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</si>
  <si>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</si>
  <si>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</si>
  <si>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</si>
  <si>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</si>
  <si>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</si>
  <si>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</si>
  <si>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</si>
  <si>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</si>
  <si>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</si>
  <si>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</si>
  <si>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</si>
  <si>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</si>
  <si>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</si>
  <si>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</si>
  <si>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</si>
  <si>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</si>
  <si>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</si>
  <si>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</si>
  <si>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</si>
  <si>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</si>
  <si>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</si>
  <si>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</si>
  <si>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</si>
  <si>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</si>
  <si>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Weighted Mean</t>
  </si>
  <si>
    <t>Variance</t>
  </si>
  <si>
    <t>Empirical Probability</t>
  </si>
  <si>
    <t>Total</t>
  </si>
  <si>
    <t>x^2 * P(x)</t>
  </si>
  <si>
    <t>Mean</t>
  </si>
  <si>
    <t>Median</t>
  </si>
  <si>
    <t>Index for median</t>
  </si>
  <si>
    <t>Rank</t>
  </si>
  <si>
    <t>(x- mean)^2</t>
  </si>
  <si>
    <t>Sum</t>
  </si>
  <si>
    <t>Standard Deviation</t>
  </si>
  <si>
    <t>Q1</t>
  </si>
  <si>
    <t>Q3</t>
  </si>
  <si>
    <t>IQR</t>
  </si>
  <si>
    <t>x can be = {0, 1, 2}</t>
  </si>
  <si>
    <t>P(x)</t>
  </si>
  <si>
    <t>Binom. Dist. Pt. 1</t>
  </si>
  <si>
    <t>Binom. Dist. Pt. 2</t>
  </si>
  <si>
    <t>Binomial Distribution</t>
  </si>
  <si>
    <t>n = 2</t>
  </si>
  <si>
    <t>P(A)P(B|A)</t>
  </si>
  <si>
    <t>5a. P(A) = Python</t>
  </si>
  <si>
    <t>5b. P(A) = New Book</t>
  </si>
  <si>
    <t>P(B|A) = New Excel Book</t>
  </si>
  <si>
    <t>P(B|A) = New Python book</t>
  </si>
  <si>
    <t>Probability of 5-1</t>
  </si>
  <si>
    <t>Probability of 5-2</t>
  </si>
  <si>
    <t>Bowl 1</t>
  </si>
  <si>
    <t>Bowl 2</t>
  </si>
  <si>
    <t>Type of Cookie</t>
  </si>
  <si>
    <t>Chocolate Chip</t>
  </si>
  <si>
    <t>Plain</t>
  </si>
  <si>
    <t>P(A|B)</t>
  </si>
  <si>
    <t>P(A) = 1/2</t>
  </si>
  <si>
    <t>B = plain cookie</t>
  </si>
  <si>
    <t>P(C|D)</t>
  </si>
  <si>
    <t>D = plain cookie</t>
  </si>
  <si>
    <t>P(B) = 3/4</t>
  </si>
  <si>
    <t>P(C) = 1/2</t>
  </si>
  <si>
    <t>P(D) = 1/2</t>
  </si>
  <si>
    <t>Any Hand</t>
  </si>
  <si>
    <t>One Pair</t>
  </si>
  <si>
    <t>Two Pairs</t>
  </si>
  <si>
    <t xml:space="preserve">x </t>
  </si>
  <si>
    <t>* Probability</t>
  </si>
  <si>
    <t>P(E|F)</t>
  </si>
  <si>
    <t>A = bowl 1</t>
  </si>
  <si>
    <t>C = bowl 2</t>
  </si>
  <si>
    <t>E = bowl 1</t>
  </si>
  <si>
    <t>G = bowl 2</t>
  </si>
  <si>
    <t>H = chocolate chip</t>
  </si>
  <si>
    <t>F = chocolate chip</t>
  </si>
  <si>
    <t>P(E) =1/2</t>
  </si>
  <si>
    <t>P(F) = 1/4</t>
  </si>
  <si>
    <t>P(G) = 1/2</t>
  </si>
  <si>
    <t>P(H) = 1/2</t>
  </si>
  <si>
    <t>P(G|H)</t>
  </si>
  <si>
    <t>It's 37.5% likely that he picked the plain cookie out of Bowl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</si>
</sst>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zoomScale="150"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50" workbookViewId="0">
      <selection activeCell="D14" sqref="D14"/>
    </sheetView>
  </sheetViews>
  <sheetFormatPr baseColWidth="10" defaultColWidth="8.83203125" defaultRowHeight="15" x14ac:dyDescent="0.2"/>
  <sheetData>
    <row r="1" spans="1:5" x14ac:dyDescent="0.2">
      <c r="A1" s="1" t="s">
        <v>6</v>
      </c>
    </row>
    <row r="2" spans="1:5" x14ac:dyDescent="0.2">
      <c r="A2" s="6" t="s">
        <v>7</v>
      </c>
      <c r="B2" t="s">
        <v>8</v>
      </c>
    </row>
    <row r="3" spans="1:5" x14ac:dyDescent="0.2">
      <c r="A3" s="6" t="s">
        <v>9</v>
      </c>
      <c r="B3" t="s">
        <v>10</v>
      </c>
    </row>
    <row r="6" spans="1:5" x14ac:dyDescent="0.2">
      <c r="A6" s="1" t="s">
        <v>100</v>
      </c>
      <c r="C6" s="1" t="s">
        <v>101</v>
      </c>
      <c r="E6" s="1" t="s">
        <v>102</v>
      </c>
    </row>
    <row r="7" spans="1:5" x14ac:dyDescent="0.2">
      <c r="A7">
        <f>COMBIN(52, 4)</f>
        <v>270725.00000000006</v>
      </c>
      <c r="B7">
        <f>13*COMBIN(4,2)</f>
        <v>78</v>
      </c>
      <c r="C7">
        <f>(B7*B8)/A7</f>
        <v>0.30424969987995193</v>
      </c>
      <c r="D7">
        <f>13*COMBIN(4,2)</f>
        <v>78</v>
      </c>
      <c r="E7">
        <f>(D7*D8)/A7</f>
        <v>3.4573829531812719E-3</v>
      </c>
    </row>
    <row r="8" spans="1:5" x14ac:dyDescent="0.2">
      <c r="B8">
        <f>COMBIN(12,2)*(COMBIN(4,1)^2)</f>
        <v>1056</v>
      </c>
      <c r="D8">
        <f>12*COMBIN(2,2)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G22"/>
  <sheetViews>
    <sheetView topLeftCell="B5" zoomScale="179" workbookViewId="0">
      <selection activeCell="H17" sqref="H17"/>
    </sheetView>
  </sheetViews>
  <sheetFormatPr baseColWidth="10" defaultColWidth="8.83203125" defaultRowHeight="15" x14ac:dyDescent="0.2"/>
  <cols>
    <col min="2" max="2" width="18" customWidth="1"/>
    <col min="3" max="3" width="27.83203125" customWidth="1"/>
    <col min="4" max="4" width="18" customWidth="1"/>
    <col min="5" max="5" width="15.5" customWidth="1"/>
    <col min="6" max="6" width="18.83203125" customWidth="1"/>
    <col min="7" max="7" width="27.83203125" customWidth="1"/>
    <col min="8" max="8" width="19.83203125" customWidth="1"/>
    <col min="9" max="9" width="14.3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4" spans="1:7" s="1" customFormat="1" x14ac:dyDescent="0.2">
      <c r="B4" s="1" t="s">
        <v>13</v>
      </c>
      <c r="C4" s="1" t="s">
        <v>14</v>
      </c>
    </row>
    <row r="5" spans="1:7" x14ac:dyDescent="0.2">
      <c r="B5">
        <v>0</v>
      </c>
      <c r="C5">
        <v>25</v>
      </c>
    </row>
    <row r="6" spans="1:7" x14ac:dyDescent="0.2">
      <c r="B6">
        <v>1</v>
      </c>
      <c r="C6">
        <v>56</v>
      </c>
    </row>
    <row r="7" spans="1:7" x14ac:dyDescent="0.2">
      <c r="B7">
        <v>2</v>
      </c>
      <c r="C7">
        <v>33</v>
      </c>
    </row>
    <row r="8" spans="1:7" x14ac:dyDescent="0.2">
      <c r="B8">
        <v>3</v>
      </c>
      <c r="C8">
        <v>20</v>
      </c>
    </row>
    <row r="9" spans="1:7" x14ac:dyDescent="0.2">
      <c r="B9">
        <v>4</v>
      </c>
      <c r="C9">
        <v>8</v>
      </c>
    </row>
    <row r="11" spans="1:7" x14ac:dyDescent="0.2">
      <c r="B11" s="4" t="s">
        <v>15</v>
      </c>
      <c r="C11" t="s">
        <v>16</v>
      </c>
    </row>
    <row r="12" spans="1:7" x14ac:dyDescent="0.2">
      <c r="B12" s="5" t="s">
        <v>17</v>
      </c>
      <c r="C12" t="s">
        <v>18</v>
      </c>
    </row>
    <row r="13" spans="1:7" x14ac:dyDescent="0.2">
      <c r="B13" s="5" t="s">
        <v>19</v>
      </c>
      <c r="C13" t="s">
        <v>20</v>
      </c>
    </row>
    <row r="15" spans="1:7" x14ac:dyDescent="0.2">
      <c r="C15" t="s">
        <v>16</v>
      </c>
    </row>
    <row r="16" spans="1:7" x14ac:dyDescent="0.2">
      <c r="A16" s="1" t="s">
        <v>13</v>
      </c>
      <c r="B16" s="1" t="s">
        <v>14</v>
      </c>
      <c r="C16" s="1" t="s">
        <v>59</v>
      </c>
      <c r="D16" s="1" t="s">
        <v>61</v>
      </c>
      <c r="E16" s="1" t="s">
        <v>63</v>
      </c>
      <c r="F16" s="1" t="s">
        <v>60</v>
      </c>
      <c r="G16" s="1" t="s">
        <v>70</v>
      </c>
    </row>
    <row r="17" spans="1:7" x14ac:dyDescent="0.2">
      <c r="A17">
        <v>0</v>
      </c>
      <c r="B17">
        <v>25</v>
      </c>
      <c r="C17">
        <f>SUMPRODUCT(A17:B21)/SUM(B17:B21)</f>
        <v>1.0704225352112675</v>
      </c>
      <c r="D17">
        <f>B17/$B$22</f>
        <v>0.176056338028169</v>
      </c>
      <c r="E17">
        <f>A17*D17</f>
        <v>0</v>
      </c>
      <c r="F17">
        <f>SUM($E$17:$E$21)-(C17^2)</f>
        <v>0.36123784963300953</v>
      </c>
      <c r="G17">
        <f>SQRT(F17)</f>
        <v>0.60103065615075701</v>
      </c>
    </row>
    <row r="18" spans="1:7" x14ac:dyDescent="0.2">
      <c r="A18">
        <v>1</v>
      </c>
      <c r="B18">
        <v>56</v>
      </c>
      <c r="D18">
        <f t="shared" ref="D18:D21" si="0">B18/$B$22</f>
        <v>0.39436619718309857</v>
      </c>
      <c r="E18">
        <f t="shared" ref="E18:E21" si="1">A18*D18</f>
        <v>0.39436619718309857</v>
      </c>
    </row>
    <row r="19" spans="1:7" x14ac:dyDescent="0.2">
      <c r="A19">
        <v>2</v>
      </c>
      <c r="B19">
        <v>33</v>
      </c>
      <c r="D19">
        <f t="shared" si="0"/>
        <v>0.23239436619718309</v>
      </c>
      <c r="E19">
        <f t="shared" si="1"/>
        <v>0.46478873239436619</v>
      </c>
    </row>
    <row r="20" spans="1:7" x14ac:dyDescent="0.2">
      <c r="A20">
        <v>3</v>
      </c>
      <c r="B20">
        <v>20</v>
      </c>
      <c r="D20">
        <f t="shared" si="0"/>
        <v>0.14084507042253522</v>
      </c>
      <c r="E20">
        <f t="shared" si="1"/>
        <v>0.42253521126760563</v>
      </c>
    </row>
    <row r="21" spans="1:7" x14ac:dyDescent="0.2">
      <c r="A21">
        <v>4</v>
      </c>
      <c r="B21">
        <v>8</v>
      </c>
      <c r="D21">
        <f t="shared" si="0"/>
        <v>5.6338028169014086E-2</v>
      </c>
      <c r="E21">
        <f t="shared" si="1"/>
        <v>0.22535211267605634</v>
      </c>
    </row>
    <row r="22" spans="1:7" x14ac:dyDescent="0.2">
      <c r="A22" s="1" t="s">
        <v>62</v>
      </c>
      <c r="B22">
        <f>SUM(B17:B21)</f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L22"/>
  <sheetViews>
    <sheetView zoomScale="157" workbookViewId="0">
      <selection activeCell="D10" sqref="D10"/>
    </sheetView>
  </sheetViews>
  <sheetFormatPr baseColWidth="10" defaultColWidth="8.83203125" defaultRowHeight="15" x14ac:dyDescent="0.2"/>
  <cols>
    <col min="1" max="1" width="12.33203125" customWidth="1"/>
    <col min="3" max="3" width="14.1640625" customWidth="1"/>
    <col min="4" max="4" width="14.6640625" customWidth="1"/>
    <col min="5" max="5" width="14.33203125" customWidth="1"/>
    <col min="6" max="6" width="15.33203125" customWidth="1"/>
    <col min="9" max="9" width="16" customWidth="1"/>
    <col min="10" max="10" width="8.6640625" customWidth="1"/>
  </cols>
  <sheetData>
    <row r="1" spans="1:12" x14ac:dyDescent="0.2">
      <c r="A1" t="s">
        <v>21</v>
      </c>
    </row>
    <row r="2" spans="1:12" x14ac:dyDescent="0.2">
      <c r="D2" s="5" t="s">
        <v>22</v>
      </c>
      <c r="E2" t="s">
        <v>23</v>
      </c>
    </row>
    <row r="3" spans="1:12" x14ac:dyDescent="0.2">
      <c r="D3" s="5" t="s">
        <v>24</v>
      </c>
      <c r="E3" t="s">
        <v>25</v>
      </c>
    </row>
    <row r="4" spans="1:12" x14ac:dyDescent="0.2">
      <c r="D4" s="5" t="s">
        <v>26</v>
      </c>
      <c r="E4" t="s">
        <v>27</v>
      </c>
    </row>
    <row r="5" spans="1:12" x14ac:dyDescent="0.2">
      <c r="D5" s="5" t="s">
        <v>28</v>
      </c>
      <c r="E5" t="s">
        <v>29</v>
      </c>
    </row>
    <row r="6" spans="1:12" x14ac:dyDescent="0.2">
      <c r="D6" s="5" t="s">
        <v>30</v>
      </c>
      <c r="E6" t="s">
        <v>31</v>
      </c>
    </row>
    <row r="7" spans="1:12" s="2" customFormat="1" x14ac:dyDescent="0.2">
      <c r="A7" s="2" t="s">
        <v>32</v>
      </c>
      <c r="B7" s="2" t="s">
        <v>64</v>
      </c>
      <c r="C7" s="2" t="s">
        <v>67</v>
      </c>
      <c r="D7" s="2" t="s">
        <v>66</v>
      </c>
      <c r="E7" s="2" t="s">
        <v>65</v>
      </c>
      <c r="F7" s="2" t="s">
        <v>68</v>
      </c>
      <c r="G7" s="2" t="s">
        <v>69</v>
      </c>
      <c r="H7" s="2" t="s">
        <v>60</v>
      </c>
      <c r="I7" s="2" t="s">
        <v>70</v>
      </c>
      <c r="J7" s="2" t="s">
        <v>71</v>
      </c>
      <c r="K7" s="2" t="s">
        <v>72</v>
      </c>
      <c r="L7" s="2" t="s">
        <v>73</v>
      </c>
    </row>
    <row r="8" spans="1:12" x14ac:dyDescent="0.2">
      <c r="A8">
        <v>12</v>
      </c>
      <c r="B8">
        <f>SUM(A8:A22)/COUNT(A8:A22)</f>
        <v>10.133333333333333</v>
      </c>
      <c r="C8">
        <f>RANK(A8,$A$8:$A$22,1)+COUNTIF($A$8:A8,A8)-1</f>
        <v>13</v>
      </c>
      <c r="D8">
        <f>0.5*COUNT(A8:A22)</f>
        <v>7.5</v>
      </c>
      <c r="E8">
        <v>8</v>
      </c>
      <c r="F8">
        <f>(A8-$B$8)^2</f>
        <v>3.484444444444446</v>
      </c>
      <c r="G8">
        <f>SUM($F$8:$F$22)</f>
        <v>1533.7333333333333</v>
      </c>
      <c r="H8">
        <f>G8/COUNT($A$8:$A$22)</f>
        <v>102.24888888888889</v>
      </c>
      <c r="I8">
        <f>SQRT(H8)</f>
        <v>10.111819267020593</v>
      </c>
      <c r="J8">
        <f>0.25*COUNT(A8:A22)</f>
        <v>3.75</v>
      </c>
      <c r="K8">
        <f>0.75*COUNT(A8:A22)</f>
        <v>11.25</v>
      </c>
      <c r="L8">
        <f>K8-J8</f>
        <v>7.5</v>
      </c>
    </row>
    <row r="9" spans="1:12" x14ac:dyDescent="0.2">
      <c r="A9">
        <v>3</v>
      </c>
      <c r="C9">
        <f>RANK(A9,$A$8:$A$22,1)+COUNTIF($A$8:A9,A9)-1</f>
        <v>2</v>
      </c>
      <c r="F9">
        <f t="shared" ref="F9:F22" si="0">(A9-$B$8)^2</f>
        <v>50.884444444444441</v>
      </c>
    </row>
    <row r="10" spans="1:12" x14ac:dyDescent="0.2">
      <c r="A10">
        <v>4</v>
      </c>
      <c r="C10">
        <f>RANK(A10,$A$8:$A$22,1)+COUNTIF($A$8:A10,A10)-1</f>
        <v>4</v>
      </c>
      <c r="F10">
        <f t="shared" si="0"/>
        <v>37.617777777777775</v>
      </c>
    </row>
    <row r="11" spans="1:12" x14ac:dyDescent="0.2">
      <c r="A11">
        <v>5</v>
      </c>
      <c r="C11">
        <f>RANK(A11,$A$8:$A$22,1)+COUNTIF($A$8:A11,A11)-1</f>
        <v>5</v>
      </c>
      <c r="F11">
        <f t="shared" si="0"/>
        <v>26.351111111111106</v>
      </c>
    </row>
    <row r="12" spans="1:12" x14ac:dyDescent="0.2">
      <c r="A12">
        <v>8</v>
      </c>
      <c r="C12">
        <f>RANK(A12,$A$8:$A$22,1)+COUNTIF($A$8:A12,A12)-1</f>
        <v>7</v>
      </c>
      <c r="F12">
        <f t="shared" si="0"/>
        <v>4.5511111111111093</v>
      </c>
    </row>
    <row r="13" spans="1:12" x14ac:dyDescent="0.2">
      <c r="A13">
        <v>10</v>
      </c>
      <c r="C13">
        <f>RANK(A13,$A$8:$A$22,1)+COUNTIF($A$8:A13,A13)-1</f>
        <v>10</v>
      </c>
      <c r="F13">
        <f t="shared" si="0"/>
        <v>1.7777777777777653E-2</v>
      </c>
    </row>
    <row r="14" spans="1:12" x14ac:dyDescent="0.2">
      <c r="A14">
        <v>8</v>
      </c>
      <c r="C14">
        <f>RANK(A14,$A$8:$A$22,1)+COUNTIF($A$8:A14,A14)-1</f>
        <v>8</v>
      </c>
      <c r="F14">
        <f t="shared" si="0"/>
        <v>4.5511111111111093</v>
      </c>
    </row>
    <row r="15" spans="1:12" x14ac:dyDescent="0.2">
      <c r="A15">
        <v>5</v>
      </c>
      <c r="C15">
        <f>RANK(A15,$A$8:$A$22,1)+COUNTIF($A$8:A15,A15)-1</f>
        <v>6</v>
      </c>
      <c r="F15">
        <f t="shared" si="0"/>
        <v>26.351111111111106</v>
      </c>
    </row>
    <row r="16" spans="1:12" x14ac:dyDescent="0.2">
      <c r="A16">
        <v>20</v>
      </c>
      <c r="C16">
        <f>RANK(A16,$A$8:$A$22,1)+COUNTIF($A$8:A16,A16)-1</f>
        <v>14</v>
      </c>
      <c r="F16">
        <f t="shared" si="0"/>
        <v>97.351111111111123</v>
      </c>
    </row>
    <row r="17" spans="1:6" x14ac:dyDescent="0.2">
      <c r="A17">
        <v>9</v>
      </c>
      <c r="C17">
        <f>RANK(A17,$A$8:$A$22,1)+COUNTIF($A$8:A17,A17)-1</f>
        <v>9</v>
      </c>
      <c r="F17">
        <f t="shared" si="0"/>
        <v>1.2844444444444434</v>
      </c>
    </row>
    <row r="18" spans="1:6" x14ac:dyDescent="0.2">
      <c r="A18">
        <v>3</v>
      </c>
      <c r="C18">
        <f>RANK(A18,$A$8:$A$22,1)+COUNTIF($A$8:A18,A18)-1</f>
        <v>3</v>
      </c>
      <c r="F18">
        <f t="shared" si="0"/>
        <v>50.884444444444441</v>
      </c>
    </row>
    <row r="19" spans="1:6" x14ac:dyDescent="0.2">
      <c r="A19">
        <v>10</v>
      </c>
      <c r="C19">
        <f>RANK(A19,$A$8:$A$22,1)+COUNTIF($A$8:A19,A19)-1</f>
        <v>11</v>
      </c>
      <c r="F19">
        <f t="shared" si="0"/>
        <v>1.7777777777777653E-2</v>
      </c>
    </row>
    <row r="20" spans="1:6" x14ac:dyDescent="0.2">
      <c r="A20">
        <v>10</v>
      </c>
      <c r="C20">
        <f>RANK(A20,$A$8:$A$22,1)+COUNTIF($A$8:A20,A20)-1</f>
        <v>12</v>
      </c>
      <c r="F20">
        <f t="shared" si="0"/>
        <v>1.7777777777777653E-2</v>
      </c>
    </row>
    <row r="21" spans="1:6" x14ac:dyDescent="0.2">
      <c r="A21">
        <v>1</v>
      </c>
      <c r="C21">
        <f>RANK(A21,$A$8:$A$22,1)+COUNTIF($A$8:A21,A21)-1</f>
        <v>1</v>
      </c>
      <c r="F21">
        <f t="shared" si="0"/>
        <v>83.417777777777772</v>
      </c>
    </row>
    <row r="22" spans="1:6" x14ac:dyDescent="0.2">
      <c r="A22">
        <v>44</v>
      </c>
      <c r="C22">
        <f>RANK(A22,$A$8:$A$22,1)+COUNTIF($A$8:A22,A22)-1</f>
        <v>15</v>
      </c>
      <c r="F22">
        <f t="shared" si="0"/>
        <v>1146.9511111111112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15"/>
  <sheetViews>
    <sheetView topLeftCell="B1" zoomScale="175" workbookViewId="0">
      <selection activeCell="H12" sqref="H12"/>
    </sheetView>
  </sheetViews>
  <sheetFormatPr baseColWidth="10" defaultColWidth="8.83203125" defaultRowHeight="15" x14ac:dyDescent="0.2"/>
  <cols>
    <col min="2" max="2" width="19.1640625" customWidth="1"/>
    <col min="3" max="4" width="15.5" customWidth="1"/>
    <col min="5" max="5" width="16.5" customWidth="1"/>
    <col min="7" max="7" width="10.33203125" customWidth="1"/>
    <col min="8" max="8" width="10.5" customWidth="1"/>
    <col min="9" max="9" width="7.33203125" customWidth="1"/>
    <col min="10" max="10" width="6.33203125" customWidth="1"/>
    <col min="11" max="11" width="7.5" customWidth="1"/>
  </cols>
  <sheetData>
    <row r="1" spans="1:11" x14ac:dyDescent="0.2">
      <c r="A1" t="s">
        <v>33</v>
      </c>
    </row>
    <row r="2" spans="1:11" x14ac:dyDescent="0.2">
      <c r="A2" t="s">
        <v>34</v>
      </c>
      <c r="I2" s="3"/>
      <c r="J2" s="3"/>
      <c r="K2" s="3" t="s">
        <v>35</v>
      </c>
    </row>
    <row r="3" spans="1:11" x14ac:dyDescent="0.2">
      <c r="A3" t="s">
        <v>36</v>
      </c>
      <c r="I3" s="3"/>
      <c r="J3" s="3"/>
      <c r="K3" s="3" t="s">
        <v>35</v>
      </c>
    </row>
    <row r="4" spans="1:11" x14ac:dyDescent="0.2">
      <c r="I4" s="3"/>
      <c r="J4" s="3"/>
      <c r="K4" s="3"/>
    </row>
    <row r="5" spans="1:11" x14ac:dyDescent="0.2">
      <c r="A5" s="6" t="s">
        <v>37</v>
      </c>
      <c r="B5" t="s">
        <v>38</v>
      </c>
    </row>
    <row r="6" spans="1:11" x14ac:dyDescent="0.2">
      <c r="A6" s="6" t="s">
        <v>39</v>
      </c>
      <c r="B6" t="s">
        <v>40</v>
      </c>
    </row>
    <row r="7" spans="1:11" x14ac:dyDescent="0.2">
      <c r="A7" s="6" t="s">
        <v>41</v>
      </c>
      <c r="B7" t="s">
        <v>42</v>
      </c>
    </row>
    <row r="8" spans="1:11" x14ac:dyDescent="0.2">
      <c r="A8" s="6" t="s">
        <v>43</v>
      </c>
      <c r="B8" t="s">
        <v>44</v>
      </c>
    </row>
    <row r="9" spans="1:11" x14ac:dyDescent="0.2">
      <c r="A9" t="s">
        <v>79</v>
      </c>
    </row>
    <row r="10" spans="1:11" x14ac:dyDescent="0.2">
      <c r="A10" t="s">
        <v>74</v>
      </c>
    </row>
    <row r="11" spans="1:11" x14ac:dyDescent="0.2">
      <c r="A11" s="1" t="s">
        <v>103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64</v>
      </c>
      <c r="G11" s="1" t="s">
        <v>68</v>
      </c>
      <c r="H11" s="1" t="s">
        <v>104</v>
      </c>
      <c r="I11" s="1" t="s">
        <v>60</v>
      </c>
    </row>
    <row r="12" spans="1:11" x14ac:dyDescent="0.2">
      <c r="A12">
        <v>0</v>
      </c>
      <c r="B12">
        <f>1/9</f>
        <v>0.1111111111111111</v>
      </c>
      <c r="C12">
        <f>COMBIN(2,0)</f>
        <v>1</v>
      </c>
      <c r="D12">
        <f>(B12^0)*((1-B12)^2)</f>
        <v>0.79012345679012341</v>
      </c>
      <c r="E12">
        <f>C12*D12</f>
        <v>0.79012345679012341</v>
      </c>
      <c r="F12">
        <f>SUMPRODUCT(A12:A14,E12:E14)</f>
        <v>0.22222222222222221</v>
      </c>
      <c r="G12">
        <f>(A12-$F$12)^2</f>
        <v>4.9382716049382713E-2</v>
      </c>
      <c r="H12">
        <f>G12*E12</f>
        <v>3.9018442310623375E-2</v>
      </c>
      <c r="I12">
        <f>SUM(H12:H14)-(F12^2)</f>
        <v>0.14814814814814814</v>
      </c>
    </row>
    <row r="13" spans="1:11" x14ac:dyDescent="0.2">
      <c r="A13">
        <v>1</v>
      </c>
      <c r="B13">
        <f>1/9</f>
        <v>0.1111111111111111</v>
      </c>
      <c r="C13">
        <f>COMBIN(2,1)</f>
        <v>2</v>
      </c>
      <c r="D13">
        <f>(B13^1)*((1-B13)^1)</f>
        <v>9.8765432098765427E-2</v>
      </c>
      <c r="E13">
        <f t="shared" ref="E13:E14" si="0">C13*D13</f>
        <v>0.19753086419753085</v>
      </c>
      <c r="G13">
        <f t="shared" ref="G13:G14" si="1">(A13-$F$12)^2</f>
        <v>0.60493827160493829</v>
      </c>
      <c r="H13">
        <f t="shared" ref="H13:H14" si="2">G13*E13</f>
        <v>0.1194939795762841</v>
      </c>
    </row>
    <row r="14" spans="1:11" x14ac:dyDescent="0.2">
      <c r="A14">
        <v>2</v>
      </c>
      <c r="B14">
        <f>1/9</f>
        <v>0.1111111111111111</v>
      </c>
      <c r="C14">
        <f>COMBIN(2,2)</f>
        <v>1</v>
      </c>
      <c r="D14">
        <f>(B14^2)*((1-B14)^0)</f>
        <v>1.2345679012345678E-2</v>
      </c>
      <c r="E14">
        <f t="shared" si="0"/>
        <v>1.2345679012345678E-2</v>
      </c>
      <c r="G14">
        <f t="shared" si="1"/>
        <v>3.1604938271604937</v>
      </c>
      <c r="H14">
        <f t="shared" si="2"/>
        <v>3.9018442310623375E-2</v>
      </c>
    </row>
    <row r="15" spans="1:11" x14ac:dyDescent="0.2">
      <c r="E15">
        <f>SUM(E12:E14)</f>
        <v>1</v>
      </c>
      <c r="F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F21"/>
  <sheetViews>
    <sheetView topLeftCell="A2" zoomScale="173" workbookViewId="0">
      <selection activeCell="F16" sqref="F16"/>
    </sheetView>
  </sheetViews>
  <sheetFormatPr baseColWidth="10" defaultColWidth="8.83203125" defaultRowHeight="15" x14ac:dyDescent="0.2"/>
  <cols>
    <col min="1" max="1" width="17" customWidth="1"/>
    <col min="2" max="2" width="19" customWidth="1"/>
    <col min="3" max="3" width="21.6640625" customWidth="1"/>
    <col min="4" max="4" width="16.6640625" customWidth="1"/>
    <col min="5" max="5" width="17.33203125" customWidth="1"/>
    <col min="6" max="6" width="14.5" customWidth="1"/>
  </cols>
  <sheetData>
    <row r="1" spans="1:6" x14ac:dyDescent="0.2">
      <c r="A1" t="s">
        <v>45</v>
      </c>
    </row>
    <row r="3" spans="1:6" x14ac:dyDescent="0.2">
      <c r="B3" s="1" t="s">
        <v>46</v>
      </c>
      <c r="C3" s="1" t="s">
        <v>47</v>
      </c>
    </row>
    <row r="4" spans="1:6" x14ac:dyDescent="0.2">
      <c r="A4" s="1" t="s">
        <v>48</v>
      </c>
      <c r="B4">
        <v>300</v>
      </c>
      <c r="C4">
        <v>175</v>
      </c>
    </row>
    <row r="5" spans="1:6" x14ac:dyDescent="0.2">
      <c r="A5" s="1" t="s">
        <v>49</v>
      </c>
      <c r="B5">
        <v>125</v>
      </c>
      <c r="C5">
        <v>200</v>
      </c>
    </row>
    <row r="8" spans="1:6" x14ac:dyDescent="0.2">
      <c r="A8" s="6" t="s">
        <v>50</v>
      </c>
      <c r="B8" t="s">
        <v>51</v>
      </c>
    </row>
    <row r="11" spans="1:6" x14ac:dyDescent="0.2">
      <c r="A11" s="6" t="s">
        <v>52</v>
      </c>
      <c r="B11" t="s">
        <v>53</v>
      </c>
    </row>
    <row r="14" spans="1:6" s="1" customFormat="1" x14ac:dyDescent="0.2">
      <c r="A14" s="8"/>
      <c r="B14" s="9" t="s">
        <v>46</v>
      </c>
      <c r="C14" s="9" t="s">
        <v>47</v>
      </c>
      <c r="D14" s="1" t="s">
        <v>62</v>
      </c>
      <c r="E14" s="1" t="s">
        <v>85</v>
      </c>
      <c r="F14" s="1" t="s">
        <v>86</v>
      </c>
    </row>
    <row r="15" spans="1:6" x14ac:dyDescent="0.2">
      <c r="A15" s="9" t="s">
        <v>48</v>
      </c>
      <c r="B15" s="8">
        <v>300</v>
      </c>
      <c r="C15" s="8">
        <v>175</v>
      </c>
      <c r="D15">
        <f>SUM(B15:C15)</f>
        <v>475</v>
      </c>
      <c r="E15">
        <f>C15/D15</f>
        <v>0.36842105263157893</v>
      </c>
      <c r="F15">
        <f>C21/D15</f>
        <v>0.63157894736842102</v>
      </c>
    </row>
    <row r="16" spans="1:6" x14ac:dyDescent="0.2">
      <c r="A16" s="9" t="s">
        <v>49</v>
      </c>
      <c r="B16" s="8">
        <v>125</v>
      </c>
      <c r="C16" s="8">
        <v>200</v>
      </c>
      <c r="D16">
        <f>SUM(B16:C16)</f>
        <v>325</v>
      </c>
    </row>
    <row r="17" spans="1:4" s="7" customFormat="1" x14ac:dyDescent="0.2">
      <c r="A17" s="1" t="s">
        <v>62</v>
      </c>
      <c r="B17" s="7">
        <f>SUM(B15:B16)</f>
        <v>425</v>
      </c>
      <c r="C17" s="7">
        <f>SUM(C15:C16)</f>
        <v>375</v>
      </c>
    </row>
    <row r="19" spans="1:4" x14ac:dyDescent="0.2">
      <c r="A19" s="10" t="s">
        <v>81</v>
      </c>
      <c r="B19" t="s">
        <v>80</v>
      </c>
      <c r="C19" t="s">
        <v>84</v>
      </c>
      <c r="D19">
        <f>C15</f>
        <v>175</v>
      </c>
    </row>
    <row r="21" spans="1:4" x14ac:dyDescent="0.2">
      <c r="A21" t="s">
        <v>82</v>
      </c>
      <c r="B21" t="s">
        <v>83</v>
      </c>
      <c r="C21">
        <f>B15</f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D26"/>
  <sheetViews>
    <sheetView tabSelected="1" topLeftCell="A7" zoomScale="163" workbookViewId="0">
      <selection activeCell="D15" sqref="D15"/>
    </sheetView>
  </sheetViews>
  <sheetFormatPr baseColWidth="10" defaultColWidth="8.83203125" defaultRowHeight="15" x14ac:dyDescent="0.2"/>
  <cols>
    <col min="1" max="1" width="16.1640625" customWidth="1"/>
    <col min="2" max="2" width="15" customWidth="1"/>
  </cols>
  <sheetData>
    <row r="1" spans="1:4" x14ac:dyDescent="0.2">
      <c r="A1" t="s">
        <v>54</v>
      </c>
    </row>
    <row r="2" spans="1:4" x14ac:dyDescent="0.2">
      <c r="A2" t="s">
        <v>55</v>
      </c>
    </row>
    <row r="3" spans="1:4" x14ac:dyDescent="0.2">
      <c r="A3" t="s">
        <v>56</v>
      </c>
    </row>
    <row r="5" spans="1:4" x14ac:dyDescent="0.2">
      <c r="A5" t="s">
        <v>57</v>
      </c>
    </row>
    <row r="6" spans="1:4" x14ac:dyDescent="0.2">
      <c r="A6" t="s">
        <v>58</v>
      </c>
    </row>
    <row r="8" spans="1:4" x14ac:dyDescent="0.2">
      <c r="A8" s="1" t="s">
        <v>89</v>
      </c>
      <c r="B8" s="1" t="s">
        <v>87</v>
      </c>
      <c r="C8" s="1" t="s">
        <v>88</v>
      </c>
    </row>
    <row r="9" spans="1:4" x14ac:dyDescent="0.2">
      <c r="A9" s="1" t="s">
        <v>90</v>
      </c>
      <c r="B9">
        <v>10</v>
      </c>
      <c r="C9">
        <v>20</v>
      </c>
    </row>
    <row r="10" spans="1:4" x14ac:dyDescent="0.2">
      <c r="A10" s="1" t="s">
        <v>91</v>
      </c>
      <c r="B10">
        <v>30</v>
      </c>
      <c r="C10">
        <v>20</v>
      </c>
    </row>
    <row r="12" spans="1:4" x14ac:dyDescent="0.2">
      <c r="A12" s="7" t="s">
        <v>92</v>
      </c>
      <c r="B12" t="s">
        <v>95</v>
      </c>
    </row>
    <row r="13" spans="1:4" x14ac:dyDescent="0.2">
      <c r="A13" s="7" t="s">
        <v>106</v>
      </c>
      <c r="B13" t="s">
        <v>107</v>
      </c>
    </row>
    <row r="14" spans="1:4" x14ac:dyDescent="0.2">
      <c r="A14" s="7" t="s">
        <v>94</v>
      </c>
      <c r="B14" t="s">
        <v>96</v>
      </c>
      <c r="D14" t="s">
        <v>117</v>
      </c>
    </row>
    <row r="15" spans="1:4" x14ac:dyDescent="0.2">
      <c r="A15" s="7" t="s">
        <v>93</v>
      </c>
      <c r="B15" t="s">
        <v>98</v>
      </c>
    </row>
    <row r="16" spans="1:4" x14ac:dyDescent="0.2">
      <c r="A16" s="7" t="s">
        <v>97</v>
      </c>
      <c r="B16" t="s">
        <v>99</v>
      </c>
    </row>
    <row r="18" spans="1:2" x14ac:dyDescent="0.2">
      <c r="A18">
        <f>(1/2)*(3/4)</f>
        <v>0.375</v>
      </c>
      <c r="B18">
        <f>(1/2)*(1/2)</f>
        <v>0.25</v>
      </c>
    </row>
    <row r="20" spans="1:2" x14ac:dyDescent="0.2">
      <c r="A20" t="s">
        <v>105</v>
      </c>
      <c r="B20" t="s">
        <v>116</v>
      </c>
    </row>
    <row r="21" spans="1:2" x14ac:dyDescent="0.2">
      <c r="A21" t="s">
        <v>108</v>
      </c>
      <c r="B21" t="s">
        <v>109</v>
      </c>
    </row>
    <row r="22" spans="1:2" x14ac:dyDescent="0.2">
      <c r="A22" t="s">
        <v>111</v>
      </c>
      <c r="B22" t="s">
        <v>110</v>
      </c>
    </row>
    <row r="23" spans="1:2" x14ac:dyDescent="0.2">
      <c r="A23" t="s">
        <v>112</v>
      </c>
      <c r="B23" t="s">
        <v>114</v>
      </c>
    </row>
    <row r="24" spans="1:2" x14ac:dyDescent="0.2">
      <c r="A24" t="s">
        <v>113</v>
      </c>
      <c r="B24" t="s">
        <v>115</v>
      </c>
    </row>
    <row r="26" spans="1:2" x14ac:dyDescent="0.2">
      <c r="A26">
        <f>(1/2)*(1/4)</f>
        <v>0.125</v>
      </c>
      <c r="B26">
        <f>(1/2)*(1/2)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Carlene Williams</cp:lastModifiedBy>
  <cp:revision/>
  <dcterms:created xsi:type="dcterms:W3CDTF">2019-10-25T12:24:18Z</dcterms:created>
  <dcterms:modified xsi:type="dcterms:W3CDTF">2019-10-28T18:35:46Z</dcterms:modified>
  <cp:category/>
  <cp:contentStatus/>
</cp:coreProperties>
</file>